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30" windowWidth="12920" windowHeight="8670" activeTab="1"/>
  </bookViews>
  <sheets>
    <sheet name="Données_2020" sheetId="1" r:id="rId1"/>
    <sheet name="Analyse_2020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I10" i="2" a="1"/>
  <c r="I10" s="1"/>
  <c r="I11" a="1"/>
  <c r="I11" s="1"/>
  <c r="I12" a="1"/>
  <c r="I12" s="1"/>
  <c r="I9" a="1"/>
  <c r="I9" s="1"/>
  <c r="F10" a="1"/>
  <c r="F10" s="1"/>
  <c r="F11" a="1"/>
  <c r="F11" s="1"/>
  <c r="F12" a="1"/>
  <c r="F12" s="1"/>
  <c r="F9" a="1"/>
  <c r="F9" s="1"/>
  <c r="C10" a="1"/>
  <c r="C10" s="1"/>
  <c r="C11" a="1"/>
  <c r="C11" s="1"/>
  <c r="C12" a="1"/>
  <c r="C12" s="1"/>
  <c r="C9" a="1"/>
  <c r="C9" s="1"/>
  <c r="I7" l="1"/>
  <c r="I6"/>
  <c r="I5"/>
  <c r="I4"/>
  <c r="I3"/>
  <c r="I31" i="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B7" i="2"/>
  <c r="B31" i="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" i="2" l="1"/>
  <c r="C7" l="1"/>
  <c r="F7"/>
  <c r="F6" l="1"/>
  <c r="F5"/>
  <c r="F4"/>
  <c r="F3"/>
  <c r="B3" s="1"/>
  <c r="C6"/>
  <c r="B6" s="1"/>
  <c r="C5"/>
  <c r="C4"/>
  <c r="B4" l="1"/>
  <c r="B5"/>
  <c r="C17" l="1"/>
  <c r="C18"/>
  <c r="C16"/>
  <c r="C15"/>
</calcChain>
</file>

<file path=xl/comments1.xml><?xml version="1.0" encoding="utf-8"?>
<comments xmlns="http://schemas.openxmlformats.org/spreadsheetml/2006/main">
  <authors>
    <author>Thomas Crépon</author>
  </authors>
  <commentList>
    <comment ref="C3" authorId="0">
      <text>
        <r>
          <rPr>
            <b/>
            <sz val="9"/>
            <color indexed="81"/>
            <rFont val="Tahoma"/>
            <family val="2"/>
          </rPr>
          <t>Thomas Crépon:</t>
        </r>
        <r>
          <rPr>
            <sz val="9"/>
            <color indexed="81"/>
            <rFont val="Tahoma"/>
            <family val="2"/>
          </rPr>
          <t xml:space="preserve">
devrait être 5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Thomas Crépon:</t>
        </r>
        <r>
          <rPr>
            <sz val="9"/>
            <color indexed="81"/>
            <rFont val="Tahoma"/>
            <family val="2"/>
          </rPr>
          <t xml:space="preserve">
4</t>
        </r>
      </text>
    </comment>
  </commentList>
</comments>
</file>

<file path=xl/sharedStrings.xml><?xml version="1.0" encoding="utf-8"?>
<sst xmlns="http://schemas.openxmlformats.org/spreadsheetml/2006/main" count="273" uniqueCount="30">
  <si>
    <t>Date</t>
  </si>
  <si>
    <t>Mois</t>
  </si>
  <si>
    <t>Annuel</t>
  </si>
  <si>
    <t>Janvier</t>
  </si>
  <si>
    <t>Total</t>
  </si>
  <si>
    <t>Février</t>
  </si>
  <si>
    <t>Mars</t>
  </si>
  <si>
    <t>Colonne1</t>
  </si>
  <si>
    <t>Ligne-1</t>
  </si>
  <si>
    <t>Equipe</t>
  </si>
  <si>
    <t>membre 1</t>
  </si>
  <si>
    <t>membre 2</t>
  </si>
  <si>
    <t>membre 3</t>
  </si>
  <si>
    <t>membre 4</t>
  </si>
  <si>
    <t>C</t>
  </si>
  <si>
    <t>L</t>
  </si>
  <si>
    <t>Cz</t>
  </si>
  <si>
    <t>M</t>
  </si>
  <si>
    <t>Inter2</t>
  </si>
  <si>
    <t>Inter1</t>
  </si>
  <si>
    <t>Nbre jours interventions différents</t>
  </si>
  <si>
    <t>Inter3</t>
  </si>
  <si>
    <t>Inter4</t>
  </si>
  <si>
    <t>Formule directe tulipe_4</t>
  </si>
  <si>
    <t>Décompo formule</t>
  </si>
  <si>
    <t>1) tu selectionnes la cel orange (la 1ere de la plage)</t>
  </si>
  <si>
    <t xml:space="preserve">3)  tu appuies sur les 3 touches  :Ctrl  Maj  Entrée   en simultané   , des { } vont se mettre automatiquement </t>
  </si>
  <si>
    <t xml:space="preserve">4) tu tires vers le bas pour dupliquer   , pareil pour les autres mois </t>
  </si>
  <si>
    <t>2) dans la barre de formule  tu mets le|  à la dernière )  comme si tu voulais rajouter</t>
  </si>
  <si>
    <t>Ma fonction nessecite une validation matricielle</t>
  </si>
</sst>
</file>

<file path=xl/styles.xml><?xml version="1.0" encoding="utf-8"?>
<styleSheet xmlns="http://schemas.openxmlformats.org/spreadsheetml/2006/main">
  <numFmts count="1">
    <numFmt numFmtId="164" formatCode="[h]:mm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6" xfId="0" applyBorder="1"/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top"/>
    </xf>
    <xf numFmtId="0" fontId="0" fillId="0" borderId="4" xfId="0" applyBorder="1" applyAlignment="1">
      <alignment horizontal="left" vertical="top" wrapText="1"/>
    </xf>
    <xf numFmtId="0" fontId="0" fillId="0" borderId="0" xfId="0" applyProtection="1">
      <protection locked="0"/>
    </xf>
    <xf numFmtId="14" fontId="0" fillId="0" borderId="8" xfId="0" applyNumberFormat="1" applyBorder="1"/>
    <xf numFmtId="164" fontId="0" fillId="0" borderId="10" xfId="0" applyNumberFormat="1" applyBorder="1"/>
    <xf numFmtId="164" fontId="0" fillId="0" borderId="11" xfId="0" applyNumberFormat="1" applyBorder="1"/>
    <xf numFmtId="164" fontId="0" fillId="0" borderId="7" xfId="0" applyNumberFormat="1" applyBorder="1"/>
    <xf numFmtId="14" fontId="0" fillId="0" borderId="13" xfId="0" applyNumberFormat="1" applyBorder="1"/>
    <xf numFmtId="14" fontId="0" fillId="0" borderId="14" xfId="0" applyNumberFormat="1" applyBorder="1"/>
    <xf numFmtId="14" fontId="0" fillId="0" borderId="16" xfId="0" applyNumberFormat="1" applyBorder="1"/>
    <xf numFmtId="14" fontId="0" fillId="0" borderId="17" xfId="0" applyNumberFormat="1" applyBorder="1"/>
    <xf numFmtId="14" fontId="2" fillId="0" borderId="18" xfId="0" applyNumberFormat="1" applyFont="1" applyBorder="1" applyAlignment="1">
      <alignment wrapText="1"/>
    </xf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applyNumberFormat="1" applyBorder="1"/>
    <xf numFmtId="0" fontId="0" fillId="0" borderId="19" xfId="0" applyBorder="1"/>
    <xf numFmtId="0" fontId="0" fillId="0" borderId="15" xfId="0" applyFont="1" applyBorder="1" applyAlignment="1">
      <alignment wrapText="1"/>
    </xf>
    <xf numFmtId="0" fontId="0" fillId="0" borderId="11" xfId="0" applyFont="1" applyBorder="1" applyAlignment="1">
      <alignment horizontal="left" wrapText="1"/>
    </xf>
    <xf numFmtId="14" fontId="0" fillId="0" borderId="0" xfId="0" applyNumberFormat="1" applyAlignment="1">
      <alignment horizontal="left"/>
    </xf>
    <xf numFmtId="14" fontId="0" fillId="0" borderId="0" xfId="0" applyNumberFormat="1" applyBorder="1"/>
    <xf numFmtId="0" fontId="1" fillId="0" borderId="0" xfId="0" applyFont="1" applyBorder="1"/>
    <xf numFmtId="164" fontId="0" fillId="0" borderId="0" xfId="0" applyNumberFormat="1" applyBorder="1"/>
    <xf numFmtId="0" fontId="0" fillId="0" borderId="21" xfId="0" applyFont="1" applyBorder="1" applyAlignment="1">
      <alignment wrapText="1"/>
    </xf>
    <xf numFmtId="0" fontId="1" fillId="0" borderId="24" xfId="0" applyFont="1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9" xfId="0" applyNumberFormat="1" applyBorder="1"/>
    <xf numFmtId="0" fontId="0" fillId="0" borderId="0" xfId="0" applyNumberFormat="1" applyAlignment="1">
      <alignment horizontal="left"/>
    </xf>
    <xf numFmtId="0" fontId="0" fillId="3" borderId="9" xfId="0" applyNumberFormat="1" applyFill="1" applyBorder="1"/>
    <xf numFmtId="0" fontId="0" fillId="0" borderId="9" xfId="0" applyNumberFormat="1" applyFill="1" applyBorder="1"/>
    <xf numFmtId="0" fontId="1" fillId="4" borderId="5" xfId="0" applyNumberFormat="1" applyFont="1" applyFill="1" applyBorder="1"/>
    <xf numFmtId="14" fontId="0" fillId="0" borderId="2" xfId="0" applyNumberForma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22" xfId="0" applyFont="1" applyBorder="1" applyAlignment="1">
      <alignment horizontal="center"/>
    </xf>
    <xf numFmtId="0" fontId="0" fillId="0" borderId="0" xfId="0" applyBorder="1" applyProtection="1">
      <protection locked="0"/>
    </xf>
    <xf numFmtId="0" fontId="0" fillId="0" borderId="25" xfId="0" applyBorder="1"/>
    <xf numFmtId="0" fontId="0" fillId="0" borderId="5" xfId="0" applyFont="1" applyBorder="1"/>
    <xf numFmtId="0" fontId="1" fillId="0" borderId="25" xfId="0" applyFont="1" applyBorder="1"/>
    <xf numFmtId="164" fontId="0" fillId="0" borderId="25" xfId="0" applyNumberFormat="1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164" fontId="0" fillId="0" borderId="30" xfId="0" applyNumberFormat="1" applyBorder="1"/>
    <xf numFmtId="0" fontId="0" fillId="0" borderId="3" xfId="0" applyBorder="1"/>
    <xf numFmtId="0" fontId="1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" fillId="5" borderId="25" xfId="0" applyFont="1" applyFill="1" applyBorder="1"/>
    <xf numFmtId="0" fontId="1" fillId="6" borderId="25" xfId="0" applyFont="1" applyFill="1" applyBorder="1"/>
    <xf numFmtId="0" fontId="5" fillId="0" borderId="0" xfId="0" applyFont="1" applyBorder="1"/>
    <xf numFmtId="0" fontId="5" fillId="0" borderId="0" xfId="0" applyFont="1" applyFill="1" applyBorder="1"/>
  </cellXfs>
  <cellStyles count="1">
    <cellStyle name="Normal" xfId="0" builtinId="0"/>
  </cellStyles>
  <dxfs count="11">
    <dxf>
      <numFmt numFmtId="0" formatCode="General"/>
    </dxf>
    <dxf>
      <protection locked="0" hidden="0"/>
    </dxf>
    <dxf>
      <protection locked="0" hidden="0"/>
    </dxf>
    <dxf>
      <protection locked="0" hidden="0"/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19" formatCode="dd/mm/yyyy"/>
      <alignment horizontal="left" textRotation="0" wrapText="0" indent="0" relativeIndent="255" justifyLastLine="0" shrinkToFit="0" readingOrder="0"/>
    </dxf>
    <dxf>
      <border outline="0">
        <right style="medium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left" vertical="top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69850</xdr:colOff>
      <xdr:row>8</xdr:row>
      <xdr:rowOff>133350</xdr:rowOff>
    </xdr:from>
    <xdr:to>
      <xdr:col>4</xdr:col>
      <xdr:colOff>742950</xdr:colOff>
      <xdr:row>14</xdr:row>
      <xdr:rowOff>88900</xdr:rowOff>
    </xdr:to>
    <xdr:cxnSp macro="">
      <xdr:nvCxnSpPr>
        <xdr:cNvPr id="3" name="Connecteur droit avec flèche 2"/>
        <xdr:cNvCxnSpPr/>
      </xdr:nvCxnSpPr>
      <xdr:spPr>
        <a:xfrm rot="10800000">
          <a:off x="3702050" y="2000250"/>
          <a:ext cx="1422400" cy="1060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EXP\PLONGEE\03_Fiches%20Plong&#233;es\2020\2020-Synthese_plonge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_plongées_2020"/>
      <sheetName val="Analyse_2020"/>
      <sheetName val="Feuil3"/>
      <sheetName val="2020-Synthese_plongees"/>
    </sheetNames>
    <sheetDataSet>
      <sheetData sheetId="0"/>
      <sheetData sheetId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5" name="Tableau5" displayName="Tableau5" ref="A1:I81" totalsRowShown="0" headerRowDxfId="10" headerRowBorderDxfId="9" tableBorderDxfId="8">
  <autoFilter ref="A1:I81">
    <filterColumn colId="0">
      <filters>
        <dateGroupItem year="2020" month="3" dateTimeGrouping="month"/>
      </filters>
    </filterColumn>
  </autoFilter>
  <sortState ref="A2:J81">
    <sortCondition descending="1" ref="A1:A81"/>
  </sortState>
  <tableColumns count="9">
    <tableColumn id="1" name="Date" dataDxfId="7"/>
    <tableColumn id="17" name="Colonne1" dataDxfId="6">
      <calculatedColumnFormula>MATCH([1]!Tableau5[Date],[1]!Tableau5[Date],0)</calculatedColumnFormula>
    </tableColumn>
    <tableColumn id="18" name="Ligne-1" dataDxfId="5">
      <calculatedColumnFormula>ROW([1]!Tableau5[[#This Row],[Date]])-1</calculatedColumnFormula>
    </tableColumn>
    <tableColumn id="21" name="Equipe"/>
    <tableColumn id="6" name="membre 1" dataDxfId="4"/>
    <tableColumn id="7" name="membre 2" dataDxfId="3"/>
    <tableColumn id="8" name="membre 3" dataDxfId="2"/>
    <tableColumn id="16" name="membre 4" dataDxfId="1"/>
    <tableColumn id="20" name="Mois" dataDxfId="0">
      <calculatedColumnFormula>MONTH(A:A)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82"/>
  <sheetViews>
    <sheetView workbookViewId="0">
      <pane ySplit="1" topLeftCell="A2" activePane="bottomLeft" state="frozen"/>
      <selection pane="bottomLeft" activeCell="A14" sqref="A14"/>
    </sheetView>
  </sheetViews>
  <sheetFormatPr baseColWidth="10" defaultRowHeight="14.5"/>
  <cols>
    <col min="1" max="2" width="15.54296875" style="23" customWidth="1"/>
    <col min="3" max="3" width="7.54296875" customWidth="1"/>
    <col min="4" max="4" width="7.26953125" customWidth="1"/>
    <col min="5" max="8" width="12.7265625" customWidth="1"/>
    <col min="11" max="11" width="15.54296875" style="23" customWidth="1"/>
    <col min="12" max="12" width="8" customWidth="1"/>
    <col min="13" max="13" width="12.1796875" customWidth="1"/>
    <col min="15" max="15" width="14.26953125" customWidth="1"/>
    <col min="16" max="16" width="14.81640625" customWidth="1"/>
    <col min="17" max="17" width="14.54296875" customWidth="1"/>
    <col min="18" max="18" width="17.1796875" customWidth="1"/>
    <col min="19" max="19" width="11.54296875" customWidth="1"/>
    <col min="21" max="21" width="13.1796875" customWidth="1"/>
    <col min="22" max="22" width="12" customWidth="1"/>
    <col min="23" max="23" width="15.26953125" customWidth="1"/>
    <col min="24" max="24" width="15.81640625" customWidth="1"/>
    <col min="25" max="25" width="15.54296875" customWidth="1"/>
    <col min="26" max="26" width="18.1796875" customWidth="1"/>
    <col min="27" max="27" width="12.54296875" customWidth="1"/>
  </cols>
  <sheetData>
    <row r="1" spans="1:11" s="4" customFormat="1" ht="31.5" customHeight="1">
      <c r="A1" s="35" t="s">
        <v>0</v>
      </c>
      <c r="B1" s="35" t="s">
        <v>7</v>
      </c>
      <c r="C1" s="35" t="s">
        <v>8</v>
      </c>
      <c r="D1" s="6" t="s">
        <v>9</v>
      </c>
      <c r="E1" s="36" t="s">
        <v>10</v>
      </c>
      <c r="F1" s="29" t="s">
        <v>11</v>
      </c>
      <c r="G1" s="29" t="s">
        <v>12</v>
      </c>
      <c r="H1" s="29" t="s">
        <v>13</v>
      </c>
      <c r="I1" s="5" t="s">
        <v>1</v>
      </c>
    </row>
    <row r="2" spans="1:11" ht="15" customHeight="1">
      <c r="A2" s="23">
        <v>43921</v>
      </c>
      <c r="B2" s="31">
        <f>MATCH([1]!Tableau5[Date],[1]!Tableau5[Date],0)</f>
        <v>1</v>
      </c>
      <c r="C2" s="31">
        <f>ROW([1]!Tableau5[[#This Row],[Date]])-1</f>
        <v>1</v>
      </c>
      <c r="D2">
        <v>1</v>
      </c>
      <c r="E2" s="7" t="s">
        <v>15</v>
      </c>
      <c r="F2" s="7" t="s">
        <v>18</v>
      </c>
      <c r="G2" s="7" t="s">
        <v>22</v>
      </c>
      <c r="H2" s="7"/>
      <c r="I2" s="17">
        <f t="shared" ref="I2:I33" si="0">MONTH(A:A)</f>
        <v>3</v>
      </c>
      <c r="K2"/>
    </row>
    <row r="3" spans="1:11" ht="15" customHeight="1">
      <c r="A3" s="23">
        <v>43921</v>
      </c>
      <c r="B3" s="31">
        <f>MATCH([1]!Tableau5[Date],[1]!Tableau5[Date],0)</f>
        <v>2</v>
      </c>
      <c r="C3" s="31">
        <f>ROW([1]!Tableau5[[#This Row],[Date]])-1</f>
        <v>2</v>
      </c>
      <c r="D3">
        <v>1</v>
      </c>
      <c r="E3" s="7" t="s">
        <v>15</v>
      </c>
      <c r="F3" s="7" t="s">
        <v>22</v>
      </c>
      <c r="G3" s="7" t="s">
        <v>18</v>
      </c>
      <c r="H3" s="7"/>
      <c r="I3" s="19">
        <f t="shared" si="0"/>
        <v>3</v>
      </c>
      <c r="K3"/>
    </row>
    <row r="4" spans="1:11" ht="15" customHeight="1">
      <c r="A4" s="23">
        <v>43920</v>
      </c>
      <c r="B4" s="31">
        <f>MATCH([1]!Tableau5[Date],[1]!Tableau5[Date],0)</f>
        <v>2</v>
      </c>
      <c r="C4" s="31">
        <f>ROW([1]!Tableau5[[#This Row],[Date]])-1</f>
        <v>3</v>
      </c>
      <c r="D4">
        <v>1</v>
      </c>
      <c r="E4" s="7" t="s">
        <v>15</v>
      </c>
      <c r="F4" s="7" t="s">
        <v>18</v>
      </c>
      <c r="G4" s="7" t="s">
        <v>14</v>
      </c>
      <c r="H4" s="7"/>
      <c r="I4" s="17">
        <f t="shared" si="0"/>
        <v>3</v>
      </c>
      <c r="K4"/>
    </row>
    <row r="5" spans="1:11" ht="15" customHeight="1">
      <c r="A5" s="23">
        <v>43916</v>
      </c>
      <c r="B5" s="31">
        <f>MATCH([1]!Tableau5[Date],[1]!Tableau5[Date],0)</f>
        <v>4</v>
      </c>
      <c r="C5" s="31">
        <f>ROW([1]!Tableau5[[#This Row],[Date]])-1</f>
        <v>4</v>
      </c>
      <c r="D5">
        <v>1</v>
      </c>
      <c r="E5" s="7" t="s">
        <v>15</v>
      </c>
      <c r="F5" s="7" t="s">
        <v>18</v>
      </c>
      <c r="G5" s="7" t="s">
        <v>14</v>
      </c>
      <c r="H5" s="7"/>
      <c r="I5" s="2">
        <f t="shared" si="0"/>
        <v>3</v>
      </c>
      <c r="K5"/>
    </row>
    <row r="6" spans="1:11" ht="15" customHeight="1">
      <c r="A6" s="23">
        <v>43916</v>
      </c>
      <c r="B6" s="31">
        <f>MATCH([1]!Tableau5[Date],[1]!Tableau5[Date],0)</f>
        <v>4</v>
      </c>
      <c r="C6" s="31">
        <f>ROW([1]!Tableau5[[#This Row],[Date]])-1</f>
        <v>5</v>
      </c>
      <c r="D6">
        <v>1</v>
      </c>
      <c r="E6" s="7" t="s">
        <v>15</v>
      </c>
      <c r="F6" s="7" t="s">
        <v>18</v>
      </c>
      <c r="G6" s="7" t="s">
        <v>14</v>
      </c>
      <c r="H6" s="7"/>
      <c r="I6" s="2">
        <f t="shared" si="0"/>
        <v>3</v>
      </c>
      <c r="K6"/>
    </row>
    <row r="7" spans="1:11" ht="15" customHeight="1">
      <c r="A7" s="23">
        <v>43915</v>
      </c>
      <c r="B7" s="31">
        <f>MATCH([1]!Tableau5[Date],[1]!Tableau5[Date],0)</f>
        <v>6</v>
      </c>
      <c r="C7" s="31">
        <f>ROW([1]!Tableau5[[#This Row],[Date]])-1</f>
        <v>6</v>
      </c>
      <c r="D7">
        <v>1</v>
      </c>
      <c r="E7" s="7" t="s">
        <v>15</v>
      </c>
      <c r="F7" s="7" t="s">
        <v>18</v>
      </c>
      <c r="G7" s="7" t="s">
        <v>14</v>
      </c>
      <c r="H7" s="7"/>
      <c r="I7" s="2">
        <f t="shared" si="0"/>
        <v>3</v>
      </c>
      <c r="K7"/>
    </row>
    <row r="8" spans="1:11" ht="15" customHeight="1">
      <c r="A8" s="23">
        <v>43915</v>
      </c>
      <c r="B8" s="31">
        <f>MATCH([1]!Tableau5[Date],[1]!Tableau5[Date],0)</f>
        <v>6</v>
      </c>
      <c r="C8" s="31">
        <f>ROW([1]!Tableau5[[#This Row],[Date]])-1</f>
        <v>7</v>
      </c>
      <c r="D8">
        <v>1</v>
      </c>
      <c r="E8" s="7" t="s">
        <v>15</v>
      </c>
      <c r="F8" s="7" t="s">
        <v>14</v>
      </c>
      <c r="G8" s="7" t="s">
        <v>18</v>
      </c>
      <c r="H8" s="7"/>
      <c r="I8" s="17">
        <f t="shared" si="0"/>
        <v>3</v>
      </c>
      <c r="K8"/>
    </row>
    <row r="9" spans="1:11" ht="15" customHeight="1">
      <c r="A9" s="23">
        <v>43915</v>
      </c>
      <c r="B9" s="31">
        <f>MATCH([1]!Tableau5[Date],[1]!Tableau5[Date],0)</f>
        <v>8</v>
      </c>
      <c r="C9" s="31">
        <f>ROW([1]!Tableau5[[#This Row],[Date]])-1</f>
        <v>8</v>
      </c>
      <c r="D9">
        <v>1</v>
      </c>
      <c r="E9" s="7" t="s">
        <v>15</v>
      </c>
      <c r="F9" s="7" t="s">
        <v>18</v>
      </c>
      <c r="G9" s="7" t="s">
        <v>14</v>
      </c>
      <c r="H9" s="7"/>
      <c r="I9" s="17">
        <f t="shared" si="0"/>
        <v>3</v>
      </c>
      <c r="K9"/>
    </row>
    <row r="10" spans="1:11" ht="15" customHeight="1">
      <c r="A10" s="23">
        <v>43914</v>
      </c>
      <c r="B10" s="31">
        <f>MATCH([1]!Tableau5[Date],[1]!Tableau5[Date],0)</f>
        <v>9</v>
      </c>
      <c r="C10" s="31">
        <f>ROW([1]!Tableau5[[#This Row],[Date]])-1</f>
        <v>9</v>
      </c>
      <c r="D10">
        <v>1</v>
      </c>
      <c r="E10" s="7" t="s">
        <v>15</v>
      </c>
      <c r="F10" s="7" t="s">
        <v>14</v>
      </c>
      <c r="G10" s="7" t="s">
        <v>18</v>
      </c>
      <c r="H10" s="7"/>
      <c r="I10" s="19">
        <f t="shared" si="0"/>
        <v>3</v>
      </c>
      <c r="K10"/>
    </row>
    <row r="11" spans="1:11" ht="15" customHeight="1">
      <c r="A11" s="23">
        <v>43914</v>
      </c>
      <c r="B11" s="31">
        <f>MATCH([1]!Tableau5[Date],[1]!Tableau5[Date],0)</f>
        <v>9</v>
      </c>
      <c r="C11" s="31">
        <f>ROW([1]!Tableau5[[#This Row],[Date]])-1</f>
        <v>10</v>
      </c>
      <c r="D11">
        <v>1</v>
      </c>
      <c r="E11" s="7" t="s">
        <v>15</v>
      </c>
      <c r="F11" s="7" t="s">
        <v>14</v>
      </c>
      <c r="G11" s="7" t="s">
        <v>18</v>
      </c>
      <c r="H11" s="7"/>
      <c r="I11" s="17">
        <f t="shared" si="0"/>
        <v>3</v>
      </c>
      <c r="K11"/>
    </row>
    <row r="12" spans="1:11" ht="15" customHeight="1">
      <c r="A12" s="23">
        <v>43914</v>
      </c>
      <c r="B12" s="31">
        <f>MATCH([1]!Tableau5[Date],[1]!Tableau5[Date],0)</f>
        <v>11</v>
      </c>
      <c r="C12" s="31">
        <f>ROW([1]!Tableau5[[#This Row],[Date]])-1</f>
        <v>11</v>
      </c>
      <c r="D12">
        <v>1</v>
      </c>
      <c r="E12" s="7" t="s">
        <v>15</v>
      </c>
      <c r="F12" s="7" t="s">
        <v>18</v>
      </c>
      <c r="G12" s="7" t="s">
        <v>14</v>
      </c>
      <c r="H12" s="7"/>
      <c r="I12" s="2">
        <f t="shared" si="0"/>
        <v>3</v>
      </c>
      <c r="K12"/>
    </row>
    <row r="13" spans="1:11" ht="15" customHeight="1">
      <c r="A13" s="23">
        <v>43914</v>
      </c>
      <c r="B13" s="31">
        <f>MATCH([1]!Tableau5[Date],[1]!Tableau5[Date],0)</f>
        <v>12</v>
      </c>
      <c r="C13" s="31">
        <f>ROW([1]!Tableau5[[#This Row],[Date]])-1</f>
        <v>12</v>
      </c>
      <c r="D13">
        <v>1</v>
      </c>
      <c r="E13" s="7" t="s">
        <v>15</v>
      </c>
      <c r="F13" s="7" t="s">
        <v>18</v>
      </c>
      <c r="G13" s="7" t="s">
        <v>14</v>
      </c>
      <c r="H13" s="7"/>
      <c r="I13" s="2">
        <f t="shared" si="0"/>
        <v>3</v>
      </c>
      <c r="K13"/>
    </row>
    <row r="14" spans="1:11" ht="15" customHeight="1">
      <c r="A14" s="23">
        <v>43903</v>
      </c>
      <c r="B14" s="31">
        <f>MATCH([1]!Tableau5[Date],[1]!Tableau5[Date],0)</f>
        <v>13</v>
      </c>
      <c r="C14" s="31">
        <f>ROW([1]!Tableau5[[#This Row],[Date]])-1</f>
        <v>13</v>
      </c>
      <c r="D14">
        <v>1</v>
      </c>
      <c r="E14" s="7" t="s">
        <v>19</v>
      </c>
      <c r="F14" s="7" t="s">
        <v>16</v>
      </c>
      <c r="G14" s="7" t="s">
        <v>17</v>
      </c>
      <c r="H14" s="7"/>
      <c r="I14" s="2">
        <f t="shared" si="0"/>
        <v>3</v>
      </c>
      <c r="K14"/>
    </row>
    <row r="15" spans="1:11" ht="15" customHeight="1">
      <c r="A15" s="23">
        <v>43903</v>
      </c>
      <c r="B15" s="31">
        <f>MATCH([1]!Tableau5[Date],[1]!Tableau5[Date],0)</f>
        <v>13</v>
      </c>
      <c r="C15" s="31">
        <f>ROW([1]!Tableau5[[#This Row],[Date]])-1</f>
        <v>14</v>
      </c>
      <c r="D15">
        <v>1</v>
      </c>
      <c r="E15" s="7" t="s">
        <v>16</v>
      </c>
      <c r="F15" s="7" t="s">
        <v>17</v>
      </c>
      <c r="G15" s="7" t="s">
        <v>19</v>
      </c>
      <c r="H15" s="7"/>
      <c r="I15" s="17">
        <f t="shared" si="0"/>
        <v>3</v>
      </c>
      <c r="K15"/>
    </row>
    <row r="16" spans="1:11" ht="15" customHeight="1">
      <c r="A16" s="23">
        <v>43902</v>
      </c>
      <c r="B16" s="31">
        <f>MATCH([1]!Tableau5[Date],[1]!Tableau5[Date],0)</f>
        <v>15</v>
      </c>
      <c r="C16" s="31">
        <f>ROW([1]!Tableau5[[#This Row],[Date]])-1</f>
        <v>15</v>
      </c>
      <c r="D16">
        <v>1</v>
      </c>
      <c r="E16" s="7" t="s">
        <v>16</v>
      </c>
      <c r="F16" s="7" t="s">
        <v>19</v>
      </c>
      <c r="G16" s="7" t="s">
        <v>17</v>
      </c>
      <c r="H16" s="7"/>
      <c r="I16" s="17">
        <f t="shared" si="0"/>
        <v>3</v>
      </c>
      <c r="K16"/>
    </row>
    <row r="17" spans="1:11" ht="15" customHeight="1">
      <c r="A17" s="23">
        <v>43902</v>
      </c>
      <c r="B17" s="31">
        <f>MATCH([1]!Tableau5[Date],[1]!Tableau5[Date],0)</f>
        <v>16</v>
      </c>
      <c r="C17" s="31">
        <f>ROW([1]!Tableau5[[#This Row],[Date]])-1</f>
        <v>16</v>
      </c>
      <c r="D17">
        <v>1</v>
      </c>
      <c r="E17" s="7" t="s">
        <v>16</v>
      </c>
      <c r="F17" s="7" t="s">
        <v>17</v>
      </c>
      <c r="G17" s="7" t="s">
        <v>19</v>
      </c>
      <c r="H17" s="7"/>
      <c r="I17" s="19">
        <f t="shared" si="0"/>
        <v>3</v>
      </c>
      <c r="K17"/>
    </row>
    <row r="18" spans="1:11" ht="15" customHeight="1">
      <c r="A18" s="23">
        <v>43901</v>
      </c>
      <c r="B18" s="31">
        <f>MATCH([1]!Tableau5[Date],[1]!Tableau5[Date],0)</f>
        <v>16</v>
      </c>
      <c r="C18" s="31">
        <f>ROW([1]!Tableau5[[#This Row],[Date]])-1</f>
        <v>17</v>
      </c>
      <c r="D18">
        <v>1</v>
      </c>
      <c r="E18" s="7" t="s">
        <v>16</v>
      </c>
      <c r="F18" s="7" t="s">
        <v>17</v>
      </c>
      <c r="G18" s="7" t="s">
        <v>19</v>
      </c>
      <c r="H18" s="7"/>
      <c r="I18" s="17">
        <f t="shared" si="0"/>
        <v>3</v>
      </c>
      <c r="K18"/>
    </row>
    <row r="19" spans="1:11" ht="15" customHeight="1">
      <c r="A19" s="23">
        <v>43901</v>
      </c>
      <c r="B19" s="31">
        <f>MATCH([1]!Tableau5[Date],[1]!Tableau5[Date],0)</f>
        <v>18</v>
      </c>
      <c r="C19" s="31">
        <f>ROW([1]!Tableau5[[#This Row],[Date]])-1</f>
        <v>18</v>
      </c>
      <c r="D19">
        <v>1</v>
      </c>
      <c r="E19" s="7" t="s">
        <v>17</v>
      </c>
      <c r="F19" s="7" t="s">
        <v>16</v>
      </c>
      <c r="G19" s="7" t="s">
        <v>19</v>
      </c>
      <c r="H19" s="7"/>
      <c r="I19" s="2">
        <f t="shared" si="0"/>
        <v>3</v>
      </c>
      <c r="K19"/>
    </row>
    <row r="20" spans="1:11" ht="15" customHeight="1">
      <c r="A20" s="23">
        <v>43900</v>
      </c>
      <c r="B20" s="31">
        <f>MATCH([1]!Tableau5[Date],[1]!Tableau5[Date],0)</f>
        <v>18</v>
      </c>
      <c r="C20" s="31">
        <f>ROW([1]!Tableau5[[#This Row],[Date]])-1</f>
        <v>19</v>
      </c>
      <c r="D20">
        <v>1</v>
      </c>
      <c r="E20" s="7" t="s">
        <v>17</v>
      </c>
      <c r="F20" s="7" t="s">
        <v>19</v>
      </c>
      <c r="G20" s="7" t="s">
        <v>16</v>
      </c>
      <c r="H20" s="7"/>
      <c r="I20" s="2">
        <f t="shared" si="0"/>
        <v>3</v>
      </c>
      <c r="K20"/>
    </row>
    <row r="21" spans="1:11" ht="15" customHeight="1">
      <c r="A21" s="23">
        <v>43900</v>
      </c>
      <c r="B21" s="31">
        <f>MATCH([1]!Tableau5[Date],[1]!Tableau5[Date],0)</f>
        <v>20</v>
      </c>
      <c r="C21" s="31">
        <f>ROW([1]!Tableau5[[#This Row],[Date]])-1</f>
        <v>20</v>
      </c>
      <c r="D21">
        <v>1</v>
      </c>
      <c r="E21" s="7" t="s">
        <v>17</v>
      </c>
      <c r="F21" s="7" t="s">
        <v>16</v>
      </c>
      <c r="G21" s="7" t="s">
        <v>19</v>
      </c>
      <c r="H21" s="7"/>
      <c r="I21" s="2">
        <f t="shared" si="0"/>
        <v>3</v>
      </c>
      <c r="K21"/>
    </row>
    <row r="22" spans="1:11" ht="15" customHeight="1">
      <c r="A22" s="23">
        <v>43899</v>
      </c>
      <c r="B22" s="31">
        <f>MATCH([1]!Tableau5[Date],[1]!Tableau5[Date],0)</f>
        <v>20</v>
      </c>
      <c r="C22" s="31">
        <f>ROW([1]!Tableau5[[#This Row],[Date]])-1</f>
        <v>21</v>
      </c>
      <c r="D22">
        <v>1</v>
      </c>
      <c r="E22" s="7" t="s">
        <v>16</v>
      </c>
      <c r="F22" s="7" t="s">
        <v>17</v>
      </c>
      <c r="G22" s="7" t="s">
        <v>19</v>
      </c>
      <c r="H22" s="7"/>
      <c r="I22" s="17">
        <f t="shared" si="0"/>
        <v>3</v>
      </c>
      <c r="K22"/>
    </row>
    <row r="23" spans="1:11" ht="15" customHeight="1">
      <c r="A23" s="23">
        <v>43899</v>
      </c>
      <c r="B23" s="31">
        <f>MATCH([1]!Tableau5[Date],[1]!Tableau5[Date],0)</f>
        <v>22</v>
      </c>
      <c r="C23" s="31">
        <f>ROW([1]!Tableau5[[#This Row],[Date]])-1</f>
        <v>22</v>
      </c>
      <c r="D23">
        <v>1</v>
      </c>
      <c r="E23" s="7" t="s">
        <v>16</v>
      </c>
      <c r="F23" s="7" t="s">
        <v>19</v>
      </c>
      <c r="G23" s="7" t="s">
        <v>17</v>
      </c>
      <c r="H23" s="7"/>
      <c r="I23" s="17">
        <f t="shared" si="0"/>
        <v>3</v>
      </c>
      <c r="K23"/>
    </row>
    <row r="24" spans="1:11" ht="15" customHeight="1">
      <c r="A24" s="23">
        <v>43895</v>
      </c>
      <c r="B24" s="31">
        <f>MATCH([1]!Tableau5[Date],[1]!Tableau5[Date],0)</f>
        <v>22</v>
      </c>
      <c r="C24" s="31">
        <f>ROW([1]!Tableau5[[#This Row],[Date]])-1</f>
        <v>23</v>
      </c>
      <c r="D24">
        <v>1</v>
      </c>
      <c r="E24" s="7" t="s">
        <v>16</v>
      </c>
      <c r="F24" s="7" t="s">
        <v>18</v>
      </c>
      <c r="G24" s="7" t="s">
        <v>21</v>
      </c>
      <c r="H24" s="7"/>
      <c r="I24" s="19">
        <f t="shared" si="0"/>
        <v>3</v>
      </c>
      <c r="K24"/>
    </row>
    <row r="25" spans="1:11" ht="15" customHeight="1">
      <c r="A25" s="23">
        <v>43895</v>
      </c>
      <c r="B25" s="31">
        <f>MATCH([1]!Tableau5[Date],[1]!Tableau5[Date],0)</f>
        <v>24</v>
      </c>
      <c r="C25" s="31">
        <f>ROW([1]!Tableau5[[#This Row],[Date]])-1</f>
        <v>24</v>
      </c>
      <c r="D25">
        <v>1</v>
      </c>
      <c r="E25" s="7" t="s">
        <v>16</v>
      </c>
      <c r="F25" s="7" t="s">
        <v>21</v>
      </c>
      <c r="G25" s="7" t="s">
        <v>18</v>
      </c>
      <c r="H25" s="7"/>
      <c r="I25" s="17">
        <f t="shared" si="0"/>
        <v>3</v>
      </c>
      <c r="K25"/>
    </row>
    <row r="26" spans="1:11" ht="15" customHeight="1">
      <c r="A26" s="23">
        <v>43894</v>
      </c>
      <c r="B26" s="31">
        <f>MATCH([1]!Tableau5[Date],[1]!Tableau5[Date],0)</f>
        <v>24</v>
      </c>
      <c r="C26" s="31">
        <f>ROW([1]!Tableau5[[#This Row],[Date]])-1</f>
        <v>25</v>
      </c>
      <c r="D26">
        <v>1</v>
      </c>
      <c r="E26" s="7" t="s">
        <v>14</v>
      </c>
      <c r="F26" s="7" t="s">
        <v>17</v>
      </c>
      <c r="G26" s="7" t="s">
        <v>16</v>
      </c>
      <c r="H26" s="7"/>
      <c r="I26" s="2">
        <f t="shared" si="0"/>
        <v>3</v>
      </c>
      <c r="K26"/>
    </row>
    <row r="27" spans="1:11" ht="15" customHeight="1">
      <c r="A27" s="23">
        <v>43894</v>
      </c>
      <c r="B27" s="31">
        <f>MATCH([1]!Tableau5[Date],[1]!Tableau5[Date],0)</f>
        <v>26</v>
      </c>
      <c r="C27" s="31">
        <f>ROW([1]!Tableau5[[#This Row],[Date]])-1</f>
        <v>26</v>
      </c>
      <c r="D27">
        <v>1</v>
      </c>
      <c r="E27" s="7" t="s">
        <v>14</v>
      </c>
      <c r="F27" s="7" t="s">
        <v>17</v>
      </c>
      <c r="G27" s="7" t="s">
        <v>16</v>
      </c>
      <c r="H27" s="7"/>
      <c r="I27" s="2">
        <f t="shared" si="0"/>
        <v>3</v>
      </c>
      <c r="K27"/>
    </row>
    <row r="28" spans="1:11" ht="15" customHeight="1">
      <c r="A28" s="23">
        <v>43894</v>
      </c>
      <c r="B28" s="31">
        <f>MATCH([1]!Tableau5[Date],[1]!Tableau5[Date],0)</f>
        <v>26</v>
      </c>
      <c r="C28" s="31">
        <f>ROW([1]!Tableau5[[#This Row],[Date]])-1</f>
        <v>27</v>
      </c>
      <c r="D28">
        <v>1</v>
      </c>
      <c r="E28" s="7" t="s">
        <v>17</v>
      </c>
      <c r="F28" s="7" t="s">
        <v>16</v>
      </c>
      <c r="G28" s="7" t="s">
        <v>14</v>
      </c>
      <c r="H28" s="7"/>
      <c r="I28" s="2">
        <f t="shared" si="0"/>
        <v>3</v>
      </c>
      <c r="K28"/>
    </row>
    <row r="29" spans="1:11" ht="15" customHeight="1">
      <c r="A29" s="23">
        <v>43893</v>
      </c>
      <c r="B29" s="31">
        <f>MATCH([1]!Tableau5[Date],[1]!Tableau5[Date],0)</f>
        <v>28</v>
      </c>
      <c r="C29" s="31">
        <f>ROW([1]!Tableau5[[#This Row],[Date]])-1</f>
        <v>28</v>
      </c>
      <c r="D29">
        <v>1</v>
      </c>
      <c r="E29" s="7" t="s">
        <v>15</v>
      </c>
      <c r="F29" s="7" t="s">
        <v>17</v>
      </c>
      <c r="G29" s="7" t="s">
        <v>16</v>
      </c>
      <c r="H29" s="7"/>
      <c r="I29" s="17">
        <f t="shared" si="0"/>
        <v>3</v>
      </c>
      <c r="K29"/>
    </row>
    <row r="30" spans="1:11" ht="15" customHeight="1">
      <c r="A30" s="23">
        <v>43893</v>
      </c>
      <c r="B30" s="31">
        <f>MATCH([1]!Tableau5[Date],[1]!Tableau5[Date],0)</f>
        <v>28</v>
      </c>
      <c r="C30" s="31">
        <f>ROW([1]!Tableau5[[#This Row],[Date]])-1</f>
        <v>29</v>
      </c>
      <c r="D30">
        <v>1</v>
      </c>
      <c r="E30" s="7" t="s">
        <v>15</v>
      </c>
      <c r="F30" s="7" t="s">
        <v>16</v>
      </c>
      <c r="G30" s="7" t="s">
        <v>17</v>
      </c>
      <c r="H30" s="7"/>
      <c r="I30" s="17">
        <f t="shared" si="0"/>
        <v>3</v>
      </c>
      <c r="K30"/>
    </row>
    <row r="31" spans="1:11" ht="15" hidden="1" customHeight="1">
      <c r="A31" s="23">
        <v>43889</v>
      </c>
      <c r="B31" s="31">
        <f>MATCH([1]!Tableau5[Date],[1]!Tableau5[Date],0)</f>
        <v>30</v>
      </c>
      <c r="C31" s="31">
        <f>ROW([1]!Tableau5[[#This Row],[Date]])-1</f>
        <v>30</v>
      </c>
      <c r="D31">
        <v>1</v>
      </c>
      <c r="E31" s="7" t="s">
        <v>15</v>
      </c>
      <c r="F31" s="7" t="s">
        <v>17</v>
      </c>
      <c r="G31" s="7" t="s">
        <v>16</v>
      </c>
      <c r="H31" s="7"/>
      <c r="I31" s="17">
        <f t="shared" si="0"/>
        <v>2</v>
      </c>
      <c r="K31"/>
    </row>
    <row r="32" spans="1:11" hidden="1">
      <c r="A32" s="23">
        <v>43889</v>
      </c>
      <c r="B32" s="31">
        <f>MATCH([1]!Tableau5[Date],[1]!Tableau5[Date],0)</f>
        <v>30</v>
      </c>
      <c r="C32" s="31">
        <f>ROW([1]!Tableau5[[#This Row],[Date]])-1</f>
        <v>31</v>
      </c>
      <c r="D32">
        <v>1</v>
      </c>
      <c r="E32" s="7" t="s">
        <v>15</v>
      </c>
      <c r="F32" s="7" t="s">
        <v>16</v>
      </c>
      <c r="G32" s="7" t="s">
        <v>17</v>
      </c>
      <c r="H32" s="7"/>
      <c r="I32" s="17">
        <f t="shared" si="0"/>
        <v>2</v>
      </c>
    </row>
    <row r="33" spans="1:9" hidden="1">
      <c r="A33" s="23">
        <v>43888</v>
      </c>
      <c r="B33" s="31">
        <f>MATCH([1]!Tableau5[Date],[1]!Tableau5[Date],0)</f>
        <v>32</v>
      </c>
      <c r="C33" s="31">
        <f>ROW([1]!Tableau5[[#This Row],[Date]])-1</f>
        <v>32</v>
      </c>
      <c r="D33">
        <v>1</v>
      </c>
      <c r="E33" s="7" t="s">
        <v>15</v>
      </c>
      <c r="F33" s="7" t="s">
        <v>17</v>
      </c>
      <c r="G33" s="7" t="s">
        <v>16</v>
      </c>
      <c r="H33" s="7"/>
      <c r="I33" s="19">
        <f t="shared" si="0"/>
        <v>2</v>
      </c>
    </row>
    <row r="34" spans="1:9" hidden="1">
      <c r="A34" s="23">
        <v>43888</v>
      </c>
      <c r="B34" s="31">
        <f>MATCH([1]!Tableau5[Date],[1]!Tableau5[Date],0)</f>
        <v>33</v>
      </c>
      <c r="C34" s="31">
        <f>ROW([1]!Tableau5[[#This Row],[Date]])-1</f>
        <v>33</v>
      </c>
      <c r="D34">
        <v>1</v>
      </c>
      <c r="E34" s="7" t="s">
        <v>15</v>
      </c>
      <c r="F34" s="7" t="s">
        <v>16</v>
      </c>
      <c r="G34" s="7" t="s">
        <v>17</v>
      </c>
      <c r="H34" s="7"/>
      <c r="I34" s="17">
        <f t="shared" ref="I34:I65" si="1">MONTH(A:A)</f>
        <v>2</v>
      </c>
    </row>
    <row r="35" spans="1:9" hidden="1">
      <c r="A35" s="23">
        <v>43887</v>
      </c>
      <c r="B35" s="31">
        <f>MATCH([1]!Tableau5[Date],[1]!Tableau5[Date],0)</f>
        <v>33</v>
      </c>
      <c r="C35" s="31">
        <f>ROW([1]!Tableau5[[#This Row],[Date]])-1</f>
        <v>34</v>
      </c>
      <c r="D35">
        <v>1</v>
      </c>
      <c r="E35" s="7" t="s">
        <v>15</v>
      </c>
      <c r="F35" s="7" t="s">
        <v>16</v>
      </c>
      <c r="G35" s="7" t="s">
        <v>17</v>
      </c>
      <c r="H35" s="7"/>
      <c r="I35" s="2">
        <f t="shared" si="1"/>
        <v>2</v>
      </c>
    </row>
    <row r="36" spans="1:9" hidden="1">
      <c r="A36" s="23">
        <v>43887</v>
      </c>
      <c r="B36" s="31">
        <f>MATCH([1]!Tableau5[Date],[1]!Tableau5[Date],0)</f>
        <v>35</v>
      </c>
      <c r="C36" s="31">
        <f>ROW([1]!Tableau5[[#This Row],[Date]])-1</f>
        <v>35</v>
      </c>
      <c r="D36">
        <v>1</v>
      </c>
      <c r="E36" s="7" t="s">
        <v>15</v>
      </c>
      <c r="F36" s="7" t="s">
        <v>17</v>
      </c>
      <c r="G36" s="7" t="s">
        <v>16</v>
      </c>
      <c r="H36" s="7"/>
      <c r="I36" s="2">
        <f t="shared" si="1"/>
        <v>2</v>
      </c>
    </row>
    <row r="37" spans="1:9" hidden="1">
      <c r="A37" s="23">
        <v>43887</v>
      </c>
      <c r="B37" s="31">
        <f>MATCH([1]!Tableau5[Date],[1]!Tableau5[Date],0)</f>
        <v>35</v>
      </c>
      <c r="C37" s="31">
        <f>ROW([1]!Tableau5[[#This Row],[Date]])-1</f>
        <v>36</v>
      </c>
      <c r="D37">
        <v>1</v>
      </c>
      <c r="E37" s="7" t="s">
        <v>15</v>
      </c>
      <c r="F37" s="7" t="s">
        <v>16</v>
      </c>
      <c r="G37" s="7" t="s">
        <v>17</v>
      </c>
      <c r="H37" s="7"/>
      <c r="I37" s="2">
        <f t="shared" si="1"/>
        <v>2</v>
      </c>
    </row>
    <row r="38" spans="1:9" hidden="1">
      <c r="A38" s="23">
        <v>43887</v>
      </c>
      <c r="B38" s="31">
        <f>MATCH([1]!Tableau5[Date],[1]!Tableau5[Date],0)</f>
        <v>35</v>
      </c>
      <c r="C38" s="31">
        <f>ROW([1]!Tableau5[[#This Row],[Date]])-1</f>
        <v>37</v>
      </c>
      <c r="D38">
        <v>1</v>
      </c>
      <c r="E38" s="7" t="s">
        <v>15</v>
      </c>
      <c r="F38" s="7" t="s">
        <v>17</v>
      </c>
      <c r="G38" s="7" t="s">
        <v>16</v>
      </c>
      <c r="H38" s="7"/>
      <c r="I38" s="2">
        <f t="shared" si="1"/>
        <v>2</v>
      </c>
    </row>
    <row r="39" spans="1:9" hidden="1">
      <c r="A39" s="23">
        <v>43887</v>
      </c>
      <c r="B39" s="31">
        <f>MATCH([1]!Tableau5[Date],[1]!Tableau5[Date],0)</f>
        <v>38</v>
      </c>
      <c r="C39" s="31">
        <f>ROW([1]!Tableau5[[#This Row],[Date]])-1</f>
        <v>38</v>
      </c>
      <c r="D39">
        <v>1</v>
      </c>
      <c r="E39" s="7" t="s">
        <v>15</v>
      </c>
      <c r="F39" s="7" t="s">
        <v>17</v>
      </c>
      <c r="G39" s="7" t="s">
        <v>16</v>
      </c>
      <c r="H39" s="7"/>
      <c r="I39" s="2">
        <f t="shared" si="1"/>
        <v>2</v>
      </c>
    </row>
    <row r="40" spans="1:9" hidden="1">
      <c r="A40" s="23">
        <v>43887</v>
      </c>
      <c r="B40" s="31">
        <f>MATCH([1]!Tableau5[Date],[1]!Tableau5[Date],0)</f>
        <v>38</v>
      </c>
      <c r="C40" s="31">
        <f>ROW([1]!Tableau5[[#This Row],[Date]])-1</f>
        <v>39</v>
      </c>
      <c r="D40">
        <v>1</v>
      </c>
      <c r="E40" s="7" t="s">
        <v>15</v>
      </c>
      <c r="F40" s="7" t="s">
        <v>16</v>
      </c>
      <c r="G40" s="7" t="s">
        <v>17</v>
      </c>
      <c r="H40" s="7"/>
      <c r="I40" s="2">
        <f t="shared" si="1"/>
        <v>2</v>
      </c>
    </row>
    <row r="41" spans="1:9" hidden="1">
      <c r="A41" s="23">
        <v>43886</v>
      </c>
      <c r="B41" s="31">
        <f>MATCH([1]!Tableau5[Date],[1]!Tableau5[Date],0)</f>
        <v>40</v>
      </c>
      <c r="C41" s="31">
        <f>ROW([1]!Tableau5[[#This Row],[Date]])-1</f>
        <v>40</v>
      </c>
      <c r="D41">
        <v>1</v>
      </c>
      <c r="E41" s="7" t="s">
        <v>15</v>
      </c>
      <c r="F41" s="7" t="s">
        <v>16</v>
      </c>
      <c r="G41" s="7" t="s">
        <v>17</v>
      </c>
      <c r="H41" s="7"/>
      <c r="I41" s="2">
        <f t="shared" si="1"/>
        <v>2</v>
      </c>
    </row>
    <row r="42" spans="1:9" hidden="1">
      <c r="A42" s="23">
        <v>43886</v>
      </c>
      <c r="B42" s="31">
        <f>MATCH([1]!Tableau5[Date],[1]!Tableau5[Date],0)</f>
        <v>41</v>
      </c>
      <c r="C42" s="31">
        <f>ROW([1]!Tableau5[[#This Row],[Date]])-1</f>
        <v>41</v>
      </c>
      <c r="D42">
        <v>1</v>
      </c>
      <c r="E42" s="7" t="s">
        <v>15</v>
      </c>
      <c r="F42" s="7" t="s">
        <v>17</v>
      </c>
      <c r="G42" s="7" t="s">
        <v>16</v>
      </c>
      <c r="H42" s="7"/>
      <c r="I42" s="2">
        <f t="shared" si="1"/>
        <v>2</v>
      </c>
    </row>
    <row r="43" spans="1:9" hidden="1">
      <c r="A43" s="23">
        <v>43885</v>
      </c>
      <c r="B43" s="31">
        <f>MATCH([1]!Tableau5[Date],[1]!Tableau5[Date],0)</f>
        <v>41</v>
      </c>
      <c r="C43" s="31">
        <f>ROW([1]!Tableau5[[#This Row],[Date]])-1</f>
        <v>42</v>
      </c>
      <c r="D43">
        <v>1</v>
      </c>
      <c r="E43" s="7" t="s">
        <v>15</v>
      </c>
      <c r="F43" s="7" t="s">
        <v>16</v>
      </c>
      <c r="G43" s="7" t="s">
        <v>17</v>
      </c>
      <c r="H43" s="7"/>
      <c r="I43" s="2">
        <f t="shared" si="1"/>
        <v>2</v>
      </c>
    </row>
    <row r="44" spans="1:9" hidden="1">
      <c r="A44" s="23">
        <v>43882</v>
      </c>
      <c r="B44" s="31">
        <f>MATCH([1]!Tableau5[Date],[1]!Tableau5[Date],0)</f>
        <v>43</v>
      </c>
      <c r="C44" s="31">
        <f>ROW([1]!Tableau5[[#This Row],[Date]])-1</f>
        <v>43</v>
      </c>
      <c r="D44">
        <v>1</v>
      </c>
      <c r="E44" s="7" t="s">
        <v>15</v>
      </c>
      <c r="F44" s="7" t="s">
        <v>14</v>
      </c>
      <c r="G44" s="7" t="s">
        <v>17</v>
      </c>
      <c r="H44" s="7"/>
      <c r="I44" s="2">
        <f t="shared" si="1"/>
        <v>2</v>
      </c>
    </row>
    <row r="45" spans="1:9" hidden="1">
      <c r="A45" s="23">
        <v>43882</v>
      </c>
      <c r="B45" s="31">
        <f>MATCH([1]!Tableau5[Date],[1]!Tableau5[Date],0)</f>
        <v>43</v>
      </c>
      <c r="C45" s="31">
        <f>ROW([1]!Tableau5[[#This Row],[Date]])-1</f>
        <v>44</v>
      </c>
      <c r="D45">
        <v>1</v>
      </c>
      <c r="E45" s="7" t="s">
        <v>15</v>
      </c>
      <c r="F45" s="7" t="s">
        <v>17</v>
      </c>
      <c r="G45" s="7" t="s">
        <v>14</v>
      </c>
      <c r="H45" s="7"/>
      <c r="I45" s="2">
        <f t="shared" si="1"/>
        <v>2</v>
      </c>
    </row>
    <row r="46" spans="1:9" hidden="1">
      <c r="A46" s="23">
        <v>43881</v>
      </c>
      <c r="B46" s="31">
        <f>MATCH([1]!Tableau5[Date],[1]!Tableau5[Date],0)</f>
        <v>45</v>
      </c>
      <c r="C46" s="31">
        <f>ROW([1]!Tableau5[[#This Row],[Date]])-1</f>
        <v>45</v>
      </c>
      <c r="D46">
        <v>1</v>
      </c>
      <c r="E46" s="7" t="s">
        <v>15</v>
      </c>
      <c r="F46" s="7" t="s">
        <v>18</v>
      </c>
      <c r="G46" s="7" t="s">
        <v>17</v>
      </c>
      <c r="H46" s="7"/>
      <c r="I46" s="2">
        <f t="shared" si="1"/>
        <v>2</v>
      </c>
    </row>
    <row r="47" spans="1:9" hidden="1">
      <c r="A47" s="23">
        <v>43881</v>
      </c>
      <c r="B47" s="31">
        <f>MATCH([1]!Tableau5[Date],[1]!Tableau5[Date],0)</f>
        <v>45</v>
      </c>
      <c r="C47" s="31">
        <f>ROW([1]!Tableau5[[#This Row],[Date]])-1</f>
        <v>46</v>
      </c>
      <c r="D47">
        <v>1</v>
      </c>
      <c r="E47" s="7" t="s">
        <v>15</v>
      </c>
      <c r="F47" s="7" t="s">
        <v>17</v>
      </c>
      <c r="G47" s="7" t="s">
        <v>18</v>
      </c>
      <c r="H47" s="7"/>
      <c r="I47" s="2">
        <f t="shared" si="1"/>
        <v>2</v>
      </c>
    </row>
    <row r="48" spans="1:9" hidden="1">
      <c r="A48" s="23">
        <v>43879</v>
      </c>
      <c r="B48" s="31">
        <f>MATCH([1]!Tableau5[Date],[1]!Tableau5[Date],0)</f>
        <v>47</v>
      </c>
      <c r="C48" s="31">
        <f>ROW([1]!Tableau5[[#This Row],[Date]])-1</f>
        <v>47</v>
      </c>
      <c r="D48">
        <v>1</v>
      </c>
      <c r="E48" s="7" t="s">
        <v>15</v>
      </c>
      <c r="F48" s="7" t="s">
        <v>17</v>
      </c>
      <c r="G48" s="7" t="s">
        <v>18</v>
      </c>
      <c r="H48" s="7"/>
      <c r="I48" s="2">
        <f t="shared" si="1"/>
        <v>2</v>
      </c>
    </row>
    <row r="49" spans="1:11" hidden="1">
      <c r="A49" s="23">
        <v>43879</v>
      </c>
      <c r="B49" s="31">
        <f>MATCH([1]!Tableau5[Date],[1]!Tableau5[Date],0)</f>
        <v>47</v>
      </c>
      <c r="C49" s="31">
        <f>ROW([1]!Tableau5[[#This Row],[Date]])-1</f>
        <v>48</v>
      </c>
      <c r="D49">
        <v>1</v>
      </c>
      <c r="E49" s="7" t="s">
        <v>15</v>
      </c>
      <c r="F49" s="7" t="s">
        <v>18</v>
      </c>
      <c r="G49" s="7" t="s">
        <v>17</v>
      </c>
      <c r="H49" s="7"/>
      <c r="I49" s="2">
        <f t="shared" si="1"/>
        <v>2</v>
      </c>
    </row>
    <row r="50" spans="1:11" hidden="1">
      <c r="A50" s="23">
        <v>43879</v>
      </c>
      <c r="B50" s="31">
        <f>MATCH([1]!Tableau5[Date],[1]!Tableau5[Date],0)</f>
        <v>47</v>
      </c>
      <c r="C50" s="31">
        <f>ROW([1]!Tableau5[[#This Row],[Date]])-1</f>
        <v>49</v>
      </c>
      <c r="D50">
        <v>1</v>
      </c>
      <c r="E50" s="7" t="s">
        <v>15</v>
      </c>
      <c r="F50" s="7" t="s">
        <v>18</v>
      </c>
      <c r="G50" s="7" t="s">
        <v>17</v>
      </c>
      <c r="H50" s="7"/>
      <c r="I50" s="2">
        <f t="shared" si="1"/>
        <v>2</v>
      </c>
    </row>
    <row r="51" spans="1:11" hidden="1">
      <c r="A51" s="23">
        <v>43878</v>
      </c>
      <c r="B51" s="31">
        <f>MATCH([1]!Tableau5[Date],[1]!Tableau5[Date],0)</f>
        <v>47</v>
      </c>
      <c r="C51" s="31">
        <f>ROW([1]!Tableau5[[#This Row],[Date]])-1</f>
        <v>50</v>
      </c>
      <c r="D51">
        <v>1</v>
      </c>
      <c r="E51" s="7" t="s">
        <v>15</v>
      </c>
      <c r="F51" s="7" t="s">
        <v>17</v>
      </c>
      <c r="G51" s="7" t="s">
        <v>14</v>
      </c>
      <c r="H51" s="7"/>
      <c r="I51" s="2">
        <f t="shared" si="1"/>
        <v>2</v>
      </c>
    </row>
    <row r="52" spans="1:11" hidden="1">
      <c r="A52" s="23">
        <v>43873</v>
      </c>
      <c r="B52" s="31">
        <f>MATCH([1]!Tableau5[Date],[1]!Tableau5[Date],0)</f>
        <v>47</v>
      </c>
      <c r="C52" s="31">
        <f>ROW([1]!Tableau5[[#This Row],[Date]])-1</f>
        <v>51</v>
      </c>
      <c r="D52">
        <v>1</v>
      </c>
      <c r="E52" s="7" t="s">
        <v>15</v>
      </c>
      <c r="F52" s="7" t="s">
        <v>17</v>
      </c>
      <c r="G52" s="7" t="s">
        <v>16</v>
      </c>
      <c r="H52" s="7" t="s">
        <v>14</v>
      </c>
      <c r="I52" s="2">
        <f t="shared" si="1"/>
        <v>2</v>
      </c>
    </row>
    <row r="53" spans="1:11" hidden="1">
      <c r="A53" s="23">
        <v>43873</v>
      </c>
      <c r="B53" s="31">
        <f>MATCH([1]!Tableau5[Date],[1]!Tableau5[Date],0)</f>
        <v>52</v>
      </c>
      <c r="C53" s="31">
        <f>ROW([1]!Tableau5[[#This Row],[Date]])-1</f>
        <v>52</v>
      </c>
      <c r="D53">
        <v>1</v>
      </c>
      <c r="E53" s="7" t="s">
        <v>15</v>
      </c>
      <c r="F53" s="7" t="s">
        <v>16</v>
      </c>
      <c r="G53" s="7" t="s">
        <v>17</v>
      </c>
      <c r="H53" s="7" t="s">
        <v>14</v>
      </c>
      <c r="I53" s="2">
        <f t="shared" si="1"/>
        <v>2</v>
      </c>
    </row>
    <row r="54" spans="1:11" hidden="1">
      <c r="A54" s="23">
        <v>43872</v>
      </c>
      <c r="B54" s="31">
        <f>MATCH([1]!Tableau5[Date],[1]!Tableau5[Date],0)</f>
        <v>52</v>
      </c>
      <c r="C54" s="31">
        <f>ROW([1]!Tableau5[[#This Row],[Date]])-1</f>
        <v>53</v>
      </c>
      <c r="D54">
        <v>1</v>
      </c>
      <c r="E54" s="7" t="s">
        <v>15</v>
      </c>
      <c r="F54" s="7" t="s">
        <v>16</v>
      </c>
      <c r="G54" s="7" t="s">
        <v>17</v>
      </c>
      <c r="H54" s="7"/>
      <c r="I54" s="2">
        <f t="shared" si="1"/>
        <v>2</v>
      </c>
      <c r="K54"/>
    </row>
    <row r="55" spans="1:11" hidden="1">
      <c r="A55" s="23">
        <v>43871</v>
      </c>
      <c r="B55" s="31">
        <f>MATCH([1]!Tableau5[Date],[1]!Tableau5[Date],0)</f>
        <v>54</v>
      </c>
      <c r="C55" s="31">
        <f>ROW([1]!Tableau5[[#This Row],[Date]])-1</f>
        <v>54</v>
      </c>
      <c r="D55">
        <v>1</v>
      </c>
      <c r="E55" s="7" t="s">
        <v>15</v>
      </c>
      <c r="F55" s="7" t="s">
        <v>17</v>
      </c>
      <c r="G55" s="7" t="s">
        <v>16</v>
      </c>
      <c r="H55" s="7"/>
      <c r="I55" s="2">
        <f t="shared" si="1"/>
        <v>2</v>
      </c>
      <c r="K55"/>
    </row>
    <row r="56" spans="1:11" hidden="1">
      <c r="A56" s="23">
        <v>43871</v>
      </c>
      <c r="B56" s="31">
        <f>MATCH([1]!Tableau5[Date],[1]!Tableau5[Date],0)</f>
        <v>55</v>
      </c>
      <c r="C56" s="31">
        <f>ROW([1]!Tableau5[[#This Row],[Date]])-1</f>
        <v>55</v>
      </c>
      <c r="D56">
        <v>1</v>
      </c>
      <c r="E56" s="7" t="s">
        <v>15</v>
      </c>
      <c r="F56" s="7" t="s">
        <v>17</v>
      </c>
      <c r="G56" s="7" t="s">
        <v>16</v>
      </c>
      <c r="H56" s="7"/>
      <c r="I56" s="2">
        <f t="shared" si="1"/>
        <v>2</v>
      </c>
      <c r="K56"/>
    </row>
    <row r="57" spans="1:11" hidden="1">
      <c r="A57" s="23">
        <v>43868</v>
      </c>
      <c r="B57" s="31">
        <f>MATCH([1]!Tableau5[Date],[1]!Tableau5[Date],0)</f>
        <v>55</v>
      </c>
      <c r="C57" s="31">
        <f>ROW([1]!Tableau5[[#This Row],[Date]])-1</f>
        <v>56</v>
      </c>
      <c r="D57">
        <v>1</v>
      </c>
      <c r="E57" s="7" t="s">
        <v>17</v>
      </c>
      <c r="F57" s="7" t="s">
        <v>14</v>
      </c>
      <c r="G57" s="7" t="s">
        <v>16</v>
      </c>
      <c r="H57" s="7"/>
      <c r="I57" s="2">
        <f t="shared" si="1"/>
        <v>2</v>
      </c>
      <c r="K57"/>
    </row>
    <row r="58" spans="1:11" hidden="1">
      <c r="A58" s="23">
        <v>43868</v>
      </c>
      <c r="B58" s="31">
        <f>MATCH([1]!Tableau5[Date],[1]!Tableau5[Date],0)</f>
        <v>57</v>
      </c>
      <c r="C58" s="31">
        <f>ROW([1]!Tableau5[[#This Row],[Date]])-1</f>
        <v>57</v>
      </c>
      <c r="D58">
        <v>1</v>
      </c>
      <c r="E58" s="7" t="s">
        <v>14</v>
      </c>
      <c r="F58" s="7" t="s">
        <v>16</v>
      </c>
      <c r="G58" s="7" t="s">
        <v>17</v>
      </c>
      <c r="H58" s="7"/>
      <c r="I58" s="2">
        <f t="shared" si="1"/>
        <v>2</v>
      </c>
      <c r="K58"/>
    </row>
    <row r="59" spans="1:11" hidden="1">
      <c r="A59" s="23">
        <v>43867</v>
      </c>
      <c r="B59" s="31">
        <f>MATCH([1]!Tableau5[Date],[1]!Tableau5[Date],0)</f>
        <v>57</v>
      </c>
      <c r="C59" s="31">
        <f>ROW([1]!Tableau5[[#This Row],[Date]])-1</f>
        <v>58</v>
      </c>
      <c r="D59">
        <v>1</v>
      </c>
      <c r="E59" s="7" t="s">
        <v>15</v>
      </c>
      <c r="F59" s="7" t="s">
        <v>17</v>
      </c>
      <c r="G59" s="7" t="s">
        <v>16</v>
      </c>
      <c r="H59" s="7"/>
      <c r="I59" s="2">
        <f t="shared" si="1"/>
        <v>2</v>
      </c>
      <c r="K59"/>
    </row>
    <row r="60" spans="1:11" hidden="1">
      <c r="A60" s="23">
        <v>43866</v>
      </c>
      <c r="B60" s="31">
        <f>MATCH([1]!Tableau5[Date],[1]!Tableau5[Date],0)</f>
        <v>59</v>
      </c>
      <c r="C60" s="31">
        <f>ROW([1]!Tableau5[[#This Row],[Date]])-1</f>
        <v>59</v>
      </c>
      <c r="D60">
        <v>1</v>
      </c>
      <c r="E60" s="7" t="s">
        <v>15</v>
      </c>
      <c r="F60" s="7" t="s">
        <v>16</v>
      </c>
      <c r="G60" s="7" t="s">
        <v>17</v>
      </c>
      <c r="H60" s="7"/>
      <c r="I60" s="2">
        <f t="shared" si="1"/>
        <v>2</v>
      </c>
      <c r="K60"/>
    </row>
    <row r="61" spans="1:11" hidden="1">
      <c r="A61" s="23">
        <v>43866</v>
      </c>
      <c r="B61" s="31">
        <f>MATCH([1]!Tableau5[Date],[1]!Tableau5[Date],0)</f>
        <v>59</v>
      </c>
      <c r="C61" s="31">
        <f>ROW([1]!Tableau5[[#This Row],[Date]])-1</f>
        <v>60</v>
      </c>
      <c r="D61">
        <v>1</v>
      </c>
      <c r="E61" s="38" t="s">
        <v>15</v>
      </c>
      <c r="F61" s="7" t="s">
        <v>17</v>
      </c>
      <c r="G61" s="7" t="s">
        <v>16</v>
      </c>
      <c r="H61" s="7"/>
      <c r="I61" s="2">
        <f t="shared" si="1"/>
        <v>2</v>
      </c>
      <c r="K61"/>
    </row>
    <row r="62" spans="1:11" hidden="1">
      <c r="A62" s="23">
        <v>43865</v>
      </c>
      <c r="B62" s="31">
        <f>MATCH([1]!Tableau5[Date],[1]!Tableau5[Date],0)</f>
        <v>61</v>
      </c>
      <c r="C62" s="31">
        <f>ROW([1]!Tableau5[[#This Row],[Date]])-1</f>
        <v>61</v>
      </c>
      <c r="D62">
        <v>1</v>
      </c>
      <c r="E62" s="38" t="s">
        <v>14</v>
      </c>
      <c r="F62" s="7" t="s">
        <v>17</v>
      </c>
      <c r="G62" s="7" t="s">
        <v>16</v>
      </c>
      <c r="H62" s="7"/>
      <c r="I62" s="2">
        <f t="shared" si="1"/>
        <v>2</v>
      </c>
      <c r="K62"/>
    </row>
    <row r="63" spans="1:11" hidden="1">
      <c r="A63" s="23">
        <v>43864</v>
      </c>
      <c r="B63" s="31">
        <f>MATCH([1]!Tableau5[Date],[1]!Tableau5[Date],0)</f>
        <v>62</v>
      </c>
      <c r="C63" s="31">
        <f>ROW([1]!Tableau5[[#This Row],[Date]])-1</f>
        <v>62</v>
      </c>
      <c r="D63">
        <v>1</v>
      </c>
      <c r="E63" s="38" t="s">
        <v>16</v>
      </c>
      <c r="F63" s="7" t="s">
        <v>17</v>
      </c>
      <c r="G63" s="7" t="s">
        <v>14</v>
      </c>
      <c r="H63" s="7"/>
      <c r="I63" s="2">
        <f t="shared" si="1"/>
        <v>2</v>
      </c>
      <c r="K63"/>
    </row>
    <row r="64" spans="1:11" hidden="1">
      <c r="A64" s="23">
        <v>43864</v>
      </c>
      <c r="B64" s="31">
        <f>MATCH([1]!Tableau5[Date],[1]!Tableau5[Date],0)</f>
        <v>62</v>
      </c>
      <c r="C64" s="31">
        <f>ROW([1]!Tableau5[[#This Row],[Date]])-1</f>
        <v>63</v>
      </c>
      <c r="D64">
        <v>1</v>
      </c>
      <c r="E64" s="38" t="s">
        <v>16</v>
      </c>
      <c r="F64" s="7" t="s">
        <v>14</v>
      </c>
      <c r="G64" s="7" t="s">
        <v>17</v>
      </c>
      <c r="H64" s="7"/>
      <c r="I64" s="2">
        <f t="shared" si="1"/>
        <v>2</v>
      </c>
      <c r="K64"/>
    </row>
    <row r="65" spans="1:11" hidden="1">
      <c r="A65" s="23">
        <v>43864</v>
      </c>
      <c r="B65" s="31">
        <f>MATCH([1]!Tableau5[Date],[1]!Tableau5[Date],0)</f>
        <v>64</v>
      </c>
      <c r="C65" s="31">
        <f>ROW([1]!Tableau5[[#This Row],[Date]])-1</f>
        <v>64</v>
      </c>
      <c r="D65">
        <v>1</v>
      </c>
      <c r="E65" s="38" t="s">
        <v>17</v>
      </c>
      <c r="F65" s="7" t="s">
        <v>16</v>
      </c>
      <c r="G65" s="7" t="s">
        <v>14</v>
      </c>
      <c r="H65" s="7"/>
      <c r="I65" s="2">
        <f t="shared" si="1"/>
        <v>2</v>
      </c>
      <c r="K65"/>
    </row>
    <row r="66" spans="1:11" hidden="1">
      <c r="A66" s="23">
        <v>43864</v>
      </c>
      <c r="B66" s="31">
        <f>MATCH([1]!Tableau5[Date],[1]!Tableau5[Date],0)</f>
        <v>64</v>
      </c>
      <c r="C66" s="31">
        <f>ROW([1]!Tableau5[[#This Row],[Date]])-1</f>
        <v>65</v>
      </c>
      <c r="D66">
        <v>1</v>
      </c>
      <c r="E66" s="38" t="s">
        <v>17</v>
      </c>
      <c r="F66" s="7" t="s">
        <v>16</v>
      </c>
      <c r="G66" s="7" t="s">
        <v>14</v>
      </c>
      <c r="H66" s="7"/>
      <c r="I66" s="2">
        <f t="shared" ref="I66:I81" si="2">MONTH(A:A)</f>
        <v>2</v>
      </c>
      <c r="K66"/>
    </row>
    <row r="67" spans="1:11" hidden="1">
      <c r="A67" s="23">
        <v>43861</v>
      </c>
      <c r="B67" s="31">
        <f>MATCH([1]!Tableau5[Date],[1]!Tableau5[Date],0)</f>
        <v>66</v>
      </c>
      <c r="C67" s="31">
        <f>ROW([1]!Tableau5[[#This Row],[Date]])-1</f>
        <v>66</v>
      </c>
      <c r="D67">
        <v>1</v>
      </c>
      <c r="E67" s="38" t="s">
        <v>14</v>
      </c>
      <c r="F67" s="7" t="s">
        <v>16</v>
      </c>
      <c r="G67" s="7" t="s">
        <v>19</v>
      </c>
      <c r="H67" s="7"/>
      <c r="I67" s="2">
        <f t="shared" si="2"/>
        <v>1</v>
      </c>
      <c r="K67"/>
    </row>
    <row r="68" spans="1:11" hidden="1">
      <c r="A68" s="23">
        <v>43861</v>
      </c>
      <c r="B68" s="31">
        <f>MATCH([1]!Tableau5[Date],[1]!Tableau5[Date],0)</f>
        <v>67</v>
      </c>
      <c r="C68" s="31">
        <f>ROW([1]!Tableau5[[#This Row],[Date]])-1</f>
        <v>67</v>
      </c>
      <c r="D68">
        <v>1</v>
      </c>
      <c r="E68" s="38" t="s">
        <v>14</v>
      </c>
      <c r="F68" s="7" t="s">
        <v>19</v>
      </c>
      <c r="G68" s="7" t="s">
        <v>16</v>
      </c>
      <c r="H68" s="7"/>
      <c r="I68" s="2">
        <f t="shared" si="2"/>
        <v>1</v>
      </c>
      <c r="K68"/>
    </row>
    <row r="69" spans="1:11" hidden="1">
      <c r="A69" s="23">
        <v>43860</v>
      </c>
      <c r="B69" s="31">
        <f>MATCH([1]!Tableau5[Date],[1]!Tableau5[Date],0)</f>
        <v>67</v>
      </c>
      <c r="C69" s="31">
        <f>ROW([1]!Tableau5[[#This Row],[Date]])-1</f>
        <v>68</v>
      </c>
      <c r="D69">
        <v>1</v>
      </c>
      <c r="E69" s="38" t="s">
        <v>14</v>
      </c>
      <c r="F69" s="7" t="s">
        <v>17</v>
      </c>
      <c r="G69" s="7" t="s">
        <v>16</v>
      </c>
      <c r="H69" s="7"/>
      <c r="I69" s="2">
        <f t="shared" si="2"/>
        <v>1</v>
      </c>
      <c r="K69"/>
    </row>
    <row r="70" spans="1:11" hidden="1">
      <c r="A70" s="23">
        <v>43860</v>
      </c>
      <c r="B70" s="31">
        <f>MATCH([1]!Tableau5[Date],[1]!Tableau5[Date],0)</f>
        <v>69</v>
      </c>
      <c r="C70" s="31">
        <f>ROW([1]!Tableau5[[#This Row],[Date]])-1</f>
        <v>69</v>
      </c>
      <c r="D70">
        <v>1</v>
      </c>
      <c r="E70" s="38" t="s">
        <v>14</v>
      </c>
      <c r="F70" s="7" t="s">
        <v>16</v>
      </c>
      <c r="G70" s="7" t="s">
        <v>17</v>
      </c>
      <c r="H70" s="7"/>
      <c r="I70" s="2">
        <f t="shared" si="2"/>
        <v>1</v>
      </c>
      <c r="K70"/>
    </row>
    <row r="71" spans="1:11" hidden="1">
      <c r="A71" s="23">
        <v>43860</v>
      </c>
      <c r="B71" s="31">
        <f>MATCH([1]!Tableau5[Date],[1]!Tableau5[Date],0)</f>
        <v>69</v>
      </c>
      <c r="C71" s="31">
        <f>ROW([1]!Tableau5[[#This Row],[Date]])-1</f>
        <v>70</v>
      </c>
      <c r="D71">
        <v>1</v>
      </c>
      <c r="E71" s="38" t="s">
        <v>17</v>
      </c>
      <c r="F71" s="7" t="s">
        <v>16</v>
      </c>
      <c r="G71" s="7" t="s">
        <v>14</v>
      </c>
      <c r="H71" s="7"/>
      <c r="I71" s="2">
        <f t="shared" si="2"/>
        <v>1</v>
      </c>
      <c r="K71"/>
    </row>
    <row r="72" spans="1:11" hidden="1">
      <c r="A72" s="23">
        <v>43859</v>
      </c>
      <c r="B72" s="31">
        <f>MATCH([1]!Tableau5[Date],[1]!Tableau5[Date],0)</f>
        <v>69</v>
      </c>
      <c r="C72" s="31">
        <f>ROW([1]!Tableau5[[#This Row],[Date]])-1</f>
        <v>71</v>
      </c>
      <c r="D72">
        <v>1</v>
      </c>
      <c r="E72" s="38" t="s">
        <v>16</v>
      </c>
      <c r="F72" s="7" t="s">
        <v>17</v>
      </c>
      <c r="G72" s="7" t="s">
        <v>14</v>
      </c>
      <c r="H72" s="7"/>
      <c r="I72" s="2">
        <f t="shared" si="2"/>
        <v>1</v>
      </c>
      <c r="K72"/>
    </row>
    <row r="73" spans="1:11" hidden="1">
      <c r="A73" s="23">
        <v>43859</v>
      </c>
      <c r="B73" s="31">
        <f>MATCH([1]!Tableau5[Date],[1]!Tableau5[Date],0)</f>
        <v>72</v>
      </c>
      <c r="C73" s="31">
        <f>ROW([1]!Tableau5[[#This Row],[Date]])-1</f>
        <v>72</v>
      </c>
      <c r="D73">
        <v>1</v>
      </c>
      <c r="E73" s="38" t="s">
        <v>16</v>
      </c>
      <c r="F73" s="7" t="s">
        <v>14</v>
      </c>
      <c r="G73" s="7" t="s">
        <v>17</v>
      </c>
      <c r="H73" s="7"/>
      <c r="I73" s="2">
        <f t="shared" si="2"/>
        <v>1</v>
      </c>
      <c r="K73"/>
    </row>
    <row r="74" spans="1:11" hidden="1">
      <c r="A74" s="23">
        <v>43859</v>
      </c>
      <c r="B74" s="31">
        <f>MATCH([1]!Tableau5[Date],[1]!Tableau5[Date],0)</f>
        <v>72</v>
      </c>
      <c r="C74" s="31">
        <f>ROW([1]!Tableau5[[#This Row],[Date]])-1</f>
        <v>73</v>
      </c>
      <c r="D74">
        <v>1</v>
      </c>
      <c r="E74" s="38" t="s">
        <v>15</v>
      </c>
      <c r="F74" s="7" t="s">
        <v>16</v>
      </c>
      <c r="G74" s="7" t="s">
        <v>17</v>
      </c>
      <c r="H74" s="7"/>
      <c r="I74" s="2">
        <f t="shared" si="2"/>
        <v>1</v>
      </c>
      <c r="K74"/>
    </row>
    <row r="75" spans="1:11" hidden="1">
      <c r="A75" s="23">
        <v>43858</v>
      </c>
      <c r="B75" s="31">
        <f>MATCH([1]!Tableau5[Date],[1]!Tableau5[Date],0)</f>
        <v>72</v>
      </c>
      <c r="C75" s="31">
        <f>ROW([1]!Tableau5[[#This Row],[Date]])-1</f>
        <v>74</v>
      </c>
      <c r="D75">
        <v>1</v>
      </c>
      <c r="E75" s="38" t="s">
        <v>15</v>
      </c>
      <c r="F75" s="7" t="s">
        <v>17</v>
      </c>
      <c r="G75" s="7" t="s">
        <v>16</v>
      </c>
      <c r="H75" s="7"/>
      <c r="I75" s="2">
        <f t="shared" si="2"/>
        <v>1</v>
      </c>
      <c r="K75"/>
    </row>
    <row r="76" spans="1:11" hidden="1">
      <c r="A76" s="23">
        <v>43858</v>
      </c>
      <c r="B76" s="31">
        <f>MATCH([1]!Tableau5[Date],[1]!Tableau5[Date],0)</f>
        <v>72</v>
      </c>
      <c r="C76" s="31">
        <f>ROW([1]!Tableau5[[#This Row],[Date]])-1</f>
        <v>75</v>
      </c>
      <c r="D76">
        <v>1</v>
      </c>
      <c r="E76" s="38" t="s">
        <v>15</v>
      </c>
      <c r="F76" s="7" t="s">
        <v>16</v>
      </c>
      <c r="G76" s="7" t="s">
        <v>17</v>
      </c>
      <c r="H76" s="7"/>
      <c r="I76" s="2">
        <f t="shared" si="2"/>
        <v>1</v>
      </c>
      <c r="K76"/>
    </row>
    <row r="77" spans="1:11" hidden="1">
      <c r="A77" s="23">
        <v>43857</v>
      </c>
      <c r="B77" s="31">
        <f>MATCH([1]!Tableau5[Date],[1]!Tableau5[Date],0)</f>
        <v>76</v>
      </c>
      <c r="C77" s="31">
        <f>ROW([1]!Tableau5[[#This Row],[Date]])-1</f>
        <v>76</v>
      </c>
      <c r="D77">
        <v>1</v>
      </c>
      <c r="E77" s="38" t="s">
        <v>15</v>
      </c>
      <c r="F77" s="7" t="s">
        <v>17</v>
      </c>
      <c r="G77" s="7" t="s">
        <v>16</v>
      </c>
      <c r="H77" s="7"/>
      <c r="I77" s="2">
        <f t="shared" si="2"/>
        <v>1</v>
      </c>
      <c r="K77"/>
    </row>
    <row r="78" spans="1:11" hidden="1">
      <c r="A78" s="23">
        <v>43854</v>
      </c>
      <c r="B78" s="31">
        <f>MATCH([1]!Tableau5[Date],[1]!Tableau5[Date],0)</f>
        <v>76</v>
      </c>
      <c r="C78" s="31">
        <f>ROW([1]!Tableau5[[#This Row],[Date]])-1</f>
        <v>77</v>
      </c>
      <c r="D78">
        <v>1</v>
      </c>
      <c r="E78" s="38" t="s">
        <v>15</v>
      </c>
      <c r="F78" s="7" t="s">
        <v>16</v>
      </c>
      <c r="G78" s="7" t="s">
        <v>17</v>
      </c>
      <c r="H78" s="7"/>
      <c r="I78" s="2">
        <f t="shared" si="2"/>
        <v>1</v>
      </c>
      <c r="K78"/>
    </row>
    <row r="79" spans="1:11" hidden="1">
      <c r="A79" s="23">
        <v>43853</v>
      </c>
      <c r="B79" s="31">
        <f>MATCH([1]!Tableau5[Date],[1]!Tableau5[Date],0)</f>
        <v>78</v>
      </c>
      <c r="C79" s="31">
        <f>ROW([1]!Tableau5[[#This Row],[Date]])-1</f>
        <v>78</v>
      </c>
      <c r="D79">
        <v>1</v>
      </c>
      <c r="E79" s="38" t="s">
        <v>14</v>
      </c>
      <c r="F79" s="7" t="s">
        <v>17</v>
      </c>
      <c r="G79" s="7" t="s">
        <v>16</v>
      </c>
      <c r="H79" s="7"/>
      <c r="I79" s="2">
        <f t="shared" si="2"/>
        <v>1</v>
      </c>
      <c r="K79"/>
    </row>
    <row r="80" spans="1:11" hidden="1">
      <c r="A80" s="23">
        <v>43853</v>
      </c>
      <c r="B80" s="31">
        <f>MATCH([1]!Tableau5[Date],[1]!Tableau5[Date],0)</f>
        <v>78</v>
      </c>
      <c r="C80" s="31">
        <f>ROW([1]!Tableau5[[#This Row],[Date]])-1</f>
        <v>79</v>
      </c>
      <c r="D80">
        <v>1</v>
      </c>
      <c r="E80" s="38" t="s">
        <v>14</v>
      </c>
      <c r="F80" s="7" t="s">
        <v>16</v>
      </c>
      <c r="G80" s="7" t="s">
        <v>17</v>
      </c>
      <c r="H80" s="7"/>
      <c r="I80" s="2">
        <f t="shared" si="2"/>
        <v>1</v>
      </c>
      <c r="K80"/>
    </row>
    <row r="81" spans="1:11" hidden="1">
      <c r="A81" s="23">
        <v>43852</v>
      </c>
      <c r="B81" s="31">
        <f>MATCH([1]!Tableau5[Date],[1]!Tableau5[Date],0)</f>
        <v>80</v>
      </c>
      <c r="C81" s="31">
        <f>ROW([1]!Tableau5[[#This Row],[Date]])-1</f>
        <v>80</v>
      </c>
      <c r="D81">
        <v>1</v>
      </c>
      <c r="E81" s="7" t="s">
        <v>15</v>
      </c>
      <c r="F81" s="7" t="s">
        <v>17</v>
      </c>
      <c r="G81" s="7" t="s">
        <v>16</v>
      </c>
      <c r="H81" s="7"/>
      <c r="I81" s="17">
        <f t="shared" si="2"/>
        <v>1</v>
      </c>
      <c r="K81"/>
    </row>
    <row r="82" spans="1:11">
      <c r="K82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 showErrorMessage="1">
          <x14:formula1>
            <xm:f>Analyse_2020!$A$2:$A$6</xm:f>
          </x14:formula1>
          <xm:sqref>E2:H52</xm:sqref>
        </x14:dataValidation>
        <x14:dataValidation type="list" errorStyle="information" allowBlank="1" showInputMessage="1" showErrorMessage="1">
          <x14:formula1>
            <xm:f>[1]Analyse_2020!#REF!</xm:f>
          </x14:formula1>
          <xm:sqref>E53:H81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9"/>
  <sheetViews>
    <sheetView tabSelected="1" topLeftCell="A4" workbookViewId="0">
      <pane xSplit="1" topLeftCell="B1" activePane="topRight" state="frozen"/>
      <selection pane="topRight" activeCell="F18" sqref="F18"/>
    </sheetView>
  </sheetViews>
  <sheetFormatPr baseColWidth="10" defaultRowHeight="14.5"/>
  <cols>
    <col min="1" max="1" width="20.453125" customWidth="1"/>
    <col min="2" max="2" width="15.54296875" customWidth="1"/>
    <col min="3" max="3" width="16" customWidth="1"/>
    <col min="4" max="5" width="10.7265625" customWidth="1"/>
    <col min="6" max="6" width="14.453125" customWidth="1"/>
    <col min="7" max="8" width="10.7265625" customWidth="1"/>
    <col min="9" max="9" width="13" customWidth="1"/>
  </cols>
  <sheetData>
    <row r="1" spans="1:11" ht="15" thickBot="1">
      <c r="A1" s="15"/>
      <c r="B1" s="37" t="s">
        <v>2</v>
      </c>
      <c r="C1" s="51" t="s">
        <v>3</v>
      </c>
      <c r="D1" s="52"/>
      <c r="E1" s="28">
        <v>1</v>
      </c>
      <c r="F1" s="51" t="s">
        <v>5</v>
      </c>
      <c r="G1" s="52" t="s">
        <v>5</v>
      </c>
      <c r="H1" s="28">
        <v>2</v>
      </c>
      <c r="I1" s="51" t="s">
        <v>6</v>
      </c>
      <c r="J1" s="52" t="s">
        <v>5</v>
      </c>
      <c r="K1" s="28">
        <v>3</v>
      </c>
    </row>
    <row r="2" spans="1:11" s="18" customFormat="1" ht="44" thickBot="1">
      <c r="A2" s="16"/>
      <c r="B2" s="27" t="s">
        <v>20</v>
      </c>
      <c r="C2" s="27" t="s">
        <v>20</v>
      </c>
      <c r="D2" s="21"/>
      <c r="E2" s="22"/>
      <c r="F2" s="27" t="s">
        <v>20</v>
      </c>
      <c r="G2" s="21"/>
      <c r="H2" s="22"/>
      <c r="I2" s="27" t="s">
        <v>20</v>
      </c>
      <c r="J2" s="21"/>
      <c r="K2" s="22"/>
    </row>
    <row r="3" spans="1:11">
      <c r="A3" s="14" t="s">
        <v>15</v>
      </c>
      <c r="B3" s="30">
        <f>C3+F3</f>
        <v>18.333333333333332</v>
      </c>
      <c r="C3" s="32">
        <f>SUMPRODUCT((MONTH(Tableau5[Date])=E$1)*(1/COUNTIF(Tableau5[Date],Tableau5[Date]))*(Tableau5[[membre 1]:[membre 4]]=$A3))</f>
        <v>4.333333333333333</v>
      </c>
      <c r="D3" s="53"/>
      <c r="E3" s="54"/>
      <c r="F3" s="30">
        <f>SUMPRODUCT((MONTH(Tableau5[Date])=H$1)*(1/COUNTIF(Tableau5[Date],Tableau5[Date]))*(Tableau5[[membre 1]:[membre 4]]=Analyse_2020!$A3))</f>
        <v>13.999999999999998</v>
      </c>
      <c r="G3" s="53"/>
      <c r="H3" s="54"/>
      <c r="I3" s="30">
        <f>SUMPRODUCT((MONTH(Tableau5[Date])=K$1)*(1/COUNTIF(Tableau5[Date],Tableau5[Date]))*(Tableau5[[membre 1]:[membre 4]]=Analyse_2020!$A3))</f>
        <v>6</v>
      </c>
      <c r="J3" s="53"/>
      <c r="K3" s="54"/>
    </row>
    <row r="4" spans="1:11">
      <c r="A4" s="14" t="s">
        <v>16</v>
      </c>
      <c r="B4" s="30">
        <f>C4+F4</f>
        <v>21</v>
      </c>
      <c r="C4" s="33">
        <f>SUMPRODUCT((MONTH(Tableau5[Date])=E$1)*(1/COUNTIF(Tableau5[Date],Tableau5[Date]))*(Tableau5[[membre 1]:[membre 4]]=Analyse_2020!$A4))</f>
        <v>8</v>
      </c>
      <c r="D4" s="1"/>
      <c r="E4" s="11"/>
      <c r="F4" s="30">
        <f>SUMPRODUCT((MONTH(Tableau5[Date])=H$1)*(1/COUNTIF(Tableau5[Date],Tableau5[Date]))*(Tableau5[[membre 1]:[membre 4]]=Analyse_2020!$A4))</f>
        <v>13</v>
      </c>
      <c r="G4" s="1"/>
      <c r="H4" s="11"/>
      <c r="I4" s="33">
        <f>SUMPRODUCT((MONTH(Tableau5[Date])=K$1)*(1/COUNTIF(Tableau5[Date],Tableau5[Date]))*(Tableau5[[membre 1]:[membre 4]]=Analyse_2020!$A4))</f>
        <v>7.9999999999999991</v>
      </c>
      <c r="J4" s="1"/>
      <c r="K4" s="11"/>
    </row>
    <row r="5" spans="1:11">
      <c r="A5" s="12" t="s">
        <v>14</v>
      </c>
      <c r="B5" s="30">
        <f>C5+F5</f>
        <v>9.6666666666666661</v>
      </c>
      <c r="C5" s="32">
        <f>SUMPRODUCT((MONTH(Tableau5[Date])=E$1)*(1/COUNTIF(Tableau5[Date],Tableau5[Date]))*(Tableau5[[membre 1]:[membre 4]]=Analyse_2020!$A5))</f>
        <v>3.6666666666666665</v>
      </c>
      <c r="D5" s="1"/>
      <c r="E5" s="11"/>
      <c r="F5" s="30">
        <f>SUMPRODUCT((MONTH(Tableau5[Date])=H$1)*(1/COUNTIF(Tableau5[Date],Tableau5[Date]))*(Tableau5[[membre 1]:[membre 4]]=Analyse_2020!$A5))</f>
        <v>6</v>
      </c>
      <c r="G5" s="1"/>
      <c r="H5" s="11"/>
      <c r="I5" s="30">
        <f>SUMPRODUCT((MONTH(Tableau5[Date])=K$1)*(1/COUNTIF(Tableau5[Date],Tableau5[Date]))*(Tableau5[[membre 1]:[membre 4]]=Analyse_2020!$A5))</f>
        <v>4.9999999999999991</v>
      </c>
      <c r="J5" s="1"/>
      <c r="K5" s="11"/>
    </row>
    <row r="6" spans="1:11" ht="15" thickBot="1">
      <c r="A6" s="13" t="s">
        <v>17</v>
      </c>
      <c r="B6" s="30">
        <f>C6+F6</f>
        <v>24</v>
      </c>
      <c r="C6" s="33">
        <f>SUMPRODUCT((MONTH(Tableau5[Date])=E$1)*(1/COUNTIF(Tableau5[Date],Tableau5[Date]))*(Tableau5[[membre 1]:[membre 4]]=Analyse_2020!$A6))</f>
        <v>7</v>
      </c>
      <c r="D6" s="20"/>
      <c r="E6" s="9"/>
      <c r="F6" s="30">
        <f>SUMPRODUCT((MONTH(Tableau5[Date])=H$1)*(1/COUNTIF(Tableau5[Date],Tableau5[Date]))*(Tableau5[[membre 1]:[membre 4]]=Analyse_2020!$A6))</f>
        <v>17</v>
      </c>
      <c r="G6" s="20"/>
      <c r="H6" s="9"/>
      <c r="I6" s="33">
        <f>SUMPRODUCT((MONTH(Tableau5[Date])=K$1)*(1/COUNTIF(Tableau5[Date],Tableau5[Date]))*(Tableau5[[membre 1]:[membre 4]]=Analyse_2020!$A6))</f>
        <v>6.9999999999999991</v>
      </c>
      <c r="J6" s="20"/>
      <c r="K6" s="9"/>
    </row>
    <row r="7" spans="1:11" ht="15" thickBot="1">
      <c r="A7" s="8" t="s">
        <v>4</v>
      </c>
      <c r="B7" s="40">
        <f>SUMPRODUCT((1/COUNTIF(Données_2020!A2:A81,Tableau5[Date])))</f>
        <v>38</v>
      </c>
      <c r="C7" s="34">
        <f>SUMPRODUCT((MONTH(Tableau5[Date])=E$1)*(1/COUNTIF(Tableau5[Date],Tableau5[Date]))*(Tableau5[Equipe]=1))+SUMPRODUCT((MONTH(Tableau5[Date])=E$1)*(1/COUNTIF(Tableau5[Date],Tableau5[Date]))*(Tableau5[Equipe]=2))</f>
        <v>8</v>
      </c>
      <c r="D7" s="3"/>
      <c r="E7" s="10"/>
      <c r="F7" s="34">
        <f>SUMPRODUCT((MONTH(Tableau5[Date])=H$1)*(1/COUNTIF(Tableau5[Date],Tableau5[Date]))*(Tableau5[Equipe]=1))+SUMPRODUCT((MONTH(Tableau5[Date])=H$1)*(1/COUNTIF(Tableau5[Date],Tableau5[Date]))*(Tableau5[Equipe]=2))</f>
        <v>17</v>
      </c>
      <c r="G7" s="3"/>
      <c r="H7" s="10"/>
      <c r="I7" s="34">
        <f>SUMPRODUCT((MONTH(Tableau5[Date])=K$1)*(1/COUNTIF(Tableau5[Date],Tableau5[Date]))*(Tableau5[Equipe]=1))+SUMPRODUCT((MONTH(Tableau5[Date])=K$1)*(1/COUNTIF(Tableau5[Date],Tableau5[Date]))*(Tableau5[Equipe]=2))</f>
        <v>13.000000000000002</v>
      </c>
      <c r="J7" s="3"/>
      <c r="K7" s="10"/>
    </row>
    <row r="8" spans="1:11">
      <c r="A8" s="24"/>
      <c r="B8" s="25"/>
      <c r="C8" s="25"/>
      <c r="D8" s="2"/>
      <c r="E8" s="26"/>
      <c r="F8" s="25"/>
      <c r="G8" s="2"/>
      <c r="H8" s="26"/>
    </row>
    <row r="9" spans="1:11">
      <c r="A9" s="24"/>
      <c r="B9" s="48" t="s">
        <v>23</v>
      </c>
      <c r="C9" s="56">
        <f t="array" ref="C9">SUMPRODUCT((IF(MATCH(Tableau5[Date],Tableau5[Date],0)=ROW(Tableau5[Date])-1,Tableau5[[membre 1]:[membre 3]],"")=$A3)*(MONTH(Tableau5[Date])=E$1))</f>
        <v>4</v>
      </c>
      <c r="D9" s="39"/>
      <c r="E9" s="42"/>
      <c r="F9" s="41">
        <f t="array" ref="F9">SUMPRODUCT((IF(MATCH(Tableau5[Date],Tableau5[Date],0)=ROW(Tableau5[Date])-1,Tableau5[[membre 1]:[membre 3]],"")=$A3)*(MONTH(Tableau5[Date])=H$1))</f>
        <v>14</v>
      </c>
      <c r="G9" s="39"/>
      <c r="H9" s="42"/>
      <c r="I9" s="41">
        <f t="array" ref="I9">SUMPRODUCT((IF(MATCH(Tableau5[Date],Tableau5[Date],0)=ROW(Tableau5[Date])-1,Tableau5[[membre 1]:[membre 3]],"")=$A3)*(MONTH(Tableau5[Date])=K$1))</f>
        <v>6</v>
      </c>
      <c r="J9" s="39"/>
      <c r="K9" s="43"/>
    </row>
    <row r="10" spans="1:11">
      <c r="A10" s="24"/>
      <c r="B10" s="49"/>
      <c r="C10" s="55">
        <f t="array" ref="C10">SUMPRODUCT((IF(MATCH(Tableau5[Date],Tableau5[Date],0)=ROW(Tableau5[Date])-1,Tableau5[[membre 1]:[membre 3]],"")=$A4)*(MONTH(Tableau5[Date])=E$1))</f>
        <v>8</v>
      </c>
      <c r="D10" s="2"/>
      <c r="E10" s="26"/>
      <c r="F10" s="41">
        <f t="array" ref="F10">SUMPRODUCT((IF(MATCH(Tableau5[Date],Tableau5[Date],0)=ROW(Tableau5[Date])-1,Tableau5[[membre 1]:[membre 3]],"")=$A4)*(MONTH(Tableau5[Date])=H$1))</f>
        <v>13</v>
      </c>
      <c r="G10" s="2"/>
      <c r="H10" s="26"/>
      <c r="I10" s="41">
        <f t="array" ref="I10">SUMPRODUCT((IF(MATCH(Tableau5[Date],Tableau5[Date],0)=ROW(Tableau5[Date])-1,Tableau5[[membre 1]:[membre 3]],"")=$A4)*(MONTH(Tableau5[Date])=K$1))</f>
        <v>8</v>
      </c>
      <c r="J10" s="2"/>
      <c r="K10" s="44"/>
    </row>
    <row r="11" spans="1:11">
      <c r="B11" s="49"/>
      <c r="C11" s="55">
        <f t="array" ref="C11">SUMPRODUCT((IF(MATCH(Tableau5[Date],Tableau5[Date],0)=ROW(Tableau5[Date])-1,Tableau5[[membre 1]:[membre 3]],"")=$A5)*(MONTH(Tableau5[Date])=E$1))</f>
        <v>4</v>
      </c>
      <c r="D11" s="2"/>
      <c r="E11" s="26"/>
      <c r="F11" s="41">
        <f t="array" ref="F11">SUMPRODUCT((IF(MATCH(Tableau5[Date],Tableau5[Date],0)=ROW(Tableau5[Date])-1,Tableau5[[membre 1]:[membre 3]],"")=$A5)*(MONTH(Tableau5[Date])=H$1))</f>
        <v>5</v>
      </c>
      <c r="G11" s="2"/>
      <c r="H11" s="26"/>
      <c r="I11" s="41">
        <f t="array" ref="I11">SUMPRODUCT((IF(MATCH(Tableau5[Date],Tableau5[Date],0)=ROW(Tableau5[Date])-1,Tableau5[[membre 1]:[membre 3]],"")=$A5)*(MONTH(Tableau5[Date])=K$1))</f>
        <v>5</v>
      </c>
      <c r="J11" s="2"/>
      <c r="K11" s="44"/>
    </row>
    <row r="12" spans="1:11">
      <c r="A12" s="18"/>
      <c r="B12" s="50"/>
      <c r="C12" s="55">
        <f t="array" ref="C12">SUMPRODUCT((IF(MATCH(Tableau5[Date],Tableau5[Date],0)=ROW(Tableau5[Date])-1,Tableau5[[membre 1]:[membre 3]],"")=$A6)*(MONTH(Tableau5[Date])=E$1))</f>
        <v>7</v>
      </c>
      <c r="D12" s="45"/>
      <c r="E12" s="46"/>
      <c r="F12" s="41">
        <f t="array" ref="F12">SUMPRODUCT((IF(MATCH(Tableau5[Date],Tableau5[Date],0)=ROW(Tableau5[Date])-1,Tableau5[[membre 1]:[membre 3]],"")=$A6)*(MONTH(Tableau5[Date])=H$1))</f>
        <v>17</v>
      </c>
      <c r="G12" s="45"/>
      <c r="H12" s="46"/>
      <c r="I12" s="41">
        <f t="array" ref="I12">SUMPRODUCT((IF(MATCH(Tableau5[Date],Tableau5[Date],0)=ROW(Tableau5[Date])-1,Tableau5[[membre 1]:[membre 3]],"")=$A6)*(MONTH(Tableau5[Date])=K$1))</f>
        <v>7</v>
      </c>
      <c r="J12" s="45"/>
      <c r="K12" s="47"/>
    </row>
    <row r="13" spans="1:11">
      <c r="C13" s="25"/>
      <c r="D13" s="2"/>
      <c r="E13" s="26"/>
      <c r="F13" s="25"/>
      <c r="G13" s="2"/>
      <c r="H13" s="26"/>
    </row>
    <row r="14" spans="1:11">
      <c r="C14" s="25"/>
      <c r="D14" s="2"/>
      <c r="E14" s="26"/>
      <c r="F14" s="25"/>
      <c r="G14" s="2"/>
      <c r="H14" s="26"/>
    </row>
    <row r="15" spans="1:11" ht="18.5">
      <c r="B15" s="48" t="s">
        <v>24</v>
      </c>
      <c r="C15" s="30">
        <f>SUMPRODUCT((IF(Tableau5[Colonne1]=Tableau5[Ligne-1],Tableau5[[membre 1]:[membre 4]],"")=$A3)*(Tableau5[Mois]=E$1))</f>
        <v>0</v>
      </c>
      <c r="D15" s="2"/>
      <c r="E15" s="26"/>
      <c r="F15" s="57" t="s">
        <v>25</v>
      </c>
      <c r="G15" s="2"/>
      <c r="H15" s="26"/>
    </row>
    <row r="16" spans="1:11" ht="18.5">
      <c r="B16" s="49"/>
      <c r="C16" s="30">
        <f>SUMPRODUCT((IF(Tableau5[Colonne1]=Tableau5[Ligne-1],Tableau5[[membre 1]:[membre 4]],"")=$A4)*(Tableau5[Mois]=E$1))</f>
        <v>15</v>
      </c>
      <c r="D16" s="2"/>
      <c r="E16" s="26"/>
      <c r="F16" s="57" t="s">
        <v>28</v>
      </c>
      <c r="G16" s="2"/>
      <c r="H16" s="26"/>
    </row>
    <row r="17" spans="1:8" ht="18.5">
      <c r="A17" s="2"/>
      <c r="B17" s="49"/>
      <c r="C17" s="30">
        <f>SUMPRODUCT((IF(Tableau5[Colonne1]=Tableau5[Ligne-1],Tableau5[[membre 1]:[membre 4]],"")=$A5)*(Tableau5[Mois]=E$1))</f>
        <v>9</v>
      </c>
      <c r="D17" s="2"/>
      <c r="E17" s="26"/>
      <c r="F17" s="57" t="s">
        <v>26</v>
      </c>
      <c r="G17" s="2"/>
      <c r="H17" s="26"/>
    </row>
    <row r="18" spans="1:8" ht="18.5">
      <c r="B18" s="50"/>
      <c r="C18" s="30">
        <f>SUMPRODUCT((IF(Tableau5[Colonne1]=Tableau5[Ligne-1],Tableau5[[membre 1]:[membre 4]],"")=$A6)*(Tableau5[Mois]=E$1))</f>
        <v>0</v>
      </c>
      <c r="F18" s="58" t="s">
        <v>29</v>
      </c>
    </row>
    <row r="19" spans="1:8" ht="18.5">
      <c r="A19" s="18"/>
      <c r="F19" s="58" t="s">
        <v>27</v>
      </c>
    </row>
  </sheetData>
  <mergeCells count="8">
    <mergeCell ref="B9:B12"/>
    <mergeCell ref="B15:B18"/>
    <mergeCell ref="C1:D1"/>
    <mergeCell ref="F1:G1"/>
    <mergeCell ref="I1:J1"/>
    <mergeCell ref="D3:E3"/>
    <mergeCell ref="J3:K3"/>
    <mergeCell ref="G3:H3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8" sqref="C8"/>
    </sheetView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Données_2020</vt:lpstr>
      <vt:lpstr>Analyse_2020</vt:lpstr>
      <vt:lpstr>Feuil3</vt:lpstr>
    </vt:vector>
  </TitlesOfParts>
  <Company>CACG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Crépon</dc:creator>
  <cp:lastModifiedBy>tulipe</cp:lastModifiedBy>
  <dcterms:created xsi:type="dcterms:W3CDTF">2020-01-08T14:43:01Z</dcterms:created>
  <dcterms:modified xsi:type="dcterms:W3CDTF">2020-06-17T16:59:31Z</dcterms:modified>
</cp:coreProperties>
</file>