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7056278-5756-48E9-95A5-F61E96CED13B}" xr6:coauthVersionLast="47" xr6:coauthVersionMax="47" xr10:uidLastSave="{00000000-0000-0000-0000-000000000000}"/>
  <bookViews>
    <workbookView xWindow="-108" yWindow="-108" windowWidth="23256" windowHeight="12576" activeTab="1" xr2:uid="{7D7EE030-C2AC-4F07-80C7-8336801D60DD}"/>
  </bookViews>
  <sheets>
    <sheet name="Entrée des données" sheetId="1" r:id="rId1"/>
    <sheet name="STATISTIQUES" sheetId="3" r:id="rId2"/>
  </sheets>
  <definedNames>
    <definedName name="bateaux">Tableau1[Colonne1]</definedName>
    <definedName name="dept">Tableau1[[#Headers],[Colonne1]]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3" l="1" a="1"/>
  <c r="M5" i="3" s="1"/>
  <c r="M13" i="3" a="1"/>
  <c r="M13" i="3" s="1"/>
  <c r="M16" i="3" a="1"/>
  <c r="M16" i="3" s="1"/>
  <c r="M2" i="3" a="1"/>
  <c r="M2" i="3" s="1"/>
  <c r="I11" i="3" a="1"/>
  <c r="I11" i="3" s="1"/>
  <c r="J11" i="3" s="1" a="1"/>
  <c r="J11" i="3" s="1"/>
  <c r="I12" i="3" a="1"/>
  <c r="I12" i="3" s="1"/>
  <c r="J12" i="3" s="1" a="1"/>
  <c r="J12" i="3" s="1"/>
  <c r="I13" i="3" a="1"/>
  <c r="I13" i="3" s="1"/>
  <c r="J13" i="3" s="1" a="1"/>
  <c r="J13" i="3" s="1"/>
  <c r="I14" i="3" a="1"/>
  <c r="I14" i="3" s="1"/>
  <c r="K14" i="3" s="1" a="1"/>
  <c r="K14" i="3" s="1"/>
  <c r="I15" i="3" a="1"/>
  <c r="I15" i="3" s="1"/>
  <c r="K15" i="3" s="1" a="1"/>
  <c r="K15" i="3" s="1"/>
  <c r="I16" i="3" a="1"/>
  <c r="I16" i="3" s="1"/>
  <c r="K16" i="3" s="1" a="1"/>
  <c r="K16" i="3" s="1"/>
  <c r="I17" i="3" a="1"/>
  <c r="I17" i="3" s="1"/>
  <c r="K17" i="3" s="1" a="1"/>
  <c r="K17" i="3" s="1"/>
  <c r="I18" i="3" a="1"/>
  <c r="I18" i="3" s="1"/>
  <c r="K18" i="3" s="1" a="1"/>
  <c r="K18" i="3" s="1"/>
  <c r="I19" i="3" a="1"/>
  <c r="I19" i="3" s="1"/>
  <c r="I20" i="3" a="1"/>
  <c r="I20" i="3" s="1"/>
  <c r="I3" i="3" a="1"/>
  <c r="I3" i="3" s="1"/>
  <c r="J3" i="3" s="1" a="1"/>
  <c r="J3" i="3" s="1"/>
  <c r="I4" i="3" a="1"/>
  <c r="I4" i="3" s="1"/>
  <c r="K4" i="3" s="1" a="1"/>
  <c r="K4" i="3" s="1"/>
  <c r="I5" i="3" a="1"/>
  <c r="I5" i="3" s="1"/>
  <c r="J5" i="3" s="1" a="1"/>
  <c r="J5" i="3" s="1"/>
  <c r="I6" i="3" a="1"/>
  <c r="I6" i="3" s="1"/>
  <c r="K6" i="3" s="1" a="1"/>
  <c r="K6" i="3" s="1"/>
  <c r="I7" i="3" a="1"/>
  <c r="I7" i="3" s="1"/>
  <c r="K7" i="3" s="1" a="1"/>
  <c r="K7" i="3" s="1"/>
  <c r="I8" i="3" a="1"/>
  <c r="I8" i="3" s="1"/>
  <c r="K8" i="3" s="1" a="1"/>
  <c r="K8" i="3" s="1"/>
  <c r="I9" i="3" a="1"/>
  <c r="I9" i="3" s="1"/>
  <c r="K9" i="3" s="1" a="1"/>
  <c r="K9" i="3" s="1"/>
  <c r="I10" i="3" a="1"/>
  <c r="I10" i="3" s="1"/>
  <c r="K10" i="3" s="1" a="1"/>
  <c r="K10" i="3" s="1"/>
  <c r="I2" i="3" a="1"/>
  <c r="I2" i="3" s="1"/>
  <c r="J2" i="3" s="1" a="1"/>
  <c r="J2" i="3" s="1"/>
  <c r="E1" i="3"/>
  <c r="A2" i="3" a="1"/>
  <c r="A2" i="3" s="1"/>
  <c r="A3" i="3" s="1" a="1"/>
  <c r="A3" i="3" s="1"/>
  <c r="F11" i="1"/>
  <c r="F10" i="1"/>
  <c r="G10" i="1"/>
  <c r="G11" i="1" s="1"/>
  <c r="G4" i="1"/>
  <c r="G5" i="1" s="1"/>
  <c r="G6" i="1"/>
  <c r="G7" i="1" s="1"/>
  <c r="G8" i="1" s="1"/>
  <c r="G9" i="1" s="1"/>
  <c r="G2" i="1"/>
  <c r="G3" i="1" s="1"/>
  <c r="F9" i="1"/>
  <c r="F8" i="1"/>
  <c r="F7" i="1"/>
  <c r="F6" i="1"/>
  <c r="F5" i="1"/>
  <c r="F4" i="1"/>
  <c r="F3" i="1"/>
  <c r="F2" i="1"/>
  <c r="M18" i="3" l="1" a="1"/>
  <c r="M18" i="3" s="1"/>
  <c r="M15" i="3" a="1"/>
  <c r="M15" i="3" s="1"/>
  <c r="M10" i="3" a="1"/>
  <c r="M10" i="3" s="1"/>
  <c r="M7" i="3" a="1"/>
  <c r="M7" i="3" s="1"/>
  <c r="M8" i="3" a="1"/>
  <c r="M8" i="3" s="1"/>
  <c r="M17" i="3" a="1"/>
  <c r="M17" i="3" s="1"/>
  <c r="M12" i="3" a="1"/>
  <c r="M12" i="3" s="1"/>
  <c r="M9" i="3" a="1"/>
  <c r="M9" i="3" s="1"/>
  <c r="M4" i="3" a="1"/>
  <c r="M4" i="3" s="1"/>
  <c r="M14" i="3" a="1"/>
  <c r="M14" i="3" s="1"/>
  <c r="M11" i="3" a="1"/>
  <c r="M11" i="3" s="1"/>
  <c r="M6" i="3" a="1"/>
  <c r="M6" i="3" s="1"/>
  <c r="M3" i="3" a="1"/>
  <c r="M3" i="3" s="1"/>
  <c r="J16" i="3" a="1"/>
  <c r="J16" i="3" s="1"/>
  <c r="J10" i="3" a="1"/>
  <c r="J10" i="3" s="1"/>
  <c r="L10" i="3" s="1"/>
  <c r="K12" i="3" a="1"/>
  <c r="K12" i="3" s="1"/>
  <c r="L12" i="3" s="1"/>
  <c r="L16" i="3"/>
  <c r="J8" i="3" a="1"/>
  <c r="J8" i="3" s="1"/>
  <c r="L8" i="3" s="1"/>
  <c r="J14" i="3" a="1"/>
  <c r="J14" i="3" s="1"/>
  <c r="L14" i="3" s="1"/>
  <c r="J6" i="3" a="1"/>
  <c r="J6" i="3" s="1"/>
  <c r="L6" i="3" s="1"/>
  <c r="J18" i="3" a="1"/>
  <c r="J18" i="3" s="1"/>
  <c r="L18" i="3" s="1"/>
  <c r="J4" i="3" a="1"/>
  <c r="J4" i="3" s="1"/>
  <c r="L4" i="3" s="1"/>
  <c r="K3" i="3" a="1"/>
  <c r="K3" i="3" s="1"/>
  <c r="L3" i="3" s="1"/>
  <c r="K11" i="3" a="1"/>
  <c r="K11" i="3" s="1"/>
  <c r="L11" i="3" s="1"/>
  <c r="K13" i="3" a="1"/>
  <c r="K13" i="3" s="1"/>
  <c r="L13" i="3" s="1"/>
  <c r="K5" i="3" a="1"/>
  <c r="K5" i="3" s="1"/>
  <c r="L5" i="3" s="1"/>
  <c r="J17" i="3" a="1"/>
  <c r="J17" i="3" s="1"/>
  <c r="L17" i="3" s="1"/>
  <c r="J15" i="3" a="1"/>
  <c r="J15" i="3" s="1"/>
  <c r="L15" i="3" s="1"/>
  <c r="J9" i="3" a="1"/>
  <c r="J9" i="3" s="1"/>
  <c r="L9" i="3" s="1"/>
  <c r="J7" i="3" a="1"/>
  <c r="J7" i="3" s="1"/>
  <c r="L7" i="3" s="1"/>
  <c r="K2" i="3" a="1"/>
  <c r="K2" i="3" s="1"/>
  <c r="L2" i="3" s="1"/>
  <c r="B3" i="3" a="1"/>
  <c r="B3" i="3" s="1"/>
  <c r="C3" i="3" s="1"/>
  <c r="B2" i="3" a="1"/>
  <c r="B2" i="3" s="1"/>
  <c r="C2" i="3" s="1"/>
  <c r="A4" i="3" a="1"/>
  <c r="A4" i="3" s="1"/>
  <c r="B4" i="3" s="1" a="1"/>
  <c r="B4" i="3" s="1"/>
  <c r="C4" i="3" s="1"/>
  <c r="A5" i="3" l="1" a="1"/>
  <c r="A5" i="3" s="1"/>
  <c r="B5" i="3" s="1" a="1"/>
  <c r="B5" i="3" s="1"/>
  <c r="C5" i="3" s="1"/>
  <c r="A6" i="3" l="1" a="1"/>
  <c r="A6" i="3" s="1"/>
  <c r="A7" i="3" l="1" a="1"/>
  <c r="A7" i="3" s="1"/>
  <c r="B7" i="3" s="1" a="1"/>
  <c r="B7" i="3" s="1"/>
  <c r="C7" i="3" s="1"/>
  <c r="B6" i="3" a="1"/>
  <c r="B6" i="3" s="1"/>
  <c r="C6" i="3" s="1"/>
  <c r="A8" i="3" l="1" a="1"/>
  <c r="A8" i="3" s="1"/>
  <c r="B8" i="3" s="1" a="1"/>
  <c r="B8" i="3" s="1"/>
  <c r="C8" i="3" s="1"/>
  <c r="A9" i="3" l="1" a="1"/>
  <c r="A9" i="3" s="1"/>
  <c r="A10" i="3" l="1" a="1"/>
  <c r="A10" i="3" s="1"/>
  <c r="B9" i="3" a="1"/>
  <c r="B9" i="3" s="1"/>
  <c r="C9" i="3" s="1"/>
  <c r="A11" i="3" l="1" a="1"/>
  <c r="A11" i="3" s="1"/>
  <c r="B10" i="3" a="1"/>
  <c r="B10" i="3" s="1"/>
  <c r="C10" i="3" s="1"/>
  <c r="A12" i="3" l="1" a="1"/>
  <c r="A12" i="3" s="1"/>
  <c r="B11" i="3" a="1"/>
  <c r="B11" i="3" s="1"/>
  <c r="C11" i="3" s="1"/>
  <c r="A13" i="3" l="1" a="1"/>
  <c r="A13" i="3" s="1"/>
  <c r="B12" i="3" a="1"/>
  <c r="B12" i="3" s="1"/>
  <c r="C12" i="3" s="1"/>
  <c r="A14" i="3" l="1" a="1"/>
  <c r="A14" i="3" s="1"/>
  <c r="B13" i="3" a="1"/>
  <c r="B13" i="3" s="1"/>
  <c r="C13" i="3" s="1"/>
  <c r="A15" i="3" l="1" a="1"/>
  <c r="A15" i="3" s="1"/>
  <c r="B14" i="3" a="1"/>
  <c r="B14" i="3" s="1"/>
  <c r="C14" i="3" s="1"/>
  <c r="A16" i="3" l="1" a="1"/>
  <c r="A16" i="3" s="1"/>
  <c r="B15" i="3" a="1"/>
  <c r="B15" i="3" s="1"/>
  <c r="C15" i="3" s="1"/>
  <c r="A17" i="3" l="1" a="1"/>
  <c r="A17" i="3" s="1"/>
  <c r="B16" i="3" a="1"/>
  <c r="B16" i="3" s="1"/>
  <c r="C16" i="3" s="1"/>
  <c r="A18" i="3" l="1" a="1"/>
  <c r="A18" i="3" s="1"/>
  <c r="B17" i="3" a="1"/>
  <c r="B17" i="3" s="1"/>
  <c r="C17" i="3" s="1"/>
  <c r="A19" i="3" l="1" a="1"/>
  <c r="A19" i="3" s="1"/>
  <c r="B18" i="3" a="1"/>
  <c r="B18" i="3" s="1"/>
  <c r="C18" i="3" s="1"/>
  <c r="A20" i="3" l="1" a="1"/>
  <c r="A20" i="3" s="1"/>
  <c r="B19" i="3" a="1"/>
  <c r="B19" i="3" s="1"/>
  <c r="C19" i="3" s="1"/>
  <c r="A21" i="3" l="1" a="1"/>
  <c r="A21" i="3" s="1"/>
  <c r="B20" i="3" a="1"/>
  <c r="B20" i="3" s="1"/>
  <c r="C20" i="3" s="1"/>
  <c r="A22" i="3" l="1" a="1"/>
  <c r="A22" i="3" s="1"/>
  <c r="B21" i="3" a="1"/>
  <c r="B21" i="3" s="1"/>
  <c r="C21" i="3" s="1"/>
  <c r="A23" i="3" l="1" a="1"/>
  <c r="A23" i="3" s="1"/>
  <c r="B22" i="3" a="1"/>
  <c r="B22" i="3" s="1"/>
  <c r="C22" i="3" s="1"/>
  <c r="A24" i="3" l="1" a="1"/>
  <c r="A24" i="3" s="1"/>
  <c r="B23" i="3" a="1"/>
  <c r="B23" i="3" s="1"/>
  <c r="C23" i="3" s="1"/>
  <c r="A25" i="3" l="1" a="1"/>
  <c r="A25" i="3" s="1"/>
  <c r="B24" i="3" a="1"/>
  <c r="B24" i="3" s="1"/>
  <c r="C24" i="3" s="1"/>
  <c r="A26" i="3" l="1" a="1"/>
  <c r="A26" i="3" s="1"/>
  <c r="B25" i="3" a="1"/>
  <c r="B25" i="3" s="1"/>
  <c r="C25" i="3" s="1"/>
  <c r="A27" i="3" l="1" a="1"/>
  <c r="A27" i="3" s="1"/>
  <c r="B26" i="3" a="1"/>
  <c r="B26" i="3" s="1"/>
  <c r="C26" i="3" s="1"/>
  <c r="A28" i="3" l="1" a="1"/>
  <c r="A28" i="3" s="1"/>
  <c r="B27" i="3" a="1"/>
  <c r="B27" i="3" s="1"/>
  <c r="C27" i="3" s="1"/>
  <c r="A29" i="3" l="1" a="1"/>
  <c r="A29" i="3" s="1"/>
  <c r="B28" i="3" a="1"/>
  <c r="B28" i="3" s="1"/>
  <c r="C28" i="3" s="1"/>
  <c r="A30" i="3" l="1" a="1"/>
  <c r="A30" i="3" s="1"/>
  <c r="B29" i="3" a="1"/>
  <c r="B29" i="3" s="1"/>
  <c r="C29" i="3" s="1"/>
  <c r="A31" i="3" l="1" a="1"/>
  <c r="A31" i="3" s="1"/>
  <c r="B30" i="3" a="1"/>
  <c r="B30" i="3" s="1"/>
  <c r="C30" i="3" s="1"/>
  <c r="A32" i="3" l="1" a="1"/>
  <c r="A32" i="3" s="1"/>
  <c r="B31" i="3" a="1"/>
  <c r="B31" i="3" s="1"/>
  <c r="C31" i="3" s="1"/>
  <c r="A33" i="3" l="1" a="1"/>
  <c r="A33" i="3" s="1"/>
  <c r="B32" i="3" a="1"/>
  <c r="B32" i="3" s="1"/>
  <c r="C32" i="3" s="1"/>
  <c r="A34" i="3" l="1" a="1"/>
  <c r="A34" i="3" s="1"/>
  <c r="B33" i="3" a="1"/>
  <c r="B33" i="3" s="1"/>
  <c r="C33" i="3" s="1"/>
  <c r="A35" i="3" l="1" a="1"/>
  <c r="A35" i="3" s="1"/>
  <c r="B34" i="3" a="1"/>
  <c r="B34" i="3" s="1"/>
  <c r="C34" i="3" s="1"/>
  <c r="A36" i="3" l="1" a="1"/>
  <c r="A36" i="3" s="1"/>
  <c r="B35" i="3" a="1"/>
  <c r="B35" i="3" s="1"/>
  <c r="C35" i="3" s="1"/>
  <c r="A37" i="3" l="1" a="1"/>
  <c r="A37" i="3" s="1"/>
  <c r="B36" i="3" a="1"/>
  <c r="B36" i="3" s="1"/>
  <c r="C36" i="3" s="1"/>
  <c r="A38" i="3" l="1" a="1"/>
  <c r="A38" i="3" s="1"/>
  <c r="B37" i="3" a="1"/>
  <c r="B37" i="3" s="1"/>
  <c r="C37" i="3" s="1"/>
  <c r="A39" i="3" l="1" a="1"/>
  <c r="A39" i="3" s="1"/>
  <c r="B38" i="3" a="1"/>
  <c r="B38" i="3" s="1"/>
  <c r="C38" i="3" s="1"/>
  <c r="A40" i="3" l="1" a="1"/>
  <c r="A40" i="3" s="1"/>
  <c r="B39" i="3" a="1"/>
  <c r="B39" i="3" s="1"/>
  <c r="C39" i="3" s="1"/>
  <c r="A41" i="3" l="1" a="1"/>
  <c r="A41" i="3" s="1"/>
  <c r="B40" i="3" a="1"/>
  <c r="B40" i="3" s="1"/>
  <c r="C40" i="3" s="1"/>
  <c r="A42" i="3" l="1" a="1"/>
  <c r="A42" i="3" s="1"/>
  <c r="B41" i="3" a="1"/>
  <c r="B41" i="3" s="1"/>
  <c r="C41" i="3" s="1"/>
  <c r="A43" i="3" l="1" a="1"/>
  <c r="A43" i="3" s="1"/>
  <c r="B42" i="3" a="1"/>
  <c r="B42" i="3" s="1"/>
  <c r="C42" i="3" s="1"/>
  <c r="A44" i="3" l="1" a="1"/>
  <c r="A44" i="3" s="1"/>
  <c r="B43" i="3" a="1"/>
  <c r="B43" i="3" s="1"/>
  <c r="C43" i="3" s="1"/>
  <c r="A45" i="3" l="1" a="1"/>
  <c r="A45" i="3" s="1"/>
  <c r="B44" i="3" a="1"/>
  <c r="B44" i="3" s="1"/>
  <c r="C44" i="3" s="1"/>
  <c r="A46" i="3" l="1" a="1"/>
  <c r="A46" i="3" s="1"/>
  <c r="B45" i="3" a="1"/>
  <c r="B45" i="3" s="1"/>
  <c r="C45" i="3" s="1"/>
  <c r="A47" i="3" l="1" a="1"/>
  <c r="A47" i="3" s="1"/>
  <c r="B46" i="3" a="1"/>
  <c r="B46" i="3" s="1"/>
  <c r="C46" i="3" s="1"/>
  <c r="A48" i="3" l="1" a="1"/>
  <c r="A48" i="3" s="1"/>
  <c r="B47" i="3" a="1"/>
  <c r="B47" i="3" s="1"/>
  <c r="C47" i="3" s="1"/>
  <c r="A49" i="3" l="1" a="1"/>
  <c r="A49" i="3" s="1"/>
  <c r="B48" i="3" a="1"/>
  <c r="B48" i="3" s="1"/>
  <c r="C48" i="3" s="1"/>
  <c r="A50" i="3" l="1" a="1"/>
  <c r="A50" i="3" s="1"/>
  <c r="B49" i="3" a="1"/>
  <c r="B49" i="3" s="1"/>
  <c r="C49" i="3" s="1"/>
  <c r="A51" i="3" l="1" a="1"/>
  <c r="A51" i="3" s="1"/>
  <c r="B50" i="3" a="1"/>
  <c r="B50" i="3" s="1"/>
  <c r="C50" i="3" s="1"/>
  <c r="A52" i="3" l="1" a="1"/>
  <c r="A52" i="3" s="1"/>
  <c r="B51" i="3" a="1"/>
  <c r="B51" i="3" s="1"/>
  <c r="C51" i="3" s="1"/>
  <c r="A53" i="3" l="1" a="1"/>
  <c r="A53" i="3" s="1"/>
  <c r="B52" i="3" a="1"/>
  <c r="B52" i="3" s="1"/>
  <c r="C52" i="3" s="1"/>
  <c r="A54" i="3" l="1" a="1"/>
  <c r="A54" i="3" s="1"/>
  <c r="B53" i="3" a="1"/>
  <c r="B53" i="3" s="1"/>
  <c r="C53" i="3" s="1"/>
  <c r="A55" i="3" l="1" a="1"/>
  <c r="A55" i="3" s="1"/>
  <c r="B54" i="3" a="1"/>
  <c r="B54" i="3" s="1"/>
  <c r="C54" i="3" s="1"/>
  <c r="A56" i="3" l="1" a="1"/>
  <c r="A56" i="3" s="1"/>
  <c r="B55" i="3" a="1"/>
  <c r="B55" i="3" s="1"/>
  <c r="C55" i="3" s="1"/>
  <c r="A57" i="3" l="1" a="1"/>
  <c r="A57" i="3" s="1"/>
  <c r="B56" i="3" a="1"/>
  <c r="B56" i="3" s="1"/>
  <c r="C56" i="3" s="1"/>
  <c r="A58" i="3" l="1" a="1"/>
  <c r="A58" i="3" s="1"/>
  <c r="B57" i="3" a="1"/>
  <c r="B57" i="3" s="1"/>
  <c r="C57" i="3" s="1"/>
  <c r="A59" i="3" l="1" a="1"/>
  <c r="A59" i="3" s="1"/>
  <c r="B58" i="3" a="1"/>
  <c r="B58" i="3" s="1"/>
  <c r="C58" i="3" s="1"/>
  <c r="A60" i="3" l="1" a="1"/>
  <c r="A60" i="3" s="1"/>
  <c r="B59" i="3" a="1"/>
  <c r="B59" i="3" s="1"/>
  <c r="C59" i="3" s="1"/>
  <c r="A61" i="3" l="1" a="1"/>
  <c r="A61" i="3" s="1"/>
  <c r="B61" i="3" s="1" a="1"/>
  <c r="B61" i="3" s="1"/>
  <c r="C61" i="3" s="1"/>
  <c r="B60" i="3" a="1"/>
  <c r="B60" i="3" s="1"/>
  <c r="C60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<sst xmlns="http://schemas.openxmlformats.org/spreadsheetml/2006/main" count="43" uniqueCount="36">
  <si>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</si>
  <si>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</si>
  <si>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</si>
  <si>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</si>
  <si>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</si>
  <si>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</si>
  <si>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</si>
  <si>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</si>
  <si>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</si>
  <si>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</si>
  <si>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</si>
  <si>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</si>
  <si>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</si>
  <si>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</si>
  <si>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</si>
  <si>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</si>
  <si>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</si>
  <si>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</si>
  <si>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</si>
  <si>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</si>
  <si>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</si>
  <si>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</si>
  <si>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</si>
  <si>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</si>
  <si>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</si>
  <si>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Colonne1</t>
  </si>
  <si>
    <t>bt1</t>
  </si>
  <si>
    <t>stat</t>
  </si>
  <si>
    <t>total  général</t>
  </si>
  <si>
    <t>dans la col jaune</t>
  </si>
  <si>
    <t>les vides se bouchent</t>
  </si>
  <si>
    <t xml:space="preserve">automatiquement </t>
  </si>
  <si>
    <t>choix du bateau</t>
  </si>
  <si>
    <t>total</t>
  </si>
  <si>
    <t>gibraltar</t>
  </si>
  <si>
    <t xml:space="preserve">nb de sorties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</si>
</sst>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0%;0.00%;&quot;&quot;"/>
    <numFmt numFmtId="166" formatCode="General;s\t\d;&quot;&quot;"/>
    <numFmt numFmtId="167" formatCode="#,##0.00\ &quot;€&quot;;#,##0.00\ &quot;€&quot;;&quot;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3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4" borderId="4" xfId="0" applyFill="1" applyBorder="1"/>
    <xf numFmtId="165" fontId="0" fillId="4" borderId="4" xfId="0" applyNumberFormat="1" applyFill="1" applyBorder="1"/>
    <xf numFmtId="166" fontId="0" fillId="4" borderId="4" xfId="0" applyNumberFormat="1" applyFill="1" applyBorder="1"/>
    <xf numFmtId="164" fontId="2" fillId="0" borderId="0" xfId="0" applyNumberFormat="1" applyFont="1"/>
    <xf numFmtId="164" fontId="0" fillId="5" borderId="4" xfId="0" applyNumberFormat="1" applyFill="1" applyBorder="1" applyAlignment="1">
      <alignment horizontal="center" vertical="center"/>
    </xf>
    <xf numFmtId="167" fontId="0" fillId="5" borderId="4" xfId="0" applyNumberFormat="1" applyFill="1" applyBorder="1" applyAlignment="1">
      <alignment horizontal="center" vertical="center"/>
    </xf>
    <xf numFmtId="0" fontId="0" fillId="6" borderId="0" xfId="0" applyFill="1"/>
    <xf numFmtId="166" fontId="0" fillId="5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 patternType="solid">
          <fgColor indexed="64"/>
          <bgColor rgb="FFFFFF00"/>
        </patternFill>
      </fill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G11" totalsRowShown="0" headerRowDxfId="5">
  <autoFilter ref="A1:G11" xr:uid="{9F7FDD09-DAA0-4EF8-8136-5BC0E9B40C0C}"/>
  <tableColumns count="7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4"/>
    <tableColumn id="4" xr3:uid="{FBE27E2B-8D99-44F9-8D87-2E0615A1F730}" name="TARIFS" dataDxfId="3"/>
    <tableColumn id="5" xr3:uid="{DD1DE232-89B5-4E69-9118-786369CC6338}" name="INTERNET" dataDxfId="2"/>
    <tableColumn id="6" xr3:uid="{FDA28BBC-F159-48E4-A128-7138F1A88A98}" name="TOTAL" dataDxfId="1">
      <calculatedColumnFormula>SUM(Tableau1[[#This Row],[TARIFS]]+Tableau1[[#This Row],[INTERNET]])</calculatedColumnFormula>
    </tableColumn>
    <tableColumn id="8" xr3:uid="{D74BB5F1-D071-4EC4-B38A-7A19F2C34724}" name="Colonne1" dataDxfId="0">
      <calculatedColumnFormula>IF(Tableau1[[#This Row],[BATEAUX]]="",G1,Tableau1[[#This Row],[BATEAUX]])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I21"/>
  <sheetViews>
    <sheetView workbookViewId="0">
      <selection activeCell="B15" sqref="B15"/>
    </sheetView>
  </sheetViews>
  <sheetFormatPr baseColWidth="10" defaultRowHeight="14.4" x14ac:dyDescent="0.3"/>
  <cols>
    <col min="1" max="1" width="31.33203125" customWidth="1"/>
    <col min="2" max="2" width="30.33203125" customWidth="1"/>
    <col min="3" max="3" width="35.6640625" customWidth="1"/>
    <col min="4" max="4" width="20.5546875" customWidth="1"/>
    <col min="5" max="5" width="11.6640625" customWidth="1"/>
    <col min="6" max="6" width="18.109375" customWidth="1"/>
    <col min="7" max="7" width="26.332031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25</v>
      </c>
    </row>
    <row r="2" spans="1:9" x14ac:dyDescent="0.3">
      <c r="A2" t="s">
        <v>5</v>
      </c>
      <c r="B2" t="s">
        <v>6</v>
      </c>
      <c r="C2" s="1" t="s">
        <v>7</v>
      </c>
      <c r="D2" s="3">
        <v>58</v>
      </c>
      <c r="E2" s="3">
        <v>1</v>
      </c>
      <c r="F2" s="2">
        <f>SUM(Tableau1[[#This Row],[TARIFS]]+Tableau1[[#This Row],[INTERNET]])</f>
        <v>59</v>
      </c>
      <c r="G2" s="4" t="str">
        <f>IF(Tableau1[[#This Row],[BATEAUX]]="",G1,Tableau1[[#This Row],[BATEAUX]])</f>
        <v>MSC GRANDIOSA</v>
      </c>
      <c r="I2" t="s">
        <v>29</v>
      </c>
    </row>
    <row r="3" spans="1:9" x14ac:dyDescent="0.3">
      <c r="B3" t="s">
        <v>9</v>
      </c>
      <c r="C3" s="1" t="s">
        <v>10</v>
      </c>
      <c r="D3" s="3">
        <v>119</v>
      </c>
      <c r="E3" s="3">
        <v>1</v>
      </c>
      <c r="F3" s="2">
        <f>SUM(Tableau1[[#This Row],[TARIFS]]+Tableau1[[#This Row],[INTERNET]])</f>
        <v>120</v>
      </c>
      <c r="G3" s="4" t="str">
        <f>IF(Tableau1[[#This Row],[BATEAUX]]="",G2,Tableau1[[#This Row],[BATEAUX]])</f>
        <v>MSC GRANDIOSA</v>
      </c>
      <c r="I3" t="s">
        <v>30</v>
      </c>
    </row>
    <row r="4" spans="1:9" x14ac:dyDescent="0.3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  <c r="G4" s="4" t="str">
        <f>IF(Tableau1[[#This Row],[BATEAUX]]="",G3,Tableau1[[#This Row],[BATEAUX]])</f>
        <v>MSC WORLD EUROPA</v>
      </c>
      <c r="I4" t="s">
        <v>31</v>
      </c>
    </row>
    <row r="5" spans="1:9" x14ac:dyDescent="0.3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  <c r="G5" s="4" t="str">
        <f>IF(Tableau1[[#This Row],[BATEAUX]]="",G4,Tableau1[[#This Row],[BATEAUX]])</f>
        <v>MSC WORLD EUROPA</v>
      </c>
    </row>
    <row r="6" spans="1:9" x14ac:dyDescent="0.3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  <c r="G6" s="4" t="str">
        <f>IF(Tableau1[[#This Row],[BATEAUX]]="",G5,Tableau1[[#This Row],[BATEAUX]])</f>
        <v>MSC MUSICA</v>
      </c>
    </row>
    <row r="7" spans="1:9" x14ac:dyDescent="0.3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  <c r="G7" s="4" t="str">
        <f>IF(Tableau1[[#This Row],[BATEAUX]]="",G6,Tableau1[[#This Row],[BATEAUX]])</f>
        <v>MSC MUSICA</v>
      </c>
    </row>
    <row r="8" spans="1:9" x14ac:dyDescent="0.3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  <c r="G8" s="4" t="str">
        <f>IF(Tableau1[[#This Row],[BATEAUX]]="",G7,Tableau1[[#This Row],[BATEAUX]])</f>
        <v>MSC MUSICA</v>
      </c>
    </row>
    <row r="9" spans="1:9" x14ac:dyDescent="0.3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  <c r="G9" s="4" t="str">
        <f>IF(Tableau1[[#This Row],[BATEAUX]]="",G8,Tableau1[[#This Row],[BATEAUX]])</f>
        <v>MSC MUSICA</v>
      </c>
    </row>
    <row r="10" spans="1:9" x14ac:dyDescent="0.3">
      <c r="A10" t="s">
        <v>26</v>
      </c>
      <c r="B10" t="s">
        <v>34</v>
      </c>
      <c r="C10" s="1">
        <v>123</v>
      </c>
      <c r="D10" s="3">
        <v>10</v>
      </c>
      <c r="E10" s="3"/>
      <c r="F10" s="2">
        <f>SUM(Tableau1[[#This Row],[TARIFS]]+Tableau1[[#This Row],[INTERNET]])</f>
        <v>10</v>
      </c>
      <c r="G10" s="4" t="str">
        <f>IF(Tableau1[[#This Row],[BATEAUX]]="",G9,Tableau1[[#This Row],[BATEAUX]])</f>
        <v>bt1</v>
      </c>
    </row>
    <row r="11" spans="1:9" x14ac:dyDescent="0.3">
      <c r="A11" t="s">
        <v>5</v>
      </c>
      <c r="B11" t="s">
        <v>9</v>
      </c>
      <c r="C11" s="1">
        <v>123</v>
      </c>
      <c r="D11" s="3">
        <v>10</v>
      </c>
      <c r="E11" s="3">
        <v>1</v>
      </c>
      <c r="F11" s="2">
        <f>SUM(Tableau1[[#This Row],[TARIFS]]+Tableau1[[#This Row],[INTERNET]])</f>
        <v>11</v>
      </c>
      <c r="G11" s="4" t="str">
        <f>IF(Tableau1[[#This Row],[BATEAUX]]="",G10,Tableau1[[#This Row],[BATEAUX]])</f>
        <v>MSC GRANDIOSA</v>
      </c>
    </row>
    <row r="12" spans="1:9" x14ac:dyDescent="0.3">
      <c r="C12" s="1"/>
      <c r="D12" s="3"/>
      <c r="E12" s="3"/>
      <c r="F12" s="2"/>
    </row>
    <row r="13" spans="1:9" x14ac:dyDescent="0.3">
      <c r="C13" s="1"/>
      <c r="D13" s="3"/>
      <c r="E13" s="3"/>
      <c r="F13" s="2"/>
    </row>
    <row r="14" spans="1:9" x14ac:dyDescent="0.3">
      <c r="C14" s="1"/>
      <c r="D14" s="3"/>
      <c r="E14" s="3"/>
      <c r="F14" s="2"/>
    </row>
    <row r="15" spans="1:9" x14ac:dyDescent="0.3">
      <c r="C15" s="1"/>
      <c r="D15" s="3"/>
      <c r="E15" s="3"/>
      <c r="F15" s="2"/>
    </row>
    <row r="16" spans="1:9" x14ac:dyDescent="0.3">
      <c r="C16" s="1"/>
      <c r="D16" s="3"/>
      <c r="E16" s="3"/>
      <c r="F16" s="2"/>
    </row>
    <row r="17" spans="3:6" x14ac:dyDescent="0.3">
      <c r="C17" s="1"/>
      <c r="D17" s="3"/>
      <c r="E17" s="3"/>
      <c r="F17" s="2"/>
    </row>
    <row r="18" spans="3:6" x14ac:dyDescent="0.3">
      <c r="C18" s="1"/>
      <c r="D18" s="3"/>
      <c r="E18" s="3"/>
      <c r="F18" s="2"/>
    </row>
    <row r="19" spans="3:6" x14ac:dyDescent="0.3">
      <c r="C19" s="1"/>
      <c r="D19" s="3"/>
      <c r="E19" s="3"/>
      <c r="F19" s="2"/>
    </row>
    <row r="20" spans="3:6" x14ac:dyDescent="0.3">
      <c r="C20" s="1"/>
      <c r="D20" s="3"/>
      <c r="E20" s="3"/>
      <c r="F20" s="2"/>
    </row>
    <row r="21" spans="3:6" x14ac:dyDescent="0.3">
      <c r="C21" s="1"/>
      <c r="D21" s="3"/>
      <c r="E21" s="3"/>
      <c r="F2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M61"/>
  <sheetViews>
    <sheetView tabSelected="1" workbookViewId="0">
      <selection activeCell="G7" sqref="G7"/>
    </sheetView>
  </sheetViews>
  <sheetFormatPr baseColWidth="10" defaultRowHeight="14.4" x14ac:dyDescent="0.3"/>
  <cols>
    <col min="1" max="1" width="19.6640625" bestFit="1" customWidth="1"/>
    <col min="2" max="2" width="25.88671875" bestFit="1" customWidth="1"/>
    <col min="3" max="3" width="9.33203125" bestFit="1" customWidth="1"/>
    <col min="7" max="7" width="15.33203125" customWidth="1"/>
    <col min="8" max="8" width="21" customWidth="1"/>
    <col min="9" max="9" width="26.44140625" customWidth="1"/>
  </cols>
  <sheetData>
    <row r="1" spans="1:13" x14ac:dyDescent="0.3">
      <c r="A1" s="5" t="s">
        <v>0</v>
      </c>
      <c r="B1" s="7" t="s">
        <v>4</v>
      </c>
      <c r="C1" s="6" t="s">
        <v>27</v>
      </c>
      <c r="D1" t="s">
        <v>28</v>
      </c>
      <c r="E1" s="11">
        <f>SUM(Tableau1[TOTAL])</f>
        <v>817.46</v>
      </c>
      <c r="J1" t="s">
        <v>3</v>
      </c>
      <c r="K1" t="s">
        <v>8</v>
      </c>
      <c r="L1" t="s">
        <v>33</v>
      </c>
      <c r="M1" t="s">
        <v>35</v>
      </c>
    </row>
    <row r="2" spans="1:13" x14ac:dyDescent="0.3">
      <c r="A2" s="8" t="str" cm="1">
        <f t="array" aca="1" ref="A2" ca="1">IFERROR(OFFSET(dept,MATCH(0,COUNTIF(A$1:A1,bateaux),0),),"")</f>
        <v>MSC GRANDIOSA</v>
      </c>
      <c r="B2" s="10" cm="1">
        <f t="array" aca="1" ref="B2" ca="1">SUMPRODUCT((bateaux=A2)*(Tableau1[TOTAL]))</f>
        <v>190</v>
      </c>
      <c r="C2" s="9">
        <f ca="1">B2/E$1</f>
        <v>0.23242727472903871</v>
      </c>
      <c r="G2" t="s">
        <v>32</v>
      </c>
      <c r="H2" s="14" t="s">
        <v>5</v>
      </c>
      <c r="I2" s="12" t="str" cm="1">
        <f t="array" ref="I2">IFERROR(INDEX(Tableau1[EXCURSIONS],SMALL(IF(IF(bateaux=$H$2,MATCH(Tableau1[EXCURSIONS],Tableau1[EXCURSIONS],0),"")=ROW(bateaux)-1,ROW(bateaux)-1,""),ROW($A1))),"")</f>
        <v>CARTHAGE ET SIDI BOU SAID</v>
      </c>
      <c r="J2" s="13" cm="1">
        <f t="array" ref="J2">SUMPRODUCT((bateaux=$H$2)*(Tableau1[EXCURSIONS]=$I2)*(Tableau1[TARIFS]))</f>
        <v>58</v>
      </c>
      <c r="K2" s="13" cm="1">
        <f t="array" ref="K2">SUMPRODUCT((bateaux=$H$2)*(Tableau1[EXCURSIONS]=$I2)*(Tableau1[INTERNET]))</f>
        <v>1</v>
      </c>
      <c r="L2" s="13">
        <f>J2+K2</f>
        <v>59</v>
      </c>
      <c r="M2" s="15" cm="1">
        <f t="array" ref="M2">SUMPRODUCT((bateaux=$H$2)*(Tableau1[EXCURSIONS]=$I2))</f>
        <v>1</v>
      </c>
    </row>
    <row r="3" spans="1:13" x14ac:dyDescent="0.3">
      <c r="A3" s="8" t="str" cm="1">
        <f t="array" aca="1" ref="A3" ca="1">IFERROR(OFFSET(dept,MATCH(0,COUNTIF(A$1:A2,bateaux),0),),"")</f>
        <v>MSC WORLD EUROPA</v>
      </c>
      <c r="B3" s="10" cm="1">
        <f t="array" aca="1" ref="B3" ca="1">SUMPRODUCT((bateaux=A3)*(Tableau1[TOTAL]))</f>
        <v>255.86</v>
      </c>
      <c r="C3" s="9">
        <f ca="1">B3/E$1</f>
        <v>0.31299390795879922</v>
      </c>
      <c r="I3" s="12" t="str" cm="1">
        <f t="array" ref="I3">IFERROR(INDEX(Tableau1[EXCURSIONS],SMALL(IF(IF(bateaux=$H$2,MATCH(Tableau1[EXCURSIONS],Tableau1[EXCURSIONS],0),"")=ROW(bateaux)-1,ROW(bateaux)-1,""),ROW($A2))),"")</f>
        <v>FLORENCE ET SHOPPI?G</v>
      </c>
      <c r="J3" s="13" cm="1">
        <f t="array" ref="J3">SUMPRODUCT((bateaux=$H$2)*(Tableau1[EXCURSIONS]=$I3)*(Tableau1[TARIFS]))</f>
        <v>129</v>
      </c>
      <c r="K3" s="13" cm="1">
        <f t="array" ref="K3">SUMPRODUCT((bateaux=$H$2)*(Tableau1[EXCURSIONS]=$I3)*(Tableau1[INTERNET]))</f>
        <v>2</v>
      </c>
      <c r="L3" s="13">
        <f t="shared" ref="L3:L18" si="0">J3+K3</f>
        <v>131</v>
      </c>
      <c r="M3" s="15" cm="1">
        <f t="array" ref="M3">SUMPRODUCT((bateaux=$H$2)*(Tableau1[EXCURSIONS]=$I3))</f>
        <v>2</v>
      </c>
    </row>
    <row r="4" spans="1:13" x14ac:dyDescent="0.3">
      <c r="A4" s="8" t="str" cm="1">
        <f t="array" aca="1" ref="A4" ca="1">IFERROR(OFFSET(dept,MATCH(0,COUNTIF(A$1:A3,bateaux),0),),"")</f>
        <v>MSC MUSICA</v>
      </c>
      <c r="B4" s="10" cm="1">
        <f t="array" aca="1" ref="B4" ca="1">SUMPRODUCT((bateaux=A4)*(Tableau1[TOTAL]))</f>
        <v>361.6</v>
      </c>
      <c r="C4" s="9">
        <f ca="1">B4/E$1</f>
        <v>0.442345802852739</v>
      </c>
      <c r="I4" s="12" t="str" cm="1">
        <f t="array" ref="I4">IFERROR(INDEX(Tableau1[EXCURSIONS],SMALL(IF(IF(bateaux=$H$2,MATCH(Tableau1[EXCURSIONS],Tableau1[EXCURSIONS],0),"")=ROW(bateaux)-1,ROW(bateaux)-1,""),ROW($A4))),"")</f>
        <v/>
      </c>
      <c r="J4" s="13" cm="1">
        <f t="array" ref="J4">SUMPRODUCT((bateaux=$H$2)*(Tableau1[EXCURSIONS]=$I4)*(Tableau1[TARIFS]))</f>
        <v>0</v>
      </c>
      <c r="K4" s="13" cm="1">
        <f t="array" ref="K4">SUMPRODUCT((bateaux=$H$2)*(Tableau1[EXCURSIONS]=$I4)*(Tableau1[INTERNET]))</f>
        <v>0</v>
      </c>
      <c r="L4" s="13">
        <f t="shared" si="0"/>
        <v>0</v>
      </c>
      <c r="M4" s="15" cm="1">
        <f t="array" ref="M4">SUMPRODUCT((bateaux=$H$2)*(Tableau1[EXCURSIONS]=$I4))</f>
        <v>0</v>
      </c>
    </row>
    <row r="5" spans="1:13" x14ac:dyDescent="0.3">
      <c r="A5" s="8" t="str" cm="1">
        <f t="array" aca="1" ref="A5" ca="1">IFERROR(OFFSET(dept,MATCH(0,COUNTIF(A$1:A4,bateaux),0),),"")</f>
        <v>bt1</v>
      </c>
      <c r="B5" s="10" cm="1">
        <f t="array" aca="1" ref="B5" ca="1">SUMPRODUCT((bateaux=A5)*(Tableau1[TOTAL]))</f>
        <v>10</v>
      </c>
      <c r="C5" s="9">
        <f ca="1">B5/E$1</f>
        <v>1.223301445942309E-2</v>
      </c>
      <c r="I5" s="12" t="str" cm="1">
        <f t="array" ref="I5">IFERROR(INDEX(Tableau1[EXCURSIONS],SMALL(IF(IF(bateaux=$H$2,MATCH(Tableau1[EXCURSIONS],Tableau1[EXCURSIONS],0),"")=ROW(bateaux)-1,ROW(bateaux)-1,""),ROW($A5))),"")</f>
        <v/>
      </c>
      <c r="J5" s="13" cm="1">
        <f t="array" ref="J5">SUMPRODUCT((bateaux=$H$2)*(Tableau1[EXCURSIONS]=$I5)*(Tableau1[TARIFS]))</f>
        <v>0</v>
      </c>
      <c r="K5" s="13" cm="1">
        <f t="array" ref="K5">SUMPRODUCT((bateaux=$H$2)*(Tableau1[EXCURSIONS]=$I5)*(Tableau1[INTERNET]))</f>
        <v>0</v>
      </c>
      <c r="L5" s="13">
        <f t="shared" si="0"/>
        <v>0</v>
      </c>
      <c r="M5" s="15" cm="1">
        <f t="array" ref="M5">SUMPRODUCT((bateaux=$H$2)*(Tableau1[EXCURSIONS]=$I5))</f>
        <v>0</v>
      </c>
    </row>
    <row r="6" spans="1:13" x14ac:dyDescent="0.3">
      <c r="A6" s="8" t="str" cm="1">
        <f t="array" aca="1" ref="A6" ca="1">IFERROR(OFFSET(dept,MATCH(0,COUNTIF(A$1:A5,bateaux),0),),"")</f>
        <v/>
      </c>
      <c r="B6" s="10" cm="1">
        <f t="array" aca="1" ref="B6" ca="1">SUMPRODUCT((bateaux=A6)*(Tableau1[TOTAL]))</f>
        <v>0</v>
      </c>
      <c r="C6" s="9">
        <f ca="1">B6/E$1</f>
        <v>0</v>
      </c>
      <c r="I6" s="12" t="str" cm="1">
        <f t="array" ref="I6">IFERROR(INDEX(Tableau1[EXCURSIONS],SMALL(IF(IF(bateaux=$H$2,MATCH(Tableau1[EXCURSIONS],Tableau1[EXCURSIONS],0),"")=ROW(bateaux)-1,ROW(bateaux)-1,""),ROW($A6))),"")</f>
        <v/>
      </c>
      <c r="J6" s="13" cm="1">
        <f t="array" ref="J6">SUMPRODUCT((bateaux=$H$2)*(Tableau1[EXCURSIONS]=$I6)*(Tableau1[TARIFS]))</f>
        <v>0</v>
      </c>
      <c r="K6" s="13" cm="1">
        <f t="array" ref="K6">SUMPRODUCT((bateaux=$H$2)*(Tableau1[EXCURSIONS]=$I6)*(Tableau1[INTERNET]))</f>
        <v>0</v>
      </c>
      <c r="L6" s="13">
        <f t="shared" si="0"/>
        <v>0</v>
      </c>
      <c r="M6" s="15" cm="1">
        <f t="array" ref="M6">SUMPRODUCT((bateaux=$H$2)*(Tableau1[EXCURSIONS]=$I6))</f>
        <v>0</v>
      </c>
    </row>
    <row r="7" spans="1:13" x14ac:dyDescent="0.3">
      <c r="A7" s="8" t="str" cm="1">
        <f t="array" aca="1" ref="A7" ca="1">IFERROR(OFFSET(dept,MATCH(0,COUNTIF(A$1:A6,bateaux),0),),"")</f>
        <v/>
      </c>
      <c r="B7" s="10" cm="1">
        <f t="array" aca="1" ref="B7" ca="1">SUMPRODUCT((bateaux=A7)*(Tableau1[TOTAL]))</f>
        <v>0</v>
      </c>
      <c r="C7" s="9">
        <f ca="1">B7/E$1</f>
        <v>0</v>
      </c>
      <c r="I7" s="12" t="str" cm="1">
        <f t="array" ref="I7">IFERROR(INDEX(Tableau1[EXCURSIONS],SMALL(IF(IF(bateaux=$H$2,MATCH(Tableau1[EXCURSIONS],Tableau1[EXCURSIONS],0),"")=ROW(bateaux)-1,ROW(bateaux)-1,""),ROW($A7))),"")</f>
        <v/>
      </c>
      <c r="J7" s="13" cm="1">
        <f t="array" ref="J7">SUMPRODUCT((bateaux=$H$2)*(Tableau1[EXCURSIONS]=$I7)*(Tableau1[TARIFS]))</f>
        <v>0</v>
      </c>
      <c r="K7" s="13" cm="1">
        <f t="array" ref="K7">SUMPRODUCT((bateaux=$H$2)*(Tableau1[EXCURSIONS]=$I7)*(Tableau1[INTERNET]))</f>
        <v>0</v>
      </c>
      <c r="L7" s="13">
        <f t="shared" si="0"/>
        <v>0</v>
      </c>
      <c r="M7" s="15" cm="1">
        <f t="array" ref="M7">SUMPRODUCT((bateaux=$H$2)*(Tableau1[EXCURSIONS]=$I7))</f>
        <v>0</v>
      </c>
    </row>
    <row r="8" spans="1:13" x14ac:dyDescent="0.3">
      <c r="A8" s="8" t="str" cm="1">
        <f t="array" aca="1" ref="A8" ca="1">IFERROR(OFFSET(dept,MATCH(0,COUNTIF(A$1:A7,bateaux),0),),"")</f>
        <v/>
      </c>
      <c r="B8" s="10" cm="1">
        <f t="array" aca="1" ref="B8" ca="1">SUMPRODUCT((bateaux=A8)*(Tableau1[TOTAL]))</f>
        <v>0</v>
      </c>
      <c r="C8" s="9">
        <f ca="1">B8/E$1</f>
        <v>0</v>
      </c>
      <c r="I8" s="12" t="str" cm="1">
        <f t="array" ref="I8">IFERROR(INDEX(Tableau1[EXCURSIONS],SMALL(IF(IF(bateaux=$H$2,MATCH(Tableau1[EXCURSIONS],Tableau1[EXCURSIONS],0),"")=ROW(bateaux)-1,ROW(bateaux)-1,""),ROW($A8))),"")</f>
        <v/>
      </c>
      <c r="J8" s="13" cm="1">
        <f t="array" ref="J8">SUMPRODUCT((bateaux=$H$2)*(Tableau1[EXCURSIONS]=$I8)*(Tableau1[TARIFS]))</f>
        <v>0</v>
      </c>
      <c r="K8" s="13" cm="1">
        <f t="array" ref="K8">SUMPRODUCT((bateaux=$H$2)*(Tableau1[EXCURSIONS]=$I8)*(Tableau1[INTERNET]))</f>
        <v>0</v>
      </c>
      <c r="L8" s="13">
        <f t="shared" si="0"/>
        <v>0</v>
      </c>
      <c r="M8" s="15" cm="1">
        <f t="array" ref="M8">SUMPRODUCT((bateaux=$H$2)*(Tableau1[EXCURSIONS]=$I8))</f>
        <v>0</v>
      </c>
    </row>
    <row r="9" spans="1:13" x14ac:dyDescent="0.3">
      <c r="A9" s="8" t="str" cm="1">
        <f t="array" aca="1" ref="A9" ca="1">IFERROR(OFFSET(dept,MATCH(0,COUNTIF(A$1:A8,bateaux),0),),"")</f>
        <v/>
      </c>
      <c r="B9" s="10" cm="1">
        <f t="array" aca="1" ref="B9" ca="1">SUMPRODUCT((bateaux=A9)*(Tableau1[TOTAL]))</f>
        <v>0</v>
      </c>
      <c r="C9" s="9">
        <f ca="1">B9/E$1</f>
        <v>0</v>
      </c>
      <c r="I9" s="12" t="str" cm="1">
        <f t="array" ref="I9">IFERROR(INDEX(Tableau1[EXCURSIONS],SMALL(IF(IF(bateaux=$H$2,MATCH(Tableau1[EXCURSIONS],Tableau1[EXCURSIONS],0),"")=ROW(bateaux)-1,ROW(bateaux)-1,""),ROW($A9))),"")</f>
        <v/>
      </c>
      <c r="J9" s="13" cm="1">
        <f t="array" ref="J9">SUMPRODUCT((bateaux=$H$2)*(Tableau1[EXCURSIONS]=$I9)*(Tableau1[TARIFS]))</f>
        <v>0</v>
      </c>
      <c r="K9" s="13" cm="1">
        <f t="array" ref="K9">SUMPRODUCT((bateaux=$H$2)*(Tableau1[EXCURSIONS]=$I9)*(Tableau1[INTERNET]))</f>
        <v>0</v>
      </c>
      <c r="L9" s="13">
        <f t="shared" si="0"/>
        <v>0</v>
      </c>
      <c r="M9" s="15" cm="1">
        <f t="array" ref="M9">SUMPRODUCT((bateaux=$H$2)*(Tableau1[EXCURSIONS]=$I9))</f>
        <v>0</v>
      </c>
    </row>
    <row r="10" spans="1:13" x14ac:dyDescent="0.3">
      <c r="A10" s="8" t="str" cm="1">
        <f t="array" aca="1" ref="A10" ca="1">IFERROR(OFFSET(dept,MATCH(0,COUNTIF(A$1:A9,bateaux),0),),"")</f>
        <v/>
      </c>
      <c r="B10" s="10" cm="1">
        <f t="array" aca="1" ref="B10" ca="1">SUMPRODUCT((bateaux=A10)*(Tableau1[TOTAL]))</f>
        <v>0</v>
      </c>
      <c r="C10" s="9">
        <f ca="1">B10/E$1</f>
        <v>0</v>
      </c>
      <c r="I10" s="12" t="str" cm="1">
        <f t="array" ref="I10">IFERROR(INDEX(Tableau1[EXCURSIONS],SMALL(IF(IF(bateaux=$H$2,MATCH(Tableau1[EXCURSIONS],Tableau1[EXCURSIONS],0),"")=ROW(bateaux)-1,ROW(bateaux)-1,""),ROW($A10))),"")</f>
        <v/>
      </c>
      <c r="J10" s="13" cm="1">
        <f t="array" ref="J10">SUMPRODUCT((bateaux=$H$2)*(Tableau1[EXCURSIONS]=$I10)*(Tableau1[TARIFS]))</f>
        <v>0</v>
      </c>
      <c r="K10" s="13" cm="1">
        <f t="array" ref="K10">SUMPRODUCT((bateaux=$H$2)*(Tableau1[EXCURSIONS]=$I10)*(Tableau1[INTERNET]))</f>
        <v>0</v>
      </c>
      <c r="L10" s="13">
        <f t="shared" si="0"/>
        <v>0</v>
      </c>
      <c r="M10" s="15" cm="1">
        <f t="array" ref="M10">SUMPRODUCT((bateaux=$H$2)*(Tableau1[EXCURSIONS]=$I10))</f>
        <v>0</v>
      </c>
    </row>
    <row r="11" spans="1:13" x14ac:dyDescent="0.3">
      <c r="A11" s="8" t="str" cm="1">
        <f t="array" aca="1" ref="A11" ca="1">IFERROR(OFFSET(dept,MATCH(0,COUNTIF(A$1:A10,bateaux),0),),"")</f>
        <v/>
      </c>
      <c r="B11" s="10" cm="1">
        <f t="array" aca="1" ref="B11" ca="1">SUMPRODUCT((bateaux=A11)*(Tableau1[TOTAL]))</f>
        <v>0</v>
      </c>
      <c r="C11" s="9">
        <f ca="1">B11/E$1</f>
        <v>0</v>
      </c>
      <c r="I11" s="12" t="str" cm="1">
        <f t="array" ref="I11">IFERROR(INDEX(Tableau1[EXCURSIONS],SMALL(IF(IF(bateaux=$H$2,MATCH(Tableau1[EXCURSIONS],Tableau1[EXCURSIONS],0),"")=ROW(bateaux)-1,ROW(bateaux)-1,""),ROW($A11))),"")</f>
        <v/>
      </c>
      <c r="J11" s="13" cm="1">
        <f t="array" ref="J11">SUMPRODUCT((bateaux=$H$2)*(Tableau1[EXCURSIONS]=$I11)*(Tableau1[TARIFS]))</f>
        <v>0</v>
      </c>
      <c r="K11" s="13" cm="1">
        <f t="array" ref="K11">SUMPRODUCT((bateaux=$H$2)*(Tableau1[EXCURSIONS]=$I11)*(Tableau1[INTERNET]))</f>
        <v>0</v>
      </c>
      <c r="L11" s="13">
        <f t="shared" si="0"/>
        <v>0</v>
      </c>
      <c r="M11" s="15" cm="1">
        <f t="array" ref="M11">SUMPRODUCT((bateaux=$H$2)*(Tableau1[EXCURSIONS]=$I11))</f>
        <v>0</v>
      </c>
    </row>
    <row r="12" spans="1:13" x14ac:dyDescent="0.3">
      <c r="A12" s="8" t="str" cm="1">
        <f t="array" aca="1" ref="A12" ca="1">IFERROR(OFFSET(dept,MATCH(0,COUNTIF(A$1:A11,bateaux),0),),"")</f>
        <v/>
      </c>
      <c r="B12" s="10" cm="1">
        <f t="array" aca="1" ref="B12" ca="1">SUMPRODUCT((bateaux=A12)*(Tableau1[TOTAL]))</f>
        <v>0</v>
      </c>
      <c r="C12" s="9">
        <f ca="1">B12/E$1</f>
        <v>0</v>
      </c>
      <c r="I12" s="12" t="str" cm="1">
        <f t="array" ref="I12">IFERROR(INDEX(Tableau1[EXCURSIONS],SMALL(IF(IF(bateaux=$H$2,MATCH(Tableau1[EXCURSIONS],Tableau1[EXCURSIONS],0),"")=ROW(bateaux)-1,ROW(bateaux)-1,""),ROW($A12))),"")</f>
        <v/>
      </c>
      <c r="J12" s="13" cm="1">
        <f t="array" ref="J12">SUMPRODUCT((bateaux=$H$2)*(Tableau1[EXCURSIONS]=$I12)*(Tableau1[TARIFS]))</f>
        <v>0</v>
      </c>
      <c r="K12" s="13" cm="1">
        <f t="array" ref="K12">SUMPRODUCT((bateaux=$H$2)*(Tableau1[EXCURSIONS]=$I12)*(Tableau1[INTERNET]))</f>
        <v>0</v>
      </c>
      <c r="L12" s="13">
        <f t="shared" si="0"/>
        <v>0</v>
      </c>
      <c r="M12" s="15" cm="1">
        <f t="array" ref="M12">SUMPRODUCT((bateaux=$H$2)*(Tableau1[EXCURSIONS]=$I12))</f>
        <v>0</v>
      </c>
    </row>
    <row r="13" spans="1:13" x14ac:dyDescent="0.3">
      <c r="A13" s="8" t="str" cm="1">
        <f t="array" aca="1" ref="A13" ca="1">IFERROR(OFFSET(dept,MATCH(0,COUNTIF(A$1:A12,bateaux),0),),"")</f>
        <v/>
      </c>
      <c r="B13" s="10" cm="1">
        <f t="array" aca="1" ref="B13" ca="1">SUMPRODUCT((bateaux=A13)*(Tableau1[TOTAL]))</f>
        <v>0</v>
      </c>
      <c r="C13" s="9">
        <f ca="1">B13/E$1</f>
        <v>0</v>
      </c>
      <c r="I13" s="12" t="str" cm="1">
        <f t="array" ref="I13">IFERROR(INDEX(Tableau1[EXCURSIONS],SMALL(IF(IF(bateaux=$H$2,MATCH(Tableau1[EXCURSIONS],Tableau1[EXCURSIONS],0),"")=ROW(bateaux)-1,ROW(bateaux)-1,""),ROW($A13))),"")</f>
        <v/>
      </c>
      <c r="J13" s="13" cm="1">
        <f t="array" ref="J13">SUMPRODUCT((bateaux=$H$2)*(Tableau1[EXCURSIONS]=$I13)*(Tableau1[TARIFS]))</f>
        <v>0</v>
      </c>
      <c r="K13" s="13" cm="1">
        <f t="array" ref="K13">SUMPRODUCT((bateaux=$H$2)*(Tableau1[EXCURSIONS]=$I13)*(Tableau1[INTERNET]))</f>
        <v>0</v>
      </c>
      <c r="L13" s="13">
        <f t="shared" si="0"/>
        <v>0</v>
      </c>
      <c r="M13" s="15" cm="1">
        <f t="array" ref="M13">SUMPRODUCT((bateaux=$H$2)*(Tableau1[EXCURSIONS]=$I13))</f>
        <v>0</v>
      </c>
    </row>
    <row r="14" spans="1:13" x14ac:dyDescent="0.3">
      <c r="A14" s="8" t="str" cm="1">
        <f t="array" aca="1" ref="A14" ca="1">IFERROR(OFFSET(dept,MATCH(0,COUNTIF(A$1:A13,bateaux),0),),"")</f>
        <v/>
      </c>
      <c r="B14" s="10" cm="1">
        <f t="array" aca="1" ref="B14" ca="1">SUMPRODUCT((bateaux=A14)*(Tableau1[TOTAL]))</f>
        <v>0</v>
      </c>
      <c r="C14" s="9">
        <f ca="1">B14/E$1</f>
        <v>0</v>
      </c>
      <c r="I14" s="12" t="str" cm="1">
        <f t="array" ref="I14">IFERROR(INDEX(Tableau1[EXCURSIONS],SMALL(IF(IF(bateaux=$H$2,MATCH(Tableau1[EXCURSIONS],Tableau1[EXCURSIONS],0),"")=ROW(bateaux)-1,ROW(bateaux)-1,""),ROW($A14))),"")</f>
        <v/>
      </c>
      <c r="J14" s="13" cm="1">
        <f t="array" ref="J14">SUMPRODUCT((bateaux=$H$2)*(Tableau1[EXCURSIONS]=$I14)*(Tableau1[TARIFS]))</f>
        <v>0</v>
      </c>
      <c r="K14" s="13" cm="1">
        <f t="array" ref="K14">SUMPRODUCT((bateaux=$H$2)*(Tableau1[EXCURSIONS]=$I14)*(Tableau1[INTERNET]))</f>
        <v>0</v>
      </c>
      <c r="L14" s="13">
        <f t="shared" si="0"/>
        <v>0</v>
      </c>
      <c r="M14" s="15" cm="1">
        <f t="array" ref="M14">SUMPRODUCT((bateaux=$H$2)*(Tableau1[EXCURSIONS]=$I14))</f>
        <v>0</v>
      </c>
    </row>
    <row r="15" spans="1:13" x14ac:dyDescent="0.3">
      <c r="A15" s="8" t="str" cm="1">
        <f t="array" aca="1" ref="A15" ca="1">IFERROR(OFFSET(dept,MATCH(0,COUNTIF(A$1:A14,bateaux),0),),"")</f>
        <v/>
      </c>
      <c r="B15" s="10" cm="1">
        <f t="array" aca="1" ref="B15" ca="1">SUMPRODUCT((bateaux=A15)*(Tableau1[TOTAL]))</f>
        <v>0</v>
      </c>
      <c r="C15" s="9">
        <f ca="1">B15/E$1</f>
        <v>0</v>
      </c>
      <c r="I15" s="12" t="str" cm="1">
        <f t="array" ref="I15">IFERROR(INDEX(Tableau1[EXCURSIONS],SMALL(IF(IF(bateaux=$H$2,MATCH(Tableau1[EXCURSIONS],Tableau1[EXCURSIONS],0),"")=ROW(bateaux)-1,ROW(bateaux)-1,""),ROW($A15))),"")</f>
        <v/>
      </c>
      <c r="J15" s="13" cm="1">
        <f t="array" ref="J15">SUMPRODUCT((bateaux=$H$2)*(Tableau1[EXCURSIONS]=$I15)*(Tableau1[TARIFS]))</f>
        <v>0</v>
      </c>
      <c r="K15" s="13" cm="1">
        <f t="array" ref="K15">SUMPRODUCT((bateaux=$H$2)*(Tableau1[EXCURSIONS]=$I15)*(Tableau1[INTERNET]))</f>
        <v>0</v>
      </c>
      <c r="L15" s="13">
        <f t="shared" si="0"/>
        <v>0</v>
      </c>
      <c r="M15" s="15" cm="1">
        <f t="array" ref="M15">SUMPRODUCT((bateaux=$H$2)*(Tableau1[EXCURSIONS]=$I15))</f>
        <v>0</v>
      </c>
    </row>
    <row r="16" spans="1:13" x14ac:dyDescent="0.3">
      <c r="A16" s="8" t="str" cm="1">
        <f t="array" aca="1" ref="A16" ca="1">IFERROR(OFFSET(dept,MATCH(0,COUNTIF(A$1:A15,bateaux),0),),"")</f>
        <v/>
      </c>
      <c r="B16" s="10" cm="1">
        <f t="array" aca="1" ref="B16" ca="1">SUMPRODUCT((bateaux=A16)*(Tableau1[TOTAL]))</f>
        <v>0</v>
      </c>
      <c r="C16" s="9">
        <f ca="1">B16/E$1</f>
        <v>0</v>
      </c>
      <c r="I16" s="12" t="str" cm="1">
        <f t="array" ref="I16">IFERROR(INDEX(Tableau1[EXCURSIONS],SMALL(IF(IF(bateaux=$H$2,MATCH(Tableau1[EXCURSIONS],Tableau1[EXCURSIONS],0),"")=ROW(bateaux)-1,ROW(bateaux)-1,""),ROW($A16))),"")</f>
        <v/>
      </c>
      <c r="J16" s="13" cm="1">
        <f t="array" ref="J16">SUMPRODUCT((bateaux=$H$2)*(Tableau1[EXCURSIONS]=$I16)*(Tableau1[TARIFS]))</f>
        <v>0</v>
      </c>
      <c r="K16" s="13" cm="1">
        <f t="array" ref="K16">SUMPRODUCT((bateaux=$H$2)*(Tableau1[EXCURSIONS]=$I16)*(Tableau1[INTERNET]))</f>
        <v>0</v>
      </c>
      <c r="L16" s="13">
        <f t="shared" si="0"/>
        <v>0</v>
      </c>
      <c r="M16" s="15" cm="1">
        <f t="array" ref="M16">SUMPRODUCT((bateaux=$H$2)*(Tableau1[EXCURSIONS]=$I16))</f>
        <v>0</v>
      </c>
    </row>
    <row r="17" spans="1:13" x14ac:dyDescent="0.3">
      <c r="A17" s="8" t="str" cm="1">
        <f t="array" aca="1" ref="A17" ca="1">IFERROR(OFFSET(dept,MATCH(0,COUNTIF(A$1:A16,bateaux),0),),"")</f>
        <v/>
      </c>
      <c r="B17" s="10" cm="1">
        <f t="array" aca="1" ref="B17" ca="1">SUMPRODUCT((bateaux=A17)*(Tableau1[TOTAL]))</f>
        <v>0</v>
      </c>
      <c r="C17" s="9">
        <f ca="1">B17/E$1</f>
        <v>0</v>
      </c>
      <c r="I17" s="12" t="str" cm="1">
        <f t="array" ref="I17">IFERROR(INDEX(Tableau1[EXCURSIONS],SMALL(IF(IF(bateaux=$H$2,MATCH(Tableau1[EXCURSIONS],Tableau1[EXCURSIONS],0),"")=ROW(bateaux)-1,ROW(bateaux)-1,""),ROW($A17))),"")</f>
        <v/>
      </c>
      <c r="J17" s="13" cm="1">
        <f t="array" ref="J17">SUMPRODUCT((bateaux=$H$2)*(Tableau1[EXCURSIONS]=$I17)*(Tableau1[TARIFS]))</f>
        <v>0</v>
      </c>
      <c r="K17" s="13" cm="1">
        <f t="array" ref="K17">SUMPRODUCT((bateaux=$H$2)*(Tableau1[EXCURSIONS]=$I17)*(Tableau1[INTERNET]))</f>
        <v>0</v>
      </c>
      <c r="L17" s="13">
        <f t="shared" si="0"/>
        <v>0</v>
      </c>
      <c r="M17" s="15" cm="1">
        <f t="array" ref="M17">SUMPRODUCT((bateaux=$H$2)*(Tableau1[EXCURSIONS]=$I17))</f>
        <v>0</v>
      </c>
    </row>
    <row r="18" spans="1:13" x14ac:dyDescent="0.3">
      <c r="A18" s="8" t="str" cm="1">
        <f t="array" aca="1" ref="A18" ca="1">IFERROR(OFFSET(dept,MATCH(0,COUNTIF(A$1:A17,bateaux),0),),"")</f>
        <v/>
      </c>
      <c r="B18" s="10" cm="1">
        <f t="array" aca="1" ref="B18" ca="1">SUMPRODUCT((bateaux=A18)*(Tableau1[TOTAL]))</f>
        <v>0</v>
      </c>
      <c r="C18" s="9">
        <f ca="1">B18/E$1</f>
        <v>0</v>
      </c>
      <c r="I18" s="12" t="str" cm="1">
        <f t="array" ref="I18">IFERROR(INDEX(Tableau1[EXCURSIONS],SMALL(IF(IF(bateaux=$H$2,MATCH(Tableau1[EXCURSIONS],Tableau1[EXCURSIONS],0),"")=ROW(bateaux)-1,ROW(bateaux)-1,""),ROW($A18))),"")</f>
        <v/>
      </c>
      <c r="J18" s="13" cm="1">
        <f t="array" ref="J18">SUMPRODUCT((bateaux=$H$2)*(Tableau1[EXCURSIONS]=$I18)*(Tableau1[TARIFS]))</f>
        <v>0</v>
      </c>
      <c r="K18" s="13" cm="1">
        <f t="array" ref="K18">SUMPRODUCT((bateaux=$H$2)*(Tableau1[EXCURSIONS]=$I18)*(Tableau1[INTERNET]))</f>
        <v>0</v>
      </c>
      <c r="L18" s="13">
        <f t="shared" si="0"/>
        <v>0</v>
      </c>
      <c r="M18" s="15" cm="1">
        <f t="array" ref="M18">SUMPRODUCT((bateaux=$H$2)*(Tableau1[EXCURSIONS]=$I18))</f>
        <v>0</v>
      </c>
    </row>
    <row r="19" spans="1:13" x14ac:dyDescent="0.3">
      <c r="A19" s="8" t="str" cm="1">
        <f t="array" aca="1" ref="A19" ca="1">IFERROR(OFFSET(dept,MATCH(0,COUNTIF(A$1:A18,bateaux),0),),"")</f>
        <v/>
      </c>
      <c r="B19" s="10" cm="1">
        <f t="array" aca="1" ref="B19" ca="1">SUMPRODUCT((bateaux=A19)*(Tableau1[TOTAL]))</f>
        <v>0</v>
      </c>
      <c r="C19" s="9">
        <f ca="1">B19/E$1</f>
        <v>0</v>
      </c>
      <c r="I19" t="str" cm="1">
        <f t="array" ref="I19">IFERROR(INDEX(Tableau1[EXCURSIONS],SMALL(IF(IF(bateaux=$H$2,MATCH(Tableau1[EXCURSIONS],Tableau1[EXCURSIONS],0),"")=ROW(bateaux)-1,ROW(bateaux)-1,""),ROW($A19))),"")</f>
        <v/>
      </c>
    </row>
    <row r="20" spans="1:13" x14ac:dyDescent="0.3">
      <c r="A20" s="8" t="str" cm="1">
        <f t="array" aca="1" ref="A20" ca="1">IFERROR(OFFSET(dept,MATCH(0,COUNTIF(A$1:A19,bateaux),0),),"")</f>
        <v/>
      </c>
      <c r="B20" s="10" cm="1">
        <f t="array" aca="1" ref="B20" ca="1">SUMPRODUCT((bateaux=A20)*(Tableau1[TOTAL]))</f>
        <v>0</v>
      </c>
      <c r="C20" s="9">
        <f ca="1">B20/E$1</f>
        <v>0</v>
      </c>
      <c r="I20" t="str" cm="1">
        <f t="array" ref="I20">IFERROR(INDEX(Tableau1[EXCURSIONS],SMALL(IF(IF(bateaux=$H$2,MATCH(Tableau1[EXCURSIONS],Tableau1[EXCURSIONS],0),"")=ROW(bateaux)-1,ROW(bateaux)-1,""),ROW($A20))),"")</f>
        <v/>
      </c>
    </row>
    <row r="21" spans="1:13" x14ac:dyDescent="0.3">
      <c r="A21" s="8" t="str" cm="1">
        <f t="array" aca="1" ref="A21" ca="1">IFERROR(OFFSET(dept,MATCH(0,COUNTIF(A$1:A20,bateaux),0),),"")</f>
        <v/>
      </c>
      <c r="B21" s="10" cm="1">
        <f t="array" aca="1" ref="B21" ca="1">SUMPRODUCT((bateaux=A21)*(Tableau1[TOTAL]))</f>
        <v>0</v>
      </c>
      <c r="C21" s="9">
        <f ca="1">B21/E$1</f>
        <v>0</v>
      </c>
    </row>
    <row r="22" spans="1:13" x14ac:dyDescent="0.3">
      <c r="A22" s="8" t="str" cm="1">
        <f t="array" aca="1" ref="A22" ca="1">IFERROR(OFFSET(dept,MATCH(0,COUNTIF(A$1:A21,bateaux),0),),"")</f>
        <v/>
      </c>
      <c r="B22" s="10" cm="1">
        <f t="array" aca="1" ref="B22" ca="1">SUMPRODUCT((bateaux=A22)*(Tableau1[TOTAL]))</f>
        <v>0</v>
      </c>
      <c r="C22" s="9">
        <f ca="1">B22/E$1</f>
        <v>0</v>
      </c>
    </row>
    <row r="23" spans="1:13" x14ac:dyDescent="0.3">
      <c r="A23" s="8" t="str" cm="1">
        <f t="array" aca="1" ref="A23" ca="1">IFERROR(OFFSET(dept,MATCH(0,COUNTIF(A$1:A22,bateaux),0),),"")</f>
        <v/>
      </c>
      <c r="B23" s="10" cm="1">
        <f t="array" aca="1" ref="B23" ca="1">SUMPRODUCT((bateaux=A23)*(Tableau1[TOTAL]))</f>
        <v>0</v>
      </c>
      <c r="C23" s="9">
        <f ca="1">B23/E$1</f>
        <v>0</v>
      </c>
    </row>
    <row r="24" spans="1:13" x14ac:dyDescent="0.3">
      <c r="A24" s="8" t="str" cm="1">
        <f t="array" aca="1" ref="A24" ca="1">IFERROR(OFFSET(dept,MATCH(0,COUNTIF(A$1:A23,bateaux),0),),"")</f>
        <v/>
      </c>
      <c r="B24" s="10" cm="1">
        <f t="array" aca="1" ref="B24" ca="1">SUMPRODUCT((bateaux=A24)*(Tableau1[TOTAL]))</f>
        <v>0</v>
      </c>
      <c r="C24" s="9">
        <f ca="1">B24/E$1</f>
        <v>0</v>
      </c>
    </row>
    <row r="25" spans="1:13" x14ac:dyDescent="0.3">
      <c r="A25" s="8" t="str" cm="1">
        <f t="array" aca="1" ref="A25" ca="1">IFERROR(OFFSET(dept,MATCH(0,COUNTIF(A$1:A24,bateaux),0),),"")</f>
        <v/>
      </c>
      <c r="B25" s="10" cm="1">
        <f t="array" aca="1" ref="B25" ca="1">SUMPRODUCT((bateaux=A25)*(Tableau1[TOTAL]))</f>
        <v>0</v>
      </c>
      <c r="C25" s="9">
        <f ca="1">B25/E$1</f>
        <v>0</v>
      </c>
    </row>
    <row r="26" spans="1:13" x14ac:dyDescent="0.3">
      <c r="A26" s="8" t="str" cm="1">
        <f t="array" aca="1" ref="A26" ca="1">IFERROR(OFFSET(dept,MATCH(0,COUNTIF(A$1:A25,bateaux),0),),"")</f>
        <v/>
      </c>
      <c r="B26" s="10" cm="1">
        <f t="array" aca="1" ref="B26" ca="1">SUMPRODUCT((bateaux=A26)*(Tableau1[TOTAL]))</f>
        <v>0</v>
      </c>
      <c r="C26" s="9">
        <f ca="1">B26/E$1</f>
        <v>0</v>
      </c>
    </row>
    <row r="27" spans="1:13" x14ac:dyDescent="0.3">
      <c r="A27" s="8" t="str" cm="1">
        <f t="array" aca="1" ref="A27" ca="1">IFERROR(OFFSET(dept,MATCH(0,COUNTIF(A$1:A26,bateaux),0),),"")</f>
        <v/>
      </c>
      <c r="B27" s="10" cm="1">
        <f t="array" aca="1" ref="B27" ca="1">SUMPRODUCT((bateaux=A27)*(Tableau1[TOTAL]))</f>
        <v>0</v>
      </c>
      <c r="C27" s="9">
        <f ca="1">B27/E$1</f>
        <v>0</v>
      </c>
    </row>
    <row r="28" spans="1:13" x14ac:dyDescent="0.3">
      <c r="A28" s="8" t="str" cm="1">
        <f t="array" aca="1" ref="A28" ca="1">IFERROR(OFFSET(dept,MATCH(0,COUNTIF(A$1:A27,bateaux),0),),"")</f>
        <v/>
      </c>
      <c r="B28" s="10" cm="1">
        <f t="array" aca="1" ref="B28" ca="1">SUMPRODUCT((bateaux=A28)*(Tableau1[TOTAL]))</f>
        <v>0</v>
      </c>
      <c r="C28" s="9">
        <f ca="1">B28/E$1</f>
        <v>0</v>
      </c>
    </row>
    <row r="29" spans="1:13" x14ac:dyDescent="0.3">
      <c r="A29" s="8" t="str" cm="1">
        <f t="array" aca="1" ref="A29" ca="1">IFERROR(OFFSET(dept,MATCH(0,COUNTIF(A$1:A28,bateaux),0),),"")</f>
        <v/>
      </c>
      <c r="B29" s="10" cm="1">
        <f t="array" aca="1" ref="B29" ca="1">SUMPRODUCT((bateaux=A29)*(Tableau1[TOTAL]))</f>
        <v>0</v>
      </c>
      <c r="C29" s="9">
        <f ca="1">B29/E$1</f>
        <v>0</v>
      </c>
    </row>
    <row r="30" spans="1:13" x14ac:dyDescent="0.3">
      <c r="A30" s="8" t="str" cm="1">
        <f t="array" aca="1" ref="A30" ca="1">IFERROR(OFFSET(dept,MATCH(0,COUNTIF(A$1:A29,bateaux),0),),"")</f>
        <v/>
      </c>
      <c r="B30" s="10" cm="1">
        <f t="array" aca="1" ref="B30" ca="1">SUMPRODUCT((bateaux=A30)*(Tableau1[TOTAL]))</f>
        <v>0</v>
      </c>
      <c r="C30" s="9">
        <f ca="1">B30/E$1</f>
        <v>0</v>
      </c>
    </row>
    <row r="31" spans="1:13" x14ac:dyDescent="0.3">
      <c r="A31" s="8" t="str" cm="1">
        <f t="array" aca="1" ref="A31" ca="1">IFERROR(OFFSET(dept,MATCH(0,COUNTIF(A$1:A30,bateaux),0),),"")</f>
        <v/>
      </c>
      <c r="B31" s="10" cm="1">
        <f t="array" aca="1" ref="B31" ca="1">SUMPRODUCT((bateaux=A31)*(Tableau1[TOTAL]))</f>
        <v>0</v>
      </c>
      <c r="C31" s="9">
        <f ca="1">B31/E$1</f>
        <v>0</v>
      </c>
    </row>
    <row r="32" spans="1:13" x14ac:dyDescent="0.3">
      <c r="A32" s="8" t="str" cm="1">
        <f t="array" aca="1" ref="A32" ca="1">IFERROR(OFFSET(dept,MATCH(0,COUNTIF(A$1:A31,bateaux),0),),"")</f>
        <v/>
      </c>
      <c r="B32" s="10" cm="1">
        <f t="array" aca="1" ref="B32" ca="1">SUMPRODUCT((bateaux=A32)*(Tableau1[TOTAL]))</f>
        <v>0</v>
      </c>
      <c r="C32" s="9">
        <f ca="1">B32/E$1</f>
        <v>0</v>
      </c>
    </row>
    <row r="33" spans="1:3" x14ac:dyDescent="0.3">
      <c r="A33" s="8" t="str" cm="1">
        <f t="array" aca="1" ref="A33" ca="1">IFERROR(OFFSET(dept,MATCH(0,COUNTIF(A$1:A32,bateaux),0),),"")</f>
        <v/>
      </c>
      <c r="B33" s="10" cm="1">
        <f t="array" aca="1" ref="B33" ca="1">SUMPRODUCT((bateaux=A33)*(Tableau1[TOTAL]))</f>
        <v>0</v>
      </c>
      <c r="C33" s="9">
        <f ca="1">B33/E$1</f>
        <v>0</v>
      </c>
    </row>
    <row r="34" spans="1:3" x14ac:dyDescent="0.3">
      <c r="A34" s="8" t="str" cm="1">
        <f t="array" aca="1" ref="A34" ca="1">IFERROR(OFFSET(dept,MATCH(0,COUNTIF(A$1:A33,bateaux),0),),"")</f>
        <v/>
      </c>
      <c r="B34" s="10" cm="1">
        <f t="array" aca="1" ref="B34" ca="1">SUMPRODUCT((bateaux=A34)*(Tableau1[TOTAL]))</f>
        <v>0</v>
      </c>
      <c r="C34" s="9">
        <f ca="1">B34/E$1</f>
        <v>0</v>
      </c>
    </row>
    <row r="35" spans="1:3" x14ac:dyDescent="0.3">
      <c r="A35" s="8" t="str" cm="1">
        <f t="array" aca="1" ref="A35" ca="1">IFERROR(OFFSET(dept,MATCH(0,COUNTIF(A$1:A34,bateaux),0),),"")</f>
        <v/>
      </c>
      <c r="B35" s="10" cm="1">
        <f t="array" aca="1" ref="B35" ca="1">SUMPRODUCT((bateaux=A35)*(Tableau1[TOTAL]))</f>
        <v>0</v>
      </c>
      <c r="C35" s="9">
        <f ca="1">B35/E$1</f>
        <v>0</v>
      </c>
    </row>
    <row r="36" spans="1:3" x14ac:dyDescent="0.3">
      <c r="A36" s="8" t="str" cm="1">
        <f t="array" aca="1" ref="A36" ca="1">IFERROR(OFFSET(dept,MATCH(0,COUNTIF(A$1:A35,bateaux),0),),"")</f>
        <v/>
      </c>
      <c r="B36" s="10" cm="1">
        <f t="array" aca="1" ref="B36" ca="1">SUMPRODUCT((bateaux=A36)*(Tableau1[TOTAL]))</f>
        <v>0</v>
      </c>
      <c r="C36" s="9">
        <f ca="1">B36/E$1</f>
        <v>0</v>
      </c>
    </row>
    <row r="37" spans="1:3" x14ac:dyDescent="0.3">
      <c r="A37" s="8" t="str" cm="1">
        <f t="array" aca="1" ref="A37" ca="1">IFERROR(OFFSET(dept,MATCH(0,COUNTIF(A$1:A36,bateaux),0),),"")</f>
        <v/>
      </c>
      <c r="B37" s="10" cm="1">
        <f t="array" aca="1" ref="B37" ca="1">SUMPRODUCT((bateaux=A37)*(Tableau1[TOTAL]))</f>
        <v>0</v>
      </c>
      <c r="C37" s="9">
        <f ca="1">B37/E$1</f>
        <v>0</v>
      </c>
    </row>
    <row r="38" spans="1:3" x14ac:dyDescent="0.3">
      <c r="A38" s="8" t="str" cm="1">
        <f t="array" aca="1" ref="A38" ca="1">IFERROR(OFFSET(dept,MATCH(0,COUNTIF(A$1:A37,bateaux),0),),"")</f>
        <v/>
      </c>
      <c r="B38" s="10" cm="1">
        <f t="array" aca="1" ref="B38" ca="1">SUMPRODUCT((bateaux=A38)*(Tableau1[TOTAL]))</f>
        <v>0</v>
      </c>
      <c r="C38" s="9">
        <f ca="1">B38/E$1</f>
        <v>0</v>
      </c>
    </row>
    <row r="39" spans="1:3" x14ac:dyDescent="0.3">
      <c r="A39" s="8" t="str" cm="1">
        <f t="array" aca="1" ref="A39" ca="1">IFERROR(OFFSET(dept,MATCH(0,COUNTIF(A$1:A38,bateaux),0),),"")</f>
        <v/>
      </c>
      <c r="B39" s="10" cm="1">
        <f t="array" aca="1" ref="B39" ca="1">SUMPRODUCT((bateaux=A39)*(Tableau1[TOTAL]))</f>
        <v>0</v>
      </c>
      <c r="C39" s="9">
        <f ca="1">B39/E$1</f>
        <v>0</v>
      </c>
    </row>
    <row r="40" spans="1:3" x14ac:dyDescent="0.3">
      <c r="A40" s="8" t="str" cm="1">
        <f t="array" aca="1" ref="A40" ca="1">IFERROR(OFFSET(dept,MATCH(0,COUNTIF(A$1:A39,bateaux),0),),"")</f>
        <v/>
      </c>
      <c r="B40" s="10" cm="1">
        <f t="array" aca="1" ref="B40" ca="1">SUMPRODUCT((bateaux=A40)*(Tableau1[TOTAL]))</f>
        <v>0</v>
      </c>
      <c r="C40" s="9">
        <f ca="1">B40/E$1</f>
        <v>0</v>
      </c>
    </row>
    <row r="41" spans="1:3" x14ac:dyDescent="0.3">
      <c r="A41" s="8" t="str" cm="1">
        <f t="array" aca="1" ref="A41" ca="1">IFERROR(OFFSET(dept,MATCH(0,COUNTIF(A$1:A40,bateaux),0),),"")</f>
        <v/>
      </c>
      <c r="B41" s="10" cm="1">
        <f t="array" aca="1" ref="B41" ca="1">SUMPRODUCT((bateaux=A41)*(Tableau1[TOTAL]))</f>
        <v>0</v>
      </c>
      <c r="C41" s="9">
        <f ca="1">B41/E$1</f>
        <v>0</v>
      </c>
    </row>
    <row r="42" spans="1:3" x14ac:dyDescent="0.3">
      <c r="A42" s="8" t="str" cm="1">
        <f t="array" aca="1" ref="A42" ca="1">IFERROR(OFFSET(dept,MATCH(0,COUNTIF(A$1:A41,bateaux),0),),"")</f>
        <v/>
      </c>
      <c r="B42" s="10" cm="1">
        <f t="array" aca="1" ref="B42" ca="1">SUMPRODUCT((bateaux=A42)*(Tableau1[TOTAL]))</f>
        <v>0</v>
      </c>
      <c r="C42" s="9">
        <f ca="1">B42/E$1</f>
        <v>0</v>
      </c>
    </row>
    <row r="43" spans="1:3" x14ac:dyDescent="0.3">
      <c r="A43" s="8" t="str" cm="1">
        <f t="array" aca="1" ref="A43" ca="1">IFERROR(OFFSET(dept,MATCH(0,COUNTIF(A$1:A42,bateaux),0),),"")</f>
        <v/>
      </c>
      <c r="B43" s="10" cm="1">
        <f t="array" aca="1" ref="B43" ca="1">SUMPRODUCT((bateaux=A43)*(Tableau1[TOTAL]))</f>
        <v>0</v>
      </c>
      <c r="C43" s="9">
        <f ca="1">B43/E$1</f>
        <v>0</v>
      </c>
    </row>
    <row r="44" spans="1:3" x14ac:dyDescent="0.3">
      <c r="A44" s="8" t="str" cm="1">
        <f t="array" aca="1" ref="A44" ca="1">IFERROR(OFFSET(dept,MATCH(0,COUNTIF(A$1:A43,bateaux),0),),"")</f>
        <v/>
      </c>
      <c r="B44" s="10" cm="1">
        <f t="array" aca="1" ref="B44" ca="1">SUMPRODUCT((bateaux=A44)*(Tableau1[TOTAL]))</f>
        <v>0</v>
      </c>
      <c r="C44" s="9">
        <f ca="1">B44/E$1</f>
        <v>0</v>
      </c>
    </row>
    <row r="45" spans="1:3" x14ac:dyDescent="0.3">
      <c r="A45" s="8" t="str" cm="1">
        <f t="array" aca="1" ref="A45" ca="1">IFERROR(OFFSET(dept,MATCH(0,COUNTIF(A$1:A44,bateaux),0),),"")</f>
        <v/>
      </c>
      <c r="B45" s="10" cm="1">
        <f t="array" aca="1" ref="B45" ca="1">SUMPRODUCT((bateaux=A45)*(Tableau1[TOTAL]))</f>
        <v>0</v>
      </c>
      <c r="C45" s="9">
        <f ca="1">B45/E$1</f>
        <v>0</v>
      </c>
    </row>
    <row r="46" spans="1:3" x14ac:dyDescent="0.3">
      <c r="A46" s="8" t="str" cm="1">
        <f t="array" aca="1" ref="A46" ca="1">IFERROR(OFFSET(dept,MATCH(0,COUNTIF(A$1:A45,bateaux),0),),"")</f>
        <v/>
      </c>
      <c r="B46" s="10" cm="1">
        <f t="array" aca="1" ref="B46" ca="1">SUMPRODUCT((bateaux=A46)*(Tableau1[TOTAL]))</f>
        <v>0</v>
      </c>
      <c r="C46" s="9">
        <f ca="1">B46/E$1</f>
        <v>0</v>
      </c>
    </row>
    <row r="47" spans="1:3" x14ac:dyDescent="0.3">
      <c r="A47" s="8" t="str" cm="1">
        <f t="array" aca="1" ref="A47" ca="1">IFERROR(OFFSET(dept,MATCH(0,COUNTIF(A$1:A46,bateaux),0),),"")</f>
        <v/>
      </c>
      <c r="B47" s="10" cm="1">
        <f t="array" aca="1" ref="B47" ca="1">SUMPRODUCT((bateaux=A47)*(Tableau1[TOTAL]))</f>
        <v>0</v>
      </c>
      <c r="C47" s="9">
        <f ca="1">B47/E$1</f>
        <v>0</v>
      </c>
    </row>
    <row r="48" spans="1:3" x14ac:dyDescent="0.3">
      <c r="A48" s="8" t="str" cm="1">
        <f t="array" aca="1" ref="A48" ca="1">IFERROR(OFFSET(dept,MATCH(0,COUNTIF(A$1:A47,bateaux),0),),"")</f>
        <v/>
      </c>
      <c r="B48" s="10" cm="1">
        <f t="array" aca="1" ref="B48" ca="1">SUMPRODUCT((bateaux=A48)*(Tableau1[TOTAL]))</f>
        <v>0</v>
      </c>
      <c r="C48" s="9">
        <f ca="1">B48/E$1</f>
        <v>0</v>
      </c>
    </row>
    <row r="49" spans="1:3" x14ac:dyDescent="0.3">
      <c r="A49" s="8" t="str" cm="1">
        <f t="array" aca="1" ref="A49" ca="1">IFERROR(OFFSET(dept,MATCH(0,COUNTIF(A$1:A48,bateaux),0),),"")</f>
        <v/>
      </c>
      <c r="B49" s="10" cm="1">
        <f t="array" aca="1" ref="B49" ca="1">SUMPRODUCT((bateaux=A49)*(Tableau1[TOTAL]))</f>
        <v>0</v>
      </c>
      <c r="C49" s="9">
        <f ca="1">B49/E$1</f>
        <v>0</v>
      </c>
    </row>
    <row r="50" spans="1:3" x14ac:dyDescent="0.3">
      <c r="A50" s="8" t="str" cm="1">
        <f t="array" aca="1" ref="A50" ca="1">IFERROR(OFFSET(dept,MATCH(0,COUNTIF(A$1:A49,bateaux),0),),"")</f>
        <v/>
      </c>
      <c r="B50" s="10" cm="1">
        <f t="array" aca="1" ref="B50" ca="1">SUMPRODUCT((bateaux=A50)*(Tableau1[TOTAL]))</f>
        <v>0</v>
      </c>
      <c r="C50" s="9">
        <f ca="1">B50/E$1</f>
        <v>0</v>
      </c>
    </row>
    <row r="51" spans="1:3" x14ac:dyDescent="0.3">
      <c r="A51" s="8" t="str" cm="1">
        <f t="array" aca="1" ref="A51" ca="1">IFERROR(OFFSET(dept,MATCH(0,COUNTIF(A$1:A50,bateaux),0),),"")</f>
        <v/>
      </c>
      <c r="B51" s="10" cm="1">
        <f t="array" aca="1" ref="B51" ca="1">SUMPRODUCT((bateaux=A51)*(Tableau1[TOTAL]))</f>
        <v>0</v>
      </c>
      <c r="C51" s="9">
        <f ca="1">B51/E$1</f>
        <v>0</v>
      </c>
    </row>
    <row r="52" spans="1:3" x14ac:dyDescent="0.3">
      <c r="A52" s="8" t="str" cm="1">
        <f t="array" aca="1" ref="A52" ca="1">IFERROR(OFFSET(dept,MATCH(0,COUNTIF(A$1:A51,bateaux),0),),"")</f>
        <v/>
      </c>
      <c r="B52" s="10" cm="1">
        <f t="array" aca="1" ref="B52" ca="1">SUMPRODUCT((bateaux=A52)*(Tableau1[TOTAL]))</f>
        <v>0</v>
      </c>
      <c r="C52" s="9">
        <f ca="1">B52/E$1</f>
        <v>0</v>
      </c>
    </row>
    <row r="53" spans="1:3" x14ac:dyDescent="0.3">
      <c r="A53" s="8" t="str" cm="1">
        <f t="array" aca="1" ref="A53" ca="1">IFERROR(OFFSET(dept,MATCH(0,COUNTIF(A$1:A52,bateaux),0),),"")</f>
        <v/>
      </c>
      <c r="B53" s="10" cm="1">
        <f t="array" aca="1" ref="B53" ca="1">SUMPRODUCT((bateaux=A53)*(Tableau1[TOTAL]))</f>
        <v>0</v>
      </c>
      <c r="C53" s="9">
        <f ca="1">B53/E$1</f>
        <v>0</v>
      </c>
    </row>
    <row r="54" spans="1:3" x14ac:dyDescent="0.3">
      <c r="A54" s="8" t="str" cm="1">
        <f t="array" aca="1" ref="A54" ca="1">IFERROR(OFFSET(dept,MATCH(0,COUNTIF(A$1:A53,bateaux),0),),"")</f>
        <v/>
      </c>
      <c r="B54" s="10" cm="1">
        <f t="array" aca="1" ref="B54" ca="1">SUMPRODUCT((bateaux=A54)*(Tableau1[TOTAL]))</f>
        <v>0</v>
      </c>
      <c r="C54" s="9">
        <f ca="1">B54/E$1</f>
        <v>0</v>
      </c>
    </row>
    <row r="55" spans="1:3" x14ac:dyDescent="0.3">
      <c r="A55" s="8" t="str" cm="1">
        <f t="array" aca="1" ref="A55" ca="1">IFERROR(OFFSET(dept,MATCH(0,COUNTIF(A$1:A54,bateaux),0),),"")</f>
        <v/>
      </c>
      <c r="B55" s="10" cm="1">
        <f t="array" aca="1" ref="B55" ca="1">SUMPRODUCT((bateaux=A55)*(Tableau1[TOTAL]))</f>
        <v>0</v>
      </c>
      <c r="C55" s="9">
        <f ca="1">B55/E$1</f>
        <v>0</v>
      </c>
    </row>
    <row r="56" spans="1:3" x14ac:dyDescent="0.3">
      <c r="A56" s="8" t="str" cm="1">
        <f t="array" aca="1" ref="A56" ca="1">IFERROR(OFFSET(dept,MATCH(0,COUNTIF(A$1:A55,bateaux),0),),"")</f>
        <v/>
      </c>
      <c r="B56" s="10" cm="1">
        <f t="array" aca="1" ref="B56" ca="1">SUMPRODUCT((bateaux=A56)*(Tableau1[TOTAL]))</f>
        <v>0</v>
      </c>
      <c r="C56" s="9">
        <f ca="1">B56/E$1</f>
        <v>0</v>
      </c>
    </row>
    <row r="57" spans="1:3" x14ac:dyDescent="0.3">
      <c r="A57" s="8" t="str" cm="1">
        <f t="array" aca="1" ref="A57" ca="1">IFERROR(OFFSET(dept,MATCH(0,COUNTIF(A$1:A56,bateaux),0),),"")</f>
        <v/>
      </c>
      <c r="B57" s="10" cm="1">
        <f t="array" aca="1" ref="B57" ca="1">SUMPRODUCT((bateaux=A57)*(Tableau1[TOTAL]))</f>
        <v>0</v>
      </c>
      <c r="C57" s="9">
        <f ca="1">B57/E$1</f>
        <v>0</v>
      </c>
    </row>
    <row r="58" spans="1:3" x14ac:dyDescent="0.3">
      <c r="A58" s="8" t="str" cm="1">
        <f t="array" aca="1" ref="A58" ca="1">IFERROR(OFFSET(dept,MATCH(0,COUNTIF(A$1:A57,bateaux),0),),"")</f>
        <v/>
      </c>
      <c r="B58" s="10" cm="1">
        <f t="array" aca="1" ref="B58" ca="1">SUMPRODUCT((bateaux=A58)*(Tableau1[TOTAL]))</f>
        <v>0</v>
      </c>
      <c r="C58" s="9">
        <f ca="1">B58/E$1</f>
        <v>0</v>
      </c>
    </row>
    <row r="59" spans="1:3" x14ac:dyDescent="0.3">
      <c r="A59" s="8" t="str" cm="1">
        <f t="array" aca="1" ref="A59" ca="1">IFERROR(OFFSET(dept,MATCH(0,COUNTIF(A$1:A58,bateaux),0),),"")</f>
        <v/>
      </c>
      <c r="B59" s="10" cm="1">
        <f t="array" aca="1" ref="B59" ca="1">SUMPRODUCT((bateaux=A59)*(Tableau1[TOTAL]))</f>
        <v>0</v>
      </c>
      <c r="C59" s="9">
        <f ca="1">B59/E$1</f>
        <v>0</v>
      </c>
    </row>
    <row r="60" spans="1:3" x14ac:dyDescent="0.3">
      <c r="A60" s="8" t="str" cm="1">
        <f t="array" aca="1" ref="A60" ca="1">IFERROR(OFFSET(dept,MATCH(0,COUNTIF(A$1:A59,bateaux),0),),"")</f>
        <v/>
      </c>
      <c r="B60" s="10" cm="1">
        <f t="array" aca="1" ref="B60" ca="1">SUMPRODUCT((bateaux=A60)*(Tableau1[TOTAL]))</f>
        <v>0</v>
      </c>
      <c r="C60" s="9">
        <f ca="1">B60/E$1</f>
        <v>0</v>
      </c>
    </row>
    <row r="61" spans="1:3" x14ac:dyDescent="0.3">
      <c r="A61" s="8" t="str" cm="1">
        <f t="array" aca="1" ref="A61" ca="1">IFERROR(OFFSET(dept,MATCH(0,COUNTIF(A$1:A60,bateaux),0),),"")</f>
        <v/>
      </c>
      <c r="B61" s="10" cm="1">
        <f t="array" aca="1" ref="B61" ca="1">SUMPRODUCT((bateaux=A61)*(Tableau1[TOTAL]))</f>
        <v>0</v>
      </c>
      <c r="C61" s="9">
        <f ca="1">B61/E$1</f>
        <v>0</v>
      </c>
    </row>
  </sheetData>
  <dataValidations count="1">
    <dataValidation type="list" allowBlank="1" showInputMessage="1" showErrorMessage="1" sqref="H2" xr:uid="{BE787AD0-9F8C-4579-9486-72595A999CAF}">
      <formula1>OFFSET($A$2,,,COUNTIF($A$2:$A$240,"&gt;&lt;"))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Entrée des données</vt:lpstr>
      <vt:lpstr>STATISTIQUES</vt:lpstr>
      <vt:lpstr>bateaux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koch gilles</cp:lastModifiedBy>
  <dcterms:created xsi:type="dcterms:W3CDTF">2024-07-22T12:08:44Z</dcterms:created>
  <dcterms:modified xsi:type="dcterms:W3CDTF">2024-07-22T18:54:43Z</dcterms:modified>
</cp:coreProperties>
</file>