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9" documentId="8_{CA73DAF0-7777-4BAD-91F9-592FCFDAD830}" xr6:coauthVersionLast="47" xr6:coauthVersionMax="47" xr10:uidLastSave="{98B362EF-FE43-4FB0-B7EB-A938394BA96E}"/>
  <bookViews>
    <workbookView xWindow="-108" yWindow="-108" windowWidth="23256" windowHeight="12576" activeTab="1" xr2:uid="{29792C88-6E63-4691-9101-A934268C157F}"/>
  </bookViews>
  <sheets>
    <sheet name="Feuil1" sheetId="4" r:id="rId1"/>
    <sheet name="Feuil2" sheetId="5" r:id="rId2"/>
    <sheet name="Feuil5" sheetId="1" r:id="rId3"/>
    <sheet name="Fa" sheetId="2" r:id="rId4"/>
  </sheets>
  <definedNames>
    <definedName name="compte">Requête1[Compte]</definedName>
    <definedName name="DonnéesExternes_1" localSheetId="0" hidden="1">Feuil1!$A$1:$B$113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 a="1"/>
  <c r="B7" i="5" s="1"/>
  <c r="C7" i="5" a="1"/>
  <c r="C7" i="5" s="1"/>
  <c r="D7" i="5" a="1"/>
  <c r="D7" i="5" s="1"/>
  <c r="E7" i="5" a="1"/>
  <c r="E7" i="5" s="1"/>
  <c r="F7" i="5" a="1"/>
  <c r="F7" i="5" s="1"/>
  <c r="G7" i="5" a="1"/>
  <c r="G7" i="5" s="1"/>
  <c r="H7" i="5" a="1"/>
  <c r="H7" i="5" s="1"/>
  <c r="I7" i="5" a="1"/>
  <c r="I7" i="5" s="1"/>
  <c r="J7" i="5" a="1"/>
  <c r="J7" i="5" s="1"/>
  <c r="K7" i="5" a="1"/>
  <c r="K7" i="5" s="1"/>
  <c r="L7" i="5" a="1"/>
  <c r="L7" i="5" s="1"/>
  <c r="M7" i="5" a="1"/>
  <c r="M7" i="5" s="1"/>
  <c r="N7" i="5" a="1"/>
  <c r="N7" i="5" s="1"/>
  <c r="O7" i="5" a="1"/>
  <c r="O7" i="5" s="1"/>
  <c r="F2" i="5" a="1"/>
  <c r="F2" i="5" s="1"/>
  <c r="C6" i="5" a="1"/>
  <c r="C6" i="5" s="1"/>
  <c r="D6" i="5" a="1"/>
  <c r="D6" i="5" s="1"/>
  <c r="E6" i="5" a="1"/>
  <c r="E6" i="5" s="1"/>
  <c r="F6" i="5" a="1"/>
  <c r="F6" i="5" s="1"/>
  <c r="G6" i="5" a="1"/>
  <c r="G6" i="5" s="1"/>
  <c r="H6" i="5" a="1"/>
  <c r="H6" i="5" s="1"/>
  <c r="I6" i="5" a="1"/>
  <c r="I6" i="5" s="1"/>
  <c r="J6" i="5" a="1"/>
  <c r="J6" i="5" s="1"/>
  <c r="K6" i="5" a="1"/>
  <c r="K6" i="5" s="1"/>
  <c r="L6" i="5" a="1"/>
  <c r="L6" i="5" s="1"/>
  <c r="M6" i="5" a="1"/>
  <c r="M6" i="5" s="1"/>
  <c r="N6" i="5" a="1"/>
  <c r="N6" i="5" s="1"/>
  <c r="O6" i="5" a="1"/>
  <c r="O6" i="5" s="1"/>
  <c r="B6" i="5" a="1"/>
  <c r="B6" i="5" s="1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17" i="4"/>
  <c r="C18" i="4"/>
  <c r="C19" i="4"/>
  <c r="C20" i="4"/>
  <c r="C21" i="4"/>
  <c r="C22" i="4"/>
  <c r="C23" i="4"/>
  <c r="C24" i="4"/>
  <c r="C25" i="4"/>
  <c r="C26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2" i="4"/>
  <c r="G2" i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l="1" a="1"/>
  <c r="G11" i="1" s="1"/>
  <c r="G12" i="1" a="1"/>
  <c r="G1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3FFB7D-A83D-45D6-87F1-10ACEFC9E58B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<sst xmlns="http://schemas.openxmlformats.org/spreadsheetml/2006/main" count="243" uniqueCount="235">
  <si>
    <t xml:space="preserve">comptes </t>
  </si>
  <si>
    <t xml:space="preserve">taper un chiffre </t>
  </si>
  <si>
    <t xml:space="preserve">resultat </t>
  </si>
  <si>
    <t>Compte</t>
  </si>
  <si>
    <t>Libellé</t>
  </si>
  <si>
    <t>1013000</t>
  </si>
  <si>
    <t>CAPITAL SOCIAL</t>
  </si>
  <si>
    <t>1041000</t>
  </si>
  <si>
    <t>PRIME D'EMISSION</t>
  </si>
  <si>
    <t>1042000</t>
  </si>
  <si>
    <t>PRIME DE FUSION</t>
  </si>
  <si>
    <t>1061000</t>
  </si>
  <si>
    <t>RESERVE LEGALE</t>
  </si>
  <si>
    <t>1068800</t>
  </si>
  <si>
    <t>AUTRES RESERVES</t>
  </si>
  <si>
    <t>1100000</t>
  </si>
  <si>
    <t>REPORT A NOUVEAU</t>
  </si>
  <si>
    <t>1511200</t>
  </si>
  <si>
    <t>PROVISIONS POUR LITIGES</t>
  </si>
  <si>
    <t>1674000</t>
  </si>
  <si>
    <t>ENCOURS COFACE</t>
  </si>
  <si>
    <t>Total Classe</t>
  </si>
  <si>
    <t>1</t>
  </si>
  <si>
    <t>2070000</t>
  </si>
  <si>
    <t>FONDS COMMERCIAL</t>
  </si>
  <si>
    <t>2080000</t>
  </si>
  <si>
    <t>MALI DE FUSION IMMOS INCORPORELLES</t>
  </si>
  <si>
    <t>2081000</t>
  </si>
  <si>
    <t>LOGICIELS</t>
  </si>
  <si>
    <t>2181000</t>
  </si>
  <si>
    <t>AGENCEMENTS INSTALLATIONS</t>
  </si>
  <si>
    <t>2181100</t>
  </si>
  <si>
    <t>TRAVAUX 2E ETAGE CHAMBERY</t>
  </si>
  <si>
    <t>2183000</t>
  </si>
  <si>
    <t>MATERIEL BUREAU ET INFO.</t>
  </si>
  <si>
    <t>2184000</t>
  </si>
  <si>
    <t>MOBILIER DE BUREAU</t>
  </si>
  <si>
    <t>2710000</t>
  </si>
  <si>
    <t>AUTRES TITRES IMMOBILISES</t>
  </si>
  <si>
    <t>2750000</t>
  </si>
  <si>
    <t>DEPOTS ET CAUTIONNEMENTS</t>
  </si>
  <si>
    <t>2807000</t>
  </si>
  <si>
    <t>AMORT. FONDS COMMERCIAL ARIES</t>
  </si>
  <si>
    <t>2808100</t>
  </si>
  <si>
    <t>AMORT. LOGICIELS</t>
  </si>
  <si>
    <t>2818100</t>
  </si>
  <si>
    <t>AMORT. AGENCT. INSTALLATION</t>
  </si>
  <si>
    <t>2818110</t>
  </si>
  <si>
    <t>AMORT. AGENCTS ET INST. 2è ETAGE</t>
  </si>
  <si>
    <t>2818300</t>
  </si>
  <si>
    <t>AMORT. MAT. BUR. ET INFORMAT.</t>
  </si>
  <si>
    <t>2818400</t>
  </si>
  <si>
    <t>AMORT. MOBILIER</t>
  </si>
  <si>
    <t>2</t>
  </si>
  <si>
    <t>4010000</t>
  </si>
  <si>
    <t>FOURNISSEURS</t>
  </si>
  <si>
    <t>4010191</t>
  </si>
  <si>
    <t>FOURNISSEURS INTERSOCIETES</t>
  </si>
  <si>
    <t>4081000</t>
  </si>
  <si>
    <t>FOURN. FACTURES NON PARVENUES</t>
  </si>
  <si>
    <t>4181000</t>
  </si>
  <si>
    <t>CLIENTS TRAVAUX A FACTURER</t>
  </si>
  <si>
    <t>4198000</t>
  </si>
  <si>
    <t>CLIENTS AVOIRS A ETABLIR</t>
  </si>
  <si>
    <t>4455000</t>
  </si>
  <si>
    <t>TVA A DECAISSER</t>
  </si>
  <si>
    <t>4456540</t>
  </si>
  <si>
    <t>TVA DED S/ABS AVRIL</t>
  </si>
  <si>
    <t>4456550</t>
  </si>
  <si>
    <t>TVA DED S/ABS MAI</t>
  </si>
  <si>
    <t>4456560</t>
  </si>
  <si>
    <t>TVA DED S/ABS JUIN</t>
  </si>
  <si>
    <t>4456570</t>
  </si>
  <si>
    <t>TVA DED S/ABS JUILLET</t>
  </si>
  <si>
    <t>4456580</t>
  </si>
  <si>
    <t>TVA DED S/ABS AOUT</t>
  </si>
  <si>
    <t>4456590</t>
  </si>
  <si>
    <t>TVA DED S/ABS SEPTEMBRE</t>
  </si>
  <si>
    <t>4457100</t>
  </si>
  <si>
    <t>TVA COLLECTEE 19,60%</t>
  </si>
  <si>
    <t>4457110</t>
  </si>
  <si>
    <t>TVA COLLECTEE 20 %</t>
  </si>
  <si>
    <t>4458600</t>
  </si>
  <si>
    <t>TVA S/ FACTURES N/PARVENUES</t>
  </si>
  <si>
    <t>4458700</t>
  </si>
  <si>
    <t>TVA S/ FACTURES A ETABLIR</t>
  </si>
  <si>
    <t>4458720</t>
  </si>
  <si>
    <t>TVA S/ AVOIRS A ETABLIR</t>
  </si>
  <si>
    <t>4486100</t>
  </si>
  <si>
    <t>CET A PAYER</t>
  </si>
  <si>
    <t>4679000</t>
  </si>
  <si>
    <t>COLLECTIF DIVERS</t>
  </si>
  <si>
    <t>4710000</t>
  </si>
  <si>
    <t>COMPTE D'ATTENTE</t>
  </si>
  <si>
    <t>4870000</t>
  </si>
  <si>
    <t>HONOS FACTURES D'AVANCE</t>
  </si>
  <si>
    <t>4</t>
  </si>
  <si>
    <t>5120000</t>
  </si>
  <si>
    <t>CA PAYS DE SAVOIE</t>
  </si>
  <si>
    <t>5121000</t>
  </si>
  <si>
    <t>CREDIT MUTUEL GRENOBLE</t>
  </si>
  <si>
    <t>5121002</t>
  </si>
  <si>
    <t>SOCIETE GENERALE</t>
  </si>
  <si>
    <t>5121110</t>
  </si>
  <si>
    <t>H.S.B.C.</t>
  </si>
  <si>
    <t>5121510</t>
  </si>
  <si>
    <t>BNP PARIBAS</t>
  </si>
  <si>
    <t>5121610</t>
  </si>
  <si>
    <t>CIC LYONNAISE DE BANQUE</t>
  </si>
  <si>
    <t>5801500</t>
  </si>
  <si>
    <t>REMISES BNP PARIBAS</t>
  </si>
  <si>
    <t>5</t>
  </si>
  <si>
    <t>6226000</t>
  </si>
  <si>
    <t>HONORAIRES ADM. CABINET</t>
  </si>
  <si>
    <t>6227000</t>
  </si>
  <si>
    <t>FRAIS D'ACTES</t>
  </si>
  <si>
    <t>6227100</t>
  </si>
  <si>
    <t>FRAIS D'ACTES REFACTURABLES</t>
  </si>
  <si>
    <t>6231050</t>
  </si>
  <si>
    <t>ANNONCES INSERTIONS G5</t>
  </si>
  <si>
    <t>6238000</t>
  </si>
  <si>
    <t>DONS ET POURBOIRES</t>
  </si>
  <si>
    <t>6251000</t>
  </si>
  <si>
    <t>DEPL. REFACT. COLLAB</t>
  </si>
  <si>
    <t>6260000</t>
  </si>
  <si>
    <t>AFFRANCHISSEMENTS</t>
  </si>
  <si>
    <t>6270000</t>
  </si>
  <si>
    <t>SERVICES BANCAIRES CA</t>
  </si>
  <si>
    <t>6270010</t>
  </si>
  <si>
    <t>SERVICES BANCAIRES H.S.B.C.</t>
  </si>
  <si>
    <t>6270020</t>
  </si>
  <si>
    <t>SERVICES BANCAIRES S.G.</t>
  </si>
  <si>
    <t>6270050</t>
  </si>
  <si>
    <t>SERVICES BANCAIRES BNP PARIBAS</t>
  </si>
  <si>
    <t>6270060</t>
  </si>
  <si>
    <t>SERVICES BANCAIRES CIC L.B.</t>
  </si>
  <si>
    <t>6270080</t>
  </si>
  <si>
    <t>SERVICES BANCAIRES CREDIT MUTUEL</t>
  </si>
  <si>
    <t>6275000</t>
  </si>
  <si>
    <t>SERVICES BANCAIRES BPO AA</t>
  </si>
  <si>
    <t>6278010</t>
  </si>
  <si>
    <t>FRAIS ENCAISSEMENT H.S.B.C.</t>
  </si>
  <si>
    <t>6281199</t>
  </si>
  <si>
    <t>COTISATIONS CRCC G19</t>
  </si>
  <si>
    <t>6351100</t>
  </si>
  <si>
    <t>CET</t>
  </si>
  <si>
    <t>6482000</t>
  </si>
  <si>
    <t>CHEQUES DE TABLE</t>
  </si>
  <si>
    <t>6610000</t>
  </si>
  <si>
    <t>EMPRUNT CA 50 K€ TRAVAUX 2E ETAGE</t>
  </si>
  <si>
    <t>6660000</t>
  </si>
  <si>
    <t>PERTES DE CHANGE</t>
  </si>
  <si>
    <t>6750000</t>
  </si>
  <si>
    <t>CH. EXC. VAL. COMP. ELEM.</t>
  </si>
  <si>
    <t>6756000</t>
  </si>
  <si>
    <t>VNC IMMOB FI CEDEES</t>
  </si>
  <si>
    <t>6780000</t>
  </si>
  <si>
    <t>AUTRES CHARGES EXCEPTIONNELLLES</t>
  </si>
  <si>
    <t>6811100</t>
  </si>
  <si>
    <t>DOT. AMORT. IMMOB. INCORPOR.</t>
  </si>
  <si>
    <t>6981000</t>
  </si>
  <si>
    <t>CHARGES INTEGRATION FISCALE</t>
  </si>
  <si>
    <t>6</t>
  </si>
  <si>
    <t>7061000</t>
  </si>
  <si>
    <t>HONORAIRES  EC</t>
  </si>
  <si>
    <t>7061100</t>
  </si>
  <si>
    <t>HONORAIRES CAC</t>
  </si>
  <si>
    <t>7061150</t>
  </si>
  <si>
    <t>HONORAIRES AUTRES MISSIONS CAC</t>
  </si>
  <si>
    <t>7061200</t>
  </si>
  <si>
    <t>HONORAIRES  EXP JUDIC</t>
  </si>
  <si>
    <t>7061300</t>
  </si>
  <si>
    <t>HONORAIRES AUDIT</t>
  </si>
  <si>
    <t>7061400</t>
  </si>
  <si>
    <t>HONORAIRES PAIES-SOC</t>
  </si>
  <si>
    <t>7063090</t>
  </si>
  <si>
    <t>PRESTATIONS LOYERS</t>
  </si>
  <si>
    <t>7063100</t>
  </si>
  <si>
    <t>LOCATION GERANCE</t>
  </si>
  <si>
    <t>7069110</t>
  </si>
  <si>
    <t>HONORAIRES CAC [EXPORT]</t>
  </si>
  <si>
    <t>7069120</t>
  </si>
  <si>
    <t>HONORAIRES CAC (DOM-TOM)</t>
  </si>
  <si>
    <t>7081000</t>
  </si>
  <si>
    <t>DEBOURS FRAIS EC</t>
  </si>
  <si>
    <t>7081100</t>
  </si>
  <si>
    <t>DEBOURS FRAIS CAC</t>
  </si>
  <si>
    <t>7081150</t>
  </si>
  <si>
    <t>DEBOURS FRAIS AUTRES MISSIONS CAC</t>
  </si>
  <si>
    <t>7081200</t>
  </si>
  <si>
    <t>DEBOURS FRAIS EXP JUDIC</t>
  </si>
  <si>
    <t>7081300</t>
  </si>
  <si>
    <t>DEBOURS FRAIS AUDIT</t>
  </si>
  <si>
    <t>7085000</t>
  </si>
  <si>
    <t>Ports et frais facturés</t>
  </si>
  <si>
    <t>7580000</t>
  </si>
  <si>
    <t>PRODUITS DIV. GEST. COURANTE</t>
  </si>
  <si>
    <t>7611000</t>
  </si>
  <si>
    <t>REVENUS TITRES PARTIC SNR</t>
  </si>
  <si>
    <t>7617200</t>
  </si>
  <si>
    <t>REV. CR. LIEES PART. GIE</t>
  </si>
  <si>
    <t>7680000</t>
  </si>
  <si>
    <t>AUTRES PDTS FINANCIERS</t>
  </si>
  <si>
    <t>7682000</t>
  </si>
  <si>
    <t>INTERETS COMPTE BNP USD</t>
  </si>
  <si>
    <t>7710000</t>
  </si>
  <si>
    <t>RENTREES S/CREANCES CLTS</t>
  </si>
  <si>
    <t>7718000</t>
  </si>
  <si>
    <t>AUTRES PRODUITS EXCEPT. DE GESTION</t>
  </si>
  <si>
    <t>7751000</t>
  </si>
  <si>
    <t>PDT CESSION ELEMENT ACTIF</t>
  </si>
  <si>
    <t>7756000</t>
  </si>
  <si>
    <t>PROD. CESSION ELTS ACTIF FINANCIER</t>
  </si>
  <si>
    <t>7788000</t>
  </si>
  <si>
    <t>PRODUITS DE LITIGES</t>
  </si>
  <si>
    <t>7910010</t>
  </si>
  <si>
    <t>REMBOURSEMENT ASSURANCES</t>
  </si>
  <si>
    <t>7910070</t>
  </si>
  <si>
    <t>TRANSFERT CH. EXPLOITATION</t>
  </si>
  <si>
    <t>7</t>
  </si>
  <si>
    <t/>
  </si>
  <si>
    <t>Total général</t>
  </si>
  <si>
    <t>Comptes</t>
  </si>
  <si>
    <t>ce que j'aimerai</t>
  </si>
  <si>
    <t>la donnée variable</t>
  </si>
  <si>
    <t>Colonne1</t>
  </si>
  <si>
    <t>tulipe</t>
  </si>
  <si>
    <t>SIERREUR(INDEX(compte;PETITE.VALEUR(SIERREUR(SI(CODE(compte)=CODE($A$2);LIGNE(compte)-1;"");"");COLONNE(B:B)));"")</t>
  </si>
  <si>
    <t xml:space="preserve">pour du 2003    </t>
  </si>
  <si>
    <t>saisir la formule matricielle en B5 (ou????) sans oublier le =</t>
  </si>
  <si>
    <t xml:space="preserve">mettre le | à la dernière ) comme si tu voulais rajouter un truc </t>
  </si>
  <si>
    <t xml:space="preserve">j'ai renomé la colonne des comptes (voir gestionnaire de nom) </t>
  </si>
  <si>
    <t xml:space="preserve">appuyer simultanémént les 3 touches Ctrl Maj Entrée (3 doigts) ; des {} se mettent automatiquement (inutile de les saisir ;ça ne marche pas ) </t>
  </si>
  <si>
    <t xml:space="preserve">sinon  sans validation spéciale en ligne jaune </t>
  </si>
  <si>
    <t>SIERREUR(INDEX(compte;SOMMEPROD(PETITE.VALEUR((SIERREUR(GAUCHE(compte)*1;0)=$A$2)*LIGNE(compte);SOMMEPROD(--(SIERREUR(GAUCHE(compte)*1;0)&lt;&gt;$A$2))+COLONNE(A:A)))-1);"")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</si>
</sst>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  <family val="2"/>
    </font>
    <font>
      <sz val="10"/>
      <color rgb="FF34373A"/>
      <name val="Arial"/>
      <family val="2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B0F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top"/>
    </xf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E9FABA2-EAE2-4A60-9554-4A702E01DB1A}" autoFormatId="16" applyNumberFormats="0" applyBorderFormats="0" applyFontFormats="0" applyPatternFormats="0" applyAlignmentFormats="0" applyWidthHeightFormats="0">
  <queryTableRefresh nextId="18" unboundColumnsRight="1">
    <queryTableFields count="3">
      <queryTableField id="1" name="Compte" tableColumnId="1"/>
      <queryTableField id="2" name="Libellé" tableColumnId="2"/>
      <queryTableField id="17" dataBound="0" tableColumnId="3"/>
    </queryTableFields>
    <queryTableDeletedFields count="6">
      <deletedField name="Solde N Débit"/>
      <deletedField name="Solde N Crédit"/>
      <deletedField name="Solde N-1 Débit"/>
      <deletedField name="Solde N-1 Crédit"/>
      <deletedField name="Solde N"/>
      <deletedField name="Solde N-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0D258-86EF-431B-B66C-89AB253DB5EE}" name="Requête1" displayName="Requête1" ref="A1:C113" tableType="queryTable" totalsRowShown="0">
  <autoFilter ref="A1:C113" xr:uid="{AB90D258-86EF-431B-B66C-89AB253DB5EE}"/>
  <tableColumns count="3">
    <tableColumn id="1" xr3:uid="{16C2A860-F36B-4D93-97C6-D73516F9F56E}" uniqueName="1" name="Compte" queryTableFieldId="1" dataDxfId="2"/>
    <tableColumn id="2" xr3:uid="{979E12D4-D1F8-4FBA-8A7D-9853AEC0D08D}" uniqueName="2" name="Libellé" queryTableFieldId="2" dataDxfId="1"/>
    <tableColumn id="3" xr3:uid="{1D8E5FF6-A2AC-4D14-BF72-7DDF3F98FC5E}" uniqueName="3" name="Colonne1" queryTableFieldId="17" dataDxfId="0">
      <calculatedColumnFormula>CODE(Requête1[[#This Row],[Compte]])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52354-4C06-4F4D-8D9D-4E1699747AE5}">
  <dimension ref="A1:C113"/>
  <sheetViews>
    <sheetView topLeftCell="A38" workbookViewId="0">
      <selection activeCell="C2" sqref="C2:C54"/>
    </sheetView>
  </sheetViews>
  <sheetFormatPr baseColWidth="10" defaultRowHeight="15" x14ac:dyDescent="0.25"/>
  <cols>
    <col min="1" max="1" width="9.08984375" bestFit="1" customWidth="1"/>
    <col min="2" max="2" width="37.54296875" customWidth="1"/>
  </cols>
  <sheetData>
    <row r="1" spans="1:3" x14ac:dyDescent="0.25">
      <c r="A1" t="s">
        <v>3</v>
      </c>
      <c r="B1" t="s">
        <v>4</v>
      </c>
      <c r="C1" t="s">
        <v>225</v>
      </c>
    </row>
    <row r="2" spans="1:3" x14ac:dyDescent="0.25">
      <c r="A2" t="s">
        <v>5</v>
      </c>
      <c r="B2" t="s">
        <v>6</v>
      </c>
      <c r="C2" s="4">
        <f>CODE(Requête1[[#This Row],[Compte]])</f>
        <v>49</v>
      </c>
    </row>
    <row r="3" spans="1:3" x14ac:dyDescent="0.25">
      <c r="A3" t="s">
        <v>7</v>
      </c>
      <c r="B3" t="s">
        <v>8</v>
      </c>
      <c r="C3" s="4">
        <f>CODE(Requête1[[#This Row],[Compte]])</f>
        <v>49</v>
      </c>
    </row>
    <row r="4" spans="1:3" x14ac:dyDescent="0.25">
      <c r="A4" t="s">
        <v>9</v>
      </c>
      <c r="B4" t="s">
        <v>10</v>
      </c>
      <c r="C4" s="4">
        <f>CODE(Requête1[[#This Row],[Compte]])</f>
        <v>49</v>
      </c>
    </row>
    <row r="5" spans="1:3" x14ac:dyDescent="0.25">
      <c r="A5" t="s">
        <v>11</v>
      </c>
      <c r="B5" t="s">
        <v>12</v>
      </c>
      <c r="C5" s="4">
        <f>CODE(Requête1[[#This Row],[Compte]])</f>
        <v>49</v>
      </c>
    </row>
    <row r="6" spans="1:3" x14ac:dyDescent="0.25">
      <c r="A6" t="s">
        <v>13</v>
      </c>
      <c r="B6" t="s">
        <v>14</v>
      </c>
      <c r="C6" s="4">
        <f>CODE(Requête1[[#This Row],[Compte]])</f>
        <v>49</v>
      </c>
    </row>
    <row r="7" spans="1:3" x14ac:dyDescent="0.25">
      <c r="A7" t="s">
        <v>15</v>
      </c>
      <c r="B7" t="s">
        <v>16</v>
      </c>
      <c r="C7" s="4">
        <f>CODE(Requête1[[#This Row],[Compte]])</f>
        <v>49</v>
      </c>
    </row>
    <row r="8" spans="1:3" x14ac:dyDescent="0.25">
      <c r="A8" t="s">
        <v>17</v>
      </c>
      <c r="B8" t="s">
        <v>18</v>
      </c>
      <c r="C8" s="4">
        <f>CODE(Requête1[[#This Row],[Compte]])</f>
        <v>49</v>
      </c>
    </row>
    <row r="9" spans="1:3" x14ac:dyDescent="0.25">
      <c r="A9" t="s">
        <v>19</v>
      </c>
      <c r="B9" t="s">
        <v>20</v>
      </c>
      <c r="C9" s="4">
        <f>CODE(Requête1[[#This Row],[Compte]])</f>
        <v>49</v>
      </c>
    </row>
    <row r="10" spans="1:3" x14ac:dyDescent="0.25">
      <c r="A10" t="s">
        <v>21</v>
      </c>
      <c r="B10" t="s">
        <v>22</v>
      </c>
      <c r="C10" s="4">
        <f>CODE(Requête1[[#This Row],[Compte]])</f>
        <v>84</v>
      </c>
    </row>
    <row r="11" spans="1:3" x14ac:dyDescent="0.25">
      <c r="A11" t="s">
        <v>23</v>
      </c>
      <c r="B11" t="s">
        <v>24</v>
      </c>
      <c r="C11" s="4">
        <f>CODE(Requête1[[#This Row],[Compte]])</f>
        <v>50</v>
      </c>
    </row>
    <row r="12" spans="1:3" x14ac:dyDescent="0.25">
      <c r="A12" t="s">
        <v>25</v>
      </c>
      <c r="B12" t="s">
        <v>26</v>
      </c>
      <c r="C12" s="4">
        <f>CODE(Requête1[[#This Row],[Compte]])</f>
        <v>50</v>
      </c>
    </row>
    <row r="13" spans="1:3" x14ac:dyDescent="0.25">
      <c r="A13" t="s">
        <v>27</v>
      </c>
      <c r="B13" t="s">
        <v>28</v>
      </c>
      <c r="C13" s="4">
        <f>CODE(Requête1[[#This Row],[Compte]])</f>
        <v>50</v>
      </c>
    </row>
    <row r="14" spans="1:3" x14ac:dyDescent="0.25">
      <c r="A14" t="s">
        <v>29</v>
      </c>
      <c r="B14" t="s">
        <v>30</v>
      </c>
      <c r="C14" s="4">
        <f>CODE(Requête1[[#This Row],[Compte]])</f>
        <v>50</v>
      </c>
    </row>
    <row r="15" spans="1:3" x14ac:dyDescent="0.25">
      <c r="A15" t="s">
        <v>31</v>
      </c>
      <c r="B15" t="s">
        <v>32</v>
      </c>
      <c r="C15" s="4">
        <f>CODE(Requête1[[#This Row],[Compte]])</f>
        <v>50</v>
      </c>
    </row>
    <row r="16" spans="1:3" x14ac:dyDescent="0.25">
      <c r="A16" t="s">
        <v>33</v>
      </c>
      <c r="B16" t="s">
        <v>34</v>
      </c>
      <c r="C16" s="4">
        <f>CODE(Requête1[[#This Row],[Compte]])</f>
        <v>50</v>
      </c>
    </row>
    <row r="17" spans="1:3" x14ac:dyDescent="0.25">
      <c r="A17" t="s">
        <v>35</v>
      </c>
      <c r="B17" t="s">
        <v>36</v>
      </c>
      <c r="C17" s="4">
        <f>CODE(Requête1[[#This Row],[Compte]])</f>
        <v>50</v>
      </c>
    </row>
    <row r="18" spans="1:3" x14ac:dyDescent="0.25">
      <c r="A18" t="s">
        <v>37</v>
      </c>
      <c r="B18" t="s">
        <v>38</v>
      </c>
      <c r="C18" s="4">
        <f>CODE(Requête1[[#This Row],[Compte]])</f>
        <v>50</v>
      </c>
    </row>
    <row r="19" spans="1:3" x14ac:dyDescent="0.25">
      <c r="A19" t="s">
        <v>39</v>
      </c>
      <c r="B19" t="s">
        <v>40</v>
      </c>
      <c r="C19" s="4">
        <f>CODE(Requête1[[#This Row],[Compte]])</f>
        <v>50</v>
      </c>
    </row>
    <row r="20" spans="1:3" x14ac:dyDescent="0.25">
      <c r="A20" t="s">
        <v>41</v>
      </c>
      <c r="B20" t="s">
        <v>42</v>
      </c>
      <c r="C20" s="4">
        <f>CODE(Requête1[[#This Row],[Compte]])</f>
        <v>50</v>
      </c>
    </row>
    <row r="21" spans="1:3" x14ac:dyDescent="0.25">
      <c r="A21" t="s">
        <v>43</v>
      </c>
      <c r="B21" t="s">
        <v>44</v>
      </c>
      <c r="C21" s="4">
        <f>CODE(Requête1[[#This Row],[Compte]])</f>
        <v>50</v>
      </c>
    </row>
    <row r="22" spans="1:3" x14ac:dyDescent="0.25">
      <c r="A22" t="s">
        <v>45</v>
      </c>
      <c r="B22" t="s">
        <v>46</v>
      </c>
      <c r="C22" s="4">
        <f>CODE(Requête1[[#This Row],[Compte]])</f>
        <v>50</v>
      </c>
    </row>
    <row r="23" spans="1:3" x14ac:dyDescent="0.25">
      <c r="A23" t="s">
        <v>47</v>
      </c>
      <c r="B23" t="s">
        <v>48</v>
      </c>
      <c r="C23" s="4">
        <f>CODE(Requête1[[#This Row],[Compte]])</f>
        <v>50</v>
      </c>
    </row>
    <row r="24" spans="1:3" x14ac:dyDescent="0.25">
      <c r="A24" t="s">
        <v>49</v>
      </c>
      <c r="B24" t="s">
        <v>50</v>
      </c>
      <c r="C24" s="4">
        <f>CODE(Requête1[[#This Row],[Compte]])</f>
        <v>50</v>
      </c>
    </row>
    <row r="25" spans="1:3" x14ac:dyDescent="0.25">
      <c r="A25" t="s">
        <v>51</v>
      </c>
      <c r="B25" t="s">
        <v>52</v>
      </c>
      <c r="C25" s="4">
        <f>CODE(Requête1[[#This Row],[Compte]])</f>
        <v>50</v>
      </c>
    </row>
    <row r="26" spans="1:3" x14ac:dyDescent="0.25">
      <c r="A26" t="s">
        <v>21</v>
      </c>
      <c r="B26" t="s">
        <v>53</v>
      </c>
      <c r="C26" s="4">
        <f>CODE(Requête1[[#This Row],[Compte]])</f>
        <v>84</v>
      </c>
    </row>
    <row r="27" spans="1:3" x14ac:dyDescent="0.25">
      <c r="A27" t="s">
        <v>54</v>
      </c>
      <c r="B27" t="s">
        <v>55</v>
      </c>
      <c r="C27" s="4">
        <f>CODE(Requête1[[#This Row],[Compte]])</f>
        <v>52</v>
      </c>
    </row>
    <row r="28" spans="1:3" x14ac:dyDescent="0.25">
      <c r="A28" t="s">
        <v>56</v>
      </c>
      <c r="B28" t="s">
        <v>57</v>
      </c>
      <c r="C28" s="4">
        <f>CODE(Requête1[[#This Row],[Compte]])</f>
        <v>52</v>
      </c>
    </row>
    <row r="29" spans="1:3" x14ac:dyDescent="0.25">
      <c r="A29" t="s">
        <v>58</v>
      </c>
      <c r="B29" t="s">
        <v>59</v>
      </c>
      <c r="C29" s="4">
        <f>CODE(Requête1[[#This Row],[Compte]])</f>
        <v>52</v>
      </c>
    </row>
    <row r="30" spans="1:3" x14ac:dyDescent="0.25">
      <c r="A30" t="s">
        <v>60</v>
      </c>
      <c r="B30" t="s">
        <v>61</v>
      </c>
      <c r="C30" s="4">
        <f>CODE(Requête1[[#This Row],[Compte]])</f>
        <v>52</v>
      </c>
    </row>
    <row r="31" spans="1:3" x14ac:dyDescent="0.25">
      <c r="A31" t="s">
        <v>62</v>
      </c>
      <c r="B31" t="s">
        <v>63</v>
      </c>
      <c r="C31" s="4">
        <f>CODE(Requête1[[#This Row],[Compte]])</f>
        <v>52</v>
      </c>
    </row>
    <row r="32" spans="1:3" x14ac:dyDescent="0.25">
      <c r="A32" t="s">
        <v>64</v>
      </c>
      <c r="B32" t="s">
        <v>65</v>
      </c>
      <c r="C32" s="4">
        <f>CODE(Requête1[[#This Row],[Compte]])</f>
        <v>52</v>
      </c>
    </row>
    <row r="33" spans="1:3" x14ac:dyDescent="0.25">
      <c r="A33" t="s">
        <v>66</v>
      </c>
      <c r="B33" t="s">
        <v>67</v>
      </c>
      <c r="C33" s="4">
        <f>CODE(Requête1[[#This Row],[Compte]])</f>
        <v>52</v>
      </c>
    </row>
    <row r="34" spans="1:3" x14ac:dyDescent="0.25">
      <c r="A34" t="s">
        <v>68</v>
      </c>
      <c r="B34" t="s">
        <v>69</v>
      </c>
      <c r="C34" s="4">
        <f>CODE(Requête1[[#This Row],[Compte]])</f>
        <v>52</v>
      </c>
    </row>
    <row r="35" spans="1:3" x14ac:dyDescent="0.25">
      <c r="A35" t="s">
        <v>70</v>
      </c>
      <c r="B35" t="s">
        <v>71</v>
      </c>
      <c r="C35" s="4">
        <f>CODE(Requête1[[#This Row],[Compte]])</f>
        <v>52</v>
      </c>
    </row>
    <row r="36" spans="1:3" x14ac:dyDescent="0.25">
      <c r="A36" t="s">
        <v>72</v>
      </c>
      <c r="B36" t="s">
        <v>73</v>
      </c>
      <c r="C36" s="4">
        <f>CODE(Requête1[[#This Row],[Compte]])</f>
        <v>52</v>
      </c>
    </row>
    <row r="37" spans="1:3" x14ac:dyDescent="0.25">
      <c r="A37" t="s">
        <v>74</v>
      </c>
      <c r="B37" t="s">
        <v>75</v>
      </c>
      <c r="C37" s="4">
        <f>CODE(Requête1[[#This Row],[Compte]])</f>
        <v>52</v>
      </c>
    </row>
    <row r="38" spans="1:3" x14ac:dyDescent="0.25">
      <c r="A38" t="s">
        <v>76</v>
      </c>
      <c r="B38" t="s">
        <v>77</v>
      </c>
      <c r="C38" s="4">
        <f>CODE(Requête1[[#This Row],[Compte]])</f>
        <v>52</v>
      </c>
    </row>
    <row r="39" spans="1:3" x14ac:dyDescent="0.25">
      <c r="A39" t="s">
        <v>78</v>
      </c>
      <c r="B39" t="s">
        <v>79</v>
      </c>
      <c r="C39" s="4">
        <f>CODE(Requête1[[#This Row],[Compte]])</f>
        <v>52</v>
      </c>
    </row>
    <row r="40" spans="1:3" x14ac:dyDescent="0.25">
      <c r="A40" t="s">
        <v>80</v>
      </c>
      <c r="B40" t="s">
        <v>81</v>
      </c>
      <c r="C40" s="4">
        <f>CODE(Requête1[[#This Row],[Compte]])</f>
        <v>52</v>
      </c>
    </row>
    <row r="41" spans="1:3" x14ac:dyDescent="0.25">
      <c r="A41" t="s">
        <v>82</v>
      </c>
      <c r="B41" t="s">
        <v>83</v>
      </c>
      <c r="C41" s="4">
        <f>CODE(Requête1[[#This Row],[Compte]])</f>
        <v>52</v>
      </c>
    </row>
    <row r="42" spans="1:3" x14ac:dyDescent="0.25">
      <c r="A42" t="s">
        <v>84</v>
      </c>
      <c r="B42" t="s">
        <v>85</v>
      </c>
      <c r="C42" s="4">
        <f>CODE(Requête1[[#This Row],[Compte]])</f>
        <v>52</v>
      </c>
    </row>
    <row r="43" spans="1:3" x14ac:dyDescent="0.25">
      <c r="A43" t="s">
        <v>86</v>
      </c>
      <c r="B43" t="s">
        <v>87</v>
      </c>
      <c r="C43" s="4">
        <f>CODE(Requête1[[#This Row],[Compte]])</f>
        <v>52</v>
      </c>
    </row>
    <row r="44" spans="1:3" x14ac:dyDescent="0.25">
      <c r="A44" t="s">
        <v>88</v>
      </c>
      <c r="B44" t="s">
        <v>89</v>
      </c>
      <c r="C44" s="4">
        <f>CODE(Requête1[[#This Row],[Compte]])</f>
        <v>52</v>
      </c>
    </row>
    <row r="45" spans="1:3" x14ac:dyDescent="0.25">
      <c r="A45" t="s">
        <v>90</v>
      </c>
      <c r="B45" t="s">
        <v>91</v>
      </c>
      <c r="C45" s="4">
        <f>CODE(Requête1[[#This Row],[Compte]])</f>
        <v>52</v>
      </c>
    </row>
    <row r="46" spans="1:3" x14ac:dyDescent="0.25">
      <c r="A46" t="s">
        <v>92</v>
      </c>
      <c r="B46" t="s">
        <v>93</v>
      </c>
      <c r="C46" s="4">
        <f>CODE(Requête1[[#This Row],[Compte]])</f>
        <v>52</v>
      </c>
    </row>
    <row r="47" spans="1:3" x14ac:dyDescent="0.25">
      <c r="A47" t="s">
        <v>94</v>
      </c>
      <c r="B47" t="s">
        <v>95</v>
      </c>
      <c r="C47" s="4">
        <f>CODE(Requête1[[#This Row],[Compte]])</f>
        <v>52</v>
      </c>
    </row>
    <row r="48" spans="1:3" x14ac:dyDescent="0.25">
      <c r="A48" t="s">
        <v>21</v>
      </c>
      <c r="B48" t="s">
        <v>96</v>
      </c>
      <c r="C48" s="4">
        <f>CODE(Requête1[[#This Row],[Compte]])</f>
        <v>84</v>
      </c>
    </row>
    <row r="49" spans="1:3" x14ac:dyDescent="0.25">
      <c r="A49" t="s">
        <v>97</v>
      </c>
      <c r="B49" t="s">
        <v>98</v>
      </c>
      <c r="C49" s="4">
        <f>CODE(Requête1[[#This Row],[Compte]])</f>
        <v>53</v>
      </c>
    </row>
    <row r="50" spans="1:3" x14ac:dyDescent="0.25">
      <c r="A50" t="s">
        <v>99</v>
      </c>
      <c r="B50" t="s">
        <v>100</v>
      </c>
      <c r="C50" s="4">
        <f>CODE(Requête1[[#This Row],[Compte]])</f>
        <v>53</v>
      </c>
    </row>
    <row r="51" spans="1:3" x14ac:dyDescent="0.25">
      <c r="A51" t="s">
        <v>101</v>
      </c>
      <c r="B51" t="s">
        <v>102</v>
      </c>
      <c r="C51" s="4">
        <f>CODE(Requête1[[#This Row],[Compte]])</f>
        <v>53</v>
      </c>
    </row>
    <row r="52" spans="1:3" x14ac:dyDescent="0.25">
      <c r="A52" t="s">
        <v>103</v>
      </c>
      <c r="B52" t="s">
        <v>104</v>
      </c>
      <c r="C52" s="4">
        <f>CODE(Requête1[[#This Row],[Compte]])</f>
        <v>53</v>
      </c>
    </row>
    <row r="53" spans="1:3" x14ac:dyDescent="0.25">
      <c r="A53" t="s">
        <v>105</v>
      </c>
      <c r="B53" t="s">
        <v>106</v>
      </c>
      <c r="C53" s="4">
        <f>CODE(Requête1[[#This Row],[Compte]])</f>
        <v>53</v>
      </c>
    </row>
    <row r="54" spans="1:3" x14ac:dyDescent="0.25">
      <c r="A54" t="s">
        <v>107</v>
      </c>
      <c r="B54" t="s">
        <v>108</v>
      </c>
      <c r="C54" s="4">
        <f>CODE(Requête1[[#This Row],[Compte]])</f>
        <v>53</v>
      </c>
    </row>
    <row r="55" spans="1:3" x14ac:dyDescent="0.25">
      <c r="A55" t="s">
        <v>109</v>
      </c>
      <c r="B55" t="s">
        <v>110</v>
      </c>
      <c r="C55" s="4"/>
    </row>
    <row r="56" spans="1:3" x14ac:dyDescent="0.25">
      <c r="A56" t="s">
        <v>21</v>
      </c>
      <c r="B56" t="s">
        <v>111</v>
      </c>
      <c r="C56" s="4"/>
    </row>
    <row r="57" spans="1:3" x14ac:dyDescent="0.25">
      <c r="A57" t="s">
        <v>112</v>
      </c>
      <c r="B57" t="s">
        <v>113</v>
      </c>
      <c r="C57" s="4"/>
    </row>
    <row r="58" spans="1:3" x14ac:dyDescent="0.25">
      <c r="A58" t="s">
        <v>114</v>
      </c>
      <c r="B58" t="s">
        <v>115</v>
      </c>
      <c r="C58" s="4"/>
    </row>
    <row r="59" spans="1:3" x14ac:dyDescent="0.25">
      <c r="A59" t="s">
        <v>116</v>
      </c>
      <c r="B59" t="s">
        <v>117</v>
      </c>
      <c r="C59" s="4"/>
    </row>
    <row r="60" spans="1:3" x14ac:dyDescent="0.25">
      <c r="A60" t="s">
        <v>118</v>
      </c>
      <c r="B60" t="s">
        <v>119</v>
      </c>
      <c r="C60" s="4"/>
    </row>
    <row r="61" spans="1:3" x14ac:dyDescent="0.25">
      <c r="A61" t="s">
        <v>120</v>
      </c>
      <c r="B61" t="s">
        <v>121</v>
      </c>
      <c r="C61" s="4"/>
    </row>
    <row r="62" spans="1:3" x14ac:dyDescent="0.25">
      <c r="A62" t="s">
        <v>122</v>
      </c>
      <c r="B62" t="s">
        <v>123</v>
      </c>
      <c r="C62" s="4"/>
    </row>
    <row r="63" spans="1:3" x14ac:dyDescent="0.25">
      <c r="A63" t="s">
        <v>124</v>
      </c>
      <c r="B63" t="s">
        <v>125</v>
      </c>
      <c r="C63" s="4"/>
    </row>
    <row r="64" spans="1:3" x14ac:dyDescent="0.25">
      <c r="A64" t="s">
        <v>126</v>
      </c>
      <c r="B64" t="s">
        <v>127</v>
      </c>
      <c r="C64" s="4"/>
    </row>
    <row r="65" spans="1:3" x14ac:dyDescent="0.25">
      <c r="A65" t="s">
        <v>128</v>
      </c>
      <c r="B65" t="s">
        <v>129</v>
      </c>
      <c r="C65" s="4"/>
    </row>
    <row r="66" spans="1:3" x14ac:dyDescent="0.25">
      <c r="A66" t="s">
        <v>130</v>
      </c>
      <c r="B66" t="s">
        <v>131</v>
      </c>
      <c r="C66" s="4"/>
    </row>
    <row r="67" spans="1:3" x14ac:dyDescent="0.25">
      <c r="A67" t="s">
        <v>132</v>
      </c>
      <c r="B67" t="s">
        <v>133</v>
      </c>
      <c r="C67" s="4"/>
    </row>
    <row r="68" spans="1:3" x14ac:dyDescent="0.25">
      <c r="A68" t="s">
        <v>134</v>
      </c>
      <c r="B68" t="s">
        <v>135</v>
      </c>
      <c r="C68" s="4"/>
    </row>
    <row r="69" spans="1:3" x14ac:dyDescent="0.25">
      <c r="A69" t="s">
        <v>136</v>
      </c>
      <c r="B69" t="s">
        <v>137</v>
      </c>
      <c r="C69" s="4"/>
    </row>
    <row r="70" spans="1:3" x14ac:dyDescent="0.25">
      <c r="A70" t="s">
        <v>138</v>
      </c>
      <c r="B70" t="s">
        <v>139</v>
      </c>
      <c r="C70" s="4"/>
    </row>
    <row r="71" spans="1:3" x14ac:dyDescent="0.25">
      <c r="A71" t="s">
        <v>140</v>
      </c>
      <c r="B71" t="s">
        <v>141</v>
      </c>
      <c r="C71" s="4"/>
    </row>
    <row r="72" spans="1:3" x14ac:dyDescent="0.25">
      <c r="A72" t="s">
        <v>142</v>
      </c>
      <c r="B72" t="s">
        <v>143</v>
      </c>
      <c r="C72" s="4"/>
    </row>
    <row r="73" spans="1:3" x14ac:dyDescent="0.25">
      <c r="A73" t="s">
        <v>144</v>
      </c>
      <c r="B73" t="s">
        <v>145</v>
      </c>
      <c r="C73" s="4"/>
    </row>
    <row r="74" spans="1:3" x14ac:dyDescent="0.25">
      <c r="A74" t="s">
        <v>146</v>
      </c>
      <c r="B74" t="s">
        <v>147</v>
      </c>
      <c r="C74" s="4"/>
    </row>
    <row r="75" spans="1:3" x14ac:dyDescent="0.25">
      <c r="A75" t="s">
        <v>148</v>
      </c>
      <c r="B75" t="s">
        <v>149</v>
      </c>
      <c r="C75" s="4"/>
    </row>
    <row r="76" spans="1:3" x14ac:dyDescent="0.25">
      <c r="A76" t="s">
        <v>150</v>
      </c>
      <c r="B76" t="s">
        <v>151</v>
      </c>
      <c r="C76" s="4"/>
    </row>
    <row r="77" spans="1:3" x14ac:dyDescent="0.25">
      <c r="A77" t="s">
        <v>152</v>
      </c>
      <c r="B77" t="s">
        <v>153</v>
      </c>
      <c r="C77" s="4"/>
    </row>
    <row r="78" spans="1:3" x14ac:dyDescent="0.25">
      <c r="A78" t="s">
        <v>154</v>
      </c>
      <c r="B78" t="s">
        <v>155</v>
      </c>
      <c r="C78" s="4"/>
    </row>
    <row r="79" spans="1:3" x14ac:dyDescent="0.25">
      <c r="A79" t="s">
        <v>156</v>
      </c>
      <c r="B79" t="s">
        <v>157</v>
      </c>
      <c r="C79" s="4"/>
    </row>
    <row r="80" spans="1:3" x14ac:dyDescent="0.25">
      <c r="A80" t="s">
        <v>158</v>
      </c>
      <c r="B80" t="s">
        <v>159</v>
      </c>
      <c r="C80" s="4"/>
    </row>
    <row r="81" spans="1:3" x14ac:dyDescent="0.25">
      <c r="A81" t="s">
        <v>160</v>
      </c>
      <c r="B81" t="s">
        <v>161</v>
      </c>
      <c r="C81" s="4"/>
    </row>
    <row r="82" spans="1:3" x14ac:dyDescent="0.25">
      <c r="A82" t="s">
        <v>21</v>
      </c>
      <c r="B82" t="s">
        <v>162</v>
      </c>
      <c r="C82" s="4"/>
    </row>
    <row r="83" spans="1:3" x14ac:dyDescent="0.25">
      <c r="A83" t="s">
        <v>163</v>
      </c>
      <c r="B83" t="s">
        <v>164</v>
      </c>
      <c r="C83" s="4"/>
    </row>
    <row r="84" spans="1:3" x14ac:dyDescent="0.25">
      <c r="A84" t="s">
        <v>165</v>
      </c>
      <c r="B84" t="s">
        <v>166</v>
      </c>
      <c r="C84" s="4"/>
    </row>
    <row r="85" spans="1:3" x14ac:dyDescent="0.25">
      <c r="A85" t="s">
        <v>167</v>
      </c>
      <c r="B85" t="s">
        <v>168</v>
      </c>
      <c r="C85" s="4"/>
    </row>
    <row r="86" spans="1:3" x14ac:dyDescent="0.25">
      <c r="A86" t="s">
        <v>169</v>
      </c>
      <c r="B86" t="s">
        <v>170</v>
      </c>
      <c r="C86" s="4"/>
    </row>
    <row r="87" spans="1:3" x14ac:dyDescent="0.25">
      <c r="A87" t="s">
        <v>171</v>
      </c>
      <c r="B87" t="s">
        <v>172</v>
      </c>
      <c r="C87" s="4"/>
    </row>
    <row r="88" spans="1:3" x14ac:dyDescent="0.25">
      <c r="A88" t="s">
        <v>173</v>
      </c>
      <c r="B88" t="s">
        <v>174</v>
      </c>
      <c r="C88" s="4"/>
    </row>
    <row r="89" spans="1:3" x14ac:dyDescent="0.25">
      <c r="A89" t="s">
        <v>175</v>
      </c>
      <c r="B89" t="s">
        <v>176</v>
      </c>
      <c r="C89" s="4"/>
    </row>
    <row r="90" spans="1:3" x14ac:dyDescent="0.25">
      <c r="A90" t="s">
        <v>177</v>
      </c>
      <c r="B90" t="s">
        <v>178</v>
      </c>
      <c r="C90" s="4"/>
    </row>
    <row r="91" spans="1:3" x14ac:dyDescent="0.25">
      <c r="A91" t="s">
        <v>179</v>
      </c>
      <c r="B91" t="s">
        <v>180</v>
      </c>
      <c r="C91" s="4"/>
    </row>
    <row r="92" spans="1:3" x14ac:dyDescent="0.25">
      <c r="A92" t="s">
        <v>181</v>
      </c>
      <c r="B92" t="s">
        <v>182</v>
      </c>
      <c r="C92" s="4"/>
    </row>
    <row r="93" spans="1:3" x14ac:dyDescent="0.25">
      <c r="A93" t="s">
        <v>183</v>
      </c>
      <c r="B93" t="s">
        <v>184</v>
      </c>
      <c r="C93" s="4"/>
    </row>
    <row r="94" spans="1:3" x14ac:dyDescent="0.25">
      <c r="A94" t="s">
        <v>185</v>
      </c>
      <c r="B94" t="s">
        <v>186</v>
      </c>
      <c r="C94" s="4"/>
    </row>
    <row r="95" spans="1:3" x14ac:dyDescent="0.25">
      <c r="A95" t="s">
        <v>187</v>
      </c>
      <c r="B95" t="s">
        <v>188</v>
      </c>
      <c r="C95" s="4"/>
    </row>
    <row r="96" spans="1:3" x14ac:dyDescent="0.25">
      <c r="A96" t="s">
        <v>189</v>
      </c>
      <c r="B96" t="s">
        <v>190</v>
      </c>
      <c r="C96" s="4"/>
    </row>
    <row r="97" spans="1:3" x14ac:dyDescent="0.25">
      <c r="A97" t="s">
        <v>191</v>
      </c>
      <c r="B97" t="s">
        <v>192</v>
      </c>
      <c r="C97" s="4"/>
    </row>
    <row r="98" spans="1:3" x14ac:dyDescent="0.25">
      <c r="A98" t="s">
        <v>193</v>
      </c>
      <c r="B98" t="s">
        <v>194</v>
      </c>
      <c r="C98" s="4"/>
    </row>
    <row r="99" spans="1:3" x14ac:dyDescent="0.25">
      <c r="A99" t="s">
        <v>195</v>
      </c>
      <c r="B99" t="s">
        <v>196</v>
      </c>
      <c r="C99" s="4"/>
    </row>
    <row r="100" spans="1:3" x14ac:dyDescent="0.25">
      <c r="A100" t="s">
        <v>197</v>
      </c>
      <c r="B100" t="s">
        <v>198</v>
      </c>
      <c r="C100" s="4"/>
    </row>
    <row r="101" spans="1:3" x14ac:dyDescent="0.25">
      <c r="A101" t="s">
        <v>199</v>
      </c>
      <c r="B101" t="s">
        <v>200</v>
      </c>
      <c r="C101" s="4"/>
    </row>
    <row r="102" spans="1:3" x14ac:dyDescent="0.25">
      <c r="A102" t="s">
        <v>201</v>
      </c>
      <c r="B102" t="s">
        <v>202</v>
      </c>
      <c r="C102" s="4"/>
    </row>
    <row r="103" spans="1:3" x14ac:dyDescent="0.25">
      <c r="A103" t="s">
        <v>203</v>
      </c>
      <c r="B103" t="s">
        <v>204</v>
      </c>
      <c r="C103" s="4"/>
    </row>
    <row r="104" spans="1:3" x14ac:dyDescent="0.25">
      <c r="A104" t="s">
        <v>205</v>
      </c>
      <c r="B104" t="s">
        <v>206</v>
      </c>
      <c r="C104" s="4"/>
    </row>
    <row r="105" spans="1:3" x14ac:dyDescent="0.25">
      <c r="A105" t="s">
        <v>207</v>
      </c>
      <c r="B105" t="s">
        <v>208</v>
      </c>
      <c r="C105" s="4"/>
    </row>
    <row r="106" spans="1:3" x14ac:dyDescent="0.25">
      <c r="A106" t="s">
        <v>209</v>
      </c>
      <c r="B106" t="s">
        <v>210</v>
      </c>
      <c r="C106" s="4"/>
    </row>
    <row r="107" spans="1:3" x14ac:dyDescent="0.25">
      <c r="A107" t="s">
        <v>211</v>
      </c>
      <c r="B107" t="s">
        <v>212</v>
      </c>
      <c r="C107" s="4"/>
    </row>
    <row r="108" spans="1:3" x14ac:dyDescent="0.25">
      <c r="A108" t="s">
        <v>213</v>
      </c>
      <c r="B108" t="s">
        <v>214</v>
      </c>
      <c r="C108" s="4"/>
    </row>
    <row r="109" spans="1:3" x14ac:dyDescent="0.25">
      <c r="A109" t="s">
        <v>215</v>
      </c>
      <c r="B109" t="s">
        <v>216</v>
      </c>
      <c r="C109" s="4"/>
    </row>
    <row r="110" spans="1:3" x14ac:dyDescent="0.25">
      <c r="A110" t="s">
        <v>217</v>
      </c>
      <c r="B110" t="s">
        <v>218</v>
      </c>
      <c r="C110" s="4"/>
    </row>
    <row r="111" spans="1:3" x14ac:dyDescent="0.25">
      <c r="A111" t="s">
        <v>21</v>
      </c>
      <c r="B111" t="s">
        <v>219</v>
      </c>
      <c r="C111" s="4"/>
    </row>
    <row r="112" spans="1:3" x14ac:dyDescent="0.25">
      <c r="A112" t="s">
        <v>220</v>
      </c>
      <c r="B112" t="s">
        <v>221</v>
      </c>
      <c r="C112" s="4"/>
    </row>
    <row r="113" spans="1:3" x14ac:dyDescent="0.25">
      <c r="A113" t="s">
        <v>220</v>
      </c>
      <c r="B113" t="s">
        <v>221</v>
      </c>
      <c r="C113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564D6-1B7E-47F6-B021-09446EC6D79D}">
  <dimension ref="A2:O19"/>
  <sheetViews>
    <sheetView tabSelected="1" topLeftCell="A4" workbookViewId="0">
      <selection activeCell="A11" sqref="A11"/>
    </sheetView>
  </sheetViews>
  <sheetFormatPr baseColWidth="10" defaultRowHeight="15" x14ac:dyDescent="0.25"/>
  <sheetData>
    <row r="2" spans="1:15" x14ac:dyDescent="0.25">
      <c r="A2">
        <v>5</v>
      </c>
      <c r="B2" t="s">
        <v>224</v>
      </c>
      <c r="F2" cm="1">
        <f t="array" ref="F2">SUMPRODUCT(--(IFERROR(LEFT(compte)*1,0)=$A$2))</f>
        <v>7</v>
      </c>
    </row>
    <row r="4" spans="1:15" x14ac:dyDescent="0.25">
      <c r="B4" t="s">
        <v>222</v>
      </c>
    </row>
    <row r="5" spans="1:15" x14ac:dyDescent="0.25">
      <c r="A5" t="s">
        <v>223</v>
      </c>
      <c r="B5">
        <v>512000</v>
      </c>
      <c r="C5">
        <v>5121002</v>
      </c>
      <c r="D5">
        <v>5121510</v>
      </c>
    </row>
    <row r="6" spans="1:15" ht="15.6" x14ac:dyDescent="0.25">
      <c r="A6" t="s">
        <v>226</v>
      </c>
      <c r="B6" s="5" t="str" cm="1">
        <f t="array" ref="B6">IFERROR(INDEX(compte,SMALL(IFERROR(IF(CODE(compte)=CODE($A$2),ROW(compte)-1,""),""),COLUMN(A:A))),"")</f>
        <v>5120000</v>
      </c>
      <c r="C6" s="5" t="str" cm="1">
        <f t="array" ref="C6">IFERROR(INDEX(compte,SMALL(IFERROR(IF(CODE(compte)=CODE($A$2),ROW(compte)-1,""),""),COLUMN(B:B))),"")</f>
        <v>5121000</v>
      </c>
      <c r="D6" s="5" t="str" cm="1">
        <f t="array" ref="D6">IFERROR(INDEX(compte,SMALL(IFERROR(IF(CODE(compte)=CODE($A$2),ROW(compte)-1,""),""),COLUMN(C:C))),"")</f>
        <v>5121002</v>
      </c>
      <c r="E6" s="5" t="str" cm="1">
        <f t="array" ref="E6">IFERROR(INDEX(compte,SMALL(IFERROR(IF(CODE(compte)=CODE($A$2),ROW(compte)-1,""),""),COLUMN(D:D))),"")</f>
        <v>5121110</v>
      </c>
      <c r="F6" s="5" t="str" cm="1">
        <f t="array" ref="F6">IFERROR(INDEX(compte,SMALL(IFERROR(IF(CODE(compte)=CODE($A$2),ROW(compte)-1,""),""),COLUMN(E:E))),"")</f>
        <v>5121510</v>
      </c>
      <c r="G6" s="5" t="str" cm="1">
        <f t="array" ref="G6">IFERROR(INDEX(compte,SMALL(IFERROR(IF(CODE(compte)=CODE($A$2),ROW(compte)-1,""),""),COLUMN(F:F))),"")</f>
        <v>5121610</v>
      </c>
      <c r="H6" s="5" t="str" cm="1">
        <f t="array" ref="H6">IFERROR(INDEX(compte,SMALL(IFERROR(IF(CODE(compte)=CODE($A$2),ROW(compte)-1,""),""),COLUMN(G:G))),"")</f>
        <v>5801500</v>
      </c>
      <c r="I6" s="5" t="str" cm="1">
        <f t="array" ref="I6">IFERROR(INDEX(compte,SMALL(IFERROR(IF(CODE(compte)=CODE($A$2),ROW(compte)-1,""),""),COLUMN(H:H))),"")</f>
        <v/>
      </c>
      <c r="J6" s="5" t="str" cm="1">
        <f t="array" ref="J6">IFERROR(INDEX(compte,SMALL(IFERROR(IF(CODE(compte)=CODE($A$2),ROW(compte)-1,""),""),COLUMN(I:I))),"")</f>
        <v/>
      </c>
      <c r="K6" s="5" t="str" cm="1">
        <f t="array" ref="K6">IFERROR(INDEX(compte,SMALL(IFERROR(IF(CODE(compte)=CODE($A$2),ROW(compte)-1,""),""),COLUMN(J:J))),"")</f>
        <v/>
      </c>
      <c r="L6" s="5" t="str" cm="1">
        <f t="array" ref="L6">IFERROR(INDEX(compte,SMALL(IFERROR(IF(CODE(compte)=CODE($A$2),ROW(compte)-1,""),""),COLUMN(K:K))),"")</f>
        <v/>
      </c>
      <c r="M6" s="5" t="str" cm="1">
        <f t="array" ref="M6">IFERROR(INDEX(compte,SMALL(IFERROR(IF(CODE(compte)=CODE($A$2),ROW(compte)-1,""),""),COLUMN(L:L))),"")</f>
        <v/>
      </c>
      <c r="N6" s="5" t="str" cm="1">
        <f t="array" ref="N6">IFERROR(INDEX(compte,SMALL(IFERROR(IF(CODE(compte)=CODE($A$2),ROW(compte)-1,""),""),COLUMN(M:M))),"")</f>
        <v/>
      </c>
      <c r="O6" s="5" t="str" cm="1">
        <f t="array" ref="O6">IFERROR(INDEX(compte,SMALL(IFERROR(IF(CODE(compte)=CODE($A$2),ROW(compte)-1,""),""),COLUMN(N:N))),"")</f>
        <v/>
      </c>
    </row>
    <row r="7" spans="1:15" ht="15.6" x14ac:dyDescent="0.25">
      <c r="B7" s="8" t="str" cm="1">
        <f t="array" ref="B7">IFERROR(INDEX(compte,SUMPRODUCT(SMALL((IFERROR(LEFT(compte)*1,0)=$A$2)*ROW(compte),SUMPRODUCT(--(IFERROR(LEFT(compte)*1,0)&lt;&gt;$A$2))+COLUMN(A:A)))-1),"")</f>
        <v>5120000</v>
      </c>
      <c r="C7" s="8" t="str" cm="1">
        <f t="array" ref="C7">IFERROR(INDEX(compte,SUMPRODUCT(SMALL((IFERROR(LEFT(compte)*1,0)=$A$2)*ROW(compte),SUMPRODUCT(--(IFERROR(LEFT(compte)*1,0)&lt;&gt;$A$2))+COLUMN(B:B)))-1),"")</f>
        <v>5121000</v>
      </c>
      <c r="D7" s="8" t="str" cm="1">
        <f t="array" ref="D7">IFERROR(INDEX(compte,SUMPRODUCT(SMALL((IFERROR(LEFT(compte)*1,0)=$A$2)*ROW(compte),SUMPRODUCT(--(IFERROR(LEFT(compte)*1,0)&lt;&gt;$A$2))+COLUMN(C:C)))-1),"")</f>
        <v>5121002</v>
      </c>
      <c r="E7" s="8" t="str" cm="1">
        <f t="array" ref="E7">IFERROR(INDEX(compte,SUMPRODUCT(SMALL((IFERROR(LEFT(compte)*1,0)=$A$2)*ROW(compte),SUMPRODUCT(--(IFERROR(LEFT(compte)*1,0)&lt;&gt;$A$2))+COLUMN(D:D)))-1),"")</f>
        <v>5121110</v>
      </c>
      <c r="F7" s="8" t="str" cm="1">
        <f t="array" ref="F7">IFERROR(INDEX(compte,SUMPRODUCT(SMALL((IFERROR(LEFT(compte)*1,0)=$A$2)*ROW(compte),SUMPRODUCT(--(IFERROR(LEFT(compte)*1,0)&lt;&gt;$A$2))+COLUMN(E:E)))-1),"")</f>
        <v>5121510</v>
      </c>
      <c r="G7" s="8" t="str" cm="1">
        <f t="array" ref="G7">IFERROR(INDEX(compte,SUMPRODUCT(SMALL((IFERROR(LEFT(compte)*1,0)=$A$2)*ROW(compte),SUMPRODUCT(--(IFERROR(LEFT(compte)*1,0)&lt;&gt;$A$2))+COLUMN(F:F)))-1),"")</f>
        <v>5121610</v>
      </c>
      <c r="H7" s="8" t="str" cm="1">
        <f t="array" ref="H7">IFERROR(INDEX(compte,SUMPRODUCT(SMALL((IFERROR(LEFT(compte)*1,0)=$A$2)*ROW(compte),SUMPRODUCT(--(IFERROR(LEFT(compte)*1,0)&lt;&gt;$A$2))+COLUMN(G:G)))-1),"")</f>
        <v>5801500</v>
      </c>
      <c r="I7" s="8" t="str" cm="1">
        <f t="array" ref="I7">IFERROR(INDEX(compte,SUMPRODUCT(SMALL((IFERROR(LEFT(compte)*1,0)=$A$2)*ROW(compte),SUMPRODUCT(--(IFERROR(LEFT(compte)*1,0)&lt;&gt;$A$2))+COLUMN(H:H)))-1),"")</f>
        <v/>
      </c>
      <c r="J7" s="8" t="str" cm="1">
        <f t="array" ref="J7">IFERROR(INDEX(compte,SUMPRODUCT(SMALL((IFERROR(LEFT(compte)*1,0)=$A$2)*ROW(compte),SUMPRODUCT(--(IFERROR(LEFT(compte)*1,0)&lt;&gt;$A$2))+COLUMN(I:I)))-1),"")</f>
        <v/>
      </c>
      <c r="K7" s="8" t="str" cm="1">
        <f t="array" ref="K7">IFERROR(INDEX(compte,SUMPRODUCT(SMALL((IFERROR(LEFT(compte)*1,0)=$A$2)*ROW(compte),SUMPRODUCT(--(IFERROR(LEFT(compte)*1,0)&lt;&gt;$A$2))+COLUMN(J:J)))-1),"")</f>
        <v/>
      </c>
      <c r="L7" s="8" t="str" cm="1">
        <f t="array" ref="L7">IFERROR(INDEX(compte,SUMPRODUCT(SMALL((IFERROR(LEFT(compte)*1,0)=$A$2)*ROW(compte),SUMPRODUCT(--(IFERROR(LEFT(compte)*1,0)&lt;&gt;$A$2))+COLUMN(K:K)))-1),"")</f>
        <v/>
      </c>
      <c r="M7" s="8" t="str" cm="1">
        <f t="array" ref="M7">IFERROR(INDEX(compte,SUMPRODUCT(SMALL((IFERROR(LEFT(compte)*1,0)=$A$2)*ROW(compte),SUMPRODUCT(--(IFERROR(LEFT(compte)*1,0)&lt;&gt;$A$2))+COLUMN(L:L)))-1),"")</f>
        <v/>
      </c>
      <c r="N7" s="8" t="str" cm="1">
        <f t="array" ref="N7">IFERROR(INDEX(compte,SUMPRODUCT(SMALL((IFERROR(LEFT(compte)*1,0)=$A$2)*ROW(compte),SUMPRODUCT(--(IFERROR(LEFT(compte)*1,0)&lt;&gt;$A$2))+COLUMN(M:M)))-1),"")</f>
        <v/>
      </c>
      <c r="O7" s="8" t="str" cm="1">
        <f t="array" ref="O7">IFERROR(INDEX(compte,SUMPRODUCT(SMALL((IFERROR(LEFT(compte)*1,0)=$A$2)*ROW(compte),SUMPRODUCT(--(IFERROR(LEFT(compte)*1,0)&lt;&gt;$A$2))+COLUMN(N:N)))-1),"")</f>
        <v/>
      </c>
    </row>
    <row r="12" spans="1:15" ht="15.6" x14ac:dyDescent="0.25">
      <c r="C12" s="6" t="s">
        <v>227</v>
      </c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5" x14ac:dyDescent="0.25">
      <c r="C13" t="s">
        <v>228</v>
      </c>
    </row>
    <row r="14" spans="1:15" x14ac:dyDescent="0.25">
      <c r="C14" t="s">
        <v>231</v>
      </c>
    </row>
    <row r="15" spans="1:15" x14ac:dyDescent="0.25">
      <c r="C15" t="s">
        <v>229</v>
      </c>
    </row>
    <row r="16" spans="1:15" x14ac:dyDescent="0.25">
      <c r="C16" t="s">
        <v>230</v>
      </c>
    </row>
    <row r="17" spans="2:3" x14ac:dyDescent="0.25">
      <c r="C17" t="s">
        <v>232</v>
      </c>
    </row>
    <row r="18" spans="2:3" x14ac:dyDescent="0.25">
      <c r="B18" t="s">
        <v>233</v>
      </c>
    </row>
    <row r="19" spans="2:3" ht="15.6" x14ac:dyDescent="0.3">
      <c r="C19" s="9" t="s">
        <v>234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75B9C-D63B-45AA-8FAA-242C472AE6D9}">
  <dimension ref="A1:I17"/>
  <sheetViews>
    <sheetView workbookViewId="0">
      <selection activeCell="G5" sqref="G5"/>
    </sheetView>
  </sheetViews>
  <sheetFormatPr baseColWidth="10" defaultRowHeight="15" x14ac:dyDescent="0.25"/>
  <sheetData>
    <row r="1" spans="1:9" x14ac:dyDescent="0.25">
      <c r="G1" t="s">
        <v>2</v>
      </c>
      <c r="I1" t="s">
        <v>1</v>
      </c>
    </row>
    <row r="2" spans="1:9" x14ac:dyDescent="0.25">
      <c r="A2" t="s">
        <v>0</v>
      </c>
      <c r="G2" s="3" cm="1">
        <f t="array" ref="G2">IFERROR(INDEX(Fa!A$5:A$12,SUMPRODUCT(LARGE((MID(Fa!A$5:A$12,1,LEN(I$2))*1=I$2)*ROW(Fa!A$5:A$12),ROW(Fa!$A1)))-2),"")</f>
        <v>605000</v>
      </c>
      <c r="I2" s="2">
        <v>51</v>
      </c>
    </row>
    <row r="3" spans="1:9" x14ac:dyDescent="0.25">
      <c r="A3" s="1">
        <v>401000</v>
      </c>
      <c r="G3" s="3" cm="1">
        <f t="array" ref="G3">IFERROR(INDEX(Fa!A$5:A$12,SUMPRODUCT(LARGE((MID(Fa!A$5:A$12,1,LEN(I$2))*1=I$2)*ROW(Fa!A$5:A$12),ROW(Fa!$A2)))-2),"")</f>
        <v>604000</v>
      </c>
    </row>
    <row r="4" spans="1:9" x14ac:dyDescent="0.25">
      <c r="A4" s="1">
        <v>411000</v>
      </c>
      <c r="G4" s="3" cm="1">
        <f t="array" ref="G4">IFERROR(INDEX(Fa!A$5:A$12,SUMPRODUCT(LARGE((MID(Fa!A$5:A$12,1,LEN(I$2))*1=I$2)*ROW(Fa!A$5:A$12),ROW(Fa!$A3)))-2),"")</f>
        <v>512001</v>
      </c>
    </row>
    <row r="5" spans="1:9" x14ac:dyDescent="0.25">
      <c r="A5" s="1">
        <v>512000</v>
      </c>
      <c r="G5" s="3" cm="1">
        <f t="array" ref="G5">IFERROR(INDEX(Fa!A$5:A$12,SUMPRODUCT(LARGE((MID(Fa!A$5:A$12,1,LEN(I$2))*1=I$2)*ROW(Fa!A$5:A$12),ROW(Fa!$A4)))-2),"")</f>
        <v>512300</v>
      </c>
    </row>
    <row r="6" spans="1:9" x14ac:dyDescent="0.25">
      <c r="A6" s="1">
        <v>512100</v>
      </c>
      <c r="G6" s="3" t="str" cm="1">
        <f t="array" ref="G6">IFERROR(INDEX(Fa!A$5:A$12,SUMPRODUCT(LARGE((MID(Fa!A$5:A$12,1,LEN(I$2))*1=I$2)*ROW(Fa!A$5:A$12),ROW($A5)))-2),"")</f>
        <v/>
      </c>
    </row>
    <row r="7" spans="1:9" x14ac:dyDescent="0.25">
      <c r="A7" s="1">
        <v>512300</v>
      </c>
      <c r="G7" s="3" t="str" cm="1">
        <f t="array" ref="G7">IFERROR(INDEX(Fa!A$5:A$12,SUMPRODUCT(LARGE((MID(Fa!A$5:A$12,1,LEN(I$2))*1=I$2)*ROW(Fa!A$5:A$12),ROW($A6)))-2),"")</f>
        <v/>
      </c>
    </row>
    <row r="8" spans="1:9" x14ac:dyDescent="0.25">
      <c r="A8" s="1">
        <v>512001</v>
      </c>
      <c r="G8" s="3" t="str" cm="1">
        <f t="array" ref="G8">IFERROR(INDEX(Fa!A$5:A$12,SUMPRODUCT(LARGE((MID(Fa!A$5:A$12,1,LEN(I$2))*1=I$2)*ROW(Fa!A$5:A$12),ROW($A7)))-2),"")</f>
        <v/>
      </c>
    </row>
    <row r="9" spans="1:9" x14ac:dyDescent="0.25">
      <c r="A9" s="1">
        <v>604000</v>
      </c>
      <c r="G9" s="3" t="str" cm="1">
        <f t="array" ref="G9">IFERROR(INDEX(Fa!A$5:A$12,SUMPRODUCT(LARGE((MID(Fa!A$5:A$12,1,LEN(I$2))*1=I$2)*ROW(Fa!A$5:A$12),ROW($A8)))-2),"")</f>
        <v/>
      </c>
    </row>
    <row r="10" spans="1:9" x14ac:dyDescent="0.25">
      <c r="A10" s="1">
        <v>605000</v>
      </c>
      <c r="G10" s="3" t="str" cm="1">
        <f t="array" ref="G10">IFERROR(INDEX(Fa!A$5:A$12,SUMPRODUCT(LARGE((MID(Fa!A$5:A$12,1,LEN(I$2))*1=I$2)*ROW(Fa!A$5:A$12),ROW($A9)))-2),"")</f>
        <v/>
      </c>
    </row>
    <row r="11" spans="1:9" x14ac:dyDescent="0.25">
      <c r="G11" s="3" t="str" cm="1">
        <f t="array" ref="G11">IFERROR(INDEX(A$3:A$10,SUMPRODUCT(LARGE((MID(A$3:A$10,1,LEN(I$2))*1=I$2)*ROW(A$3:A$10),ROW($A10)))-2),"")</f>
        <v/>
      </c>
    </row>
    <row r="12" spans="1:9" x14ac:dyDescent="0.25">
      <c r="G12" s="3" t="str" cm="1">
        <f t="array" ref="G12">IFERROR(INDEX(A$3:A$10,SUMPRODUCT(LARGE((MID(A$3:A$10,1,LEN(I$2))*1=I$2)*ROW(A$3:A$10),ROW($A11)))-2),"")</f>
        <v/>
      </c>
    </row>
    <row r="13" spans="1:9" x14ac:dyDescent="0.25">
      <c r="G13" s="3"/>
    </row>
    <row r="14" spans="1:9" x14ac:dyDescent="0.25">
      <c r="G14" s="3"/>
    </row>
    <row r="15" spans="1:9" x14ac:dyDescent="0.25">
      <c r="G15" s="3"/>
    </row>
    <row r="16" spans="1:9" x14ac:dyDescent="0.25">
      <c r="G16" s="3"/>
    </row>
    <row r="17" spans="7:7" x14ac:dyDescent="0.25">
      <c r="G17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913A4-651A-4337-A3E3-B004CBE07F78}">
  <dimension ref="A4:A12"/>
  <sheetViews>
    <sheetView workbookViewId="0">
      <selection activeCell="B21" sqref="B21"/>
    </sheetView>
  </sheetViews>
  <sheetFormatPr baseColWidth="10" defaultRowHeight="15" x14ac:dyDescent="0.25"/>
  <sheetData>
    <row r="4" spans="1:1" x14ac:dyDescent="0.25">
      <c r="A4" t="s">
        <v>0</v>
      </c>
    </row>
    <row r="5" spans="1:1" x14ac:dyDescent="0.25">
      <c r="A5" s="1">
        <v>401000</v>
      </c>
    </row>
    <row r="6" spans="1:1" x14ac:dyDescent="0.25">
      <c r="A6" s="1">
        <v>411000</v>
      </c>
    </row>
    <row r="7" spans="1:1" x14ac:dyDescent="0.25">
      <c r="A7" s="1">
        <v>512000</v>
      </c>
    </row>
    <row r="8" spans="1:1" x14ac:dyDescent="0.25">
      <c r="A8" s="1">
        <v>512100</v>
      </c>
    </row>
    <row r="9" spans="1:1" x14ac:dyDescent="0.25">
      <c r="A9" s="1">
        <v>512300</v>
      </c>
    </row>
    <row r="10" spans="1:1" x14ac:dyDescent="0.25">
      <c r="A10" s="1">
        <v>512001</v>
      </c>
    </row>
    <row r="11" spans="1:1" x14ac:dyDescent="0.25">
      <c r="A11" s="1">
        <v>604000</v>
      </c>
    </row>
    <row r="12" spans="1:1" x14ac:dyDescent="0.25">
      <c r="A12" s="1">
        <v>605000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E5492B-77A5-4C4D-8B7C-17A5E5DD62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Feuil5</vt:lpstr>
      <vt:lpstr>Fa</vt:lpstr>
      <vt:lpstr>compte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2024-07-16T15:30:03Z</dcterms:created>
  <dcterms:modified xsi:type="dcterms:W3CDTF">2024-07-22T11:16:55Z</dcterms:modified>
</cp:coreProperties>
</file>