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BA409CE-B5C3-4105-A515-181AE1411CE3}" xr6:coauthVersionLast="47" xr6:coauthVersionMax="47" xr10:uidLastSave="{00000000-0000-0000-0000-000000000000}"/>
  <bookViews>
    <workbookView xWindow="-108" yWindow="-108" windowWidth="23256" windowHeight="12576" activeTab="8" xr2:uid="{00000000-000D-0000-FFFF-FFFF00000000}"/>
  </bookViews>
  <sheets>
    <sheet name="TEAM 1" sheetId="16" r:id="rId1"/>
    <sheet name="TEAM 2" sheetId="17" r:id="rId2"/>
    <sheet name="TEAM 3" sheetId="19" r:id="rId3"/>
    <sheet name="TEAM 4" sheetId="20" r:id="rId4"/>
    <sheet name="TEAM 5" sheetId="22" r:id="rId5"/>
    <sheet name="TEAM 6" sheetId="24" r:id="rId6"/>
    <sheet name="TEAM 7" sheetId="21" r:id="rId7"/>
    <sheet name="TEAM 8" sheetId="23" r:id="rId8"/>
    <sheet name="RECAP SCENARIO 1" sheetId="14" r:id="rId9"/>
  </sheets>
  <definedNames>
    <definedName name="_xlnm.Print_Area" localSheetId="0">'TEAM 1'!$A$1:$R$89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14" l="1"/>
  <c r="B15" i="14"/>
  <c r="I20" i="14"/>
  <c r="H20" i="14"/>
  <c r="G20" i="14"/>
  <c r="F20" i="14"/>
  <c r="E20" i="14"/>
  <c r="D20" i="14"/>
  <c r="C20" i="14"/>
  <c r="B20" i="14"/>
  <c r="R57" i="19"/>
  <c r="R58" i="19" s="1"/>
  <c r="R57" i="19" a="1"/>
  <c r="R47" i="19" a="1"/>
  <c r="R47" i="19" s="1"/>
  <c r="R48" i="19" s="1"/>
  <c r="R41" i="19" a="1"/>
  <c r="R41" i="19" s="1"/>
  <c r="R42" i="19" s="1"/>
  <c r="Q36" i="19"/>
  <c r="L32" i="19"/>
  <c r="R24" i="19" a="1"/>
  <c r="R24" i="19" s="1"/>
  <c r="R25" i="19" s="1"/>
  <c r="M15" i="19"/>
  <c r="D15" i="19"/>
  <c r="C15" i="19"/>
  <c r="D13" i="19"/>
  <c r="C13" i="19"/>
  <c r="M12" i="19"/>
  <c r="L10" i="19"/>
  <c r="F15" i="19" s="1"/>
  <c r="L8" i="19"/>
  <c r="F13" i="19" s="1"/>
  <c r="Q5" i="19"/>
  <c r="F80" i="19" s="1"/>
  <c r="R57" i="17" a="1"/>
  <c r="R57" i="17" s="1"/>
  <c r="R58" i="17" s="1"/>
  <c r="R47" i="17" a="1"/>
  <c r="R47" i="17" s="1"/>
  <c r="R48" i="17" s="1"/>
  <c r="R41" i="17" a="1"/>
  <c r="R41" i="17" s="1"/>
  <c r="R42" i="17" s="1"/>
  <c r="L32" i="17"/>
  <c r="Q36" i="17" s="1"/>
  <c r="R24" i="17" a="1"/>
  <c r="R24" i="17" s="1"/>
  <c r="R25" i="17" s="1"/>
  <c r="M15" i="17"/>
  <c r="M12" i="17"/>
  <c r="Q5" i="17" s="1"/>
  <c r="F80" i="17" s="1"/>
  <c r="L10" i="17"/>
  <c r="F15" i="17" s="1"/>
  <c r="L8" i="17"/>
  <c r="D13" i="17" s="1"/>
  <c r="R47" i="16" a="1"/>
  <c r="R47" i="16" s="1"/>
  <c r="R48" i="16" s="1"/>
  <c r="R24" i="16" a="1"/>
  <c r="R24" i="16" s="1"/>
  <c r="C11" i="14" a="1"/>
  <c r="E11" i="14" a="1"/>
  <c r="G11" i="14" a="1"/>
  <c r="I11" i="14" a="1"/>
  <c r="D11" i="14" a="1"/>
  <c r="F11" i="14" a="1"/>
  <c r="H11" i="14" a="1"/>
  <c r="B11" i="14" a="1"/>
  <c r="B8" i="14" a="1"/>
  <c r="C3" i="14" a="1"/>
  <c r="E3" i="14" a="1"/>
  <c r="G3" i="14" a="1"/>
  <c r="I3" i="14" a="1"/>
  <c r="D4" i="14" a="1"/>
  <c r="F4" i="14" a="1"/>
  <c r="H4" i="14" a="1"/>
  <c r="C5" i="14" a="1"/>
  <c r="E5" i="14" a="1"/>
  <c r="G5" i="14" a="1"/>
  <c r="I5" i="14" a="1"/>
  <c r="D6" i="14" a="1"/>
  <c r="F6" i="14" a="1"/>
  <c r="H6" i="14" a="1"/>
  <c r="C7" i="14" a="1"/>
  <c r="E7" i="14" a="1"/>
  <c r="G7" i="14" a="1"/>
  <c r="I7" i="14" a="1"/>
  <c r="D8" i="14" a="1"/>
  <c r="F8" i="14" a="1"/>
  <c r="H8" i="14" a="1"/>
  <c r="E8" i="14" a="1"/>
  <c r="D3" i="14" a="1"/>
  <c r="F3" i="14" a="1"/>
  <c r="H3" i="14" a="1"/>
  <c r="C4" i="14" a="1"/>
  <c r="E4" i="14" a="1"/>
  <c r="G4" i="14" a="1"/>
  <c r="I4" i="14" a="1"/>
  <c r="D5" i="14" a="1"/>
  <c r="F5" i="14" a="1"/>
  <c r="H5" i="14" a="1"/>
  <c r="C6" i="14" a="1"/>
  <c r="E6" i="14" a="1"/>
  <c r="G6" i="14" a="1"/>
  <c r="I6" i="14" a="1"/>
  <c r="D7" i="14" a="1"/>
  <c r="F7" i="14" a="1"/>
  <c r="H7" i="14" a="1"/>
  <c r="C8" i="14" a="1"/>
  <c r="G8" i="14" a="1"/>
  <c r="I8" i="14" a="1"/>
  <c r="B4" i="14" a="1"/>
  <c r="B6" i="14" a="1"/>
  <c r="B7" i="14" a="1"/>
  <c r="B5" i="14" a="1"/>
  <c r="B3" i="14" a="1"/>
  <c r="H11" i="14" l="1"/>
  <c r="F11" i="14"/>
  <c r="D11" i="14"/>
  <c r="I11" i="14"/>
  <c r="G11" i="14"/>
  <c r="E11" i="14"/>
  <c r="C11" i="14"/>
  <c r="B11" i="14"/>
  <c r="B8" i="14"/>
  <c r="I8" i="14"/>
  <c r="G8" i="14"/>
  <c r="C8" i="14"/>
  <c r="H7" i="14"/>
  <c r="F7" i="14"/>
  <c r="D7" i="14"/>
  <c r="I6" i="14"/>
  <c r="G6" i="14"/>
  <c r="E6" i="14"/>
  <c r="C6" i="14"/>
  <c r="H5" i="14"/>
  <c r="F5" i="14"/>
  <c r="D5" i="14"/>
  <c r="I4" i="14"/>
  <c r="G4" i="14"/>
  <c r="E4" i="14"/>
  <c r="C4" i="14"/>
  <c r="H3" i="14"/>
  <c r="F3" i="14"/>
  <c r="D3" i="14"/>
  <c r="E8" i="14"/>
  <c r="H8" i="14"/>
  <c r="F8" i="14"/>
  <c r="D8" i="14"/>
  <c r="I7" i="14"/>
  <c r="G7" i="14"/>
  <c r="E7" i="14"/>
  <c r="C7" i="14"/>
  <c r="H6" i="14"/>
  <c r="F6" i="14"/>
  <c r="D6" i="14"/>
  <c r="I5" i="14"/>
  <c r="G5" i="14"/>
  <c r="E5" i="14"/>
  <c r="C5" i="14"/>
  <c r="H4" i="14"/>
  <c r="F4" i="14"/>
  <c r="D4" i="14"/>
  <c r="I3" i="14"/>
  <c r="G3" i="14"/>
  <c r="E3" i="14"/>
  <c r="C3" i="14"/>
  <c r="B5" i="14"/>
  <c r="B7" i="14"/>
  <c r="B6" i="14"/>
  <c r="B4" i="14"/>
  <c r="B3" i="14"/>
  <c r="B22" i="14"/>
  <c r="B21" i="14" s="1"/>
  <c r="C22" i="14"/>
  <c r="C21" i="14" s="1"/>
  <c r="E13" i="19"/>
  <c r="R16" i="19" s="1" a="1"/>
  <c r="R16" i="19" s="1"/>
  <c r="R17" i="19" s="1"/>
  <c r="Q82" i="19" s="1"/>
  <c r="E15" i="19"/>
  <c r="C13" i="17"/>
  <c r="F13" i="17"/>
  <c r="E13" i="17"/>
  <c r="C15" i="17"/>
  <c r="D15" i="17"/>
  <c r="E15" i="17"/>
  <c r="R16" i="17" l="1" a="1"/>
  <c r="R16" i="17" s="1"/>
  <c r="R17" i="17" s="1"/>
  <c r="Q82" i="17" s="1"/>
  <c r="R57" i="16" a="1"/>
  <c r="R57" i="16" s="1"/>
  <c r="R58" i="16" s="1"/>
  <c r="R41" i="16" a="1"/>
  <c r="R41" i="16" s="1"/>
  <c r="R42" i="16" s="1"/>
  <c r="R25" i="16"/>
  <c r="L32" i="16"/>
  <c r="M15" i="16" s="1"/>
  <c r="L10" i="16"/>
  <c r="C15" i="16" s="1"/>
  <c r="L8" i="16"/>
  <c r="C13" i="16" s="1"/>
  <c r="I30" i="14"/>
  <c r="Q36" i="16" l="1"/>
  <c r="M12" i="16"/>
  <c r="Q5" i="16" s="1"/>
  <c r="D13" i="16"/>
  <c r="D15" i="16"/>
  <c r="E15" i="16"/>
  <c r="E13" i="16"/>
  <c r="F13" i="16"/>
  <c r="F15" i="16"/>
  <c r="I24" i="14"/>
  <c r="I15" i="14"/>
  <c r="H24" i="14"/>
  <c r="H15" i="14"/>
  <c r="G24" i="14"/>
  <c r="G15" i="14"/>
  <c r="F24" i="14"/>
  <c r="F15" i="14"/>
  <c r="E24" i="14"/>
  <c r="E15" i="14"/>
  <c r="D24" i="14"/>
  <c r="D15" i="14"/>
  <c r="C24" i="14"/>
  <c r="C15" i="14"/>
  <c r="R16" i="16" l="1" a="1"/>
  <c r="R16" i="16" s="1"/>
  <c r="R17" i="16" s="1"/>
  <c r="F22" i="14"/>
  <c r="F21" i="14" s="1"/>
  <c r="G22" i="14"/>
  <c r="G21" i="14" s="1"/>
  <c r="D22" i="14"/>
  <c r="D21" i="14" s="1"/>
  <c r="E22" i="14"/>
  <c r="E21" i="14" s="1"/>
  <c r="H22" i="14"/>
  <c r="H21" i="14" s="1"/>
  <c r="I22" i="14"/>
  <c r="I21" i="14" s="1"/>
  <c r="E26" i="14"/>
  <c r="E25" i="14" s="1"/>
  <c r="I17" i="14"/>
  <c r="I16" i="14" s="1"/>
  <c r="F17" i="14"/>
  <c r="F16" i="14" s="1"/>
  <c r="B17" i="14"/>
  <c r="B16" i="14" s="1"/>
  <c r="C17" i="14"/>
  <c r="C16" i="14" s="1"/>
  <c r="E17" i="14"/>
  <c r="E16" i="14" s="1"/>
  <c r="G17" i="14"/>
  <c r="G16" i="14" s="1"/>
  <c r="H17" i="14"/>
  <c r="H16" i="14" s="1"/>
  <c r="D17" i="14"/>
  <c r="D16" i="14" s="1"/>
  <c r="G26" i="14"/>
  <c r="G25" i="14" s="1"/>
  <c r="H26" i="14"/>
  <c r="H25" i="14" s="1"/>
  <c r="I26" i="14"/>
  <c r="I25" i="14" s="1"/>
  <c r="D26" i="14"/>
  <c r="D25" i="14" s="1"/>
  <c r="C26" i="14"/>
  <c r="C25" i="14" s="1"/>
  <c r="B26" i="14" l="1"/>
  <c r="B25" i="14" s="1"/>
  <c r="F26" i="14"/>
  <c r="F25" i="14" s="1"/>
  <c r="I13" i="14"/>
  <c r="I12" i="14" s="1"/>
  <c r="H13" i="14"/>
  <c r="H12" i="14" s="1"/>
  <c r="G13" i="14"/>
  <c r="G12" i="14" s="1"/>
  <c r="E13" i="14"/>
  <c r="E12" i="14" s="1"/>
  <c r="B13" i="14"/>
  <c r="B12" i="14" s="1"/>
  <c r="B29" i="14" s="1"/>
  <c r="F13" i="14"/>
  <c r="F12" i="14" s="1"/>
  <c r="C13" i="14"/>
  <c r="C12" i="14" s="1"/>
  <c r="D13" i="14"/>
  <c r="D12" i="14" s="1"/>
  <c r="B30" i="14"/>
  <c r="F29" i="14" l="1"/>
  <c r="H29" i="14"/>
  <c r="D29" i="14"/>
  <c r="E29" i="14"/>
  <c r="C29" i="14"/>
  <c r="G29" i="14"/>
  <c r="I29" i="14"/>
  <c r="I31" i="14" l="1" a="1"/>
  <c r="G31" i="14" a="1"/>
  <c r="H31" i="14" a="1"/>
  <c r="F31" i="14" a="1"/>
  <c r="E31" i="14" a="1"/>
  <c r="C31" i="14" a="1"/>
  <c r="D31" i="14" a="1"/>
  <c r="B31" i="14" a="1"/>
  <c r="G9" i="14"/>
  <c r="D9" i="14"/>
  <c r="C9" i="14"/>
  <c r="E9" i="14"/>
  <c r="I9" i="14"/>
  <c r="H9" i="14"/>
  <c r="F9" i="14"/>
  <c r="B9" i="14"/>
  <c r="E31" i="14" l="1"/>
  <c r="G31" i="14"/>
  <c r="I31" i="14"/>
  <c r="C31" i="14"/>
  <c r="H31" i="14"/>
  <c r="F31" i="14"/>
  <c r="B31" i="14"/>
  <c r="D31" i="14"/>
  <c r="F80" i="16"/>
  <c r="Q82" i="1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<sst xmlns="http://schemas.openxmlformats.org/spreadsheetml/2006/main" count="308" uniqueCount="101">
  <si>
    <t>TEAM</t>
  </si>
  <si>
    <t>Heure début mission</t>
  </si>
  <si>
    <t>Contact Victime</t>
  </si>
  <si>
    <t>NON</t>
  </si>
  <si>
    <t>Victime sécurisée</t>
  </si>
  <si>
    <t>OUI</t>
  </si>
  <si>
    <t xml:space="preserve">NON </t>
  </si>
  <si>
    <t xml:space="preserve">Matériel heurte / tombe sur victime </t>
  </si>
  <si>
    <t>SAFETY CHECK NON DEMANDE</t>
  </si>
  <si>
    <t>DEBUT DEPLACEMENT CIVIERE</t>
  </si>
  <si>
    <t>CRITERE SPECIFIQUE</t>
  </si>
  <si>
    <t>Chute matériel &gt;3m</t>
  </si>
  <si>
    <t>Evolution ou déplacement sur 1 seule corde</t>
  </si>
  <si>
    <t>Frottement corde/sangle non protégé</t>
  </si>
  <si>
    <t>Mousqueton non verrouillé</t>
  </si>
  <si>
    <t>Pas de nœud en bout de corde</t>
  </si>
  <si>
    <t>1ere</t>
  </si>
  <si>
    <t>2eme</t>
  </si>
  <si>
    <t>3ème</t>
  </si>
  <si>
    <t>4ème</t>
  </si>
  <si>
    <t>5ème</t>
  </si>
  <si>
    <t>Pénalités</t>
  </si>
  <si>
    <t>Heure Abordage physique</t>
  </si>
  <si>
    <t>Temps abordage</t>
  </si>
  <si>
    <t xml:space="preserve">heure </t>
  </si>
  <si>
    <t>ARRIVEE ZONE DE POSE</t>
  </si>
  <si>
    <t>Heure Sécurisation</t>
  </si>
  <si>
    <t>Temps sécurisation</t>
  </si>
  <si>
    <t>&gt;10</t>
  </si>
  <si>
    <t>&gt;15</t>
  </si>
  <si>
    <t>X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</si>
  <si>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</si>
  <si>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</si>
  <si>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</si>
  <si>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</si>
  <si>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</si>
  <si>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</si>
  <si>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</si>
  <si>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</si>
  <si>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ABORDAGE (40)</t>
  </si>
  <si>
    <t>BILAN - GESTES SEC (40)</t>
  </si>
  <si>
    <t>Temps de prise en charge</t>
  </si>
  <si>
    <t xml:space="preserve">Points </t>
  </si>
  <si>
    <t xml:space="preserve">Classement </t>
  </si>
  <si>
    <t xml:space="preserve">Nb de points </t>
  </si>
  <si>
    <t>Classement critère spécifique</t>
  </si>
  <si>
    <t>TEMPS GLOBAL EPREUVE</t>
  </si>
  <si>
    <t>Classement</t>
  </si>
  <si>
    <t>SAFETY CHECK (30)</t>
  </si>
  <si>
    <t>POINTS  TECHNIQUES /200</t>
  </si>
  <si>
    <t xml:space="preserve">TOTAL </t>
  </si>
  <si>
    <t>TEMPS ABORDAGE PONDERE</t>
  </si>
  <si>
    <t>Points</t>
  </si>
  <si>
    <t>&lt;10</t>
  </si>
  <si>
    <t>&gt;20</t>
  </si>
  <si>
    <t xml:space="preserve">Ancrage / amarrage </t>
  </si>
  <si>
    <t>Mousqueton travaille mal (porte à faux, etc…)</t>
  </si>
  <si>
    <t>Oubli de matériel</t>
  </si>
  <si>
    <t>Temps annoncé</t>
  </si>
  <si>
    <t>Personnel non longé / incorrectement longé</t>
  </si>
  <si>
    <t xml:space="preserve">Ecart Final </t>
  </si>
  <si>
    <t>mn</t>
  </si>
  <si>
    <t>SAFETY CHECK</t>
  </si>
  <si>
    <t>STOP 1</t>
  </si>
  <si>
    <t xml:space="preserve">TEMPS IMMOBILISATION </t>
  </si>
  <si>
    <t xml:space="preserve">FAUTES DE SECURITE </t>
  </si>
  <si>
    <t>Organisation de l'équipe, Sécurité, Gestion des aléas, Leadership etc…</t>
  </si>
  <si>
    <t>Attitude (respect, etc…)</t>
  </si>
  <si>
    <t>SCENARIO x</t>
  </si>
  <si>
    <t>Points/40</t>
  </si>
  <si>
    <t>Points / 30</t>
  </si>
  <si>
    <t>Points / 10</t>
  </si>
  <si>
    <t>Points / 80</t>
  </si>
  <si>
    <t xml:space="preserve">FIN DE MISSION </t>
  </si>
  <si>
    <t>Temps total</t>
  </si>
  <si>
    <t>Temps pour prise en charge médic (safety check retiré)</t>
  </si>
  <si>
    <t>POINTS FIXES</t>
  </si>
  <si>
    <t>Temps d'évacuation</t>
  </si>
  <si>
    <t xml:space="preserve">CRITERE SPECIFIQUE </t>
  </si>
  <si>
    <t>Ecart entre temps annoncé et temps réalisé (pose civière)</t>
  </si>
  <si>
    <t xml:space="preserve">Ecart </t>
  </si>
  <si>
    <t>Bonif.</t>
  </si>
  <si>
    <t>+/-</t>
  </si>
  <si>
    <t>&gt;</t>
  </si>
  <si>
    <t>+/- 2mn</t>
  </si>
  <si>
    <t>Garrot</t>
  </si>
  <si>
    <t>Autre :</t>
  </si>
  <si>
    <t>&lt;10'</t>
  </si>
  <si>
    <t>&gt;10'</t>
  </si>
  <si>
    <t>&gt;15'</t>
  </si>
  <si>
    <t>&gt;20'</t>
  </si>
  <si>
    <t>≤1'</t>
  </si>
  <si>
    <t>&gt;1'</t>
  </si>
  <si>
    <t>&gt;3'</t>
  </si>
  <si>
    <t>&gt;5'</t>
  </si>
  <si>
    <t>(Uniquement points abordage comptabilisés )</t>
  </si>
  <si>
    <t>Commentaire :</t>
  </si>
  <si>
    <t xml:space="preserve">Sortie civière/victime : </t>
  </si>
  <si>
    <t>HORS TEMPS / ARRET EPREUVE</t>
  </si>
  <si>
    <t>COMMANDEMENT (10)</t>
  </si>
  <si>
    <t>FAUTES DE SECURITE (80)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</si>
</sst>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2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958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4EA00"/>
        <bgColor indexed="64"/>
      </patternFill>
    </fill>
    <fill>
      <patternFill patternType="solid">
        <fgColor rgb="FF92D050"/>
        <bgColor indexed="64"/>
      </patternFill>
    </fill>
    <fill>
      <patternFill patternType="darkUp"/>
    </fill>
    <fill>
      <patternFill patternType="darkUp">
        <bgColor theme="9" tint="0.59999389629810485"/>
      </patternFill>
    </fill>
    <fill>
      <patternFill patternType="darkUp">
        <bgColor rgb="FFFF9581"/>
      </patternFill>
    </fill>
    <fill>
      <patternFill patternType="darkUp">
        <bgColor rgb="FFFFFF00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0" fillId="0" borderId="10" xfId="0" applyBorder="1"/>
    <xf numFmtId="0" fontId="6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7" borderId="0" xfId="0" applyFont="1" applyFill="1" applyAlignment="1">
      <alignment horizontal="right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6" fillId="0" borderId="0" xfId="0" applyFont="1" applyAlignment="1">
      <alignment horizontal="left"/>
    </xf>
    <xf numFmtId="0" fontId="6" fillId="8" borderId="0" xfId="0" applyFont="1" applyFill="1" applyAlignment="1">
      <alignment horizontal="left"/>
    </xf>
    <xf numFmtId="0" fontId="6" fillId="8" borderId="0" xfId="0" applyFont="1" applyFill="1" applyAlignment="1">
      <alignment horizontal="center"/>
    </xf>
    <xf numFmtId="0" fontId="0" fillId="8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15" fillId="2" borderId="16" xfId="0" applyFont="1" applyFill="1" applyBorder="1" applyAlignment="1" applyProtection="1">
      <alignment horizontal="center"/>
      <protection locked="0"/>
    </xf>
    <xf numFmtId="0" fontId="2" fillId="3" borderId="11" xfId="0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0" fillId="7" borderId="0" xfId="0" applyFill="1" applyProtection="1">
      <protection locked="0"/>
    </xf>
    <xf numFmtId="0" fontId="16" fillId="2" borderId="11" xfId="0" applyFont="1" applyFill="1" applyBorder="1" applyAlignment="1" applyProtection="1">
      <alignment horizontal="center"/>
      <protection locked="0"/>
    </xf>
    <xf numFmtId="0" fontId="16" fillId="3" borderId="11" xfId="0" applyFont="1" applyFill="1" applyBorder="1" applyAlignment="1" applyProtection="1">
      <alignment horizontal="center"/>
      <protection locked="0"/>
    </xf>
    <xf numFmtId="0" fontId="0" fillId="0" borderId="11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164" fontId="0" fillId="2" borderId="16" xfId="0" applyNumberFormat="1" applyFill="1" applyBorder="1" applyAlignment="1">
      <alignment horizontal="center"/>
    </xf>
    <xf numFmtId="0" fontId="0" fillId="0" borderId="11" xfId="0" applyBorder="1"/>
    <xf numFmtId="45" fontId="0" fillId="0" borderId="0" xfId="0" applyNumberFormat="1"/>
    <xf numFmtId="0" fontId="17" fillId="0" borderId="0" xfId="0" applyFont="1" applyAlignment="1">
      <alignment horizontal="center" vertical="center"/>
    </xf>
    <xf numFmtId="0" fontId="0" fillId="0" borderId="17" xfId="0" applyBorder="1"/>
    <xf numFmtId="0" fontId="0" fillId="0" borderId="36" xfId="0" applyBorder="1" applyAlignment="1">
      <alignment horizontal="center"/>
    </xf>
    <xf numFmtId="0" fontId="18" fillId="11" borderId="30" xfId="0" applyFont="1" applyFill="1" applyBorder="1" applyAlignment="1">
      <alignment horizontal="left" vertical="center" wrapText="1"/>
    </xf>
    <xf numFmtId="0" fontId="0" fillId="11" borderId="38" xfId="0" applyFill="1" applyBorder="1" applyAlignment="1">
      <alignment horizontal="left"/>
    </xf>
    <xf numFmtId="0" fontId="0" fillId="11" borderId="14" xfId="0" applyFill="1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3" xfId="0" applyBorder="1" applyAlignment="1">
      <alignment horizontal="center"/>
    </xf>
    <xf numFmtId="0" fontId="0" fillId="12" borderId="19" xfId="0" applyFill="1" applyBorder="1" applyAlignment="1">
      <alignment horizontal="left"/>
    </xf>
    <xf numFmtId="0" fontId="0" fillId="12" borderId="19" xfId="0" applyFill="1" applyBorder="1" applyAlignment="1">
      <alignment horizontal="center"/>
    </xf>
    <xf numFmtId="0" fontId="18" fillId="13" borderId="30" xfId="0" applyFont="1" applyFill="1" applyBorder="1" applyAlignment="1">
      <alignment horizontal="left"/>
    </xf>
    <xf numFmtId="0" fontId="0" fillId="13" borderId="37" xfId="0" applyFill="1" applyBorder="1" applyAlignment="1">
      <alignment horizontal="center"/>
    </xf>
    <xf numFmtId="0" fontId="0" fillId="13" borderId="38" xfId="0" applyFill="1" applyBorder="1" applyAlignment="1">
      <alignment horizontal="left"/>
    </xf>
    <xf numFmtId="0" fontId="0" fillId="13" borderId="14" xfId="0" applyFill="1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6" xfId="0" applyBorder="1"/>
    <xf numFmtId="0" fontId="19" fillId="0" borderId="11" xfId="0" applyFont="1" applyBorder="1" applyAlignment="1">
      <alignment horizontal="center"/>
    </xf>
    <xf numFmtId="0" fontId="18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21" fontId="0" fillId="11" borderId="11" xfId="0" applyNumberFormat="1" applyFill="1" applyBorder="1" applyAlignment="1">
      <alignment horizontal="center"/>
    </xf>
    <xf numFmtId="0" fontId="18" fillId="9" borderId="11" xfId="0" applyFont="1" applyFill="1" applyBorder="1"/>
    <xf numFmtId="0" fontId="16" fillId="16" borderId="11" xfId="0" applyFont="1" applyFill="1" applyBorder="1" applyAlignment="1" applyProtection="1">
      <alignment horizontal="center"/>
      <protection locked="0"/>
    </xf>
    <xf numFmtId="0" fontId="16" fillId="17" borderId="11" xfId="0" applyFont="1" applyFill="1" applyBorder="1" applyAlignment="1" applyProtection="1">
      <alignment horizontal="center"/>
      <protection locked="0"/>
    </xf>
    <xf numFmtId="0" fontId="18" fillId="9" borderId="17" xfId="0" applyFont="1" applyFill="1" applyBorder="1"/>
    <xf numFmtId="0" fontId="18" fillId="9" borderId="36" xfId="0" applyFont="1" applyFill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5" fillId="14" borderId="11" xfId="0" applyFont="1" applyFill="1" applyBorder="1" applyAlignment="1">
      <alignment horizontal="left" vertical="center"/>
    </xf>
    <xf numFmtId="0" fontId="21" fillId="14" borderId="11" xfId="0" applyFont="1" applyFill="1" applyBorder="1" applyAlignment="1">
      <alignment horizontal="center" vertical="center"/>
    </xf>
    <xf numFmtId="0" fontId="22" fillId="5" borderId="33" xfId="0" applyFont="1" applyFill="1" applyBorder="1" applyAlignment="1">
      <alignment horizontal="left"/>
    </xf>
    <xf numFmtId="0" fontId="14" fillId="5" borderId="33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19" fillId="0" borderId="36" xfId="0" applyFont="1" applyBorder="1" applyAlignment="1">
      <alignment horizontal="center"/>
    </xf>
    <xf numFmtId="0" fontId="0" fillId="3" borderId="14" xfId="0" applyFill="1" applyBorder="1" applyAlignment="1">
      <alignment horizontal="left"/>
    </xf>
    <xf numFmtId="0" fontId="0" fillId="3" borderId="38" xfId="0" applyFill="1" applyBorder="1" applyAlignment="1">
      <alignment horizontal="left"/>
    </xf>
    <xf numFmtId="0" fontId="18" fillId="3" borderId="30" xfId="0" applyFont="1" applyFill="1" applyBorder="1" applyAlignment="1">
      <alignment horizontal="left"/>
    </xf>
    <xf numFmtId="21" fontId="0" fillId="3" borderId="37" xfId="0" applyNumberFormat="1" applyFill="1" applyBorder="1" applyAlignment="1">
      <alignment horizontal="center"/>
    </xf>
    <xf numFmtId="0" fontId="18" fillId="0" borderId="17" xfId="0" applyFont="1" applyBorder="1"/>
    <xf numFmtId="0" fontId="18" fillId="0" borderId="36" xfId="0" applyFont="1" applyBorder="1" applyAlignment="1">
      <alignment horizontal="center"/>
    </xf>
    <xf numFmtId="0" fontId="18" fillId="19" borderId="11" xfId="0" applyFont="1" applyFill="1" applyBorder="1"/>
    <xf numFmtId="0" fontId="18" fillId="0" borderId="11" xfId="0" applyFont="1" applyBorder="1" applyAlignment="1">
      <alignment horizontal="center"/>
    </xf>
    <xf numFmtId="21" fontId="1" fillId="19" borderId="11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0" fillId="0" borderId="39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0" xfId="0" applyFont="1" applyProtection="1">
      <protection locked="0"/>
    </xf>
    <xf numFmtId="0" fontId="0" fillId="8" borderId="0" xfId="0" applyFill="1" applyProtection="1">
      <protection locked="0"/>
    </xf>
    <xf numFmtId="49" fontId="0" fillId="0" borderId="0" xfId="0" applyNumberFormat="1" applyAlignment="1">
      <alignment horizontal="center" vertical="center" wrapText="1"/>
    </xf>
    <xf numFmtId="1" fontId="16" fillId="0" borderId="20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6" fillId="0" borderId="0" xfId="0" applyFont="1" applyAlignment="1" applyProtection="1">
      <alignment horizontal="center"/>
      <protection locked="0"/>
    </xf>
    <xf numFmtId="0" fontId="10" fillId="0" borderId="0" xfId="0" applyFont="1"/>
    <xf numFmtId="0" fontId="23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21" fontId="24" fillId="0" borderId="0" xfId="0" applyNumberFormat="1" applyFont="1" applyAlignment="1" applyProtection="1">
      <alignment horizontal="center" vertical="center"/>
      <protection locked="0"/>
    </xf>
    <xf numFmtId="21" fontId="24" fillId="3" borderId="2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6" fillId="3" borderId="11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9" fillId="0" borderId="0" xfId="0" applyFont="1" applyAlignment="1">
      <alignment vertical="center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14" fillId="0" borderId="0" xfId="0" applyFont="1" applyAlignment="1">
      <alignment vertical="center"/>
    </xf>
    <xf numFmtId="0" fontId="2" fillId="10" borderId="47" xfId="0" applyFont="1" applyFill="1" applyBorder="1" applyAlignment="1" applyProtection="1">
      <alignment horizontal="center"/>
      <protection locked="0"/>
    </xf>
    <xf numFmtId="0" fontId="2" fillId="10" borderId="49" xfId="0" applyFont="1" applyFill="1" applyBorder="1" applyAlignment="1" applyProtection="1">
      <alignment horizontal="center"/>
      <protection locked="0"/>
    </xf>
    <xf numFmtId="0" fontId="0" fillId="8" borderId="0" xfId="0" applyFill="1" applyAlignment="1">
      <alignment vertical="center" wrapText="1"/>
    </xf>
    <xf numFmtId="0" fontId="14" fillId="8" borderId="0" xfId="0" applyFont="1" applyFill="1" applyAlignment="1">
      <alignment vertical="center"/>
    </xf>
    <xf numFmtId="164" fontId="0" fillId="8" borderId="0" xfId="0" applyNumberFormat="1" applyFill="1" applyAlignment="1">
      <alignment vertical="center"/>
    </xf>
    <xf numFmtId="0" fontId="0" fillId="8" borderId="0" xfId="0" applyFill="1" applyAlignment="1">
      <alignment vertical="center"/>
    </xf>
    <xf numFmtId="164" fontId="0" fillId="0" borderId="0" xfId="0" applyNumberFormat="1" applyAlignment="1" applyProtection="1">
      <alignment horizontal="left" vertical="center" wrapText="1"/>
      <protection locked="0"/>
    </xf>
    <xf numFmtId="49" fontId="0" fillId="0" borderId="11" xfId="0" applyNumberFormat="1" applyBorder="1" applyAlignment="1" applyProtection="1">
      <alignment horizontal="center" vertical="center" wrapText="1"/>
      <protection locked="0"/>
    </xf>
    <xf numFmtId="49" fontId="0" fillId="0" borderId="33" xfId="0" applyNumberFormat="1" applyBorder="1" applyAlignment="1">
      <alignment horizontal="center" vertical="center"/>
    </xf>
    <xf numFmtId="1" fontId="14" fillId="0" borderId="0" xfId="0" applyNumberFormat="1" applyFont="1" applyAlignment="1" applyProtection="1">
      <alignment vertical="center"/>
      <protection locked="0"/>
    </xf>
    <xf numFmtId="0" fontId="27" fillId="0" borderId="0" xfId="0" applyFont="1" applyProtection="1">
      <protection locked="0"/>
    </xf>
    <xf numFmtId="0" fontId="16" fillId="0" borderId="11" xfId="0" applyFont="1" applyBorder="1" applyAlignment="1">
      <alignment horizontal="center" vertical="center"/>
    </xf>
    <xf numFmtId="0" fontId="16" fillId="14" borderId="20" xfId="0" applyFont="1" applyFill="1" applyBorder="1" applyAlignment="1">
      <alignment horizontal="center"/>
    </xf>
    <xf numFmtId="0" fontId="16" fillId="3" borderId="20" xfId="0" applyFont="1" applyFill="1" applyBorder="1" applyAlignment="1">
      <alignment horizontal="center"/>
    </xf>
    <xf numFmtId="20" fontId="0" fillId="0" borderId="0" xfId="0" applyNumberFormat="1" applyAlignment="1" applyProtection="1">
      <alignment horizontal="center" vertical="center"/>
      <protection locked="0"/>
    </xf>
    <xf numFmtId="0" fontId="8" fillId="0" borderId="4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2" borderId="28" xfId="0" applyFont="1" applyFill="1" applyBorder="1" applyAlignment="1" applyProtection="1">
      <alignment horizontal="center"/>
      <protection locked="0"/>
    </xf>
    <xf numFmtId="0" fontId="16" fillId="3" borderId="28" xfId="0" applyFont="1" applyFill="1" applyBorder="1" applyAlignment="1" applyProtection="1">
      <alignment horizontal="center"/>
      <protection locked="0"/>
    </xf>
    <xf numFmtId="0" fontId="16" fillId="3" borderId="29" xfId="0" applyFont="1" applyFill="1" applyBorder="1" applyAlignment="1" applyProtection="1">
      <alignment horizontal="center"/>
      <protection locked="0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22" borderId="11" xfId="0" applyFill="1" applyBorder="1" applyAlignment="1">
      <alignment horizontal="center"/>
    </xf>
    <xf numFmtId="0" fontId="2" fillId="22" borderId="39" xfId="0" applyFont="1" applyFill="1" applyBorder="1" applyAlignment="1">
      <alignment horizontal="center"/>
    </xf>
    <xf numFmtId="0" fontId="2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20" fontId="24" fillId="5" borderId="21" xfId="0" applyNumberFormat="1" applyFont="1" applyFill="1" applyBorder="1" applyAlignment="1" applyProtection="1">
      <alignment horizontal="center" vertical="center"/>
      <protection locked="0"/>
    </xf>
    <xf numFmtId="20" fontId="24" fillId="5" borderId="22" xfId="0" applyNumberFormat="1" applyFont="1" applyFill="1" applyBorder="1" applyAlignment="1" applyProtection="1">
      <alignment horizontal="center" vertical="center"/>
      <protection locked="0"/>
    </xf>
    <xf numFmtId="20" fontId="24" fillId="5" borderId="23" xfId="0" applyNumberFormat="1" applyFont="1" applyFill="1" applyBorder="1" applyAlignment="1" applyProtection="1">
      <alignment horizontal="center" vertical="center"/>
      <protection locked="0"/>
    </xf>
    <xf numFmtId="20" fontId="24" fillId="5" borderId="21" xfId="0" applyNumberFormat="1" applyFont="1" applyFill="1" applyBorder="1" applyAlignment="1">
      <alignment horizontal="center"/>
    </xf>
    <xf numFmtId="20" fontId="24" fillId="5" borderId="22" xfId="0" applyNumberFormat="1" applyFont="1" applyFill="1" applyBorder="1" applyAlignment="1">
      <alignment horizontal="center"/>
    </xf>
    <xf numFmtId="20" fontId="24" fillId="5" borderId="23" xfId="0" applyNumberFormat="1" applyFont="1" applyFill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0" fillId="10" borderId="11" xfId="0" applyNumberFormat="1" applyFill="1" applyBorder="1" applyAlignment="1">
      <alignment horizontal="center" vertical="center"/>
    </xf>
    <xf numFmtId="20" fontId="24" fillId="5" borderId="25" xfId="0" applyNumberFormat="1" applyFont="1" applyFill="1" applyBorder="1" applyAlignment="1" applyProtection="1">
      <alignment horizontal="center" vertical="center"/>
      <protection locked="0"/>
    </xf>
    <xf numFmtId="20" fontId="24" fillId="5" borderId="26" xfId="0" applyNumberFormat="1" applyFont="1" applyFill="1" applyBorder="1" applyAlignment="1" applyProtection="1">
      <alignment horizontal="center" vertical="center"/>
      <protection locked="0"/>
    </xf>
    <xf numFmtId="20" fontId="24" fillId="5" borderId="42" xfId="0" applyNumberFormat="1" applyFont="1" applyFill="1" applyBorder="1" applyAlignment="1" applyProtection="1">
      <alignment horizontal="center" vertical="center"/>
      <protection locked="0"/>
    </xf>
    <xf numFmtId="20" fontId="0" fillId="10" borderId="1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 applyProtection="1">
      <alignment horizontal="center"/>
      <protection locked="0"/>
    </xf>
    <xf numFmtId="0" fontId="24" fillId="0" borderId="8" xfId="0" applyFont="1" applyBorder="1" applyAlignment="1" applyProtection="1">
      <alignment horizontal="center"/>
      <protection locked="0"/>
    </xf>
    <xf numFmtId="0" fontId="24" fillId="0" borderId="9" xfId="0" applyFont="1" applyBorder="1" applyAlignment="1" applyProtection="1">
      <alignment horizontal="center"/>
      <protection locked="0"/>
    </xf>
    <xf numFmtId="20" fontId="23" fillId="10" borderId="10" xfId="0" applyNumberFormat="1" applyFont="1" applyFill="1" applyBorder="1" applyAlignment="1">
      <alignment horizontal="center" vertical="center"/>
    </xf>
    <xf numFmtId="0" fontId="23" fillId="10" borderId="0" xfId="0" applyFont="1" applyFill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6" fillId="15" borderId="11" xfId="0" applyFont="1" applyFill="1" applyBorder="1" applyAlignment="1">
      <alignment horizontal="center"/>
    </xf>
    <xf numFmtId="0" fontId="0" fillId="18" borderId="11" xfId="0" applyFill="1" applyBorder="1" applyAlignment="1" applyProtection="1">
      <alignment horizontal="center"/>
      <protection locked="0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0" fillId="5" borderId="11" xfId="0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6" fillId="15" borderId="12" xfId="0" applyFont="1" applyFill="1" applyBorder="1" applyAlignment="1">
      <alignment horizontal="center"/>
    </xf>
    <xf numFmtId="0" fontId="6" fillId="15" borderId="16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5" fillId="0" borderId="0" xfId="0" applyFont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27" fillId="6" borderId="1" xfId="0" applyFont="1" applyFill="1" applyBorder="1" applyAlignment="1" applyProtection="1">
      <alignment horizontal="center"/>
      <protection locked="0"/>
    </xf>
    <xf numFmtId="0" fontId="27" fillId="6" borderId="3" xfId="0" applyFont="1" applyFill="1" applyBorder="1" applyAlignment="1" applyProtection="1">
      <alignment horizontal="center"/>
      <protection locked="0"/>
    </xf>
    <xf numFmtId="0" fontId="27" fillId="6" borderId="4" xfId="0" applyFont="1" applyFill="1" applyBorder="1" applyAlignment="1" applyProtection="1">
      <alignment horizontal="center"/>
      <protection locked="0"/>
    </xf>
    <xf numFmtId="0" fontId="27" fillId="6" borderId="6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21" fontId="0" fillId="0" borderId="10" xfId="0" applyNumberFormat="1" applyBorder="1" applyAlignment="1" applyProtection="1">
      <alignment horizontal="left" vertical="center"/>
      <protection locked="0"/>
    </xf>
    <xf numFmtId="21" fontId="0" fillId="0" borderId="0" xfId="0" applyNumberFormat="1" applyAlignment="1" applyProtection="1">
      <alignment horizontal="left" vertical="center"/>
      <protection locked="0"/>
    </xf>
    <xf numFmtId="0" fontId="2" fillId="10" borderId="13" xfId="0" applyFont="1" applyFill="1" applyBorder="1" applyAlignment="1" applyProtection="1">
      <alignment horizontal="center" vertical="center"/>
      <protection locked="0"/>
    </xf>
    <xf numFmtId="0" fontId="2" fillId="10" borderId="47" xfId="0" applyFont="1" applyFill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1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23" fillId="0" borderId="0" xfId="0" applyFont="1" applyAlignment="1" applyProtection="1">
      <alignment horizontal="center" vertical="center"/>
      <protection locked="0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20" fontId="23" fillId="10" borderId="10" xfId="0" applyNumberFormat="1" applyFont="1" applyFill="1" applyBorder="1" applyAlignment="1" applyProtection="1">
      <alignment horizontal="center"/>
      <protection locked="0"/>
    </xf>
    <xf numFmtId="0" fontId="23" fillId="10" borderId="0" xfId="0" applyFont="1" applyFill="1" applyAlignment="1" applyProtection="1">
      <alignment horizontal="center"/>
      <protection locked="0"/>
    </xf>
    <xf numFmtId="164" fontId="0" fillId="0" borderId="10" xfId="0" applyNumberFormat="1" applyBorder="1" applyAlignment="1" applyProtection="1">
      <alignment horizontal="left" vertical="center" wrapText="1"/>
      <protection locked="0"/>
    </xf>
    <xf numFmtId="164" fontId="0" fillId="0" borderId="0" xfId="0" applyNumberFormat="1" applyAlignment="1" applyProtection="1">
      <alignment horizontal="left" vertical="center" wrapText="1"/>
      <protection locked="0"/>
    </xf>
    <xf numFmtId="164" fontId="0" fillId="0" borderId="41" xfId="0" applyNumberFormat="1" applyBorder="1" applyAlignment="1" applyProtection="1">
      <alignment horizontal="left" vertical="center" wrapText="1"/>
      <protection locked="0"/>
    </xf>
    <xf numFmtId="164" fontId="0" fillId="0" borderId="4" xfId="0" applyNumberFormat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21" borderId="1" xfId="0" applyFont="1" applyFill="1" applyBorder="1" applyAlignment="1">
      <alignment horizontal="center" vertical="center" wrapText="1"/>
    </xf>
    <xf numFmtId="0" fontId="15" fillId="21" borderId="3" xfId="0" applyFont="1" applyFill="1" applyBorder="1" applyAlignment="1">
      <alignment horizontal="center" vertical="center" wrapText="1"/>
    </xf>
    <xf numFmtId="0" fontId="15" fillId="21" borderId="10" xfId="0" applyFont="1" applyFill="1" applyBorder="1" applyAlignment="1">
      <alignment horizontal="center" vertical="center" wrapText="1"/>
    </xf>
    <xf numFmtId="0" fontId="15" fillId="21" borderId="41" xfId="0" applyFont="1" applyFill="1" applyBorder="1" applyAlignment="1">
      <alignment horizontal="center" vertical="center" wrapText="1"/>
    </xf>
    <xf numFmtId="0" fontId="15" fillId="21" borderId="4" xfId="0" applyFont="1" applyFill="1" applyBorder="1" applyAlignment="1">
      <alignment horizontal="center" vertical="center" wrapText="1"/>
    </xf>
    <xf numFmtId="0" fontId="15" fillId="21" borderId="6" xfId="0" applyFont="1" applyFill="1" applyBorder="1" applyAlignment="1">
      <alignment horizontal="center" vertical="center" wrapText="1"/>
    </xf>
    <xf numFmtId="20" fontId="24" fillId="5" borderId="7" xfId="0" applyNumberFormat="1" applyFont="1" applyFill="1" applyBorder="1" applyAlignment="1" applyProtection="1">
      <alignment horizontal="center" vertical="center"/>
      <protection locked="0"/>
    </xf>
    <xf numFmtId="20" fontId="24" fillId="5" borderId="8" xfId="0" applyNumberFormat="1" applyFont="1" applyFill="1" applyBorder="1" applyAlignment="1" applyProtection="1">
      <alignment horizontal="center" vertical="center"/>
      <protection locked="0"/>
    </xf>
    <xf numFmtId="20" fontId="24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/>
    </xf>
    <xf numFmtId="20" fontId="24" fillId="5" borderId="27" xfId="0" applyNumberFormat="1" applyFont="1" applyFill="1" applyBorder="1" applyAlignment="1">
      <alignment horizontal="center"/>
    </xf>
    <xf numFmtId="20" fontId="24" fillId="5" borderId="28" xfId="0" applyNumberFormat="1" applyFont="1" applyFill="1" applyBorder="1" applyAlignment="1">
      <alignment horizontal="center"/>
    </xf>
    <xf numFmtId="20" fontId="24" fillId="5" borderId="44" xfId="0" applyNumberFormat="1" applyFont="1" applyFill="1" applyBorder="1" applyAlignment="1">
      <alignment horizontal="center"/>
    </xf>
    <xf numFmtId="20" fontId="0" fillId="20" borderId="7" xfId="0" applyNumberFormat="1" applyFill="1" applyBorder="1" applyAlignment="1">
      <alignment horizontal="center"/>
    </xf>
    <xf numFmtId="20" fontId="0" fillId="20" borderId="8" xfId="0" applyNumberFormat="1" applyFill="1" applyBorder="1" applyAlignment="1">
      <alignment horizontal="center"/>
    </xf>
    <xf numFmtId="20" fontId="0" fillId="20" borderId="9" xfId="0" applyNumberFormat="1" applyFill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0" fontId="16" fillId="3" borderId="9" xfId="0" applyFont="1" applyFill="1" applyBorder="1" applyAlignment="1">
      <alignment horizontal="center"/>
    </xf>
    <xf numFmtId="0" fontId="0" fillId="9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581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3773</xdr:colOff>
      <xdr:row>44</xdr:row>
      <xdr:rowOff>47625</xdr:rowOff>
    </xdr:from>
    <xdr:to>
      <xdr:col>9</xdr:col>
      <xdr:colOff>7936</xdr:colOff>
      <xdr:row>45</xdr:row>
      <xdr:rowOff>7938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E0357AB-2545-E92E-7E85-FF2632F76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45336" y="8239125"/>
          <a:ext cx="1623413" cy="34131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23812</xdr:rowOff>
    </xdr:from>
    <xdr:to>
      <xdr:col>15</xdr:col>
      <xdr:colOff>385163</xdr:colOff>
      <xdr:row>23</xdr:row>
      <xdr:rowOff>7937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BF942B4-B567-1640-92B4-7C463C064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3889375"/>
          <a:ext cx="1623413" cy="238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3773</xdr:colOff>
      <xdr:row>44</xdr:row>
      <xdr:rowOff>47625</xdr:rowOff>
    </xdr:from>
    <xdr:to>
      <xdr:col>9</xdr:col>
      <xdr:colOff>7936</xdr:colOff>
      <xdr:row>45</xdr:row>
      <xdr:rowOff>109538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4F9CBF0-7160-3F43-A379-3BEA3A0ED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3273" y="8467725"/>
          <a:ext cx="1629763" cy="34131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23812</xdr:rowOff>
    </xdr:from>
    <xdr:to>
      <xdr:col>15</xdr:col>
      <xdr:colOff>385163</xdr:colOff>
      <xdr:row>22</xdr:row>
      <xdr:rowOff>312737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06A724F-1CED-2843-A95C-DE36C9281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6700" y="4113212"/>
          <a:ext cx="1629763" cy="238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3773</xdr:colOff>
      <xdr:row>44</xdr:row>
      <xdr:rowOff>47625</xdr:rowOff>
    </xdr:from>
    <xdr:to>
      <xdr:col>9</xdr:col>
      <xdr:colOff>7936</xdr:colOff>
      <xdr:row>45</xdr:row>
      <xdr:rowOff>109538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53F307D-D6E4-1040-A2C7-1138D39F3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3273" y="8467725"/>
          <a:ext cx="1629763" cy="34131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23812</xdr:rowOff>
    </xdr:from>
    <xdr:to>
      <xdr:col>15</xdr:col>
      <xdr:colOff>385163</xdr:colOff>
      <xdr:row>23</xdr:row>
      <xdr:rowOff>58737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12B86BA-BD88-4D45-8560-152811B9C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6700" y="4113212"/>
          <a:ext cx="1629763" cy="238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144E-5765-A247-ACEF-175255A04B0D}">
  <dimension ref="A1:R85"/>
  <sheetViews>
    <sheetView view="pageBreakPreview" topLeftCell="B1" zoomScale="165" zoomScaleNormal="160" zoomScaleSheetLayoutView="165" workbookViewId="0">
      <selection activeCell="Q82" sqref="Q82:R83"/>
    </sheetView>
  </sheetViews>
  <sheetFormatPr baseColWidth="10" defaultColWidth="10.796875" defaultRowHeight="15.6" x14ac:dyDescent="0.3"/>
  <cols>
    <col min="1" max="1" width="5.296875" style="33" customWidth="1"/>
    <col min="2" max="2" width="7.296875" style="33" customWidth="1"/>
    <col min="3" max="3" width="5.296875" style="33" customWidth="1"/>
    <col min="4" max="4" width="5.796875" style="33" customWidth="1"/>
    <col min="5" max="5" width="7" style="33" customWidth="1"/>
    <col min="6" max="10" width="5.296875" style="33" customWidth="1"/>
    <col min="11" max="11" width="6.796875" style="33" customWidth="1"/>
    <col min="12" max="12" width="5.796875" style="33" customWidth="1"/>
    <col min="13" max="13" width="5.69921875" style="33" customWidth="1"/>
    <col min="14" max="16" width="5.296875" style="33" customWidth="1"/>
    <col min="17" max="17" width="15.69921875" style="33" customWidth="1"/>
    <col min="18" max="18" width="7" style="33" customWidth="1"/>
    <col min="19" max="16384" width="10.796875" style="33"/>
  </cols>
  <sheetData>
    <row r="1" spans="1:18" ht="10.95" customHeight="1" x14ac:dyDescent="0.3">
      <c r="A1" s="151" t="s">
        <v>68</v>
      </c>
      <c r="B1" s="151"/>
      <c r="C1" s="151"/>
      <c r="D1" s="151"/>
      <c r="E1" s="151"/>
      <c r="F1" s="151"/>
      <c r="G1" s="151"/>
      <c r="H1" s="151"/>
      <c r="I1" s="151"/>
      <c r="J1" s="3"/>
      <c r="K1" s="3"/>
      <c r="L1" s="152" t="s">
        <v>0</v>
      </c>
      <c r="M1" s="152"/>
      <c r="N1" s="152"/>
      <c r="O1" s="153">
        <v>2</v>
      </c>
      <c r="P1" s="154"/>
    </row>
    <row r="2" spans="1:18" ht="18" customHeight="1" thickBot="1" x14ac:dyDescent="0.35">
      <c r="A2" s="151"/>
      <c r="B2" s="151"/>
      <c r="C2" s="151"/>
      <c r="D2" s="151"/>
      <c r="E2" s="151"/>
      <c r="F2" s="151"/>
      <c r="G2" s="151"/>
      <c r="H2" s="151"/>
      <c r="I2" s="151"/>
      <c r="J2" s="3"/>
      <c r="K2" s="3"/>
      <c r="L2" s="152"/>
      <c r="M2" s="152"/>
      <c r="N2" s="152"/>
      <c r="O2" s="155"/>
      <c r="P2" s="156"/>
    </row>
    <row r="3" spans="1:18" ht="18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3"/>
      <c r="K3" s="3"/>
      <c r="L3" s="93"/>
      <c r="M3" s="93"/>
      <c r="N3" s="93"/>
      <c r="O3" s="148"/>
      <c r="P3" s="148"/>
    </row>
    <row r="4" spans="1:18" ht="16.2" thickBot="1" x14ac:dyDescent="0.35">
      <c r="A4"/>
      <c r="B4"/>
      <c r="C4"/>
      <c r="D4"/>
      <c r="E4"/>
      <c r="F4"/>
      <c r="G4"/>
      <c r="H4"/>
      <c r="I4"/>
      <c r="J4"/>
      <c r="K4"/>
      <c r="L4" s="157"/>
      <c r="M4" s="157"/>
      <c r="N4" s="157"/>
      <c r="O4" s="157"/>
      <c r="P4" s="157"/>
    </row>
    <row r="5" spans="1:18" ht="22.05" customHeight="1" thickBot="1" x14ac:dyDescent="0.4">
      <c r="A5" s="158" t="s">
        <v>1</v>
      </c>
      <c r="B5" s="158"/>
      <c r="C5" s="158"/>
      <c r="D5" s="158"/>
      <c r="E5" s="159">
        <v>0.58333333333333337</v>
      </c>
      <c r="F5" s="160"/>
      <c r="G5" s="161"/>
      <c r="H5"/>
      <c r="I5" s="157" t="s">
        <v>58</v>
      </c>
      <c r="J5" s="157"/>
      <c r="K5" s="157"/>
      <c r="L5" s="162">
        <v>5.9027777777777776E-2</v>
      </c>
      <c r="M5" s="163"/>
      <c r="N5" s="164"/>
      <c r="O5" t="s">
        <v>60</v>
      </c>
      <c r="P5"/>
      <c r="Q5" s="97">
        <f>ROUND((M12-L5)*24*60,0)</f>
        <v>-26</v>
      </c>
      <c r="R5" s="33" t="s">
        <v>61</v>
      </c>
    </row>
    <row r="6" spans="1:18" ht="10.050000000000001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/>
      <c r="M6"/>
      <c r="N6"/>
      <c r="O6"/>
      <c r="P6"/>
    </row>
    <row r="7" spans="1:18" ht="7.95" customHeight="1" thickBo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/>
      <c r="M7"/>
      <c r="N7"/>
      <c r="O7"/>
      <c r="P7"/>
    </row>
    <row r="8" spans="1:18" ht="21" customHeight="1" thickBot="1" x14ac:dyDescent="0.35">
      <c r="A8" s="158" t="s">
        <v>22</v>
      </c>
      <c r="B8" s="158"/>
      <c r="C8" s="158"/>
      <c r="D8" s="165"/>
      <c r="E8" s="159">
        <v>0.59027777777777779</v>
      </c>
      <c r="F8" s="160"/>
      <c r="G8" s="161"/>
      <c r="H8" s="1"/>
      <c r="I8" s="166" t="s">
        <v>23</v>
      </c>
      <c r="J8" s="166"/>
      <c r="K8" s="166"/>
      <c r="L8" s="167">
        <f>E8-E5</f>
        <v>6.9444444444444198E-3</v>
      </c>
      <c r="M8" s="167"/>
      <c r="N8" s="31"/>
      <c r="O8"/>
      <c r="P8"/>
    </row>
    <row r="9" spans="1:18" ht="7.05" customHeight="1" thickBot="1" x14ac:dyDescent="0.35">
      <c r="A9" s="20"/>
      <c r="B9" s="20"/>
      <c r="C9" s="20"/>
      <c r="D9" s="20"/>
      <c r="E9" s="30"/>
      <c r="F9" s="30"/>
      <c r="G9" s="30"/>
      <c r="H9" s="1"/>
      <c r="I9" s="1"/>
      <c r="J9" s="1"/>
      <c r="K9" s="1"/>
      <c r="L9" s="32"/>
      <c r="M9" s="1"/>
      <c r="N9"/>
      <c r="O9"/>
      <c r="P9"/>
    </row>
    <row r="10" spans="1:18" ht="21" customHeight="1" thickBot="1" x14ac:dyDescent="0.35">
      <c r="A10" s="158" t="s">
        <v>26</v>
      </c>
      <c r="B10" s="158"/>
      <c r="C10" s="158"/>
      <c r="D10" s="158"/>
      <c r="E10" s="168">
        <v>0.59166666666666667</v>
      </c>
      <c r="F10" s="169"/>
      <c r="G10" s="170"/>
      <c r="H10" s="1"/>
      <c r="I10" s="166" t="s">
        <v>27</v>
      </c>
      <c r="J10" s="166"/>
      <c r="K10" s="166"/>
      <c r="L10" s="171">
        <f>E10-E8</f>
        <v>1.388888888888884E-3</v>
      </c>
      <c r="M10" s="171"/>
      <c r="N10"/>
      <c r="O10"/>
      <c r="P10"/>
    </row>
    <row r="11" spans="1:18" ht="16.2" thickBot="1" x14ac:dyDescent="0.35">
      <c r="A11"/>
      <c r="B11"/>
      <c r="C11" s="7" t="s">
        <v>87</v>
      </c>
      <c r="D11" s="42" t="s">
        <v>88</v>
      </c>
      <c r="E11" s="43" t="s">
        <v>89</v>
      </c>
      <c r="F11" s="43" t="s">
        <v>90</v>
      </c>
      <c r="G11" s="8" t="s">
        <v>3</v>
      </c>
      <c r="H11"/>
      <c r="I11" s="172"/>
      <c r="J11" s="172"/>
      <c r="K11" s="172"/>
      <c r="L11" s="172"/>
      <c r="M11" s="172"/>
      <c r="N11" s="172"/>
      <c r="O11" s="172"/>
      <c r="P11" s="172"/>
    </row>
    <row r="12" spans="1:18" s="34" customFormat="1" ht="10.050000000000001" customHeight="1" x14ac:dyDescent="0.3">
      <c r="A12" s="2"/>
      <c r="B12" s="2"/>
      <c r="C12" s="6">
        <v>0</v>
      </c>
      <c r="D12" s="6">
        <v>-5</v>
      </c>
      <c r="E12" s="6">
        <v>-10</v>
      </c>
      <c r="F12" s="6">
        <v>-15</v>
      </c>
      <c r="G12" s="6">
        <v>-40</v>
      </c>
      <c r="H12" s="14"/>
      <c r="I12" s="177" t="s">
        <v>77</v>
      </c>
      <c r="J12" s="178"/>
      <c r="K12" s="178"/>
      <c r="L12" s="179"/>
      <c r="M12" s="186">
        <f>H38-E5-L32</f>
        <v>4.0972222222222188E-2</v>
      </c>
      <c r="N12" s="187"/>
      <c r="O12" s="187"/>
      <c r="P12" s="14"/>
    </row>
    <row r="13" spans="1:18" ht="15" customHeight="1" thickBot="1" x14ac:dyDescent="0.45">
      <c r="A13" s="173" t="s">
        <v>2</v>
      </c>
      <c r="B13" s="174"/>
      <c r="C13" s="35" t="str">
        <f>IF(MATCH(INT($L$8*1440),{0;5;10;15},1)=COLUMNS($C$11:C11),"x","")</f>
        <v/>
      </c>
      <c r="D13" s="35" t="str">
        <f>IF(MATCH(INT($L$8*1440),{0;5;10;15},1)=COLUMNS($C$11:D11),"x","")</f>
        <v>x</v>
      </c>
      <c r="E13" s="35" t="str">
        <f>IF(MATCH(INT($L$8*1440),{0;5;10;15},1)=COLUMNS($C$11:E11),"x","")</f>
        <v/>
      </c>
      <c r="F13" s="35" t="str">
        <f>IF(MATCH(INT($L$8*1440),{0;5;10;15},1)=COLUMNS($C$11:F11),"x","")</f>
        <v/>
      </c>
      <c r="G13" s="36"/>
      <c r="H13" s="1"/>
      <c r="I13" s="180"/>
      <c r="J13" s="181"/>
      <c r="K13" s="181"/>
      <c r="L13" s="182"/>
      <c r="M13" s="188"/>
      <c r="N13" s="187"/>
      <c r="O13" s="187"/>
      <c r="P13" s="94"/>
    </row>
    <row r="14" spans="1:18" ht="13.95" customHeight="1" thickBot="1" x14ac:dyDescent="0.35">
      <c r="A14" s="4"/>
      <c r="B14"/>
      <c r="C14" s="44" t="s">
        <v>91</v>
      </c>
      <c r="D14" s="42" t="s">
        <v>92</v>
      </c>
      <c r="E14" s="42" t="s">
        <v>93</v>
      </c>
      <c r="F14" s="42" t="s">
        <v>94</v>
      </c>
      <c r="G14" s="8" t="s">
        <v>3</v>
      </c>
      <c r="H14" s="1"/>
      <c r="I14" s="1"/>
      <c r="J14" s="1"/>
      <c r="K14" s="1"/>
      <c r="L14" s="1"/>
      <c r="M14" s="1"/>
      <c r="N14" s="1"/>
      <c r="O14" s="1"/>
      <c r="P14"/>
    </row>
    <row r="15" spans="1:18" ht="18" customHeight="1" thickBot="1" x14ac:dyDescent="0.45">
      <c r="A15" s="173" t="s">
        <v>4</v>
      </c>
      <c r="B15" s="174"/>
      <c r="C15" s="35" t="str">
        <f>IF(MATCH(INT($L$10*1440),{0;1;3;5},1)=COLUMNS($C$14:C14),"x","")</f>
        <v/>
      </c>
      <c r="D15" s="35" t="str">
        <f>IF(MATCH(INT($L$10*1440),{0;1;3;5},1)=COLUMNS($C$14:D14),"x","")</f>
        <v>x</v>
      </c>
      <c r="E15" s="35" t="str">
        <f>IF(MATCH(INT($L$10*1440),{0;1;3;5},1)=COLUMNS($C$14:E14),"x","")</f>
        <v/>
      </c>
      <c r="F15" s="35" t="str">
        <f>IF(MATCH(INT($L$10*1440),{0;1;3;5},1)=COLUMNS($C$14:F14),"x","")</f>
        <v/>
      </c>
      <c r="G15" s="36"/>
      <c r="H15" s="1"/>
      <c r="I15" s="183" t="s">
        <v>74</v>
      </c>
      <c r="J15" s="184"/>
      <c r="K15" s="184"/>
      <c r="L15" s="185"/>
      <c r="M15" s="224">
        <f>H40-E5-L32</f>
        <v>5.0694444444444375E-2</v>
      </c>
      <c r="N15" s="225"/>
      <c r="O15" s="225"/>
      <c r="P15" s="94"/>
    </row>
    <row r="16" spans="1:18" ht="18" customHeight="1" x14ac:dyDescent="0.3">
      <c r="A16" s="4"/>
      <c r="B16"/>
      <c r="C16"/>
      <c r="D16"/>
      <c r="E16"/>
      <c r="F16"/>
      <c r="G16"/>
      <c r="H16"/>
      <c r="I16"/>
      <c r="J16"/>
      <c r="K16"/>
      <c r="L16" s="4"/>
      <c r="M16" s="4"/>
      <c r="N16" s="4"/>
      <c r="O16" s="4"/>
      <c r="P16" s="1"/>
      <c r="Q16" s="112" t="s">
        <v>21</v>
      </c>
      <c r="R16" s="113" cm="1">
        <f t="array" ref="R16">SUMPRODUCT((C13:G15="x")*(C12:G12))</f>
        <v>-10</v>
      </c>
    </row>
    <row r="17" spans="1:18" ht="16.2" thickBot="1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 s="98"/>
      <c r="Q17" s="114" t="s">
        <v>69</v>
      </c>
      <c r="R17" s="125">
        <f>R16+40</f>
        <v>30</v>
      </c>
    </row>
    <row r="18" spans="1:18" ht="7.95" customHeight="1" x14ac:dyDescent="0.3">
      <c r="A18" s="15"/>
      <c r="B18" s="15"/>
      <c r="C18" s="1"/>
      <c r="D18"/>
      <c r="E18" s="1"/>
      <c r="F18" s="1"/>
      <c r="G18" s="1"/>
      <c r="H18" s="1"/>
      <c r="I18"/>
      <c r="J18"/>
      <c r="K18"/>
      <c r="L18"/>
      <c r="M18"/>
      <c r="N18"/>
      <c r="O18"/>
      <c r="P18"/>
    </row>
    <row r="19" spans="1:18" ht="4.05" customHeight="1" x14ac:dyDescent="0.3">
      <c r="A19" s="16"/>
      <c r="B19" s="16"/>
      <c r="C19" s="17"/>
      <c r="D19" s="18"/>
      <c r="E19" s="17"/>
      <c r="F19" s="17"/>
      <c r="G19" s="17"/>
      <c r="H19" s="17"/>
      <c r="I19" s="18"/>
      <c r="J19" s="18"/>
      <c r="K19" s="18"/>
      <c r="L19" s="18"/>
      <c r="M19" s="18"/>
      <c r="N19" s="18"/>
      <c r="O19" s="18"/>
      <c r="P19" s="18"/>
      <c r="Q19" s="95"/>
      <c r="R19" s="95"/>
    </row>
    <row r="20" spans="1:18" ht="18" customHeight="1" x14ac:dyDescent="0.3">
      <c r="A20"/>
      <c r="B20"/>
      <c r="C20" s="7" t="s">
        <v>5</v>
      </c>
      <c r="D20" s="8" t="s">
        <v>6</v>
      </c>
      <c r="E20"/>
      <c r="F20"/>
      <c r="G20"/>
      <c r="H20"/>
      <c r="I20"/>
      <c r="J20"/>
      <c r="K20"/>
      <c r="L20"/>
      <c r="M20" s="7" t="s">
        <v>6</v>
      </c>
      <c r="N20" s="8" t="s">
        <v>5</v>
      </c>
      <c r="O20" s="8" t="s">
        <v>5</v>
      </c>
      <c r="P20" s="8" t="s">
        <v>5</v>
      </c>
    </row>
    <row r="21" spans="1:18" s="34" customFormat="1" ht="9" customHeight="1" thickBot="1" x14ac:dyDescent="0.35">
      <c r="A21" s="2"/>
      <c r="B21" s="2"/>
      <c r="C21" s="6">
        <v>0</v>
      </c>
      <c r="D21" s="6">
        <v>-5</v>
      </c>
      <c r="E21" s="175" t="s">
        <v>24</v>
      </c>
      <c r="F21" s="176"/>
      <c r="G21" s="2"/>
      <c r="H21" s="2"/>
      <c r="I21" s="2"/>
      <c r="J21" s="2"/>
      <c r="K21" s="19"/>
      <c r="L21" s="19"/>
      <c r="M21" s="140">
        <v>0</v>
      </c>
      <c r="N21" s="141">
        <v>-5</v>
      </c>
      <c r="O21" s="141">
        <v>-10</v>
      </c>
      <c r="P21" s="141">
        <v>-15</v>
      </c>
    </row>
    <row r="22" spans="1:18" ht="21" customHeight="1" thickBot="1" x14ac:dyDescent="0.4">
      <c r="A22" s="189"/>
      <c r="B22" s="189"/>
      <c r="C22" s="68"/>
      <c r="D22" s="69"/>
      <c r="E22" s="190"/>
      <c r="F22" s="190"/>
      <c r="G22"/>
      <c r="H22" s="191" t="s">
        <v>7</v>
      </c>
      <c r="I22" s="192"/>
      <c r="J22" s="192"/>
      <c r="K22" s="192"/>
      <c r="L22" s="192"/>
      <c r="M22" s="142" t="s">
        <v>30</v>
      </c>
      <c r="N22" s="143"/>
      <c r="O22" s="143"/>
      <c r="P22" s="144"/>
    </row>
    <row r="23" spans="1:18" ht="18.600000000000001" thickBot="1" x14ac:dyDescent="0.4">
      <c r="A23" s="193" t="s">
        <v>85</v>
      </c>
      <c r="B23" s="194"/>
      <c r="C23" s="39"/>
      <c r="D23" s="40" t="s">
        <v>30</v>
      </c>
      <c r="E23" s="195"/>
      <c r="F23" s="195"/>
      <c r="G23" s="4"/>
      <c r="H23" s="196"/>
      <c r="I23" s="196"/>
      <c r="J23" s="196"/>
      <c r="K23" s="196"/>
      <c r="L23" s="196"/>
      <c r="M23" s="102"/>
      <c r="N23" s="102"/>
      <c r="O23" s="102"/>
      <c r="P23" s="102"/>
    </row>
    <row r="24" spans="1:18" ht="22.05" customHeight="1" thickBot="1" x14ac:dyDescent="0.4">
      <c r="A24" s="201"/>
      <c r="B24" s="202"/>
      <c r="C24" s="68"/>
      <c r="D24" s="69"/>
      <c r="E24" s="190"/>
      <c r="F24" s="190"/>
      <c r="G24" s="4"/>
      <c r="H24" s="222" t="s">
        <v>97</v>
      </c>
      <c r="I24" s="223"/>
      <c r="J24" s="223"/>
      <c r="K24" s="223"/>
      <c r="L24" s="223"/>
      <c r="M24" s="145" t="s">
        <v>30</v>
      </c>
      <c r="N24" s="145"/>
      <c r="O24" s="145"/>
      <c r="P24" s="146"/>
      <c r="Q24" s="115" t="s">
        <v>21</v>
      </c>
      <c r="R24" s="113" cm="1">
        <f t="array" ref="R24">SUMPRODUCT((C22:D24="X")*(C21:D21))+SUMPRODUCT((M22:P24="X")*(M21:P21))</f>
        <v>-5</v>
      </c>
    </row>
    <row r="25" spans="1:18" ht="16.2" thickBot="1" x14ac:dyDescent="0.35">
      <c r="A25" s="4"/>
      <c r="B25" s="4"/>
      <c r="C25"/>
      <c r="D25"/>
      <c r="E25"/>
      <c r="F25" s="4"/>
      <c r="G25" s="4"/>
      <c r="H25" s="4"/>
      <c r="I25" s="4"/>
      <c r="J25" s="4"/>
      <c r="K25"/>
      <c r="L25"/>
      <c r="M25"/>
      <c r="N25"/>
      <c r="O25"/>
      <c r="P25" s="98"/>
      <c r="Q25" s="114" t="s">
        <v>69</v>
      </c>
      <c r="R25" s="125">
        <f>R24+40</f>
        <v>35</v>
      </c>
    </row>
    <row r="26" spans="1:18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8" ht="4.95" customHeight="1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95"/>
      <c r="R27" s="95"/>
    </row>
    <row r="28" spans="1:18" ht="4.95" customHeight="1" thickBot="1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8" ht="19.05" customHeight="1" thickBot="1" x14ac:dyDescent="0.4">
      <c r="A29" s="204" t="s">
        <v>8</v>
      </c>
      <c r="B29" s="204"/>
      <c r="C29" s="204"/>
      <c r="D29" s="204"/>
      <c r="E29" s="204"/>
      <c r="F29" s="205"/>
      <c r="G29" s="206"/>
      <c r="H29"/>
      <c r="I29"/>
      <c r="J29"/>
      <c r="K29"/>
      <c r="L29"/>
      <c r="M29"/>
      <c r="N29"/>
      <c r="O29"/>
      <c r="P29"/>
    </row>
    <row r="30" spans="1:18" ht="9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  <row r="31" spans="1:18" ht="13.95" customHeight="1" thickBot="1" x14ac:dyDescent="0.35">
      <c r="A31"/>
      <c r="B31"/>
      <c r="C31"/>
      <c r="D31"/>
      <c r="E31" s="203" t="s">
        <v>63</v>
      </c>
      <c r="F31" s="203"/>
      <c r="G31" s="203"/>
      <c r="H31" s="203"/>
      <c r="I31" s="100">
        <v>0</v>
      </c>
      <c r="J31" s="100">
        <v>-10</v>
      </c>
      <c r="K31"/>
      <c r="L31" s="172" t="s">
        <v>64</v>
      </c>
      <c r="M31" s="172"/>
      <c r="N31" s="172"/>
      <c r="O31" s="172"/>
      <c r="P31" s="172"/>
    </row>
    <row r="32" spans="1:18" ht="21.6" thickBot="1" x14ac:dyDescent="0.45">
      <c r="A32" s="243" t="s">
        <v>62</v>
      </c>
      <c r="B32" s="243"/>
      <c r="C32" s="243"/>
      <c r="D32" s="243"/>
      <c r="E32" s="244">
        <v>0.61458333333333337</v>
      </c>
      <c r="F32" s="245"/>
      <c r="G32" s="245"/>
      <c r="H32" s="246"/>
      <c r="I32" s="137" t="s">
        <v>30</v>
      </c>
      <c r="J32" s="138"/>
      <c r="K32"/>
      <c r="L32" s="247">
        <f>H36-E32</f>
        <v>1.388888888888884E-3</v>
      </c>
      <c r="M32" s="248"/>
      <c r="N32" s="248"/>
      <c r="O32" s="248"/>
      <c r="P32" s="249"/>
    </row>
    <row r="33" spans="1:18" ht="7.95" customHeight="1" x14ac:dyDescent="0.4">
      <c r="A33" s="99"/>
      <c r="B33" s="99"/>
      <c r="C33" s="99"/>
      <c r="D33" s="99"/>
      <c r="E33" s="99"/>
      <c r="F33" s="99"/>
      <c r="G33" s="99"/>
      <c r="H33" s="99"/>
      <c r="I33"/>
      <c r="J33"/>
      <c r="K33"/>
      <c r="L33"/>
      <c r="M33"/>
      <c r="N33"/>
      <c r="O33"/>
      <c r="P33"/>
    </row>
    <row r="34" spans="1:18" ht="16.05" customHeight="1" x14ac:dyDescent="0.3">
      <c r="A34" s="103"/>
      <c r="B34" s="103"/>
      <c r="C34" s="103"/>
      <c r="D34" s="103"/>
      <c r="E34" s="103"/>
      <c r="H34"/>
      <c r="I34"/>
      <c r="J34"/>
      <c r="K34"/>
      <c r="L34"/>
      <c r="M34"/>
      <c r="N34" s="4"/>
      <c r="O34" s="4"/>
      <c r="P34" s="1"/>
    </row>
    <row r="35" spans="1:18" ht="7.95" customHeight="1" thickBot="1" x14ac:dyDescent="0.35">
      <c r="A35" s="5"/>
      <c r="B35" s="5"/>
      <c r="C35" s="5"/>
      <c r="D35" s="5"/>
      <c r="E35" s="5"/>
      <c r="F35" s="101"/>
      <c r="G35" s="101"/>
      <c r="H35"/>
      <c r="I35"/>
      <c r="J35"/>
      <c r="K35"/>
      <c r="L35" s="47"/>
      <c r="M35"/>
      <c r="N35" s="117"/>
      <c r="O35" s="117"/>
      <c r="P35" s="28"/>
    </row>
    <row r="36" spans="1:18" ht="25.05" customHeight="1" thickBot="1" x14ac:dyDescent="0.35">
      <c r="A36" s="221" t="s">
        <v>9</v>
      </c>
      <c r="B36" s="221"/>
      <c r="C36" s="221"/>
      <c r="D36" s="221"/>
      <c r="E36" s="221"/>
      <c r="F36" s="221"/>
      <c r="G36" s="221"/>
      <c r="H36" s="239">
        <v>0.61597222222222225</v>
      </c>
      <c r="I36" s="240"/>
      <c r="J36" s="240"/>
      <c r="K36" s="241"/>
      <c r="L36" s="46"/>
      <c r="M36" s="242" t="s">
        <v>75</v>
      </c>
      <c r="N36" s="242"/>
      <c r="O36" s="242"/>
      <c r="P36" s="242"/>
      <c r="Q36" s="122">
        <f>H38-E5-L32</f>
        <v>4.0972222222222188E-2</v>
      </c>
    </row>
    <row r="37" spans="1:18" ht="13.95" customHeight="1" thickBot="1" x14ac:dyDescent="0.4">
      <c r="A37" s="4"/>
      <c r="B37" s="4"/>
      <c r="C37" s="4"/>
      <c r="D37" s="4"/>
      <c r="E37" s="4"/>
      <c r="F37" s="102"/>
      <c r="G37" s="102"/>
      <c r="H37" s="37"/>
      <c r="L37"/>
      <c r="M37"/>
      <c r="N37"/>
      <c r="O37"/>
      <c r="P37"/>
      <c r="Q37" s="123"/>
    </row>
    <row r="38" spans="1:18" ht="25.05" customHeight="1" thickBot="1" x14ac:dyDescent="0.35">
      <c r="A38" s="221" t="s">
        <v>25</v>
      </c>
      <c r="B38" s="221"/>
      <c r="C38" s="221"/>
      <c r="D38" s="221"/>
      <c r="E38" s="221"/>
      <c r="F38" s="221"/>
      <c r="G38" s="221"/>
      <c r="H38" s="239">
        <v>0.62569444444444444</v>
      </c>
      <c r="I38" s="240"/>
      <c r="J38" s="240"/>
      <c r="K38" s="241"/>
      <c r="L38"/>
      <c r="M38" s="2"/>
      <c r="N38" s="2"/>
      <c r="O38" s="2"/>
      <c r="P38" s="2"/>
      <c r="Q38" s="139"/>
    </row>
    <row r="39" spans="1:18" ht="13.05" customHeight="1" thickBot="1" x14ac:dyDescent="0.35">
      <c r="A39" s="104"/>
      <c r="B39" s="104"/>
      <c r="C39" s="104"/>
      <c r="D39" s="104"/>
      <c r="E39" s="104"/>
      <c r="F39" s="104"/>
      <c r="G39" s="104"/>
      <c r="H39" s="106"/>
      <c r="I39" s="106"/>
      <c r="J39" s="106"/>
      <c r="K39" s="106"/>
      <c r="L39"/>
      <c r="M39"/>
      <c r="N39"/>
      <c r="O39"/>
      <c r="P39"/>
    </row>
    <row r="40" spans="1:18" ht="25.05" customHeight="1" thickBot="1" x14ac:dyDescent="0.35">
      <c r="A40" s="221" t="s">
        <v>73</v>
      </c>
      <c r="B40" s="221"/>
      <c r="C40" s="221"/>
      <c r="D40" s="221"/>
      <c r="E40" s="221"/>
      <c r="F40" s="221"/>
      <c r="G40" s="221"/>
      <c r="H40" s="239">
        <v>0.63541666666666663</v>
      </c>
      <c r="I40" s="240"/>
      <c r="J40" s="240"/>
      <c r="K40" s="241"/>
      <c r="L40"/>
      <c r="M40"/>
      <c r="N40"/>
      <c r="O40"/>
      <c r="P40"/>
    </row>
    <row r="41" spans="1:18" ht="16.95" customHeight="1" thickBot="1" x14ac:dyDescent="0.35">
      <c r="A41" s="104"/>
      <c r="B41" s="104"/>
      <c r="C41" s="104"/>
      <c r="D41" s="104"/>
      <c r="E41" s="104"/>
      <c r="F41" s="104"/>
      <c r="G41" s="104"/>
      <c r="H41" s="106"/>
      <c r="I41" s="106"/>
      <c r="J41" s="106"/>
      <c r="K41" s="106"/>
      <c r="L41"/>
      <c r="M41"/>
      <c r="N41"/>
      <c r="O41"/>
      <c r="P41"/>
      <c r="Q41" s="112" t="s">
        <v>21</v>
      </c>
      <c r="R41" s="113" cm="1">
        <f t="array" ref="R41">SUMPRODUCT((F29="x")*(I31:J31))+SUMPRODUCT((I32:J32="x")*(I31:J31))</f>
        <v>0</v>
      </c>
    </row>
    <row r="42" spans="1:18" ht="25.05" customHeight="1" thickBot="1" x14ac:dyDescent="0.35">
      <c r="A42" s="221" t="s">
        <v>98</v>
      </c>
      <c r="B42" s="221"/>
      <c r="C42" s="221"/>
      <c r="D42" s="221"/>
      <c r="E42" s="221"/>
      <c r="F42" s="221"/>
      <c r="G42" s="221"/>
      <c r="H42" s="107"/>
      <c r="I42" s="213" t="s">
        <v>95</v>
      </c>
      <c r="J42" s="214"/>
      <c r="K42" s="214"/>
      <c r="L42" s="214"/>
      <c r="M42" s="214"/>
      <c r="N42" s="214"/>
      <c r="O42" s="214"/>
      <c r="P42"/>
      <c r="Q42" s="114" t="s">
        <v>70</v>
      </c>
      <c r="R42" s="125">
        <f>R41+30</f>
        <v>30</v>
      </c>
    </row>
    <row r="43" spans="1:18" ht="10.9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8" ht="4.95" customHeight="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95"/>
      <c r="R44" s="95"/>
    </row>
    <row r="45" spans="1:18" ht="30" customHeight="1" x14ac:dyDescent="0.3"/>
    <row r="46" spans="1:18" ht="9" customHeight="1" thickBot="1" x14ac:dyDescent="0.35">
      <c r="A46"/>
      <c r="B46"/>
      <c r="C46"/>
      <c r="D46"/>
      <c r="E46"/>
      <c r="F46" s="47">
        <v>0</v>
      </c>
      <c r="G46" s="47">
        <v>-1</v>
      </c>
      <c r="H46" s="47">
        <v>-2</v>
      </c>
      <c r="I46" s="47">
        <v>-4</v>
      </c>
      <c r="J46" s="47"/>
      <c r="K46"/>
      <c r="L46"/>
      <c r="M46"/>
      <c r="N46" s="2"/>
      <c r="O46" s="2"/>
      <c r="P46" s="2"/>
    </row>
    <row r="47" spans="1:18" ht="15" customHeight="1" x14ac:dyDescent="0.3">
      <c r="A47" s="200" t="s">
        <v>66</v>
      </c>
      <c r="B47" s="200"/>
      <c r="C47" s="200"/>
      <c r="D47" s="200"/>
      <c r="E47" s="200"/>
      <c r="F47" s="219" t="s">
        <v>30</v>
      </c>
      <c r="G47" s="219"/>
      <c r="H47" s="219"/>
      <c r="I47" s="219"/>
      <c r="J47" s="147"/>
      <c r="K47"/>
      <c r="L47"/>
      <c r="M47"/>
      <c r="N47" s="2"/>
      <c r="O47" s="2"/>
      <c r="P47" s="28"/>
      <c r="Q47" s="112" t="s">
        <v>21</v>
      </c>
      <c r="R47" s="118" cm="1">
        <f t="array" ref="R47">SUMPRODUCT((F47:I50="x")*(F46:I46))</f>
        <v>-2</v>
      </c>
    </row>
    <row r="48" spans="1:18" ht="15" customHeight="1" x14ac:dyDescent="0.3">
      <c r="A48" s="200"/>
      <c r="B48" s="200"/>
      <c r="C48" s="200"/>
      <c r="D48" s="200"/>
      <c r="E48" s="200"/>
      <c r="F48" s="219"/>
      <c r="G48" s="219"/>
      <c r="H48" s="219"/>
      <c r="I48" s="219"/>
      <c r="J48" s="147"/>
      <c r="K48"/>
      <c r="L48"/>
      <c r="M48"/>
      <c r="N48" s="2"/>
      <c r="O48" s="2"/>
      <c r="P48" s="28"/>
      <c r="Q48" s="217" t="s">
        <v>71</v>
      </c>
      <c r="R48" s="215">
        <f>R47+10</f>
        <v>8</v>
      </c>
    </row>
    <row r="49" spans="1:18" ht="15" customHeight="1" thickBot="1" x14ac:dyDescent="0.35">
      <c r="A49" s="200"/>
      <c r="B49" s="200"/>
      <c r="C49" s="200"/>
      <c r="D49" s="200"/>
      <c r="E49" s="200"/>
      <c r="F49" s="219"/>
      <c r="G49" s="219"/>
      <c r="H49" s="219"/>
      <c r="I49" s="219"/>
      <c r="J49" s="147"/>
      <c r="K49"/>
      <c r="L49"/>
      <c r="M49"/>
      <c r="N49"/>
      <c r="O49"/>
      <c r="P49"/>
      <c r="Q49" s="218"/>
      <c r="R49" s="216"/>
    </row>
    <row r="50" spans="1:18" ht="19.05" customHeight="1" x14ac:dyDescent="0.3">
      <c r="A50" s="220" t="s">
        <v>67</v>
      </c>
      <c r="B50" s="220"/>
      <c r="C50" s="220"/>
      <c r="D50" s="220"/>
      <c r="E50" s="220"/>
      <c r="F50" s="136"/>
      <c r="G50" s="136"/>
      <c r="H50" s="136" t="s">
        <v>30</v>
      </c>
      <c r="I50" s="136"/>
      <c r="J50" s="91"/>
      <c r="K50"/>
      <c r="L50"/>
      <c r="M50"/>
      <c r="N50"/>
      <c r="O50"/>
      <c r="P50"/>
    </row>
    <row r="51" spans="1:18" ht="16.5" customHeight="1" x14ac:dyDescent="0.3">
      <c r="A51" t="s">
        <v>96</v>
      </c>
      <c r="B51"/>
      <c r="C51"/>
      <c r="D51"/>
      <c r="E51" s="5"/>
      <c r="F51" s="5"/>
      <c r="G51"/>
      <c r="H51"/>
      <c r="I51"/>
      <c r="J51"/>
      <c r="K51" s="5"/>
      <c r="L51" s="5"/>
      <c r="M51"/>
      <c r="N51" s="2"/>
      <c r="O51" s="2"/>
      <c r="P51" s="19"/>
    </row>
    <row r="52" spans="1:18" ht="16.05" customHeight="1" x14ac:dyDescent="0.3">
      <c r="A52"/>
      <c r="B52"/>
      <c r="C52"/>
      <c r="D52"/>
      <c r="E52" s="108"/>
      <c r="F52" s="108"/>
      <c r="G52"/>
      <c r="H52"/>
      <c r="I52"/>
      <c r="J52"/>
      <c r="K52" s="108"/>
      <c r="L52" s="108"/>
      <c r="M52"/>
      <c r="N52" s="2"/>
      <c r="O52" s="2"/>
      <c r="P52" s="28"/>
    </row>
    <row r="53" spans="1:18" ht="18" x14ac:dyDescent="0.35">
      <c r="A53" s="4"/>
      <c r="B53" s="4"/>
      <c r="C53" s="4"/>
      <c r="D53" s="4"/>
      <c r="E53" s="102"/>
      <c r="F53" s="105"/>
      <c r="G53"/>
      <c r="H53"/>
      <c r="I53"/>
      <c r="J53"/>
      <c r="K53" s="102"/>
      <c r="L53" s="102"/>
      <c r="M53"/>
      <c r="N53" s="2"/>
      <c r="O53" s="2"/>
      <c r="P53" s="28"/>
    </row>
    <row r="54" spans="1:18" ht="5.25" customHeight="1" x14ac:dyDescent="0.3">
      <c r="A54" s="22"/>
      <c r="B54" s="22"/>
      <c r="C54" s="22"/>
      <c r="D54" s="22"/>
      <c r="E54" s="5"/>
      <c r="F54" s="5"/>
      <c r="G54"/>
      <c r="H54"/>
      <c r="I54"/>
      <c r="J54"/>
      <c r="K54"/>
      <c r="L54"/>
      <c r="M54"/>
      <c r="N54"/>
      <c r="O54"/>
      <c r="P54"/>
    </row>
    <row r="55" spans="1:18" ht="5.25" customHeight="1" x14ac:dyDescent="0.3">
      <c r="A55" s="23"/>
      <c r="B55" s="23"/>
      <c r="C55" s="23"/>
      <c r="D55" s="23"/>
      <c r="E55" s="24"/>
      <c r="F55" s="24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95"/>
      <c r="R55" s="95"/>
    </row>
    <row r="56" spans="1:18" ht="8.25" customHeight="1" thickBot="1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8" x14ac:dyDescent="0.3">
      <c r="A57" s="197" t="s">
        <v>65</v>
      </c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9"/>
      <c r="M57"/>
      <c r="N57" s="2"/>
      <c r="O57" s="2"/>
      <c r="P57" s="19"/>
      <c r="Q57" s="120" t="s">
        <v>21</v>
      </c>
      <c r="R57" s="119" cm="1">
        <f t="array" ref="R57">SUMPRODUCT((H60:L69="x")*(H59:L59))</f>
        <v>-2</v>
      </c>
    </row>
    <row r="58" spans="1:18" ht="16.2" thickBot="1" x14ac:dyDescent="0.35">
      <c r="A58" s="11"/>
      <c r="B58"/>
      <c r="C58"/>
      <c r="D58"/>
      <c r="E58"/>
      <c r="F58"/>
      <c r="G58"/>
      <c r="H58" s="9" t="s">
        <v>16</v>
      </c>
      <c r="I58" s="9" t="s">
        <v>17</v>
      </c>
      <c r="J58" s="9" t="s">
        <v>18</v>
      </c>
      <c r="K58" s="9" t="s">
        <v>19</v>
      </c>
      <c r="L58" s="12" t="s">
        <v>20</v>
      </c>
      <c r="M58"/>
      <c r="N58" s="2"/>
      <c r="O58" s="2"/>
      <c r="P58" s="28"/>
      <c r="Q58" s="121" t="s">
        <v>72</v>
      </c>
      <c r="R58" s="126">
        <f>R57+80</f>
        <v>78</v>
      </c>
    </row>
    <row r="59" spans="1:18" ht="7.05" customHeight="1" x14ac:dyDescent="0.3">
      <c r="A59" s="11"/>
      <c r="B59"/>
      <c r="C59"/>
      <c r="D59"/>
      <c r="E59"/>
      <c r="F59"/>
      <c r="G59"/>
      <c r="H59" s="10">
        <v>-1</v>
      </c>
      <c r="I59" s="10">
        <v>-1</v>
      </c>
      <c r="J59" s="10">
        <v>-2</v>
      </c>
      <c r="K59" s="10">
        <v>-3</v>
      </c>
      <c r="L59" s="13">
        <v>-4</v>
      </c>
      <c r="M59"/>
      <c r="N59" s="2"/>
      <c r="O59" s="2"/>
      <c r="P59" s="28"/>
    </row>
    <row r="60" spans="1:18" ht="16.05" customHeight="1" x14ac:dyDescent="0.3">
      <c r="A60" s="207" t="s">
        <v>55</v>
      </c>
      <c r="B60" s="207"/>
      <c r="C60" s="207"/>
      <c r="D60" s="207"/>
      <c r="E60" s="207"/>
      <c r="F60" s="207"/>
      <c r="G60" s="207"/>
      <c r="H60" s="110"/>
      <c r="I60" s="110"/>
      <c r="J60" s="110"/>
      <c r="K60" s="110"/>
      <c r="L60" s="110"/>
      <c r="M60"/>
      <c r="N60"/>
      <c r="O60"/>
      <c r="P60"/>
    </row>
    <row r="61" spans="1:18" ht="16.05" customHeight="1" x14ac:dyDescent="0.3">
      <c r="A61" s="207" t="s">
        <v>11</v>
      </c>
      <c r="B61" s="207"/>
      <c r="C61" s="207"/>
      <c r="D61" s="207"/>
      <c r="E61" s="207"/>
      <c r="F61" s="207"/>
      <c r="G61" s="207"/>
      <c r="H61" s="110"/>
      <c r="I61" s="110"/>
      <c r="J61" s="110"/>
      <c r="K61" s="110"/>
      <c r="L61" s="110"/>
      <c r="M61"/>
      <c r="N61"/>
      <c r="O61"/>
      <c r="P61"/>
    </row>
    <row r="62" spans="1:18" ht="16.05" customHeight="1" x14ac:dyDescent="0.3">
      <c r="A62" s="207" t="s">
        <v>12</v>
      </c>
      <c r="B62" s="207"/>
      <c r="C62" s="207"/>
      <c r="D62" s="207"/>
      <c r="E62" s="207"/>
      <c r="F62" s="207"/>
      <c r="G62" s="207"/>
      <c r="H62" s="110"/>
      <c r="I62" s="110"/>
      <c r="J62" s="110"/>
      <c r="K62" s="110"/>
      <c r="L62" s="110"/>
      <c r="M62"/>
      <c r="N62"/>
      <c r="O62"/>
      <c r="P62"/>
    </row>
    <row r="63" spans="1:18" ht="16.05" customHeight="1" x14ac:dyDescent="0.3">
      <c r="A63" s="207" t="s">
        <v>13</v>
      </c>
      <c r="B63" s="207"/>
      <c r="C63" s="207"/>
      <c r="D63" s="207"/>
      <c r="E63" s="207"/>
      <c r="F63" s="207"/>
      <c r="G63" s="207"/>
      <c r="H63" s="110" t="s">
        <v>30</v>
      </c>
      <c r="I63" s="110"/>
      <c r="J63" s="110"/>
      <c r="K63" s="110"/>
      <c r="L63" s="110"/>
      <c r="M63"/>
      <c r="N63"/>
      <c r="O63"/>
      <c r="P63"/>
    </row>
    <row r="64" spans="1:18" ht="16.05" customHeight="1" x14ac:dyDescent="0.3">
      <c r="A64" s="207" t="s">
        <v>14</v>
      </c>
      <c r="B64" s="207"/>
      <c r="C64" s="207"/>
      <c r="D64" s="207"/>
      <c r="E64" s="207"/>
      <c r="F64" s="207"/>
      <c r="G64" s="207"/>
      <c r="H64" s="110"/>
      <c r="I64" s="110"/>
      <c r="J64" s="110"/>
      <c r="K64" s="110"/>
      <c r="L64" s="110"/>
      <c r="M64"/>
      <c r="N64"/>
      <c r="O64"/>
      <c r="P64"/>
    </row>
    <row r="65" spans="1:18" ht="16.05" customHeight="1" x14ac:dyDescent="0.3">
      <c r="A65" s="207" t="s">
        <v>56</v>
      </c>
      <c r="B65" s="207"/>
      <c r="C65" s="207"/>
      <c r="D65" s="207"/>
      <c r="E65" s="207"/>
      <c r="F65" s="207"/>
      <c r="G65" s="207"/>
      <c r="H65" s="110"/>
      <c r="I65" s="110"/>
      <c r="J65" s="110"/>
      <c r="K65" s="110"/>
      <c r="L65" s="110"/>
      <c r="M65"/>
      <c r="N65"/>
      <c r="O65"/>
      <c r="P65"/>
    </row>
    <row r="66" spans="1:18" ht="16.05" customHeight="1" x14ac:dyDescent="0.3">
      <c r="A66" s="207" t="s">
        <v>57</v>
      </c>
      <c r="B66" s="207"/>
      <c r="C66" s="207"/>
      <c r="D66" s="207"/>
      <c r="E66" s="207"/>
      <c r="F66" s="207"/>
      <c r="G66" s="207"/>
      <c r="H66" s="110" t="s">
        <v>30</v>
      </c>
      <c r="I66" s="110"/>
      <c r="J66" s="110"/>
      <c r="K66" s="110"/>
      <c r="L66" s="110"/>
      <c r="M66"/>
      <c r="N66"/>
      <c r="O66"/>
      <c r="P66"/>
    </row>
    <row r="67" spans="1:18" ht="16.05" customHeight="1" x14ac:dyDescent="0.3">
      <c r="A67" s="207" t="s">
        <v>15</v>
      </c>
      <c r="B67" s="207"/>
      <c r="C67" s="207"/>
      <c r="D67" s="207"/>
      <c r="E67" s="207"/>
      <c r="F67" s="207"/>
      <c r="G67" s="207"/>
      <c r="H67" s="110"/>
      <c r="I67" s="110"/>
      <c r="J67" s="110"/>
      <c r="K67" s="110"/>
      <c r="L67" s="110"/>
      <c r="M67"/>
      <c r="N67"/>
      <c r="O67"/>
      <c r="P67"/>
    </row>
    <row r="68" spans="1:18" ht="16.05" customHeight="1" x14ac:dyDescent="0.3">
      <c r="A68" s="207" t="s">
        <v>59</v>
      </c>
      <c r="B68" s="207"/>
      <c r="C68" s="207"/>
      <c r="D68" s="207"/>
      <c r="E68" s="207"/>
      <c r="F68" s="207"/>
      <c r="G68" s="207"/>
      <c r="H68" s="110"/>
      <c r="I68" s="110"/>
      <c r="J68" s="110"/>
      <c r="K68" s="110"/>
      <c r="L68" s="110"/>
      <c r="M68"/>
      <c r="N68"/>
      <c r="O68"/>
      <c r="P68"/>
    </row>
    <row r="69" spans="1:18" ht="16.05" customHeight="1" x14ac:dyDescent="0.3">
      <c r="A69" s="207" t="s">
        <v>86</v>
      </c>
      <c r="B69" s="207"/>
      <c r="C69" s="207"/>
      <c r="D69" s="207"/>
      <c r="E69" s="207"/>
      <c r="F69" s="207"/>
      <c r="G69" s="207"/>
      <c r="H69" s="110"/>
      <c r="I69" s="110"/>
      <c r="J69" s="110"/>
      <c r="K69" s="110"/>
      <c r="L69" s="110"/>
      <c r="M69"/>
      <c r="N69"/>
      <c r="O69"/>
      <c r="P69"/>
      <c r="Q69" s="212"/>
      <c r="R69" s="212"/>
    </row>
    <row r="70" spans="1:18" ht="19.95" customHeight="1" x14ac:dyDescent="0.5">
      <c r="A70" s="207" t="s">
        <v>86</v>
      </c>
      <c r="B70" s="207"/>
      <c r="C70" s="207"/>
      <c r="D70" s="207"/>
      <c r="E70" s="207"/>
      <c r="F70" s="207"/>
      <c r="G70" s="207"/>
      <c r="H70" s="110"/>
      <c r="I70" s="110"/>
      <c r="J70" s="110"/>
      <c r="K70" s="110"/>
      <c r="L70" s="110"/>
      <c r="M70"/>
      <c r="N70"/>
      <c r="O70"/>
      <c r="P70"/>
      <c r="Q70" s="135"/>
      <c r="R70" s="135"/>
    </row>
    <row r="71" spans="1:18" ht="18" customHeight="1" x14ac:dyDescent="0.5">
      <c r="A71" s="207" t="s">
        <v>86</v>
      </c>
      <c r="B71" s="207"/>
      <c r="C71" s="207"/>
      <c r="D71" s="207"/>
      <c r="E71" s="207"/>
      <c r="F71" s="207"/>
      <c r="G71" s="207"/>
      <c r="H71" s="110"/>
      <c r="I71" s="110"/>
      <c r="J71" s="110"/>
      <c r="K71" s="110"/>
      <c r="L71" s="110"/>
      <c r="M71" s="134"/>
      <c r="N71" s="134"/>
      <c r="O71" s="134"/>
      <c r="P71"/>
      <c r="Q71" s="135"/>
      <c r="R71" s="135"/>
    </row>
    <row r="72" spans="1:18" ht="16.5" customHeight="1" x14ac:dyDescent="0.3">
      <c r="A72" s="109"/>
      <c r="B72" s="109"/>
      <c r="C72" s="109"/>
      <c r="D72" s="109"/>
      <c r="E72" s="109"/>
      <c r="F72" s="109"/>
      <c r="G72" s="109"/>
      <c r="H72"/>
      <c r="I72" s="27"/>
      <c r="J72" s="27"/>
      <c r="K72" s="27"/>
      <c r="L72" s="27"/>
      <c r="M72" s="134"/>
      <c r="N72" s="134"/>
      <c r="O72" s="134"/>
      <c r="P72"/>
    </row>
    <row r="73" spans="1:18" ht="12.75" customHeight="1" x14ac:dyDescent="0.3">
      <c r="A73" s="27"/>
      <c r="B73" s="27"/>
      <c r="C73" s="27"/>
      <c r="D73" s="27"/>
      <c r="E73" s="27"/>
      <c r="F73" s="27"/>
      <c r="G73" s="27"/>
      <c r="H73"/>
      <c r="I73" s="27"/>
      <c r="J73" s="27"/>
      <c r="K73" s="27"/>
      <c r="L73" s="27"/>
      <c r="M73" s="27"/>
      <c r="N73" s="27"/>
      <c r="O73" s="27"/>
      <c r="P73"/>
    </row>
    <row r="74" spans="1:18" ht="12.75" customHeight="1" x14ac:dyDescent="0.3">
      <c r="A74" s="27"/>
      <c r="B74" s="27"/>
      <c r="C74" s="27"/>
      <c r="D74" s="27"/>
      <c r="E74" s="27"/>
      <c r="F74" s="27"/>
      <c r="G74" s="27"/>
      <c r="H74"/>
      <c r="I74" s="27"/>
      <c r="J74" s="27"/>
      <c r="K74" s="27"/>
      <c r="L74" s="27"/>
      <c r="M74" s="27"/>
      <c r="N74" s="27"/>
      <c r="O74" s="27"/>
      <c r="P74"/>
    </row>
    <row r="75" spans="1:18" ht="12.75" customHeight="1" x14ac:dyDescent="0.3">
      <c r="A75" s="26"/>
      <c r="B75" s="26"/>
      <c r="C75" s="26"/>
      <c r="D75" s="26"/>
      <c r="E75" s="29"/>
      <c r="F75" s="29"/>
      <c r="G75" s="29"/>
      <c r="H75"/>
      <c r="I75" s="96"/>
      <c r="J75" s="96"/>
      <c r="K75" s="96"/>
      <c r="L75" s="96"/>
      <c r="M75" s="96"/>
      <c r="N75" s="96"/>
      <c r="O75" s="96"/>
      <c r="P75"/>
    </row>
    <row r="76" spans="1:18" ht="12.75" customHeight="1" x14ac:dyDescent="0.3">
      <c r="A76" s="26"/>
      <c r="B76" s="26"/>
      <c r="C76" s="26"/>
      <c r="D76" s="26"/>
      <c r="E76" s="29"/>
      <c r="F76" s="29"/>
      <c r="G76" s="29"/>
      <c r="H76"/>
      <c r="I76" s="96"/>
      <c r="J76" s="96"/>
      <c r="K76" s="96"/>
      <c r="L76" s="96"/>
      <c r="M76" s="96"/>
      <c r="N76" s="96"/>
      <c r="O76" s="96"/>
      <c r="P76"/>
    </row>
    <row r="77" spans="1:18" x14ac:dyDescent="0.3">
      <c r="A77" s="27"/>
      <c r="B77" s="27"/>
      <c r="C77" s="27"/>
      <c r="D77" s="27"/>
      <c r="E77" s="28"/>
      <c r="F77" s="28"/>
      <c r="G77" s="28"/>
      <c r="H77"/>
      <c r="I77"/>
      <c r="J77"/>
      <c r="K77"/>
      <c r="L77"/>
      <c r="M77"/>
      <c r="N77"/>
      <c r="O77"/>
      <c r="P77"/>
    </row>
    <row r="78" spans="1:18" ht="4.05" customHeight="1" x14ac:dyDescent="0.3">
      <c r="A78" s="127"/>
      <c r="B78" s="127"/>
      <c r="C78" s="127"/>
      <c r="D78" s="127"/>
      <c r="E78" s="128"/>
      <c r="F78" s="128"/>
      <c r="G78" s="128"/>
      <c r="H78" s="25"/>
      <c r="I78" s="127"/>
      <c r="J78" s="127"/>
      <c r="K78" s="127"/>
      <c r="L78" s="127"/>
      <c r="M78" s="129"/>
      <c r="N78" s="130"/>
      <c r="O78" s="130"/>
      <c r="P78" s="25"/>
      <c r="Q78" s="95"/>
      <c r="R78" s="95"/>
    </row>
    <row r="79" spans="1:18" ht="16.5" customHeight="1" thickBot="1" x14ac:dyDescent="0.35">
      <c r="A79" s="27"/>
      <c r="B79" s="27"/>
      <c r="C79" s="27"/>
      <c r="D79" s="27"/>
      <c r="E79" s="124"/>
      <c r="F79" s="124"/>
      <c r="G79" s="124"/>
      <c r="H79"/>
      <c r="I79" s="27"/>
      <c r="J79" s="27"/>
      <c r="K79" s="27"/>
      <c r="L79" s="27"/>
      <c r="M79" s="2"/>
      <c r="N79" s="2"/>
      <c r="O79" s="2"/>
      <c r="P79"/>
    </row>
    <row r="80" spans="1:18" ht="16.05" customHeight="1" x14ac:dyDescent="0.3">
      <c r="A80" s="230" t="s">
        <v>78</v>
      </c>
      <c r="B80" s="231"/>
      <c r="C80" s="231"/>
      <c r="D80" s="231"/>
      <c r="E80" s="232"/>
      <c r="F80" s="233">
        <f>IF(ABS(ROUND(Q5,0))&gt;5,0,INDEX(B85:E85,MATCH(ABS(ROUND(Q5,0)),B84:E84,1)))</f>
        <v>0</v>
      </c>
      <c r="G80" s="234"/>
      <c r="H80"/>
      <c r="I80" s="2"/>
      <c r="J80" s="2"/>
      <c r="K80" s="2"/>
      <c r="L80" s="2"/>
      <c r="M80" s="21"/>
      <c r="N80" s="2"/>
      <c r="O80" s="2"/>
      <c r="P80"/>
    </row>
    <row r="81" spans="1:18" ht="16.05" customHeight="1" thickBot="1" x14ac:dyDescent="0.35">
      <c r="A81" s="226" t="s">
        <v>79</v>
      </c>
      <c r="B81" s="227"/>
      <c r="C81" s="227"/>
      <c r="D81" s="227"/>
      <c r="E81" s="228"/>
      <c r="F81" s="235"/>
      <c r="G81" s="236"/>
      <c r="H81"/>
      <c r="I81" s="2"/>
      <c r="J81" s="2"/>
      <c r="K81" s="2"/>
      <c r="L81" s="2"/>
      <c r="M81" s="2"/>
      <c r="N81" s="2"/>
      <c r="O81" s="2"/>
      <c r="P81"/>
      <c r="Q81" s="212" t="s">
        <v>76</v>
      </c>
      <c r="R81" s="212"/>
    </row>
    <row r="82" spans="1:18" ht="16.2" thickBot="1" x14ac:dyDescent="0.35">
      <c r="A82" s="229"/>
      <c r="B82" s="227"/>
      <c r="C82" s="227"/>
      <c r="D82" s="227"/>
      <c r="E82" s="228"/>
      <c r="F82" s="237"/>
      <c r="G82" s="238"/>
      <c r="H82"/>
      <c r="I82"/>
      <c r="J82"/>
      <c r="K82"/>
      <c r="L82"/>
      <c r="M82"/>
      <c r="N82"/>
      <c r="O82"/>
      <c r="P82"/>
      <c r="Q82" s="208">
        <f>R17+R25+R42+R48+R58</f>
        <v>181</v>
      </c>
      <c r="R82" s="209"/>
    </row>
    <row r="83" spans="1:18" ht="10.050000000000001" customHeight="1" thickBot="1" x14ac:dyDescent="0.35">
      <c r="A83" s="131"/>
      <c r="B83" s="132" t="s">
        <v>84</v>
      </c>
      <c r="C83" s="132" t="s">
        <v>82</v>
      </c>
      <c r="D83" s="132" t="s">
        <v>82</v>
      </c>
      <c r="E83" s="132" t="s">
        <v>82</v>
      </c>
      <c r="F83" s="133" t="s">
        <v>83</v>
      </c>
      <c r="G83"/>
      <c r="H83"/>
      <c r="I83"/>
      <c r="J83"/>
      <c r="K83"/>
      <c r="L83"/>
      <c r="M83"/>
      <c r="N83"/>
      <c r="O83"/>
      <c r="P83"/>
      <c r="Q83" s="210"/>
      <c r="R83" s="211"/>
    </row>
    <row r="84" spans="1:18" x14ac:dyDescent="0.3">
      <c r="A84" s="116" t="s">
        <v>80</v>
      </c>
      <c r="B84" s="111">
        <v>0</v>
      </c>
      <c r="C84" s="111">
        <v>3</v>
      </c>
      <c r="D84" s="111">
        <v>4</v>
      </c>
      <c r="E84" s="111">
        <v>5</v>
      </c>
      <c r="F84" s="111">
        <v>5</v>
      </c>
    </row>
    <row r="85" spans="1:18" x14ac:dyDescent="0.3">
      <c r="A85" s="116" t="s">
        <v>81</v>
      </c>
      <c r="B85" s="111">
        <v>20</v>
      </c>
      <c r="C85" s="111">
        <v>15</v>
      </c>
      <c r="D85" s="111">
        <v>10</v>
      </c>
      <c r="E85" s="111">
        <v>5</v>
      </c>
      <c r="F85" s="111">
        <v>0</v>
      </c>
    </row>
  </sheetData>
  <mergeCells count="76">
    <mergeCell ref="M36:P36"/>
    <mergeCell ref="L31:P31"/>
    <mergeCell ref="A36:G36"/>
    <mergeCell ref="H36:K36"/>
    <mergeCell ref="A38:G38"/>
    <mergeCell ref="H38:K38"/>
    <mergeCell ref="A32:D32"/>
    <mergeCell ref="E32:H32"/>
    <mergeCell ref="L32:P32"/>
    <mergeCell ref="A81:E82"/>
    <mergeCell ref="A80:E80"/>
    <mergeCell ref="F80:G82"/>
    <mergeCell ref="A40:G40"/>
    <mergeCell ref="H40:K40"/>
    <mergeCell ref="Q82:R83"/>
    <mergeCell ref="Q81:R81"/>
    <mergeCell ref="A70:G70"/>
    <mergeCell ref="A71:G71"/>
    <mergeCell ref="I42:O42"/>
    <mergeCell ref="Q69:R69"/>
    <mergeCell ref="R48:R49"/>
    <mergeCell ref="Q48:Q49"/>
    <mergeCell ref="F47:F49"/>
    <mergeCell ref="G47:G49"/>
    <mergeCell ref="H47:H49"/>
    <mergeCell ref="I47:I49"/>
    <mergeCell ref="A50:E50"/>
    <mergeCell ref="A42:G42"/>
    <mergeCell ref="A66:G66"/>
    <mergeCell ref="A67:G67"/>
    <mergeCell ref="A68:G68"/>
    <mergeCell ref="A69:G69"/>
    <mergeCell ref="A60:G60"/>
    <mergeCell ref="A61:G61"/>
    <mergeCell ref="A62:G62"/>
    <mergeCell ref="A63:G63"/>
    <mergeCell ref="A64:G64"/>
    <mergeCell ref="A65:G65"/>
    <mergeCell ref="A57:L57"/>
    <mergeCell ref="A47:E49"/>
    <mergeCell ref="A24:B24"/>
    <mergeCell ref="E24:F24"/>
    <mergeCell ref="E31:H31"/>
    <mergeCell ref="A29:E29"/>
    <mergeCell ref="F29:G29"/>
    <mergeCell ref="H24:L24"/>
    <mergeCell ref="A22:B22"/>
    <mergeCell ref="E22:F22"/>
    <mergeCell ref="H22:L22"/>
    <mergeCell ref="A23:B23"/>
    <mergeCell ref="E23:F23"/>
    <mergeCell ref="H23:L23"/>
    <mergeCell ref="I11:P11"/>
    <mergeCell ref="A13:B13"/>
    <mergeCell ref="A15:B15"/>
    <mergeCell ref="E21:F21"/>
    <mergeCell ref="I12:L13"/>
    <mergeCell ref="I15:L15"/>
    <mergeCell ref="M12:O13"/>
    <mergeCell ref="M15:O15"/>
    <mergeCell ref="A8:D8"/>
    <mergeCell ref="E8:G8"/>
    <mergeCell ref="I8:K8"/>
    <mergeCell ref="L8:M8"/>
    <mergeCell ref="A10:D10"/>
    <mergeCell ref="E10:G10"/>
    <mergeCell ref="I10:K10"/>
    <mergeCell ref="L10:M10"/>
    <mergeCell ref="A1:I2"/>
    <mergeCell ref="L1:N2"/>
    <mergeCell ref="O1:P2"/>
    <mergeCell ref="L4:P4"/>
    <mergeCell ref="A5:D5"/>
    <mergeCell ref="E5:G5"/>
    <mergeCell ref="I5:K5"/>
    <mergeCell ref="L5:N5"/>
  </mergeCells>
  <pageMargins left="0.7" right="0.7" top="0" bottom="0.5" header="0" footer="0"/>
  <pageSetup paperSize="9" scale="60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7AFF5-18B8-8A44-8E1F-2291D33E70A5}">
  <sheetPr>
    <pageSetUpPr fitToPage="1"/>
  </sheetPr>
  <dimension ref="A1:R85"/>
  <sheetViews>
    <sheetView zoomScale="130" zoomScaleNormal="130" workbookViewId="0">
      <selection activeCell="L8" sqref="L8:M8"/>
    </sheetView>
  </sheetViews>
  <sheetFormatPr baseColWidth="10" defaultColWidth="10.796875" defaultRowHeight="15.6" x14ac:dyDescent="0.3"/>
  <cols>
    <col min="1" max="1" width="5.296875" style="33" customWidth="1"/>
    <col min="2" max="2" width="7.296875" style="33" customWidth="1"/>
    <col min="3" max="3" width="5.296875" style="33" customWidth="1"/>
    <col min="4" max="4" width="5.796875" style="33" customWidth="1"/>
    <col min="5" max="5" width="7" style="33" customWidth="1"/>
    <col min="6" max="10" width="5.296875" style="33" customWidth="1"/>
    <col min="11" max="11" width="6.796875" style="33" customWidth="1"/>
    <col min="12" max="12" width="5.796875" style="33" customWidth="1"/>
    <col min="13" max="13" width="5.69921875" style="33" customWidth="1"/>
    <col min="14" max="16" width="5.296875" style="33" customWidth="1"/>
    <col min="17" max="17" width="15.69921875" style="33" customWidth="1"/>
    <col min="18" max="18" width="7" style="33" customWidth="1"/>
    <col min="19" max="16384" width="10.796875" style="33"/>
  </cols>
  <sheetData>
    <row r="1" spans="1:18" ht="10.95" customHeight="1" x14ac:dyDescent="0.3">
      <c r="A1" s="151" t="s">
        <v>68</v>
      </c>
      <c r="B1" s="151"/>
      <c r="C1" s="151"/>
      <c r="D1" s="151"/>
      <c r="E1" s="151"/>
      <c r="F1" s="151"/>
      <c r="G1" s="151"/>
      <c r="H1" s="151"/>
      <c r="I1" s="151"/>
      <c r="J1" s="3"/>
      <c r="K1" s="3"/>
      <c r="L1" s="152" t="s">
        <v>0</v>
      </c>
      <c r="M1" s="152"/>
      <c r="N1" s="152"/>
      <c r="O1" s="153">
        <v>2</v>
      </c>
      <c r="P1" s="154"/>
    </row>
    <row r="2" spans="1:18" ht="18" customHeight="1" thickBot="1" x14ac:dyDescent="0.35">
      <c r="A2" s="151"/>
      <c r="B2" s="151"/>
      <c r="C2" s="151"/>
      <c r="D2" s="151"/>
      <c r="E2" s="151"/>
      <c r="F2" s="151"/>
      <c r="G2" s="151"/>
      <c r="H2" s="151"/>
      <c r="I2" s="151"/>
      <c r="J2" s="3"/>
      <c r="K2" s="3"/>
      <c r="L2" s="152"/>
      <c r="M2" s="152"/>
      <c r="N2" s="152"/>
      <c r="O2" s="155"/>
      <c r="P2" s="156"/>
    </row>
    <row r="3" spans="1:18" ht="18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3"/>
      <c r="K3" s="3"/>
      <c r="L3" s="93"/>
      <c r="M3" s="93"/>
      <c r="N3" s="93"/>
      <c r="O3" s="148"/>
      <c r="P3" s="148"/>
    </row>
    <row r="4" spans="1:18" ht="16.2" thickBot="1" x14ac:dyDescent="0.35">
      <c r="A4"/>
      <c r="B4"/>
      <c r="C4"/>
      <c r="D4"/>
      <c r="E4"/>
      <c r="F4"/>
      <c r="G4"/>
      <c r="H4"/>
      <c r="I4"/>
      <c r="J4"/>
      <c r="K4"/>
      <c r="L4" s="157"/>
      <c r="M4" s="157"/>
      <c r="N4" s="157"/>
      <c r="O4" s="157"/>
      <c r="P4" s="157"/>
    </row>
    <row r="5" spans="1:18" ht="22.05" customHeight="1" thickBot="1" x14ac:dyDescent="0.4">
      <c r="A5" s="158" t="s">
        <v>1</v>
      </c>
      <c r="B5" s="158"/>
      <c r="C5" s="158"/>
      <c r="D5" s="158"/>
      <c r="E5" s="159">
        <v>0.58333333333333337</v>
      </c>
      <c r="F5" s="160"/>
      <c r="G5" s="161"/>
      <c r="H5"/>
      <c r="I5" s="157" t="s">
        <v>58</v>
      </c>
      <c r="J5" s="157"/>
      <c r="K5" s="157"/>
      <c r="L5" s="162">
        <v>6.25E-2</v>
      </c>
      <c r="M5" s="163"/>
      <c r="N5" s="164"/>
      <c r="O5" t="s">
        <v>60</v>
      </c>
      <c r="P5"/>
      <c r="Q5" s="97">
        <f>ROUND((M12-L5)*24*60,0)</f>
        <v>0</v>
      </c>
      <c r="R5" s="33" t="s">
        <v>61</v>
      </c>
    </row>
    <row r="6" spans="1:18" ht="10.050000000000001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/>
      <c r="M6"/>
      <c r="N6"/>
      <c r="O6"/>
      <c r="P6"/>
    </row>
    <row r="7" spans="1:18" ht="7.95" customHeight="1" thickBo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/>
      <c r="M7"/>
      <c r="N7"/>
      <c r="O7"/>
      <c r="P7"/>
    </row>
    <row r="8" spans="1:18" ht="21" customHeight="1" thickBot="1" x14ac:dyDescent="0.35">
      <c r="A8" s="158" t="s">
        <v>22</v>
      </c>
      <c r="B8" s="158"/>
      <c r="C8" s="158"/>
      <c r="D8" s="165"/>
      <c r="E8" s="159">
        <v>0.58680555555555558</v>
      </c>
      <c r="F8" s="160"/>
      <c r="G8" s="161"/>
      <c r="H8" s="1"/>
      <c r="I8" s="166" t="s">
        <v>23</v>
      </c>
      <c r="J8" s="166"/>
      <c r="K8" s="166"/>
      <c r="L8" s="167">
        <f>E8-E5</f>
        <v>3.4722222222222099E-3</v>
      </c>
      <c r="M8" s="167"/>
      <c r="N8" s="31"/>
      <c r="O8"/>
      <c r="P8"/>
    </row>
    <row r="9" spans="1:18" ht="7.05" customHeight="1" thickBot="1" x14ac:dyDescent="0.35">
      <c r="A9" s="20"/>
      <c r="B9" s="20"/>
      <c r="C9" s="20"/>
      <c r="D9" s="20"/>
      <c r="E9" s="30"/>
      <c r="F9" s="30"/>
      <c r="G9" s="30"/>
      <c r="H9" s="1"/>
      <c r="I9" s="1"/>
      <c r="J9" s="1"/>
      <c r="K9" s="1"/>
      <c r="L9" s="32"/>
      <c r="M9" s="1"/>
      <c r="N9"/>
      <c r="O9"/>
      <c r="P9"/>
    </row>
    <row r="10" spans="1:18" ht="21" customHeight="1" thickBot="1" x14ac:dyDescent="0.35">
      <c r="A10" s="158" t="s">
        <v>26</v>
      </c>
      <c r="B10" s="158"/>
      <c r="C10" s="158"/>
      <c r="D10" s="158"/>
      <c r="E10" s="168">
        <v>0.58750000000000002</v>
      </c>
      <c r="F10" s="169"/>
      <c r="G10" s="170"/>
      <c r="H10" s="1"/>
      <c r="I10" s="166" t="s">
        <v>27</v>
      </c>
      <c r="J10" s="166"/>
      <c r="K10" s="166"/>
      <c r="L10" s="171">
        <f>E10-E8</f>
        <v>6.9444444444444198E-4</v>
      </c>
      <c r="M10" s="171"/>
      <c r="N10"/>
      <c r="O10"/>
      <c r="P10"/>
    </row>
    <row r="11" spans="1:18" ht="16.2" thickBot="1" x14ac:dyDescent="0.35">
      <c r="A11"/>
      <c r="B11"/>
      <c r="C11" s="7" t="s">
        <v>53</v>
      </c>
      <c r="D11" s="42" t="s">
        <v>28</v>
      </c>
      <c r="E11" s="43" t="s">
        <v>29</v>
      </c>
      <c r="F11" s="43" t="s">
        <v>54</v>
      </c>
      <c r="G11" s="8" t="s">
        <v>3</v>
      </c>
      <c r="H11"/>
      <c r="I11" s="172"/>
      <c r="J11" s="172"/>
      <c r="K11" s="172"/>
      <c r="L11" s="172"/>
      <c r="M11" s="172"/>
      <c r="N11" s="172"/>
      <c r="O11" s="172"/>
      <c r="P11" s="172"/>
    </row>
    <row r="12" spans="1:18" s="34" customFormat="1" ht="10.050000000000001" customHeight="1" x14ac:dyDescent="0.3">
      <c r="A12" s="2"/>
      <c r="B12" s="2"/>
      <c r="C12" s="6">
        <v>0</v>
      </c>
      <c r="D12" s="6">
        <v>-5</v>
      </c>
      <c r="E12" s="6">
        <v>-10</v>
      </c>
      <c r="F12" s="6">
        <v>-15</v>
      </c>
      <c r="G12" s="6">
        <v>-40</v>
      </c>
      <c r="H12" s="14"/>
      <c r="I12" s="177" t="s">
        <v>77</v>
      </c>
      <c r="J12" s="178"/>
      <c r="K12" s="178"/>
      <c r="L12" s="179"/>
      <c r="M12" s="186">
        <f>H38-E5-L32</f>
        <v>6.25E-2</v>
      </c>
      <c r="N12" s="187"/>
      <c r="O12" s="187"/>
      <c r="P12" s="14"/>
    </row>
    <row r="13" spans="1:18" ht="15" customHeight="1" thickBot="1" x14ac:dyDescent="0.45">
      <c r="A13" s="173" t="s">
        <v>2</v>
      </c>
      <c r="B13" s="174"/>
      <c r="C13" s="35" t="str">
        <f>IF(MATCH(INT($L$8*1440),{0;10;15;20},1)=COLUMNS($C$11:C11),"x","")</f>
        <v>x</v>
      </c>
      <c r="D13" s="35" t="str">
        <f>IF(MATCH(INT($L$8*1440),{0;10;15;20},1)=COLUMNS($C$11:D11),"x","")</f>
        <v/>
      </c>
      <c r="E13" s="35" t="str">
        <f>IF(MATCH(INT($L$8*1440),{0;10;15;20},1)=COLUMNS($C$11:E11),"x","")</f>
        <v/>
      </c>
      <c r="F13" s="35" t="str">
        <f>IF(MATCH(INT($L$8*1440),{0;10;15;20},1)=COLUMNS($C$11:F11),"x","")</f>
        <v/>
      </c>
      <c r="G13" s="36"/>
      <c r="H13" s="1"/>
      <c r="I13" s="180"/>
      <c r="J13" s="181"/>
      <c r="K13" s="181"/>
      <c r="L13" s="182"/>
      <c r="M13" s="188"/>
      <c r="N13" s="187"/>
      <c r="O13" s="187"/>
      <c r="P13" s="94"/>
    </row>
    <row r="14" spans="1:18" ht="13.95" customHeight="1" thickBot="1" x14ac:dyDescent="0.35">
      <c r="A14" s="4"/>
      <c r="B14"/>
      <c r="C14" s="44" t="s">
        <v>91</v>
      </c>
      <c r="D14" s="42" t="s">
        <v>92</v>
      </c>
      <c r="E14" s="42" t="s">
        <v>93</v>
      </c>
      <c r="F14" s="42" t="s">
        <v>94</v>
      </c>
      <c r="G14" s="8" t="s">
        <v>3</v>
      </c>
      <c r="H14" s="1"/>
      <c r="I14" s="1"/>
      <c r="J14" s="1"/>
      <c r="K14" s="1"/>
      <c r="L14" s="1"/>
      <c r="M14" s="1"/>
      <c r="N14" s="1"/>
      <c r="O14" s="1"/>
      <c r="P14"/>
    </row>
    <row r="15" spans="1:18" ht="18" customHeight="1" thickBot="1" x14ac:dyDescent="0.45">
      <c r="A15" s="173" t="s">
        <v>4</v>
      </c>
      <c r="B15" s="174"/>
      <c r="C15" s="35" t="str">
        <f>IF(MATCH(INT($L$10*1440),{0;1;3;5},1)=COLUMNS($C$14:C14),"x","")</f>
        <v>x</v>
      </c>
      <c r="D15" s="35" t="str">
        <f>IF(MATCH(INT($L$10*1440),{0;1;3;5},1)=COLUMNS($C$14:D14),"x","")</f>
        <v/>
      </c>
      <c r="E15" s="35" t="str">
        <f>IF(MATCH(INT($L$10*1440),{0;1;3;5},1)=COLUMNS($C$14:E14),"x","")</f>
        <v/>
      </c>
      <c r="F15" s="35" t="str">
        <f>IF(MATCH(INT($L$10*1440),{0;1;3;5},1)=COLUMNS($C$14:F14),"x","")</f>
        <v/>
      </c>
      <c r="G15" s="36"/>
      <c r="H15" s="1"/>
      <c r="I15" s="183" t="s">
        <v>74</v>
      </c>
      <c r="J15" s="184"/>
      <c r="K15" s="184"/>
      <c r="L15" s="185"/>
      <c r="M15" s="224">
        <f>H40-E5-L32</f>
        <v>7.2222222222222188E-2</v>
      </c>
      <c r="N15" s="225"/>
      <c r="O15" s="225"/>
      <c r="P15" s="94"/>
    </row>
    <row r="16" spans="1:18" ht="18" customHeight="1" x14ac:dyDescent="0.3">
      <c r="A16" s="4"/>
      <c r="B16"/>
      <c r="C16"/>
      <c r="D16"/>
      <c r="E16"/>
      <c r="F16"/>
      <c r="G16"/>
      <c r="H16"/>
      <c r="I16"/>
      <c r="J16"/>
      <c r="K16"/>
      <c r="L16" s="4"/>
      <c r="M16" s="4"/>
      <c r="N16" s="4"/>
      <c r="O16" s="4"/>
      <c r="P16" s="1"/>
      <c r="Q16" s="112" t="s">
        <v>21</v>
      </c>
      <c r="R16" s="113" cm="1">
        <f t="array" ref="R16">SUMPRODUCT((C13:G15="x")*(C12:G12))</f>
        <v>0</v>
      </c>
    </row>
    <row r="17" spans="1:18" ht="16.2" thickBot="1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 s="98"/>
      <c r="Q17" s="114" t="s">
        <v>69</v>
      </c>
      <c r="R17" s="125">
        <f>R16+40</f>
        <v>40</v>
      </c>
    </row>
    <row r="18" spans="1:18" ht="7.95" customHeight="1" x14ac:dyDescent="0.3">
      <c r="A18" s="15"/>
      <c r="B18" s="15"/>
      <c r="C18" s="1"/>
      <c r="D18"/>
      <c r="E18" s="1"/>
      <c r="F18" s="1"/>
      <c r="G18" s="1"/>
      <c r="H18" s="1"/>
      <c r="I18"/>
      <c r="J18"/>
      <c r="K18"/>
      <c r="L18"/>
      <c r="M18"/>
      <c r="N18"/>
      <c r="O18"/>
      <c r="P18"/>
    </row>
    <row r="19" spans="1:18" ht="4.05" customHeight="1" x14ac:dyDescent="0.3">
      <c r="A19" s="16"/>
      <c r="B19" s="16"/>
      <c r="C19" s="17"/>
      <c r="D19" s="18"/>
      <c r="E19" s="17"/>
      <c r="F19" s="17"/>
      <c r="G19" s="17"/>
      <c r="H19" s="17"/>
      <c r="I19" s="18"/>
      <c r="J19" s="18"/>
      <c r="K19" s="18"/>
      <c r="L19" s="18"/>
      <c r="M19" s="18"/>
      <c r="N19" s="18"/>
      <c r="O19" s="18"/>
      <c r="P19" s="18"/>
      <c r="Q19" s="95"/>
      <c r="R19" s="95"/>
    </row>
    <row r="20" spans="1:18" ht="18" customHeight="1" x14ac:dyDescent="0.3">
      <c r="A20"/>
      <c r="B20"/>
      <c r="C20" s="7" t="s">
        <v>5</v>
      </c>
      <c r="D20" s="8" t="s">
        <v>6</v>
      </c>
      <c r="E20"/>
      <c r="F20"/>
      <c r="G20"/>
      <c r="H20"/>
      <c r="I20"/>
      <c r="J20"/>
      <c r="K20"/>
      <c r="L20"/>
      <c r="M20" s="7" t="s">
        <v>6</v>
      </c>
      <c r="N20" s="8" t="s">
        <v>5</v>
      </c>
      <c r="O20" s="8" t="s">
        <v>5</v>
      </c>
      <c r="P20" s="8" t="s">
        <v>5</v>
      </c>
    </row>
    <row r="21" spans="1:18" s="34" customFormat="1" ht="9" customHeight="1" thickBot="1" x14ac:dyDescent="0.35">
      <c r="A21" s="2"/>
      <c r="B21" s="2"/>
      <c r="C21" s="6">
        <v>0</v>
      </c>
      <c r="D21" s="6">
        <v>-5</v>
      </c>
      <c r="E21" s="175" t="s">
        <v>24</v>
      </c>
      <c r="F21" s="176"/>
      <c r="G21" s="2"/>
      <c r="H21" s="2"/>
      <c r="I21" s="2"/>
      <c r="J21" s="2"/>
      <c r="K21" s="19"/>
      <c r="L21" s="19"/>
      <c r="M21" s="140">
        <v>0</v>
      </c>
      <c r="N21" s="141">
        <v>-5</v>
      </c>
      <c r="O21" s="141">
        <v>-10</v>
      </c>
      <c r="P21" s="141">
        <v>-15</v>
      </c>
    </row>
    <row r="22" spans="1:18" ht="21" customHeight="1" thickBot="1" x14ac:dyDescent="0.4">
      <c r="A22" s="189"/>
      <c r="B22" s="189"/>
      <c r="C22" s="68"/>
      <c r="D22" s="69"/>
      <c r="E22" s="190"/>
      <c r="F22" s="190"/>
      <c r="G22"/>
      <c r="H22" s="191" t="s">
        <v>7</v>
      </c>
      <c r="I22" s="192"/>
      <c r="J22" s="192"/>
      <c r="K22" s="192"/>
      <c r="L22" s="192"/>
      <c r="M22" s="142" t="s">
        <v>30</v>
      </c>
      <c r="N22" s="143"/>
      <c r="O22" s="143"/>
      <c r="P22" s="144"/>
    </row>
    <row r="23" spans="1:18" ht="25.05" customHeight="1" thickBot="1" x14ac:dyDescent="0.4">
      <c r="A23" s="193" t="s">
        <v>85</v>
      </c>
      <c r="B23" s="194"/>
      <c r="C23" s="39" t="s">
        <v>30</v>
      </c>
      <c r="D23" s="40"/>
      <c r="E23" s="195"/>
      <c r="F23" s="195"/>
      <c r="G23" s="4"/>
      <c r="H23" s="196"/>
      <c r="I23" s="196"/>
      <c r="J23" s="196"/>
      <c r="K23" s="196"/>
      <c r="L23" s="196"/>
      <c r="M23" s="102"/>
      <c r="N23" s="102"/>
      <c r="O23" s="102"/>
      <c r="P23" s="102"/>
    </row>
    <row r="24" spans="1:18" ht="22.05" customHeight="1" thickBot="1" x14ac:dyDescent="0.4">
      <c r="A24" s="201"/>
      <c r="B24" s="202"/>
      <c r="C24" s="68"/>
      <c r="D24" s="69"/>
      <c r="E24" s="190"/>
      <c r="F24" s="190"/>
      <c r="G24" s="4"/>
      <c r="H24" s="222" t="s">
        <v>97</v>
      </c>
      <c r="I24" s="223"/>
      <c r="J24" s="223"/>
      <c r="K24" s="223"/>
      <c r="L24" s="223"/>
      <c r="M24" s="145"/>
      <c r="N24" s="145" t="s">
        <v>30</v>
      </c>
      <c r="O24" s="145"/>
      <c r="P24" s="146"/>
      <c r="Q24" s="115" t="s">
        <v>21</v>
      </c>
      <c r="R24" s="113" cm="1">
        <f t="array" ref="R24">SUMPRODUCT((C22:D24="X")*(C21:D21))+SUMPRODUCT((M22:P24="X")*(M21:P21))</f>
        <v>-5</v>
      </c>
    </row>
    <row r="25" spans="1:18" ht="16.2" thickBot="1" x14ac:dyDescent="0.35">
      <c r="A25" s="4"/>
      <c r="B25" s="4"/>
      <c r="C25"/>
      <c r="D25"/>
      <c r="E25"/>
      <c r="F25" s="4"/>
      <c r="G25" s="4"/>
      <c r="H25" s="4"/>
      <c r="I25" s="4"/>
      <c r="J25" s="4"/>
      <c r="K25"/>
      <c r="L25"/>
      <c r="M25"/>
      <c r="N25"/>
      <c r="O25"/>
      <c r="P25" s="98"/>
      <c r="Q25" s="114" t="s">
        <v>69</v>
      </c>
      <c r="R25" s="125">
        <f>R24+40</f>
        <v>35</v>
      </c>
    </row>
    <row r="26" spans="1:18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8" ht="4.95" customHeight="1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95"/>
      <c r="R27" s="95"/>
    </row>
    <row r="28" spans="1:18" ht="4.95" customHeight="1" thickBot="1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8" ht="19.05" customHeight="1" thickBot="1" x14ac:dyDescent="0.4">
      <c r="A29" s="204" t="s">
        <v>8</v>
      </c>
      <c r="B29" s="204"/>
      <c r="C29" s="204"/>
      <c r="D29" s="204"/>
      <c r="E29" s="204"/>
      <c r="F29" s="250" t="s">
        <v>30</v>
      </c>
      <c r="G29" s="251"/>
      <c r="H29"/>
      <c r="I29"/>
      <c r="J29"/>
      <c r="K29"/>
      <c r="L29"/>
      <c r="M29"/>
      <c r="N29"/>
      <c r="O29"/>
      <c r="P29"/>
    </row>
    <row r="30" spans="1:18" ht="9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  <row r="31" spans="1:18" ht="13.95" customHeight="1" thickBot="1" x14ac:dyDescent="0.35">
      <c r="A31"/>
      <c r="B31"/>
      <c r="C31"/>
      <c r="D31"/>
      <c r="E31" s="203" t="s">
        <v>63</v>
      </c>
      <c r="F31" s="203"/>
      <c r="G31" s="203"/>
      <c r="H31" s="203"/>
      <c r="I31" s="100">
        <v>0</v>
      </c>
      <c r="J31" s="100">
        <v>-10</v>
      </c>
      <c r="K31"/>
      <c r="L31" s="172" t="s">
        <v>64</v>
      </c>
      <c r="M31" s="172"/>
      <c r="N31" s="172"/>
      <c r="O31" s="172"/>
      <c r="P31" s="172"/>
    </row>
    <row r="32" spans="1:18" ht="21.6" thickBot="1" x14ac:dyDescent="0.45">
      <c r="A32" s="243" t="s">
        <v>62</v>
      </c>
      <c r="B32" s="243"/>
      <c r="C32" s="243"/>
      <c r="D32" s="243"/>
      <c r="E32" s="244">
        <v>0.63402777777777775</v>
      </c>
      <c r="F32" s="245"/>
      <c r="G32" s="245"/>
      <c r="H32" s="246"/>
      <c r="I32" s="137" t="s">
        <v>30</v>
      </c>
      <c r="J32" s="138"/>
      <c r="K32"/>
      <c r="L32" s="247">
        <f>H36-E32</f>
        <v>1.388888888888884E-3</v>
      </c>
      <c r="M32" s="248"/>
      <c r="N32" s="248"/>
      <c r="O32" s="248"/>
      <c r="P32" s="249"/>
    </row>
    <row r="33" spans="1:18" ht="7.95" customHeight="1" x14ac:dyDescent="0.4">
      <c r="A33" s="99"/>
      <c r="B33" s="99"/>
      <c r="C33" s="99"/>
      <c r="D33" s="99"/>
      <c r="E33" s="99"/>
      <c r="F33" s="99"/>
      <c r="G33" s="99"/>
      <c r="H33" s="99"/>
      <c r="I33"/>
      <c r="J33"/>
      <c r="K33"/>
      <c r="L33"/>
      <c r="M33"/>
      <c r="N33"/>
      <c r="O33"/>
      <c r="P33"/>
    </row>
    <row r="34" spans="1:18" ht="16.05" customHeight="1" x14ac:dyDescent="0.3">
      <c r="A34" s="103"/>
      <c r="B34" s="103"/>
      <c r="C34" s="103"/>
      <c r="D34" s="103"/>
      <c r="E34" s="103"/>
      <c r="H34"/>
      <c r="I34"/>
      <c r="J34"/>
      <c r="K34"/>
      <c r="L34"/>
      <c r="M34"/>
      <c r="N34" s="4"/>
      <c r="O34" s="4"/>
      <c r="P34" s="1"/>
    </row>
    <row r="35" spans="1:18" ht="7.95" customHeight="1" thickBot="1" x14ac:dyDescent="0.35">
      <c r="A35" s="5"/>
      <c r="B35" s="5"/>
      <c r="C35" s="5"/>
      <c r="D35" s="5"/>
      <c r="E35" s="5"/>
      <c r="F35" s="101"/>
      <c r="G35" s="101"/>
      <c r="H35"/>
      <c r="I35"/>
      <c r="J35"/>
      <c r="K35"/>
      <c r="L35" s="47"/>
      <c r="M35"/>
      <c r="N35" s="117"/>
      <c r="O35" s="117"/>
      <c r="P35" s="28"/>
    </row>
    <row r="36" spans="1:18" ht="25.05" customHeight="1" thickBot="1" x14ac:dyDescent="0.35">
      <c r="A36" s="221" t="s">
        <v>9</v>
      </c>
      <c r="B36" s="221"/>
      <c r="C36" s="221"/>
      <c r="D36" s="221"/>
      <c r="E36" s="221"/>
      <c r="F36" s="221"/>
      <c r="G36" s="221"/>
      <c r="H36" s="239">
        <v>0.63541666666666663</v>
      </c>
      <c r="I36" s="240"/>
      <c r="J36" s="240"/>
      <c r="K36" s="241"/>
      <c r="L36" s="46"/>
      <c r="M36" s="242" t="s">
        <v>75</v>
      </c>
      <c r="N36" s="242"/>
      <c r="O36" s="242"/>
      <c r="P36" s="242"/>
      <c r="Q36" s="122">
        <f>H38-E5-L32</f>
        <v>6.25E-2</v>
      </c>
    </row>
    <row r="37" spans="1:18" ht="13.95" customHeight="1" thickBot="1" x14ac:dyDescent="0.4">
      <c r="A37" s="4"/>
      <c r="B37" s="4"/>
      <c r="C37" s="4"/>
      <c r="D37" s="4"/>
      <c r="E37" s="4"/>
      <c r="F37" s="102"/>
      <c r="G37" s="102"/>
      <c r="H37" s="37"/>
      <c r="L37"/>
      <c r="M37"/>
      <c r="N37"/>
      <c r="O37"/>
      <c r="P37"/>
      <c r="Q37" s="123"/>
    </row>
    <row r="38" spans="1:18" ht="25.05" customHeight="1" thickBot="1" x14ac:dyDescent="0.35">
      <c r="A38" s="221" t="s">
        <v>25</v>
      </c>
      <c r="B38" s="221"/>
      <c r="C38" s="221"/>
      <c r="D38" s="221"/>
      <c r="E38" s="221"/>
      <c r="F38" s="221"/>
      <c r="G38" s="221"/>
      <c r="H38" s="239">
        <v>0.64722222222222225</v>
      </c>
      <c r="I38" s="240"/>
      <c r="J38" s="240"/>
      <c r="K38" s="241"/>
      <c r="L38"/>
      <c r="M38" s="2"/>
      <c r="N38" s="2"/>
      <c r="O38" s="2"/>
      <c r="P38" s="2"/>
      <c r="Q38" s="139"/>
    </row>
    <row r="39" spans="1:18" ht="13.05" customHeight="1" thickBot="1" x14ac:dyDescent="0.35">
      <c r="A39" s="104"/>
      <c r="B39" s="104"/>
      <c r="C39" s="104"/>
      <c r="D39" s="104"/>
      <c r="E39" s="104"/>
      <c r="F39" s="104"/>
      <c r="G39" s="104"/>
      <c r="H39" s="106"/>
      <c r="I39" s="106"/>
      <c r="J39" s="106"/>
      <c r="K39" s="106"/>
      <c r="L39"/>
      <c r="M39"/>
      <c r="N39"/>
      <c r="O39"/>
      <c r="P39"/>
    </row>
    <row r="40" spans="1:18" ht="25.05" customHeight="1" thickBot="1" x14ac:dyDescent="0.35">
      <c r="A40" s="221" t="s">
        <v>73</v>
      </c>
      <c r="B40" s="221"/>
      <c r="C40" s="221"/>
      <c r="D40" s="221"/>
      <c r="E40" s="221"/>
      <c r="F40" s="221"/>
      <c r="G40" s="221"/>
      <c r="H40" s="239">
        <v>0.65694444444444444</v>
      </c>
      <c r="I40" s="240"/>
      <c r="J40" s="240"/>
      <c r="K40" s="241"/>
      <c r="L40"/>
      <c r="M40"/>
      <c r="N40"/>
      <c r="O40"/>
      <c r="P40"/>
    </row>
    <row r="41" spans="1:18" ht="16.95" customHeight="1" thickBot="1" x14ac:dyDescent="0.35">
      <c r="A41" s="104"/>
      <c r="B41" s="104"/>
      <c r="C41" s="104"/>
      <c r="D41" s="104"/>
      <c r="E41" s="104"/>
      <c r="F41" s="104"/>
      <c r="G41" s="104"/>
      <c r="H41" s="106"/>
      <c r="I41" s="106"/>
      <c r="J41" s="106"/>
      <c r="K41" s="106"/>
      <c r="L41"/>
      <c r="M41"/>
      <c r="N41"/>
      <c r="O41"/>
      <c r="P41"/>
      <c r="Q41" s="112" t="s">
        <v>21</v>
      </c>
      <c r="R41" s="113" cm="1">
        <f t="array" ref="R41">SUMPRODUCT((F29="x")*(I31:J31))+SUMPRODUCT((I32:J32="x")*(I31:J31))</f>
        <v>-10</v>
      </c>
    </row>
    <row r="42" spans="1:18" ht="25.05" customHeight="1" thickBot="1" x14ac:dyDescent="0.35">
      <c r="A42" s="221" t="s">
        <v>98</v>
      </c>
      <c r="B42" s="221"/>
      <c r="C42" s="221"/>
      <c r="D42" s="221"/>
      <c r="E42" s="221"/>
      <c r="F42" s="221"/>
      <c r="G42" s="221"/>
      <c r="H42" s="107"/>
      <c r="I42" s="213" t="s">
        <v>95</v>
      </c>
      <c r="J42" s="214"/>
      <c r="K42" s="214"/>
      <c r="L42" s="214"/>
      <c r="M42" s="214"/>
      <c r="N42" s="214"/>
      <c r="O42" s="214"/>
      <c r="P42"/>
      <c r="Q42" s="114" t="s">
        <v>70</v>
      </c>
      <c r="R42" s="125">
        <f>R41+30</f>
        <v>20</v>
      </c>
    </row>
    <row r="43" spans="1:18" ht="10.9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8" ht="4.95" customHeight="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95"/>
      <c r="R44" s="95"/>
    </row>
    <row r="45" spans="1:18" ht="30" customHeight="1" x14ac:dyDescent="0.3"/>
    <row r="46" spans="1:18" ht="9" customHeight="1" thickBot="1" x14ac:dyDescent="0.35">
      <c r="A46"/>
      <c r="B46"/>
      <c r="C46"/>
      <c r="D46"/>
      <c r="E46"/>
      <c r="F46" s="47">
        <v>0</v>
      </c>
      <c r="G46" s="47">
        <v>-1</v>
      </c>
      <c r="H46" s="47">
        <v>-2</v>
      </c>
      <c r="I46" s="47">
        <v>-4</v>
      </c>
      <c r="J46" s="47"/>
      <c r="K46"/>
      <c r="L46"/>
      <c r="M46"/>
      <c r="N46" s="2"/>
      <c r="O46" s="2"/>
      <c r="P46" s="2"/>
    </row>
    <row r="47" spans="1:18" ht="15" customHeight="1" x14ac:dyDescent="0.3">
      <c r="A47" s="200" t="s">
        <v>66</v>
      </c>
      <c r="B47" s="200"/>
      <c r="C47" s="200"/>
      <c r="D47" s="200"/>
      <c r="E47" s="200"/>
      <c r="F47" s="219" t="s">
        <v>30</v>
      </c>
      <c r="G47" s="219"/>
      <c r="H47" s="219"/>
      <c r="I47" s="219"/>
      <c r="J47" s="147"/>
      <c r="K47"/>
      <c r="L47"/>
      <c r="M47"/>
      <c r="N47" s="2"/>
      <c r="O47" s="2"/>
      <c r="P47" s="28"/>
      <c r="Q47" s="112" t="s">
        <v>21</v>
      </c>
      <c r="R47" s="118" cm="1">
        <f t="array" ref="R47">SUMPRODUCT((F47:I50="x")*(F46:I46))</f>
        <v>0</v>
      </c>
    </row>
    <row r="48" spans="1:18" ht="15" customHeight="1" x14ac:dyDescent="0.3">
      <c r="A48" s="200"/>
      <c r="B48" s="200"/>
      <c r="C48" s="200"/>
      <c r="D48" s="200"/>
      <c r="E48" s="200"/>
      <c r="F48" s="219"/>
      <c r="G48" s="219"/>
      <c r="H48" s="219"/>
      <c r="I48" s="219"/>
      <c r="J48" s="147"/>
      <c r="K48"/>
      <c r="L48"/>
      <c r="M48"/>
      <c r="N48" s="2"/>
      <c r="O48" s="2"/>
      <c r="P48" s="28"/>
      <c r="Q48" s="217" t="s">
        <v>71</v>
      </c>
      <c r="R48" s="215">
        <f>R47+10</f>
        <v>10</v>
      </c>
    </row>
    <row r="49" spans="1:18" ht="15" customHeight="1" thickBot="1" x14ac:dyDescent="0.35">
      <c r="A49" s="200"/>
      <c r="B49" s="200"/>
      <c r="C49" s="200"/>
      <c r="D49" s="200"/>
      <c r="E49" s="200"/>
      <c r="F49" s="219"/>
      <c r="G49" s="219"/>
      <c r="H49" s="219"/>
      <c r="I49" s="219"/>
      <c r="J49" s="147"/>
      <c r="K49"/>
      <c r="L49"/>
      <c r="M49"/>
      <c r="N49"/>
      <c r="O49"/>
      <c r="P49"/>
      <c r="Q49" s="218"/>
      <c r="R49" s="216"/>
    </row>
    <row r="50" spans="1:18" ht="19.05" customHeight="1" x14ac:dyDescent="0.3">
      <c r="A50" s="220" t="s">
        <v>67</v>
      </c>
      <c r="B50" s="220"/>
      <c r="C50" s="220"/>
      <c r="D50" s="220"/>
      <c r="E50" s="220"/>
      <c r="F50" s="136" t="s">
        <v>30</v>
      </c>
      <c r="G50" s="136"/>
      <c r="H50" s="136"/>
      <c r="I50" s="136"/>
      <c r="J50" s="91"/>
      <c r="K50"/>
      <c r="L50"/>
      <c r="M50"/>
      <c r="N50"/>
      <c r="O50"/>
      <c r="P50"/>
    </row>
    <row r="51" spans="1:18" ht="16.5" customHeight="1" x14ac:dyDescent="0.3">
      <c r="A51" t="s">
        <v>96</v>
      </c>
      <c r="B51"/>
      <c r="C51"/>
      <c r="D51"/>
      <c r="E51" s="5"/>
      <c r="F51" s="5"/>
      <c r="G51"/>
      <c r="H51"/>
      <c r="I51"/>
      <c r="J51"/>
      <c r="K51" s="5"/>
      <c r="L51" s="5"/>
      <c r="M51"/>
      <c r="N51" s="2"/>
      <c r="O51" s="2"/>
      <c r="P51" s="19"/>
    </row>
    <row r="52" spans="1:18" ht="16.05" customHeight="1" x14ac:dyDescent="0.3">
      <c r="A52"/>
      <c r="B52"/>
      <c r="C52"/>
      <c r="D52"/>
      <c r="E52" s="108"/>
      <c r="F52" s="108"/>
      <c r="G52"/>
      <c r="H52"/>
      <c r="I52"/>
      <c r="J52"/>
      <c r="K52" s="108"/>
      <c r="L52" s="108"/>
      <c r="M52"/>
      <c r="N52" s="2"/>
      <c r="O52" s="2"/>
      <c r="P52" s="28"/>
    </row>
    <row r="53" spans="1:18" ht="18" x14ac:dyDescent="0.35">
      <c r="A53" s="4"/>
      <c r="B53" s="4"/>
      <c r="C53" s="4"/>
      <c r="D53" s="4"/>
      <c r="E53" s="102"/>
      <c r="F53" s="105"/>
      <c r="G53"/>
      <c r="H53"/>
      <c r="I53"/>
      <c r="J53"/>
      <c r="K53" s="102"/>
      <c r="L53" s="102"/>
      <c r="M53"/>
      <c r="N53" s="2"/>
      <c r="O53" s="2"/>
      <c r="P53" s="28"/>
    </row>
    <row r="54" spans="1:18" ht="5.25" customHeight="1" x14ac:dyDescent="0.3">
      <c r="A54" s="22"/>
      <c r="B54" s="22"/>
      <c r="C54" s="22"/>
      <c r="D54" s="22"/>
      <c r="E54" s="5"/>
      <c r="F54" s="5"/>
      <c r="G54"/>
      <c r="H54"/>
      <c r="I54"/>
      <c r="J54"/>
      <c r="K54"/>
      <c r="L54"/>
      <c r="M54"/>
      <c r="N54"/>
      <c r="O54"/>
      <c r="P54"/>
    </row>
    <row r="55" spans="1:18" ht="5.25" customHeight="1" x14ac:dyDescent="0.3">
      <c r="A55" s="23"/>
      <c r="B55" s="23"/>
      <c r="C55" s="23"/>
      <c r="D55" s="23"/>
      <c r="E55" s="24"/>
      <c r="F55" s="24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95"/>
      <c r="R55" s="95"/>
    </row>
    <row r="56" spans="1:18" ht="8.25" customHeight="1" thickBot="1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8" x14ac:dyDescent="0.3">
      <c r="A57" s="197" t="s">
        <v>65</v>
      </c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9"/>
      <c r="M57"/>
      <c r="N57" s="2"/>
      <c r="O57" s="2"/>
      <c r="P57" s="19"/>
      <c r="Q57" s="120" t="s">
        <v>21</v>
      </c>
      <c r="R57" s="119" cm="1">
        <f t="array" ref="R57">SUMPRODUCT((H60:L69="x")*(H59:L59))</f>
        <v>-1</v>
      </c>
    </row>
    <row r="58" spans="1:18" ht="16.2" thickBot="1" x14ac:dyDescent="0.35">
      <c r="A58" s="11"/>
      <c r="B58"/>
      <c r="C58"/>
      <c r="D58"/>
      <c r="E58"/>
      <c r="F58"/>
      <c r="G58"/>
      <c r="H58" s="9" t="s">
        <v>16</v>
      </c>
      <c r="I58" s="9" t="s">
        <v>17</v>
      </c>
      <c r="J58" s="9" t="s">
        <v>18</v>
      </c>
      <c r="K58" s="9" t="s">
        <v>19</v>
      </c>
      <c r="L58" s="12" t="s">
        <v>20</v>
      </c>
      <c r="M58"/>
      <c r="N58" s="2"/>
      <c r="O58" s="2"/>
      <c r="P58" s="28"/>
      <c r="Q58" s="121" t="s">
        <v>72</v>
      </c>
      <c r="R58" s="126">
        <f>R57+80</f>
        <v>79</v>
      </c>
    </row>
    <row r="59" spans="1:18" ht="7.05" customHeight="1" x14ac:dyDescent="0.3">
      <c r="A59" s="11"/>
      <c r="B59"/>
      <c r="C59"/>
      <c r="D59"/>
      <c r="E59"/>
      <c r="F59"/>
      <c r="G59"/>
      <c r="H59" s="10">
        <v>-1</v>
      </c>
      <c r="I59" s="10">
        <v>-1</v>
      </c>
      <c r="J59" s="10">
        <v>-2</v>
      </c>
      <c r="K59" s="10">
        <v>-3</v>
      </c>
      <c r="L59" s="13">
        <v>-4</v>
      </c>
      <c r="M59"/>
      <c r="N59" s="2"/>
      <c r="O59" s="2"/>
      <c r="P59" s="28"/>
    </row>
    <row r="60" spans="1:18" ht="16.05" customHeight="1" x14ac:dyDescent="0.3">
      <c r="A60" s="207" t="s">
        <v>55</v>
      </c>
      <c r="B60" s="207"/>
      <c r="C60" s="207"/>
      <c r="D60" s="207"/>
      <c r="E60" s="207"/>
      <c r="F60" s="207"/>
      <c r="G60" s="207"/>
      <c r="H60" s="110"/>
      <c r="I60" s="110"/>
      <c r="J60" s="110"/>
      <c r="K60" s="110"/>
      <c r="L60" s="110"/>
      <c r="M60"/>
      <c r="N60"/>
      <c r="O60"/>
      <c r="P60"/>
    </row>
    <row r="61" spans="1:18" ht="16.05" customHeight="1" x14ac:dyDescent="0.3">
      <c r="A61" s="207" t="s">
        <v>11</v>
      </c>
      <c r="B61" s="207"/>
      <c r="C61" s="207"/>
      <c r="D61" s="207"/>
      <c r="E61" s="207"/>
      <c r="F61" s="207"/>
      <c r="G61" s="207"/>
      <c r="H61" s="110"/>
      <c r="I61" s="110"/>
      <c r="J61" s="110"/>
      <c r="K61" s="110"/>
      <c r="L61" s="110"/>
      <c r="M61"/>
      <c r="N61"/>
      <c r="O61"/>
      <c r="P61"/>
    </row>
    <row r="62" spans="1:18" ht="16.05" customHeight="1" x14ac:dyDescent="0.3">
      <c r="A62" s="207" t="s">
        <v>12</v>
      </c>
      <c r="B62" s="207"/>
      <c r="C62" s="207"/>
      <c r="D62" s="207"/>
      <c r="E62" s="207"/>
      <c r="F62" s="207"/>
      <c r="G62" s="207"/>
      <c r="H62" s="110"/>
      <c r="I62" s="110"/>
      <c r="J62" s="110"/>
      <c r="K62" s="110"/>
      <c r="L62" s="110"/>
      <c r="M62"/>
      <c r="N62"/>
      <c r="O62"/>
      <c r="P62"/>
    </row>
    <row r="63" spans="1:18" ht="16.05" customHeight="1" x14ac:dyDescent="0.3">
      <c r="A63" s="207" t="s">
        <v>13</v>
      </c>
      <c r="B63" s="207"/>
      <c r="C63" s="207"/>
      <c r="D63" s="207"/>
      <c r="E63" s="207"/>
      <c r="F63" s="207"/>
      <c r="G63" s="207"/>
      <c r="H63" s="110"/>
      <c r="I63" s="110"/>
      <c r="J63" s="110"/>
      <c r="K63" s="110"/>
      <c r="L63" s="110"/>
      <c r="M63"/>
      <c r="N63"/>
      <c r="O63"/>
      <c r="P63"/>
    </row>
    <row r="64" spans="1:18" ht="16.05" customHeight="1" x14ac:dyDescent="0.3">
      <c r="A64" s="207" t="s">
        <v>14</v>
      </c>
      <c r="B64" s="207"/>
      <c r="C64" s="207"/>
      <c r="D64" s="207"/>
      <c r="E64" s="207"/>
      <c r="F64" s="207"/>
      <c r="G64" s="207"/>
      <c r="H64" s="110"/>
      <c r="I64" s="110"/>
      <c r="J64" s="110"/>
      <c r="K64" s="110"/>
      <c r="L64" s="110"/>
      <c r="M64"/>
      <c r="N64"/>
      <c r="O64"/>
      <c r="P64"/>
    </row>
    <row r="65" spans="1:18" ht="16.05" customHeight="1" x14ac:dyDescent="0.3">
      <c r="A65" s="207" t="s">
        <v>56</v>
      </c>
      <c r="B65" s="207"/>
      <c r="C65" s="207"/>
      <c r="D65" s="207"/>
      <c r="E65" s="207"/>
      <c r="F65" s="207"/>
      <c r="G65" s="207"/>
      <c r="H65" s="110"/>
      <c r="I65" s="110"/>
      <c r="J65" s="110"/>
      <c r="K65" s="110"/>
      <c r="L65" s="110"/>
      <c r="M65"/>
      <c r="N65"/>
      <c r="O65"/>
      <c r="P65"/>
    </row>
    <row r="66" spans="1:18" ht="16.05" customHeight="1" x14ac:dyDescent="0.3">
      <c r="A66" s="207" t="s">
        <v>57</v>
      </c>
      <c r="B66" s="207"/>
      <c r="C66" s="207"/>
      <c r="D66" s="207"/>
      <c r="E66" s="207"/>
      <c r="F66" s="207"/>
      <c r="G66" s="207"/>
      <c r="H66" s="110"/>
      <c r="I66" s="110"/>
      <c r="J66" s="110"/>
      <c r="K66" s="110"/>
      <c r="L66" s="110"/>
      <c r="M66"/>
      <c r="N66"/>
      <c r="O66"/>
      <c r="P66"/>
    </row>
    <row r="67" spans="1:18" ht="16.05" customHeight="1" x14ac:dyDescent="0.3">
      <c r="A67" s="207" t="s">
        <v>15</v>
      </c>
      <c r="B67" s="207"/>
      <c r="C67" s="207"/>
      <c r="D67" s="207"/>
      <c r="E67" s="207"/>
      <c r="F67" s="207"/>
      <c r="G67" s="207"/>
      <c r="H67" s="110"/>
      <c r="I67" s="110"/>
      <c r="J67" s="110"/>
      <c r="K67" s="110"/>
      <c r="L67" s="110"/>
      <c r="M67"/>
      <c r="N67"/>
      <c r="O67"/>
      <c r="P67"/>
    </row>
    <row r="68" spans="1:18" ht="16.05" customHeight="1" x14ac:dyDescent="0.3">
      <c r="A68" s="207" t="s">
        <v>59</v>
      </c>
      <c r="B68" s="207"/>
      <c r="C68" s="207"/>
      <c r="D68" s="207"/>
      <c r="E68" s="207"/>
      <c r="F68" s="207"/>
      <c r="G68" s="207"/>
      <c r="H68" s="110" t="s">
        <v>30</v>
      </c>
      <c r="I68" s="110"/>
      <c r="J68" s="110"/>
      <c r="K68" s="110"/>
      <c r="L68" s="110"/>
      <c r="M68"/>
      <c r="N68"/>
      <c r="O68"/>
      <c r="P68"/>
    </row>
    <row r="69" spans="1:18" ht="16.05" customHeight="1" x14ac:dyDescent="0.3">
      <c r="A69" s="207" t="s">
        <v>86</v>
      </c>
      <c r="B69" s="207"/>
      <c r="C69" s="207"/>
      <c r="D69" s="207"/>
      <c r="E69" s="207"/>
      <c r="F69" s="207"/>
      <c r="G69" s="207"/>
      <c r="H69" s="110"/>
      <c r="I69" s="110"/>
      <c r="J69" s="110"/>
      <c r="K69" s="110"/>
      <c r="L69" s="110"/>
      <c r="M69"/>
      <c r="N69"/>
      <c r="O69"/>
      <c r="P69"/>
      <c r="Q69" s="212"/>
      <c r="R69" s="212"/>
    </row>
    <row r="70" spans="1:18" ht="19.95" customHeight="1" x14ac:dyDescent="0.5">
      <c r="A70" s="207" t="s">
        <v>86</v>
      </c>
      <c r="B70" s="207"/>
      <c r="C70" s="207"/>
      <c r="D70" s="207"/>
      <c r="E70" s="207"/>
      <c r="F70" s="207"/>
      <c r="G70" s="207"/>
      <c r="H70" s="110"/>
      <c r="I70" s="110"/>
      <c r="J70" s="110"/>
      <c r="K70" s="110"/>
      <c r="L70" s="110"/>
      <c r="M70"/>
      <c r="N70"/>
      <c r="O70"/>
      <c r="P70"/>
      <c r="Q70" s="135"/>
      <c r="R70" s="135"/>
    </row>
    <row r="71" spans="1:18" ht="18" customHeight="1" x14ac:dyDescent="0.5">
      <c r="A71" s="207" t="s">
        <v>86</v>
      </c>
      <c r="B71" s="207"/>
      <c r="C71" s="207"/>
      <c r="D71" s="207"/>
      <c r="E71" s="207"/>
      <c r="F71" s="207"/>
      <c r="G71" s="207"/>
      <c r="H71" s="110"/>
      <c r="I71" s="110"/>
      <c r="J71" s="110"/>
      <c r="K71" s="110"/>
      <c r="L71" s="110"/>
      <c r="M71" s="134"/>
      <c r="N71" s="134"/>
      <c r="O71" s="134"/>
      <c r="P71"/>
      <c r="Q71" s="135"/>
      <c r="R71" s="135"/>
    </row>
    <row r="72" spans="1:18" ht="16.5" customHeight="1" x14ac:dyDescent="0.3">
      <c r="A72" s="109"/>
      <c r="B72" s="109"/>
      <c r="C72" s="109"/>
      <c r="D72" s="109"/>
      <c r="E72" s="109"/>
      <c r="F72" s="109"/>
      <c r="G72" s="109"/>
      <c r="H72"/>
      <c r="I72" s="27"/>
      <c r="J72" s="27"/>
      <c r="K72" s="27"/>
      <c r="L72" s="27"/>
      <c r="M72" s="134"/>
      <c r="N72" s="134"/>
      <c r="O72" s="134"/>
      <c r="P72"/>
    </row>
    <row r="73" spans="1:18" ht="12.75" customHeight="1" x14ac:dyDescent="0.3">
      <c r="A73" s="27"/>
      <c r="B73" s="27"/>
      <c r="C73" s="27"/>
      <c r="D73" s="27"/>
      <c r="E73" s="27"/>
      <c r="F73" s="27"/>
      <c r="G73" s="27"/>
      <c r="H73"/>
      <c r="I73" s="27"/>
      <c r="J73" s="27"/>
      <c r="K73" s="27"/>
      <c r="L73" s="27"/>
      <c r="M73" s="27"/>
      <c r="N73" s="27"/>
      <c r="O73" s="27"/>
      <c r="P73"/>
    </row>
    <row r="74" spans="1:18" ht="12.75" customHeight="1" x14ac:dyDescent="0.3">
      <c r="A74" s="27"/>
      <c r="B74" s="27"/>
      <c r="C74" s="27"/>
      <c r="D74" s="27"/>
      <c r="E74" s="27"/>
      <c r="F74" s="27"/>
      <c r="G74" s="27"/>
      <c r="H74"/>
      <c r="I74" s="27"/>
      <c r="J74" s="27"/>
      <c r="K74" s="27"/>
      <c r="L74" s="27"/>
      <c r="M74" s="27"/>
      <c r="N74" s="27"/>
      <c r="O74" s="27"/>
      <c r="P74"/>
    </row>
    <row r="75" spans="1:18" ht="12.75" customHeight="1" x14ac:dyDescent="0.3">
      <c r="A75" s="26"/>
      <c r="B75" s="26"/>
      <c r="C75" s="26"/>
      <c r="D75" s="26"/>
      <c r="E75" s="29"/>
      <c r="F75" s="29"/>
      <c r="G75" s="29"/>
      <c r="H75"/>
      <c r="I75" s="96"/>
      <c r="J75" s="96"/>
      <c r="K75" s="96"/>
      <c r="L75" s="96"/>
      <c r="M75" s="96"/>
      <c r="N75" s="96"/>
      <c r="O75" s="96"/>
      <c r="P75"/>
    </row>
    <row r="76" spans="1:18" ht="12.75" customHeight="1" x14ac:dyDescent="0.3">
      <c r="A76" s="26"/>
      <c r="B76" s="26"/>
      <c r="C76" s="26"/>
      <c r="D76" s="26"/>
      <c r="E76" s="29"/>
      <c r="F76" s="29"/>
      <c r="G76" s="29"/>
      <c r="H76"/>
      <c r="I76" s="96"/>
      <c r="J76" s="96"/>
      <c r="K76" s="96"/>
      <c r="L76" s="96"/>
      <c r="M76" s="96"/>
      <c r="N76" s="96"/>
      <c r="O76" s="96"/>
      <c r="P76"/>
    </row>
    <row r="77" spans="1:18" x14ac:dyDescent="0.3">
      <c r="A77" s="27"/>
      <c r="B77" s="27"/>
      <c r="C77" s="27"/>
      <c r="D77" s="27"/>
      <c r="E77" s="28"/>
      <c r="F77" s="28"/>
      <c r="G77" s="28"/>
      <c r="H77"/>
      <c r="I77"/>
      <c r="J77"/>
      <c r="K77"/>
      <c r="L77"/>
      <c r="M77"/>
      <c r="N77"/>
      <c r="O77"/>
      <c r="P77"/>
    </row>
    <row r="78" spans="1:18" ht="4.05" customHeight="1" x14ac:dyDescent="0.3">
      <c r="A78" s="127"/>
      <c r="B78" s="127"/>
      <c r="C78" s="127"/>
      <c r="D78" s="127"/>
      <c r="E78" s="128"/>
      <c r="F78" s="128"/>
      <c r="G78" s="128"/>
      <c r="H78" s="25"/>
      <c r="I78" s="127"/>
      <c r="J78" s="127"/>
      <c r="K78" s="127"/>
      <c r="L78" s="127"/>
      <c r="M78" s="129"/>
      <c r="N78" s="130"/>
      <c r="O78" s="130"/>
      <c r="P78" s="25"/>
      <c r="Q78" s="95"/>
      <c r="R78" s="95"/>
    </row>
    <row r="79" spans="1:18" ht="16.5" customHeight="1" thickBot="1" x14ac:dyDescent="0.35">
      <c r="A79" s="27"/>
      <c r="B79" s="27"/>
      <c r="C79" s="27"/>
      <c r="D79" s="27"/>
      <c r="E79" s="124"/>
      <c r="F79" s="124"/>
      <c r="G79" s="124"/>
      <c r="H79"/>
      <c r="I79" s="27"/>
      <c r="J79" s="27"/>
      <c r="K79" s="27"/>
      <c r="L79" s="27"/>
      <c r="M79" s="2"/>
      <c r="N79" s="2"/>
      <c r="O79" s="2"/>
      <c r="P79"/>
    </row>
    <row r="80" spans="1:18" ht="16.05" customHeight="1" x14ac:dyDescent="0.3">
      <c r="A80" s="230" t="s">
        <v>78</v>
      </c>
      <c r="B80" s="231"/>
      <c r="C80" s="231"/>
      <c r="D80" s="231"/>
      <c r="E80" s="232"/>
      <c r="F80" s="233">
        <f>IF(ABS(ROUND(Q5,0))&gt;5,0,INDEX(B85:E85,MATCH(ABS(ROUND(Q5,0)),B84:E84,1)))</f>
        <v>20</v>
      </c>
      <c r="G80" s="234"/>
      <c r="H80"/>
      <c r="I80" s="2"/>
      <c r="J80" s="2"/>
      <c r="K80" s="2"/>
      <c r="L80" s="2"/>
      <c r="M80" s="21"/>
      <c r="N80" s="2"/>
      <c r="O80" s="2"/>
      <c r="P80"/>
    </row>
    <row r="81" spans="1:18" ht="16.05" customHeight="1" thickBot="1" x14ac:dyDescent="0.35">
      <c r="A81" s="226" t="s">
        <v>79</v>
      </c>
      <c r="B81" s="227"/>
      <c r="C81" s="227"/>
      <c r="D81" s="227"/>
      <c r="E81" s="228"/>
      <c r="F81" s="235"/>
      <c r="G81" s="236"/>
      <c r="H81"/>
      <c r="I81" s="2"/>
      <c r="J81" s="2"/>
      <c r="K81" s="2"/>
      <c r="L81" s="2"/>
      <c r="M81" s="2"/>
      <c r="N81" s="2"/>
      <c r="O81" s="2"/>
      <c r="P81"/>
      <c r="Q81" s="212" t="s">
        <v>76</v>
      </c>
      <c r="R81" s="212"/>
    </row>
    <row r="82" spans="1:18" ht="16.2" thickBot="1" x14ac:dyDescent="0.35">
      <c r="A82" s="229"/>
      <c r="B82" s="227"/>
      <c r="C82" s="227"/>
      <c r="D82" s="227"/>
      <c r="E82" s="228"/>
      <c r="F82" s="237"/>
      <c r="G82" s="238"/>
      <c r="H82"/>
      <c r="I82"/>
      <c r="J82"/>
      <c r="K82"/>
      <c r="L82"/>
      <c r="M82"/>
      <c r="N82"/>
      <c r="O82"/>
      <c r="P82"/>
      <c r="Q82" s="208">
        <f>R17+R25+R42+R48+R58</f>
        <v>184</v>
      </c>
      <c r="R82" s="209"/>
    </row>
    <row r="83" spans="1:18" ht="10.050000000000001" customHeight="1" thickBot="1" x14ac:dyDescent="0.35">
      <c r="A83" s="131"/>
      <c r="B83" s="132" t="s">
        <v>84</v>
      </c>
      <c r="C83" s="132" t="s">
        <v>82</v>
      </c>
      <c r="D83" s="132" t="s">
        <v>82</v>
      </c>
      <c r="E83" s="132" t="s">
        <v>82</v>
      </c>
      <c r="F83" s="133" t="s">
        <v>83</v>
      </c>
      <c r="G83"/>
      <c r="H83"/>
      <c r="I83"/>
      <c r="J83"/>
      <c r="K83"/>
      <c r="L83"/>
      <c r="M83"/>
      <c r="N83"/>
      <c r="O83"/>
      <c r="P83"/>
      <c r="Q83" s="210"/>
      <c r="R83" s="211"/>
    </row>
    <row r="84" spans="1:18" x14ac:dyDescent="0.3">
      <c r="A84" s="116" t="s">
        <v>80</v>
      </c>
      <c r="B84" s="111">
        <v>0</v>
      </c>
      <c r="C84" s="111">
        <v>3</v>
      </c>
      <c r="D84" s="111">
        <v>4</v>
      </c>
      <c r="E84" s="111">
        <v>5</v>
      </c>
      <c r="F84" s="111">
        <v>5</v>
      </c>
    </row>
    <row r="85" spans="1:18" x14ac:dyDescent="0.3">
      <c r="A85" s="116" t="s">
        <v>81</v>
      </c>
      <c r="B85" s="111">
        <v>20</v>
      </c>
      <c r="C85" s="111">
        <v>15</v>
      </c>
      <c r="D85" s="111">
        <v>10</v>
      </c>
      <c r="E85" s="111">
        <v>5</v>
      </c>
      <c r="F85" s="111">
        <v>0</v>
      </c>
    </row>
  </sheetData>
  <mergeCells count="76">
    <mergeCell ref="A71:G71"/>
    <mergeCell ref="A80:E80"/>
    <mergeCell ref="F80:G82"/>
    <mergeCell ref="A81:E82"/>
    <mergeCell ref="Q81:R81"/>
    <mergeCell ref="Q82:R83"/>
    <mergeCell ref="A66:G66"/>
    <mergeCell ref="A67:G67"/>
    <mergeCell ref="A69:G69"/>
    <mergeCell ref="Q69:R69"/>
    <mergeCell ref="A70:G70"/>
    <mergeCell ref="A68:G68"/>
    <mergeCell ref="R48:R49"/>
    <mergeCell ref="A50:E50"/>
    <mergeCell ref="A57:L57"/>
    <mergeCell ref="A60:G60"/>
    <mergeCell ref="A61:G61"/>
    <mergeCell ref="A62:G62"/>
    <mergeCell ref="A47:E49"/>
    <mergeCell ref="F47:F49"/>
    <mergeCell ref="G47:G49"/>
    <mergeCell ref="H47:H49"/>
    <mergeCell ref="I47:I49"/>
    <mergeCell ref="Q48:Q49"/>
    <mergeCell ref="A63:G63"/>
    <mergeCell ref="A64:G64"/>
    <mergeCell ref="A65:G65"/>
    <mergeCell ref="A38:G38"/>
    <mergeCell ref="H38:K38"/>
    <mergeCell ref="A40:G40"/>
    <mergeCell ref="H40:K40"/>
    <mergeCell ref="A42:G42"/>
    <mergeCell ref="I42:O42"/>
    <mergeCell ref="A32:D32"/>
    <mergeCell ref="E32:H32"/>
    <mergeCell ref="L32:P32"/>
    <mergeCell ref="A36:G36"/>
    <mergeCell ref="H36:K36"/>
    <mergeCell ref="M36:P36"/>
    <mergeCell ref="E31:H31"/>
    <mergeCell ref="L31:P31"/>
    <mergeCell ref="E21:F21"/>
    <mergeCell ref="A22:B22"/>
    <mergeCell ref="E22:F22"/>
    <mergeCell ref="H22:L22"/>
    <mergeCell ref="A23:B23"/>
    <mergeCell ref="E23:F23"/>
    <mergeCell ref="H23:L23"/>
    <mergeCell ref="A24:B24"/>
    <mergeCell ref="E24:F24"/>
    <mergeCell ref="H24:L24"/>
    <mergeCell ref="A29:E29"/>
    <mergeCell ref="F29:G29"/>
    <mergeCell ref="I11:P11"/>
    <mergeCell ref="I12:L13"/>
    <mergeCell ref="M12:O13"/>
    <mergeCell ref="A13:B13"/>
    <mergeCell ref="A15:B15"/>
    <mergeCell ref="I15:L15"/>
    <mergeCell ref="M15:O15"/>
    <mergeCell ref="A8:D8"/>
    <mergeCell ref="E8:G8"/>
    <mergeCell ref="I8:K8"/>
    <mergeCell ref="L8:M8"/>
    <mergeCell ref="A10:D10"/>
    <mergeCell ref="E10:G10"/>
    <mergeCell ref="I10:K10"/>
    <mergeCell ref="L10:M10"/>
    <mergeCell ref="A1:I2"/>
    <mergeCell ref="L1:N2"/>
    <mergeCell ref="O1:P2"/>
    <mergeCell ref="L4:P4"/>
    <mergeCell ref="A5:D5"/>
    <mergeCell ref="E5:G5"/>
    <mergeCell ref="I5:K5"/>
    <mergeCell ref="L5:N5"/>
  </mergeCells>
  <pageMargins left="0.7" right="0.7" top="0.75" bottom="0.75" header="0.3" footer="0.3"/>
  <pageSetup paperSize="9" scale="62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E24EB-2CC7-7345-908D-33ED8112CDCB}">
  <dimension ref="A1:R85"/>
  <sheetViews>
    <sheetView topLeftCell="A7" workbookViewId="0">
      <selection activeCell="U17" sqref="U17"/>
    </sheetView>
  </sheetViews>
  <sheetFormatPr baseColWidth="10" defaultColWidth="10.796875" defaultRowHeight="15.6" x14ac:dyDescent="0.3"/>
  <cols>
    <col min="1" max="1" width="5.296875" style="33" customWidth="1"/>
    <col min="2" max="2" width="7.296875" style="33" customWidth="1"/>
    <col min="3" max="3" width="5.296875" style="33" customWidth="1"/>
    <col min="4" max="4" width="5.796875" style="33" customWidth="1"/>
    <col min="5" max="5" width="7" style="33" customWidth="1"/>
    <col min="6" max="10" width="5.296875" style="33" customWidth="1"/>
    <col min="11" max="11" width="6.796875" style="33" customWidth="1"/>
    <col min="12" max="12" width="5.796875" style="33" customWidth="1"/>
    <col min="13" max="13" width="5.69921875" style="33" customWidth="1"/>
    <col min="14" max="16" width="5.296875" style="33" customWidth="1"/>
    <col min="17" max="17" width="15.69921875" style="33" customWidth="1"/>
    <col min="18" max="18" width="7" style="33" customWidth="1"/>
    <col min="19" max="16384" width="10.796875" style="33"/>
  </cols>
  <sheetData>
    <row r="1" spans="1:18" ht="10.95" customHeight="1" x14ac:dyDescent="0.3">
      <c r="A1" s="151" t="s">
        <v>68</v>
      </c>
      <c r="B1" s="151"/>
      <c r="C1" s="151"/>
      <c r="D1" s="151"/>
      <c r="E1" s="151"/>
      <c r="F1" s="151"/>
      <c r="G1" s="151"/>
      <c r="H1" s="151"/>
      <c r="I1" s="151"/>
      <c r="J1" s="3"/>
      <c r="K1" s="3"/>
      <c r="L1" s="152" t="s">
        <v>0</v>
      </c>
      <c r="M1" s="152"/>
      <c r="N1" s="152"/>
      <c r="O1" s="153">
        <v>2</v>
      </c>
      <c r="P1" s="154"/>
    </row>
    <row r="2" spans="1:18" ht="18" customHeight="1" thickBot="1" x14ac:dyDescent="0.35">
      <c r="A2" s="151"/>
      <c r="B2" s="151"/>
      <c r="C2" s="151"/>
      <c r="D2" s="151"/>
      <c r="E2" s="151"/>
      <c r="F2" s="151"/>
      <c r="G2" s="151"/>
      <c r="H2" s="151"/>
      <c r="I2" s="151"/>
      <c r="J2" s="3"/>
      <c r="K2" s="3"/>
      <c r="L2" s="152"/>
      <c r="M2" s="152"/>
      <c r="N2" s="152"/>
      <c r="O2" s="155"/>
      <c r="P2" s="156"/>
    </row>
    <row r="3" spans="1:18" ht="18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3"/>
      <c r="K3" s="3"/>
      <c r="L3" s="93"/>
      <c r="M3" s="93"/>
      <c r="N3" s="93"/>
      <c r="O3" s="148"/>
      <c r="P3" s="148"/>
    </row>
    <row r="4" spans="1:18" ht="16.2" thickBot="1" x14ac:dyDescent="0.35">
      <c r="A4"/>
      <c r="B4"/>
      <c r="C4"/>
      <c r="D4"/>
      <c r="E4"/>
      <c r="F4"/>
      <c r="G4"/>
      <c r="H4"/>
      <c r="I4"/>
      <c r="J4"/>
      <c r="K4"/>
      <c r="L4" s="157"/>
      <c r="M4" s="157"/>
      <c r="N4" s="157"/>
      <c r="O4" s="157"/>
      <c r="P4" s="157"/>
    </row>
    <row r="5" spans="1:18" ht="22.05" customHeight="1" thickBot="1" x14ac:dyDescent="0.4">
      <c r="A5" s="158" t="s">
        <v>1</v>
      </c>
      <c r="B5" s="158"/>
      <c r="C5" s="158"/>
      <c r="D5" s="158"/>
      <c r="E5" s="159">
        <v>0.58333333333333337</v>
      </c>
      <c r="F5" s="160"/>
      <c r="G5" s="161"/>
      <c r="H5"/>
      <c r="I5" s="157" t="s">
        <v>58</v>
      </c>
      <c r="J5" s="157"/>
      <c r="K5" s="157"/>
      <c r="L5" s="162">
        <v>5.9027777777777776E-2</v>
      </c>
      <c r="M5" s="163"/>
      <c r="N5" s="164"/>
      <c r="O5" t="s">
        <v>60</v>
      </c>
      <c r="P5"/>
      <c r="Q5" s="97">
        <f>ROUND((M12-L5)*24*60,0)</f>
        <v>-26</v>
      </c>
      <c r="R5" s="33" t="s">
        <v>61</v>
      </c>
    </row>
    <row r="6" spans="1:18" ht="10.050000000000001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/>
      <c r="M6"/>
      <c r="N6"/>
      <c r="O6"/>
      <c r="P6"/>
    </row>
    <row r="7" spans="1:18" ht="7.95" customHeight="1" thickBo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/>
      <c r="M7"/>
      <c r="N7"/>
      <c r="O7"/>
      <c r="P7"/>
    </row>
    <row r="8" spans="1:18" ht="21" customHeight="1" thickBot="1" x14ac:dyDescent="0.35">
      <c r="A8" s="158" t="s">
        <v>22</v>
      </c>
      <c r="B8" s="158"/>
      <c r="C8" s="158"/>
      <c r="D8" s="165"/>
      <c r="E8" s="159">
        <v>0.59027777777777779</v>
      </c>
      <c r="F8" s="160"/>
      <c r="G8" s="161"/>
      <c r="H8" s="1"/>
      <c r="I8" s="166" t="s">
        <v>23</v>
      </c>
      <c r="J8" s="166"/>
      <c r="K8" s="166"/>
      <c r="L8" s="167">
        <f>E8-E5</f>
        <v>6.9444444444444198E-3</v>
      </c>
      <c r="M8" s="167"/>
      <c r="N8" s="31"/>
      <c r="O8"/>
      <c r="P8"/>
    </row>
    <row r="9" spans="1:18" ht="7.05" customHeight="1" thickBot="1" x14ac:dyDescent="0.35">
      <c r="A9" s="20"/>
      <c r="B9" s="20"/>
      <c r="C9" s="20"/>
      <c r="D9" s="20"/>
      <c r="E9" s="30"/>
      <c r="F9" s="30"/>
      <c r="G9" s="30"/>
      <c r="H9" s="1"/>
      <c r="I9" s="1"/>
      <c r="J9" s="1"/>
      <c r="K9" s="1"/>
      <c r="L9" s="32"/>
      <c r="M9" s="1"/>
      <c r="N9"/>
      <c r="O9"/>
      <c r="P9"/>
    </row>
    <row r="10" spans="1:18" ht="21" customHeight="1" thickBot="1" x14ac:dyDescent="0.35">
      <c r="A10" s="158" t="s">
        <v>26</v>
      </c>
      <c r="B10" s="158"/>
      <c r="C10" s="158"/>
      <c r="D10" s="158"/>
      <c r="E10" s="168">
        <v>0.59166666666666667</v>
      </c>
      <c r="F10" s="169"/>
      <c r="G10" s="170"/>
      <c r="H10" s="1"/>
      <c r="I10" s="166" t="s">
        <v>27</v>
      </c>
      <c r="J10" s="166"/>
      <c r="K10" s="166"/>
      <c r="L10" s="171">
        <f>E10-E8</f>
        <v>1.388888888888884E-3</v>
      </c>
      <c r="M10" s="171"/>
      <c r="N10"/>
      <c r="O10"/>
      <c r="P10"/>
    </row>
    <row r="11" spans="1:18" ht="16.2" thickBot="1" x14ac:dyDescent="0.35">
      <c r="A11"/>
      <c r="B11"/>
      <c r="C11" s="7" t="s">
        <v>87</v>
      </c>
      <c r="D11" s="42" t="s">
        <v>88</v>
      </c>
      <c r="E11" s="43" t="s">
        <v>89</v>
      </c>
      <c r="F11" s="43" t="s">
        <v>90</v>
      </c>
      <c r="G11" s="8" t="s">
        <v>3</v>
      </c>
      <c r="H11"/>
      <c r="I11" s="172"/>
      <c r="J11" s="172"/>
      <c r="K11" s="172"/>
      <c r="L11" s="172"/>
      <c r="M11" s="172"/>
      <c r="N11" s="172"/>
      <c r="O11" s="172"/>
      <c r="P11" s="172"/>
    </row>
    <row r="12" spans="1:18" s="34" customFormat="1" ht="10.050000000000001" customHeight="1" x14ac:dyDescent="0.3">
      <c r="A12" s="2"/>
      <c r="B12" s="2"/>
      <c r="C12" s="6">
        <v>0</v>
      </c>
      <c r="D12" s="6">
        <v>-5</v>
      </c>
      <c r="E12" s="6">
        <v>-10</v>
      </c>
      <c r="F12" s="6">
        <v>-15</v>
      </c>
      <c r="G12" s="6">
        <v>-40</v>
      </c>
      <c r="H12" s="14"/>
      <c r="I12" s="177" t="s">
        <v>77</v>
      </c>
      <c r="J12" s="178"/>
      <c r="K12" s="178"/>
      <c r="L12" s="179"/>
      <c r="M12" s="186">
        <f>H38-E5-L32</f>
        <v>4.0972222222222188E-2</v>
      </c>
      <c r="N12" s="187"/>
      <c r="O12" s="187"/>
      <c r="P12" s="14"/>
    </row>
    <row r="13" spans="1:18" ht="15" customHeight="1" thickBot="1" x14ac:dyDescent="0.45">
      <c r="A13" s="173" t="s">
        <v>2</v>
      </c>
      <c r="B13" s="174"/>
      <c r="C13" s="35" t="str">
        <f>IF(MATCH(INT($L$8*1440),{0;5;10;15},1)=COLUMNS($C$11:C11),"x","")</f>
        <v/>
      </c>
      <c r="D13" s="35" t="str">
        <f>IF(MATCH(INT($L$8*1440),{0;5;10;15},1)=COLUMNS($C$11:D11),"x","")</f>
        <v>x</v>
      </c>
      <c r="E13" s="35" t="str">
        <f>IF(MATCH(INT($L$8*1440),{0;5;10;15},1)=COLUMNS($C$11:E11),"x","")</f>
        <v/>
      </c>
      <c r="F13" s="35" t="str">
        <f>IF(MATCH(INT($L$8*1440),{0;5;10;15},1)=COLUMNS($C$11:F11),"x","")</f>
        <v/>
      </c>
      <c r="G13" s="36"/>
      <c r="H13" s="1"/>
      <c r="I13" s="180"/>
      <c r="J13" s="181"/>
      <c r="K13" s="181"/>
      <c r="L13" s="182"/>
      <c r="M13" s="188"/>
      <c r="N13" s="187"/>
      <c r="O13" s="187"/>
      <c r="P13" s="94"/>
    </row>
    <row r="14" spans="1:18" ht="13.95" customHeight="1" thickBot="1" x14ac:dyDescent="0.35">
      <c r="A14" s="4"/>
      <c r="B14"/>
      <c r="C14" s="44" t="s">
        <v>91</v>
      </c>
      <c r="D14" s="42" t="s">
        <v>92</v>
      </c>
      <c r="E14" s="42" t="s">
        <v>93</v>
      </c>
      <c r="F14" s="42" t="s">
        <v>94</v>
      </c>
      <c r="G14" s="8" t="s">
        <v>3</v>
      </c>
      <c r="H14" s="1"/>
      <c r="I14" s="1"/>
      <c r="J14" s="1"/>
      <c r="K14" s="1"/>
      <c r="L14" s="1"/>
      <c r="M14" s="1"/>
      <c r="N14" s="1"/>
      <c r="O14" s="1"/>
      <c r="P14"/>
    </row>
    <row r="15" spans="1:18" ht="18" customHeight="1" thickBot="1" x14ac:dyDescent="0.45">
      <c r="A15" s="173" t="s">
        <v>4</v>
      </c>
      <c r="B15" s="174"/>
      <c r="C15" s="35" t="str">
        <f>IF(MATCH(INT($L$10*1440),{0;1;3;5},1)=COLUMNS($C$14:C14),"x","")</f>
        <v/>
      </c>
      <c r="D15" s="35" t="str">
        <f>IF(MATCH(INT($L$10*1440),{0;1;3;5},1)=COLUMNS($C$14:D14),"x","")</f>
        <v>x</v>
      </c>
      <c r="E15" s="35" t="str">
        <f>IF(MATCH(INT($L$10*1440),{0;1;3;5},1)=COLUMNS($C$14:E14),"x","")</f>
        <v/>
      </c>
      <c r="F15" s="35" t="str">
        <f>IF(MATCH(INT($L$10*1440),{0;1;3;5},1)=COLUMNS($C$14:F14),"x","")</f>
        <v/>
      </c>
      <c r="G15" s="36"/>
      <c r="H15" s="1"/>
      <c r="I15" s="183" t="s">
        <v>74</v>
      </c>
      <c r="J15" s="184"/>
      <c r="K15" s="184"/>
      <c r="L15" s="185"/>
      <c r="M15" s="224">
        <f>H40-E5-L32</f>
        <v>5.0694444444444375E-2</v>
      </c>
      <c r="N15" s="225"/>
      <c r="O15" s="225"/>
      <c r="P15" s="94"/>
    </row>
    <row r="16" spans="1:18" ht="18" customHeight="1" x14ac:dyDescent="0.3">
      <c r="A16" s="4"/>
      <c r="B16"/>
      <c r="C16"/>
      <c r="D16"/>
      <c r="E16"/>
      <c r="F16"/>
      <c r="G16"/>
      <c r="H16"/>
      <c r="I16"/>
      <c r="J16"/>
      <c r="K16"/>
      <c r="L16" s="4"/>
      <c r="M16" s="4"/>
      <c r="N16" s="4"/>
      <c r="O16" s="4"/>
      <c r="P16" s="1"/>
      <c r="Q16" s="112" t="s">
        <v>21</v>
      </c>
      <c r="R16" s="113" cm="1">
        <f t="array" ref="R16">SUMPRODUCT((C13:G15="x")*(C12:G12))</f>
        <v>-10</v>
      </c>
    </row>
    <row r="17" spans="1:18" ht="16.2" thickBot="1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 s="98"/>
      <c r="Q17" s="114" t="s">
        <v>69</v>
      </c>
      <c r="R17" s="125">
        <f>R16+40</f>
        <v>30</v>
      </c>
    </row>
    <row r="18" spans="1:18" ht="7.95" customHeight="1" x14ac:dyDescent="0.3">
      <c r="A18" s="15"/>
      <c r="B18" s="15"/>
      <c r="C18" s="1"/>
      <c r="D18"/>
      <c r="E18" s="1"/>
      <c r="F18" s="1"/>
      <c r="G18" s="1"/>
      <c r="H18" s="1"/>
      <c r="I18"/>
      <c r="J18"/>
      <c r="K18"/>
      <c r="L18"/>
      <c r="M18"/>
      <c r="N18"/>
      <c r="O18"/>
      <c r="P18"/>
    </row>
    <row r="19" spans="1:18" ht="4.05" customHeight="1" x14ac:dyDescent="0.3">
      <c r="A19" s="16"/>
      <c r="B19" s="16"/>
      <c r="C19" s="17"/>
      <c r="D19" s="18"/>
      <c r="E19" s="17"/>
      <c r="F19" s="17"/>
      <c r="G19" s="17"/>
      <c r="H19" s="17"/>
      <c r="I19" s="18"/>
      <c r="J19" s="18"/>
      <c r="K19" s="18"/>
      <c r="L19" s="18"/>
      <c r="M19" s="18"/>
      <c r="N19" s="18"/>
      <c r="O19" s="18"/>
      <c r="P19" s="18"/>
      <c r="Q19" s="95"/>
      <c r="R19" s="95"/>
    </row>
    <row r="20" spans="1:18" ht="18" customHeight="1" x14ac:dyDescent="0.3">
      <c r="A20"/>
      <c r="B20"/>
      <c r="C20" s="7" t="s">
        <v>5</v>
      </c>
      <c r="D20" s="8" t="s">
        <v>6</v>
      </c>
      <c r="E20"/>
      <c r="F20"/>
      <c r="G20"/>
      <c r="H20"/>
      <c r="I20"/>
      <c r="J20"/>
      <c r="K20"/>
      <c r="L20"/>
      <c r="M20" s="7" t="s">
        <v>6</v>
      </c>
      <c r="N20" s="8" t="s">
        <v>5</v>
      </c>
      <c r="O20" s="8" t="s">
        <v>5</v>
      </c>
      <c r="P20" s="8" t="s">
        <v>5</v>
      </c>
    </row>
    <row r="21" spans="1:18" s="34" customFormat="1" ht="9" customHeight="1" thickBot="1" x14ac:dyDescent="0.35">
      <c r="A21" s="2"/>
      <c r="B21" s="2"/>
      <c r="C21" s="6">
        <v>0</v>
      </c>
      <c r="D21" s="6">
        <v>-5</v>
      </c>
      <c r="E21" s="175" t="s">
        <v>24</v>
      </c>
      <c r="F21" s="176"/>
      <c r="G21" s="2"/>
      <c r="H21" s="2"/>
      <c r="I21" s="2"/>
      <c r="J21" s="2"/>
      <c r="K21" s="19"/>
      <c r="L21" s="19"/>
      <c r="M21" s="140">
        <v>0</v>
      </c>
      <c r="N21" s="141">
        <v>-5</v>
      </c>
      <c r="O21" s="141">
        <v>-10</v>
      </c>
      <c r="P21" s="141">
        <v>-15</v>
      </c>
    </row>
    <row r="22" spans="1:18" ht="21" customHeight="1" thickBot="1" x14ac:dyDescent="0.4">
      <c r="A22" s="189"/>
      <c r="B22" s="189"/>
      <c r="C22" s="68"/>
      <c r="D22" s="69"/>
      <c r="E22" s="190"/>
      <c r="F22" s="190"/>
      <c r="G22"/>
      <c r="H22" s="191" t="s">
        <v>7</v>
      </c>
      <c r="I22" s="192"/>
      <c r="J22" s="192"/>
      <c r="K22" s="192"/>
      <c r="L22" s="192"/>
      <c r="M22" s="142" t="s">
        <v>30</v>
      </c>
      <c r="N22" s="143"/>
      <c r="O22" s="143"/>
      <c r="P22" s="144"/>
    </row>
    <row r="23" spans="1:18" ht="18.600000000000001" thickBot="1" x14ac:dyDescent="0.4">
      <c r="A23" s="193" t="s">
        <v>85</v>
      </c>
      <c r="B23" s="194"/>
      <c r="C23" s="39"/>
      <c r="D23" s="40" t="s">
        <v>30</v>
      </c>
      <c r="E23" s="195"/>
      <c r="F23" s="195"/>
      <c r="G23" s="4"/>
      <c r="H23" s="196"/>
      <c r="I23" s="196"/>
      <c r="J23" s="196"/>
      <c r="K23" s="196"/>
      <c r="L23" s="196"/>
      <c r="M23" s="102"/>
      <c r="N23" s="102"/>
      <c r="O23" s="102"/>
      <c r="P23" s="102"/>
    </row>
    <row r="24" spans="1:18" ht="22.05" customHeight="1" thickBot="1" x14ac:dyDescent="0.4">
      <c r="A24" s="201"/>
      <c r="B24" s="202"/>
      <c r="C24" s="68"/>
      <c r="D24" s="69"/>
      <c r="E24" s="190"/>
      <c r="F24" s="190"/>
      <c r="G24" s="4"/>
      <c r="H24" s="222" t="s">
        <v>97</v>
      </c>
      <c r="I24" s="223"/>
      <c r="J24" s="223"/>
      <c r="K24" s="223"/>
      <c r="L24" s="223"/>
      <c r="M24" s="145" t="s">
        <v>30</v>
      </c>
      <c r="N24" s="145"/>
      <c r="O24" s="145"/>
      <c r="P24" s="146"/>
      <c r="Q24" s="115" t="s">
        <v>21</v>
      </c>
      <c r="R24" s="113" cm="1">
        <f t="array" ref="R24">SUMPRODUCT((C22:D24="X")*(C21:D21))+SUMPRODUCT((M22:P24="X")*(M21:P21))</f>
        <v>-5</v>
      </c>
    </row>
    <row r="25" spans="1:18" ht="16.2" thickBot="1" x14ac:dyDescent="0.35">
      <c r="A25" s="4"/>
      <c r="B25" s="4"/>
      <c r="C25"/>
      <c r="D25"/>
      <c r="E25"/>
      <c r="F25" s="4"/>
      <c r="G25" s="4"/>
      <c r="H25" s="4"/>
      <c r="I25" s="4"/>
      <c r="J25" s="4"/>
      <c r="K25"/>
      <c r="L25"/>
      <c r="M25"/>
      <c r="N25"/>
      <c r="O25"/>
      <c r="P25" s="98"/>
      <c r="Q25" s="114" t="s">
        <v>69</v>
      </c>
      <c r="R25" s="125">
        <f>R24+40</f>
        <v>35</v>
      </c>
    </row>
    <row r="26" spans="1:18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8" ht="4.95" customHeight="1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95"/>
      <c r="R27" s="95"/>
    </row>
    <row r="28" spans="1:18" ht="4.95" customHeight="1" thickBot="1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8" ht="19.05" customHeight="1" thickBot="1" x14ac:dyDescent="0.4">
      <c r="A29" s="204" t="s">
        <v>8</v>
      </c>
      <c r="B29" s="204"/>
      <c r="C29" s="204"/>
      <c r="D29" s="204"/>
      <c r="E29" s="204"/>
      <c r="F29" s="205"/>
      <c r="G29" s="206"/>
      <c r="H29"/>
      <c r="I29"/>
      <c r="J29"/>
      <c r="K29"/>
      <c r="L29"/>
      <c r="M29"/>
      <c r="N29"/>
      <c r="O29"/>
      <c r="P29"/>
    </row>
    <row r="30" spans="1:18" ht="9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  <row r="31" spans="1:18" ht="13.95" customHeight="1" thickBot="1" x14ac:dyDescent="0.35">
      <c r="A31"/>
      <c r="B31"/>
      <c r="C31"/>
      <c r="D31"/>
      <c r="E31" s="203" t="s">
        <v>63</v>
      </c>
      <c r="F31" s="203"/>
      <c r="G31" s="203"/>
      <c r="H31" s="203"/>
      <c r="I31" s="100">
        <v>0</v>
      </c>
      <c r="J31" s="100">
        <v>-10</v>
      </c>
      <c r="K31"/>
      <c r="L31" s="172" t="s">
        <v>64</v>
      </c>
      <c r="M31" s="172"/>
      <c r="N31" s="172"/>
      <c r="O31" s="172"/>
      <c r="P31" s="172"/>
    </row>
    <row r="32" spans="1:18" ht="21.6" thickBot="1" x14ac:dyDescent="0.45">
      <c r="A32" s="243" t="s">
        <v>62</v>
      </c>
      <c r="B32" s="243"/>
      <c r="C32" s="243"/>
      <c r="D32" s="243"/>
      <c r="E32" s="244">
        <v>0.61458333333333337</v>
      </c>
      <c r="F32" s="245"/>
      <c r="G32" s="245"/>
      <c r="H32" s="246"/>
      <c r="I32" s="137" t="s">
        <v>30</v>
      </c>
      <c r="J32" s="138"/>
      <c r="K32"/>
      <c r="L32" s="247">
        <f>H36-E32</f>
        <v>1.388888888888884E-3</v>
      </c>
      <c r="M32" s="248"/>
      <c r="N32" s="248"/>
      <c r="O32" s="248"/>
      <c r="P32" s="249"/>
    </row>
    <row r="33" spans="1:18" ht="7.95" customHeight="1" x14ac:dyDescent="0.4">
      <c r="A33" s="99"/>
      <c r="B33" s="99"/>
      <c r="C33" s="99"/>
      <c r="D33" s="99"/>
      <c r="E33" s="99"/>
      <c r="F33" s="99"/>
      <c r="G33" s="99"/>
      <c r="H33" s="99"/>
      <c r="I33"/>
      <c r="J33"/>
      <c r="K33"/>
      <c r="L33"/>
      <c r="M33"/>
      <c r="N33"/>
      <c r="O33"/>
      <c r="P33"/>
    </row>
    <row r="34" spans="1:18" ht="16.05" customHeight="1" x14ac:dyDescent="0.3">
      <c r="A34" s="103"/>
      <c r="B34" s="103"/>
      <c r="C34" s="103"/>
      <c r="D34" s="103"/>
      <c r="E34" s="103"/>
      <c r="H34"/>
      <c r="I34"/>
      <c r="J34"/>
      <c r="K34"/>
      <c r="L34"/>
      <c r="M34"/>
      <c r="N34" s="4"/>
      <c r="O34" s="4"/>
      <c r="P34" s="1"/>
    </row>
    <row r="35" spans="1:18" ht="7.95" customHeight="1" thickBot="1" x14ac:dyDescent="0.35">
      <c r="A35" s="5"/>
      <c r="B35" s="5"/>
      <c r="C35" s="5"/>
      <c r="D35" s="5"/>
      <c r="E35" s="5"/>
      <c r="F35" s="101"/>
      <c r="G35" s="101"/>
      <c r="H35"/>
      <c r="I35"/>
      <c r="J35"/>
      <c r="K35"/>
      <c r="L35" s="47"/>
      <c r="M35"/>
      <c r="N35" s="117"/>
      <c r="O35" s="117"/>
      <c r="P35" s="28"/>
    </row>
    <row r="36" spans="1:18" ht="25.05" customHeight="1" thickBot="1" x14ac:dyDescent="0.35">
      <c r="A36" s="221" t="s">
        <v>9</v>
      </c>
      <c r="B36" s="221"/>
      <c r="C36" s="221"/>
      <c r="D36" s="221"/>
      <c r="E36" s="221"/>
      <c r="F36" s="221"/>
      <c r="G36" s="221"/>
      <c r="H36" s="239">
        <v>0.61597222222222225</v>
      </c>
      <c r="I36" s="240"/>
      <c r="J36" s="240"/>
      <c r="K36" s="241"/>
      <c r="L36" s="46"/>
      <c r="M36" s="242" t="s">
        <v>75</v>
      </c>
      <c r="N36" s="242"/>
      <c r="O36" s="242"/>
      <c r="P36" s="242"/>
      <c r="Q36" s="122">
        <f>H38-E5-L32</f>
        <v>4.0972222222222188E-2</v>
      </c>
    </row>
    <row r="37" spans="1:18" ht="13.95" customHeight="1" thickBot="1" x14ac:dyDescent="0.4">
      <c r="A37" s="4"/>
      <c r="B37" s="4"/>
      <c r="C37" s="4"/>
      <c r="D37" s="4"/>
      <c r="E37" s="4"/>
      <c r="F37" s="102"/>
      <c r="G37" s="102"/>
      <c r="H37" s="37"/>
      <c r="L37"/>
      <c r="M37"/>
      <c r="N37"/>
      <c r="O37"/>
      <c r="P37"/>
      <c r="Q37" s="123"/>
    </row>
    <row r="38" spans="1:18" ht="25.05" customHeight="1" thickBot="1" x14ac:dyDescent="0.35">
      <c r="A38" s="221" t="s">
        <v>25</v>
      </c>
      <c r="B38" s="221"/>
      <c r="C38" s="221"/>
      <c r="D38" s="221"/>
      <c r="E38" s="221"/>
      <c r="F38" s="221"/>
      <c r="G38" s="221"/>
      <c r="H38" s="239">
        <v>0.62569444444444444</v>
      </c>
      <c r="I38" s="240"/>
      <c r="J38" s="240"/>
      <c r="K38" s="241"/>
      <c r="L38"/>
      <c r="M38" s="2"/>
      <c r="N38" s="2"/>
      <c r="O38" s="2"/>
      <c r="P38" s="2"/>
      <c r="Q38" s="139"/>
    </row>
    <row r="39" spans="1:18" ht="13.05" customHeight="1" thickBot="1" x14ac:dyDescent="0.35">
      <c r="A39" s="104"/>
      <c r="B39" s="104"/>
      <c r="C39" s="104"/>
      <c r="D39" s="104"/>
      <c r="E39" s="104"/>
      <c r="F39" s="104"/>
      <c r="G39" s="104"/>
      <c r="H39" s="106"/>
      <c r="I39" s="106"/>
      <c r="J39" s="106"/>
      <c r="K39" s="106"/>
      <c r="L39"/>
      <c r="M39"/>
      <c r="N39"/>
      <c r="O39"/>
      <c r="P39"/>
    </row>
    <row r="40" spans="1:18" ht="25.05" customHeight="1" thickBot="1" x14ac:dyDescent="0.35">
      <c r="A40" s="221" t="s">
        <v>73</v>
      </c>
      <c r="B40" s="221"/>
      <c r="C40" s="221"/>
      <c r="D40" s="221"/>
      <c r="E40" s="221"/>
      <c r="F40" s="221"/>
      <c r="G40" s="221"/>
      <c r="H40" s="239">
        <v>0.63541666666666663</v>
      </c>
      <c r="I40" s="240"/>
      <c r="J40" s="240"/>
      <c r="K40" s="241"/>
      <c r="L40"/>
      <c r="M40"/>
      <c r="N40"/>
      <c r="O40"/>
      <c r="P40"/>
    </row>
    <row r="41" spans="1:18" ht="16.95" customHeight="1" thickBot="1" x14ac:dyDescent="0.35">
      <c r="A41" s="104"/>
      <c r="B41" s="104"/>
      <c r="C41" s="104"/>
      <c r="D41" s="104"/>
      <c r="E41" s="104"/>
      <c r="F41" s="104"/>
      <c r="G41" s="104"/>
      <c r="H41" s="106"/>
      <c r="I41" s="106"/>
      <c r="J41" s="106"/>
      <c r="K41" s="106"/>
      <c r="L41"/>
      <c r="M41"/>
      <c r="N41"/>
      <c r="O41"/>
      <c r="P41"/>
      <c r="Q41" s="112" t="s">
        <v>21</v>
      </c>
      <c r="R41" s="113" cm="1">
        <f t="array" ref="R41">SUMPRODUCT((F29="x")*(I31:J31))+SUMPRODUCT((I32:J32="x")*(I31:J31))</f>
        <v>0</v>
      </c>
    </row>
    <row r="42" spans="1:18" ht="25.05" customHeight="1" thickBot="1" x14ac:dyDescent="0.35">
      <c r="A42" s="221" t="s">
        <v>98</v>
      </c>
      <c r="B42" s="221"/>
      <c r="C42" s="221"/>
      <c r="D42" s="221"/>
      <c r="E42" s="221"/>
      <c r="F42" s="221"/>
      <c r="G42" s="221"/>
      <c r="H42" s="107"/>
      <c r="I42" s="213" t="s">
        <v>95</v>
      </c>
      <c r="J42" s="214"/>
      <c r="K42" s="214"/>
      <c r="L42" s="214"/>
      <c r="M42" s="214"/>
      <c r="N42" s="214"/>
      <c r="O42" s="214"/>
      <c r="P42"/>
      <c r="Q42" s="114" t="s">
        <v>70</v>
      </c>
      <c r="R42" s="125">
        <f>R41+30</f>
        <v>30</v>
      </c>
    </row>
    <row r="43" spans="1:18" ht="10.9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8" ht="4.95" customHeight="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95"/>
      <c r="R44" s="95"/>
    </row>
    <row r="45" spans="1:18" ht="30" customHeight="1" x14ac:dyDescent="0.3"/>
    <row r="46" spans="1:18" ht="9" customHeight="1" thickBot="1" x14ac:dyDescent="0.35">
      <c r="A46"/>
      <c r="B46"/>
      <c r="C46"/>
      <c r="D46"/>
      <c r="E46"/>
      <c r="F46" s="47">
        <v>0</v>
      </c>
      <c r="G46" s="47">
        <v>-1</v>
      </c>
      <c r="H46" s="47">
        <v>-2</v>
      </c>
      <c r="I46" s="47">
        <v>-4</v>
      </c>
      <c r="J46" s="47"/>
      <c r="K46"/>
      <c r="L46"/>
      <c r="M46"/>
      <c r="N46" s="2"/>
      <c r="O46" s="2"/>
      <c r="P46" s="2"/>
    </row>
    <row r="47" spans="1:18" ht="15" customHeight="1" x14ac:dyDescent="0.3">
      <c r="A47" s="200" t="s">
        <v>66</v>
      </c>
      <c r="B47" s="200"/>
      <c r="C47" s="200"/>
      <c r="D47" s="200"/>
      <c r="E47" s="200"/>
      <c r="F47" s="219" t="s">
        <v>30</v>
      </c>
      <c r="G47" s="219"/>
      <c r="H47" s="219"/>
      <c r="I47" s="219"/>
      <c r="J47" s="147"/>
      <c r="K47"/>
      <c r="L47"/>
      <c r="M47"/>
      <c r="N47" s="2"/>
      <c r="O47" s="2"/>
      <c r="P47" s="28"/>
      <c r="Q47" s="112" t="s">
        <v>21</v>
      </c>
      <c r="R47" s="118" cm="1">
        <f t="array" ref="R47">SUMPRODUCT((F47:I50="x")*(F46:I46))</f>
        <v>-2</v>
      </c>
    </row>
    <row r="48" spans="1:18" ht="15" customHeight="1" x14ac:dyDescent="0.3">
      <c r="A48" s="200"/>
      <c r="B48" s="200"/>
      <c r="C48" s="200"/>
      <c r="D48" s="200"/>
      <c r="E48" s="200"/>
      <c r="F48" s="219"/>
      <c r="G48" s="219"/>
      <c r="H48" s="219"/>
      <c r="I48" s="219"/>
      <c r="J48" s="147"/>
      <c r="K48"/>
      <c r="L48"/>
      <c r="M48"/>
      <c r="N48" s="2"/>
      <c r="O48" s="2"/>
      <c r="P48" s="28"/>
      <c r="Q48" s="217" t="s">
        <v>71</v>
      </c>
      <c r="R48" s="215">
        <f>R47+10</f>
        <v>8</v>
      </c>
    </row>
    <row r="49" spans="1:18" ht="15" customHeight="1" thickBot="1" x14ac:dyDescent="0.35">
      <c r="A49" s="200"/>
      <c r="B49" s="200"/>
      <c r="C49" s="200"/>
      <c r="D49" s="200"/>
      <c r="E49" s="200"/>
      <c r="F49" s="219"/>
      <c r="G49" s="219"/>
      <c r="H49" s="219"/>
      <c r="I49" s="219"/>
      <c r="J49" s="147"/>
      <c r="K49"/>
      <c r="L49"/>
      <c r="M49"/>
      <c r="N49"/>
      <c r="O49"/>
      <c r="P49"/>
      <c r="Q49" s="218"/>
      <c r="R49" s="216"/>
    </row>
    <row r="50" spans="1:18" ht="19.05" customHeight="1" x14ac:dyDescent="0.3">
      <c r="A50" s="220" t="s">
        <v>67</v>
      </c>
      <c r="B50" s="220"/>
      <c r="C50" s="220"/>
      <c r="D50" s="220"/>
      <c r="E50" s="220"/>
      <c r="F50" s="136"/>
      <c r="G50" s="136"/>
      <c r="H50" s="136" t="s">
        <v>30</v>
      </c>
      <c r="I50" s="136"/>
      <c r="J50" s="91"/>
      <c r="K50"/>
      <c r="L50"/>
      <c r="M50"/>
      <c r="N50"/>
      <c r="O50"/>
      <c r="P50"/>
    </row>
    <row r="51" spans="1:18" ht="16.5" customHeight="1" x14ac:dyDescent="0.3">
      <c r="A51" t="s">
        <v>96</v>
      </c>
      <c r="B51"/>
      <c r="C51"/>
      <c r="D51"/>
      <c r="E51" s="5"/>
      <c r="F51" s="5"/>
      <c r="G51"/>
      <c r="H51"/>
      <c r="I51"/>
      <c r="J51"/>
      <c r="K51" s="5"/>
      <c r="L51" s="5"/>
      <c r="M51"/>
      <c r="N51" s="2"/>
      <c r="O51" s="2"/>
      <c r="P51" s="19"/>
    </row>
    <row r="52" spans="1:18" ht="16.05" customHeight="1" x14ac:dyDescent="0.3">
      <c r="A52"/>
      <c r="B52"/>
      <c r="C52"/>
      <c r="D52"/>
      <c r="E52" s="108"/>
      <c r="F52" s="108"/>
      <c r="G52"/>
      <c r="H52"/>
      <c r="I52"/>
      <c r="J52"/>
      <c r="K52" s="108"/>
      <c r="L52" s="108"/>
      <c r="M52"/>
      <c r="N52" s="2"/>
      <c r="O52" s="2"/>
      <c r="P52" s="28"/>
    </row>
    <row r="53" spans="1:18" ht="18" x14ac:dyDescent="0.35">
      <c r="A53" s="4"/>
      <c r="B53" s="4"/>
      <c r="C53" s="4"/>
      <c r="D53" s="4"/>
      <c r="E53" s="102"/>
      <c r="F53" s="105"/>
      <c r="G53"/>
      <c r="H53"/>
      <c r="I53"/>
      <c r="J53"/>
      <c r="K53" s="102"/>
      <c r="L53" s="102"/>
      <c r="M53"/>
      <c r="N53" s="2"/>
      <c r="O53" s="2"/>
      <c r="P53" s="28"/>
    </row>
    <row r="54" spans="1:18" ht="5.25" customHeight="1" x14ac:dyDescent="0.3">
      <c r="A54" s="22"/>
      <c r="B54" s="22"/>
      <c r="C54" s="22"/>
      <c r="D54" s="22"/>
      <c r="E54" s="5"/>
      <c r="F54" s="5"/>
      <c r="G54"/>
      <c r="H54"/>
      <c r="I54"/>
      <c r="J54"/>
      <c r="K54"/>
      <c r="L54"/>
      <c r="M54"/>
      <c r="N54"/>
      <c r="O54"/>
      <c r="P54"/>
    </row>
    <row r="55" spans="1:18" ht="5.25" customHeight="1" x14ac:dyDescent="0.3">
      <c r="A55" s="23"/>
      <c r="B55" s="23"/>
      <c r="C55" s="23"/>
      <c r="D55" s="23"/>
      <c r="E55" s="24"/>
      <c r="F55" s="24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95"/>
      <c r="R55" s="95"/>
    </row>
    <row r="56" spans="1:18" ht="8.25" customHeight="1" thickBot="1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8" x14ac:dyDescent="0.3">
      <c r="A57" s="197" t="s">
        <v>65</v>
      </c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9"/>
      <c r="M57"/>
      <c r="N57" s="2"/>
      <c r="O57" s="2"/>
      <c r="P57" s="19"/>
      <c r="Q57" s="120" t="s">
        <v>21</v>
      </c>
      <c r="R57" s="119" cm="1">
        <f t="array" ref="R57">SUMPRODUCT((H60:L69="x")*(H59:L59))</f>
        <v>-2</v>
      </c>
    </row>
    <row r="58" spans="1:18" ht="16.2" thickBot="1" x14ac:dyDescent="0.35">
      <c r="A58" s="11"/>
      <c r="B58"/>
      <c r="C58"/>
      <c r="D58"/>
      <c r="E58"/>
      <c r="F58"/>
      <c r="G58"/>
      <c r="H58" s="9" t="s">
        <v>16</v>
      </c>
      <c r="I58" s="9" t="s">
        <v>17</v>
      </c>
      <c r="J58" s="9" t="s">
        <v>18</v>
      </c>
      <c r="K58" s="9" t="s">
        <v>19</v>
      </c>
      <c r="L58" s="12" t="s">
        <v>20</v>
      </c>
      <c r="M58"/>
      <c r="N58" s="2"/>
      <c r="O58" s="2"/>
      <c r="P58" s="28"/>
      <c r="Q58" s="121" t="s">
        <v>72</v>
      </c>
      <c r="R58" s="126">
        <f>R57+80</f>
        <v>78</v>
      </c>
    </row>
    <row r="59" spans="1:18" ht="7.05" customHeight="1" x14ac:dyDescent="0.3">
      <c r="A59" s="11"/>
      <c r="B59"/>
      <c r="C59"/>
      <c r="D59"/>
      <c r="E59"/>
      <c r="F59"/>
      <c r="G59"/>
      <c r="H59" s="10">
        <v>-1</v>
      </c>
      <c r="I59" s="10">
        <v>-1</v>
      </c>
      <c r="J59" s="10">
        <v>-2</v>
      </c>
      <c r="K59" s="10">
        <v>-3</v>
      </c>
      <c r="L59" s="13">
        <v>-4</v>
      </c>
      <c r="M59"/>
      <c r="N59" s="2"/>
      <c r="O59" s="2"/>
      <c r="P59" s="28"/>
    </row>
    <row r="60" spans="1:18" ht="16.05" customHeight="1" x14ac:dyDescent="0.3">
      <c r="A60" s="207" t="s">
        <v>55</v>
      </c>
      <c r="B60" s="207"/>
      <c r="C60" s="207"/>
      <c r="D60" s="207"/>
      <c r="E60" s="207"/>
      <c r="F60" s="207"/>
      <c r="G60" s="207"/>
      <c r="H60" s="110"/>
      <c r="I60" s="110"/>
      <c r="J60" s="110"/>
      <c r="K60" s="110"/>
      <c r="L60" s="110"/>
      <c r="M60"/>
      <c r="N60"/>
      <c r="O60"/>
      <c r="P60"/>
    </row>
    <row r="61" spans="1:18" ht="16.05" customHeight="1" x14ac:dyDescent="0.3">
      <c r="A61" s="207" t="s">
        <v>11</v>
      </c>
      <c r="B61" s="207"/>
      <c r="C61" s="207"/>
      <c r="D61" s="207"/>
      <c r="E61" s="207"/>
      <c r="F61" s="207"/>
      <c r="G61" s="207"/>
      <c r="H61" s="110"/>
      <c r="I61" s="110"/>
      <c r="J61" s="110"/>
      <c r="K61" s="110"/>
      <c r="L61" s="110"/>
      <c r="M61"/>
      <c r="N61"/>
      <c r="O61"/>
      <c r="P61"/>
    </row>
    <row r="62" spans="1:18" ht="16.05" customHeight="1" x14ac:dyDescent="0.3">
      <c r="A62" s="207" t="s">
        <v>12</v>
      </c>
      <c r="B62" s="207"/>
      <c r="C62" s="207"/>
      <c r="D62" s="207"/>
      <c r="E62" s="207"/>
      <c r="F62" s="207"/>
      <c r="G62" s="207"/>
      <c r="H62" s="110"/>
      <c r="I62" s="110"/>
      <c r="J62" s="110"/>
      <c r="K62" s="110"/>
      <c r="L62" s="110"/>
      <c r="M62"/>
      <c r="N62"/>
      <c r="O62"/>
      <c r="P62"/>
    </row>
    <row r="63" spans="1:18" ht="16.05" customHeight="1" x14ac:dyDescent="0.3">
      <c r="A63" s="207" t="s">
        <v>13</v>
      </c>
      <c r="B63" s="207"/>
      <c r="C63" s="207"/>
      <c r="D63" s="207"/>
      <c r="E63" s="207"/>
      <c r="F63" s="207"/>
      <c r="G63" s="207"/>
      <c r="H63" s="110" t="s">
        <v>30</v>
      </c>
      <c r="I63" s="110"/>
      <c r="J63" s="110"/>
      <c r="K63" s="110"/>
      <c r="L63" s="110"/>
      <c r="M63"/>
      <c r="N63"/>
      <c r="O63"/>
      <c r="P63"/>
    </row>
    <row r="64" spans="1:18" ht="16.05" customHeight="1" x14ac:dyDescent="0.3">
      <c r="A64" s="207" t="s">
        <v>14</v>
      </c>
      <c r="B64" s="207"/>
      <c r="C64" s="207"/>
      <c r="D64" s="207"/>
      <c r="E64" s="207"/>
      <c r="F64" s="207"/>
      <c r="G64" s="207"/>
      <c r="H64" s="110"/>
      <c r="I64" s="110"/>
      <c r="J64" s="110"/>
      <c r="K64" s="110"/>
      <c r="L64" s="110"/>
      <c r="M64"/>
      <c r="N64"/>
      <c r="O64"/>
      <c r="P64"/>
    </row>
    <row r="65" spans="1:18" ht="16.05" customHeight="1" x14ac:dyDescent="0.3">
      <c r="A65" s="207" t="s">
        <v>56</v>
      </c>
      <c r="B65" s="207"/>
      <c r="C65" s="207"/>
      <c r="D65" s="207"/>
      <c r="E65" s="207"/>
      <c r="F65" s="207"/>
      <c r="G65" s="207"/>
      <c r="H65" s="110"/>
      <c r="I65" s="110"/>
      <c r="J65" s="110"/>
      <c r="K65" s="110"/>
      <c r="L65" s="110"/>
      <c r="M65"/>
      <c r="N65"/>
      <c r="O65"/>
      <c r="P65"/>
    </row>
    <row r="66" spans="1:18" ht="16.05" customHeight="1" x14ac:dyDescent="0.3">
      <c r="A66" s="207" t="s">
        <v>57</v>
      </c>
      <c r="B66" s="207"/>
      <c r="C66" s="207"/>
      <c r="D66" s="207"/>
      <c r="E66" s="207"/>
      <c r="F66" s="207"/>
      <c r="G66" s="207"/>
      <c r="H66" s="110" t="s">
        <v>30</v>
      </c>
      <c r="I66" s="110"/>
      <c r="J66" s="110"/>
      <c r="K66" s="110"/>
      <c r="L66" s="110"/>
      <c r="M66"/>
      <c r="N66"/>
      <c r="O66"/>
      <c r="P66"/>
    </row>
    <row r="67" spans="1:18" ht="16.05" customHeight="1" x14ac:dyDescent="0.3">
      <c r="A67" s="207" t="s">
        <v>15</v>
      </c>
      <c r="B67" s="207"/>
      <c r="C67" s="207"/>
      <c r="D67" s="207"/>
      <c r="E67" s="207"/>
      <c r="F67" s="207"/>
      <c r="G67" s="207"/>
      <c r="H67" s="110"/>
      <c r="I67" s="110"/>
      <c r="J67" s="110"/>
      <c r="K67" s="110"/>
      <c r="L67" s="110"/>
      <c r="M67"/>
      <c r="N67"/>
      <c r="O67"/>
      <c r="P67"/>
    </row>
    <row r="68" spans="1:18" ht="16.05" customHeight="1" x14ac:dyDescent="0.3">
      <c r="A68" s="207" t="s">
        <v>59</v>
      </c>
      <c r="B68" s="207"/>
      <c r="C68" s="207"/>
      <c r="D68" s="207"/>
      <c r="E68" s="207"/>
      <c r="F68" s="207"/>
      <c r="G68" s="207"/>
      <c r="H68" s="110"/>
      <c r="I68" s="110"/>
      <c r="J68" s="110"/>
      <c r="K68" s="110"/>
      <c r="L68" s="110"/>
      <c r="M68"/>
      <c r="N68"/>
      <c r="O68"/>
      <c r="P68"/>
    </row>
    <row r="69" spans="1:18" ht="16.05" customHeight="1" x14ac:dyDescent="0.3">
      <c r="A69" s="207" t="s">
        <v>86</v>
      </c>
      <c r="B69" s="207"/>
      <c r="C69" s="207"/>
      <c r="D69" s="207"/>
      <c r="E69" s="207"/>
      <c r="F69" s="207"/>
      <c r="G69" s="207"/>
      <c r="H69" s="110"/>
      <c r="I69" s="110"/>
      <c r="J69" s="110"/>
      <c r="K69" s="110"/>
      <c r="L69" s="110"/>
      <c r="M69"/>
      <c r="N69"/>
      <c r="O69"/>
      <c r="P69"/>
      <c r="Q69" s="212"/>
      <c r="R69" s="212"/>
    </row>
    <row r="70" spans="1:18" ht="19.95" customHeight="1" x14ac:dyDescent="0.5">
      <c r="A70" s="207" t="s">
        <v>86</v>
      </c>
      <c r="B70" s="207"/>
      <c r="C70" s="207"/>
      <c r="D70" s="207"/>
      <c r="E70" s="207"/>
      <c r="F70" s="207"/>
      <c r="G70" s="207"/>
      <c r="H70" s="110"/>
      <c r="I70" s="110"/>
      <c r="J70" s="110"/>
      <c r="K70" s="110"/>
      <c r="L70" s="110"/>
      <c r="M70"/>
      <c r="N70"/>
      <c r="O70"/>
      <c r="P70"/>
      <c r="Q70" s="135"/>
      <c r="R70" s="135"/>
    </row>
    <row r="71" spans="1:18" ht="18" customHeight="1" x14ac:dyDescent="0.5">
      <c r="A71" s="207" t="s">
        <v>86</v>
      </c>
      <c r="B71" s="207"/>
      <c r="C71" s="207"/>
      <c r="D71" s="207"/>
      <c r="E71" s="207"/>
      <c r="F71" s="207"/>
      <c r="G71" s="207"/>
      <c r="H71" s="110"/>
      <c r="I71" s="110"/>
      <c r="J71" s="110"/>
      <c r="K71" s="110"/>
      <c r="L71" s="110"/>
      <c r="M71" s="134"/>
      <c r="N71" s="134"/>
      <c r="O71" s="134"/>
      <c r="P71"/>
      <c r="Q71" s="135"/>
      <c r="R71" s="135"/>
    </row>
    <row r="72" spans="1:18" ht="16.5" customHeight="1" x14ac:dyDescent="0.3">
      <c r="A72" s="109"/>
      <c r="B72" s="109"/>
      <c r="C72" s="109"/>
      <c r="D72" s="109"/>
      <c r="E72" s="109"/>
      <c r="F72" s="109"/>
      <c r="G72" s="109"/>
      <c r="H72"/>
      <c r="I72" s="27"/>
      <c r="J72" s="27"/>
      <c r="K72" s="27"/>
      <c r="L72" s="27"/>
      <c r="M72" s="134"/>
      <c r="N72" s="134"/>
      <c r="O72" s="134"/>
      <c r="P72"/>
    </row>
    <row r="73" spans="1:18" ht="12.75" customHeight="1" x14ac:dyDescent="0.3">
      <c r="A73" s="27"/>
      <c r="B73" s="27"/>
      <c r="C73" s="27"/>
      <c r="D73" s="27"/>
      <c r="E73" s="27"/>
      <c r="F73" s="27"/>
      <c r="G73" s="27"/>
      <c r="H73"/>
      <c r="I73" s="27"/>
      <c r="J73" s="27"/>
      <c r="K73" s="27"/>
      <c r="L73" s="27"/>
      <c r="M73" s="27"/>
      <c r="N73" s="27"/>
      <c r="O73" s="27"/>
      <c r="P73"/>
    </row>
    <row r="74" spans="1:18" ht="12.75" customHeight="1" x14ac:dyDescent="0.3">
      <c r="A74" s="27"/>
      <c r="B74" s="27"/>
      <c r="C74" s="27"/>
      <c r="D74" s="27"/>
      <c r="E74" s="27"/>
      <c r="F74" s="27"/>
      <c r="G74" s="27"/>
      <c r="H74"/>
      <c r="I74" s="27"/>
      <c r="J74" s="27"/>
      <c r="K74" s="27"/>
      <c r="L74" s="27"/>
      <c r="M74" s="27"/>
      <c r="N74" s="27"/>
      <c r="O74" s="27"/>
      <c r="P74"/>
    </row>
    <row r="75" spans="1:18" ht="12.75" customHeight="1" x14ac:dyDescent="0.3">
      <c r="A75" s="26"/>
      <c r="B75" s="26"/>
      <c r="C75" s="26"/>
      <c r="D75" s="26"/>
      <c r="E75" s="29"/>
      <c r="F75" s="29"/>
      <c r="G75" s="29"/>
      <c r="H75"/>
      <c r="I75" s="96"/>
      <c r="J75" s="96"/>
      <c r="K75" s="96"/>
      <c r="L75" s="96"/>
      <c r="M75" s="96"/>
      <c r="N75" s="96"/>
      <c r="O75" s="96"/>
      <c r="P75"/>
    </row>
    <row r="76" spans="1:18" ht="12.75" customHeight="1" x14ac:dyDescent="0.3">
      <c r="A76" s="26"/>
      <c r="B76" s="26"/>
      <c r="C76" s="26"/>
      <c r="D76" s="26"/>
      <c r="E76" s="29"/>
      <c r="F76" s="29"/>
      <c r="G76" s="29"/>
      <c r="H76"/>
      <c r="I76" s="96"/>
      <c r="J76" s="96"/>
      <c r="K76" s="96"/>
      <c r="L76" s="96"/>
      <c r="M76" s="96"/>
      <c r="N76" s="96"/>
      <c r="O76" s="96"/>
      <c r="P76"/>
    </row>
    <row r="77" spans="1:18" x14ac:dyDescent="0.3">
      <c r="A77" s="27"/>
      <c r="B77" s="27"/>
      <c r="C77" s="27"/>
      <c r="D77" s="27"/>
      <c r="E77" s="28"/>
      <c r="F77" s="28"/>
      <c r="G77" s="28"/>
      <c r="H77"/>
      <c r="I77"/>
      <c r="J77"/>
      <c r="K77"/>
      <c r="L77"/>
      <c r="M77"/>
      <c r="N77"/>
      <c r="O77"/>
      <c r="P77"/>
    </row>
    <row r="78" spans="1:18" ht="4.05" customHeight="1" x14ac:dyDescent="0.3">
      <c r="A78" s="127"/>
      <c r="B78" s="127"/>
      <c r="C78" s="127"/>
      <c r="D78" s="127"/>
      <c r="E78" s="128"/>
      <c r="F78" s="128"/>
      <c r="G78" s="128"/>
      <c r="H78" s="25"/>
      <c r="I78" s="127"/>
      <c r="J78" s="127"/>
      <c r="K78" s="127"/>
      <c r="L78" s="127"/>
      <c r="M78" s="129"/>
      <c r="N78" s="130"/>
      <c r="O78" s="130"/>
      <c r="P78" s="25"/>
      <c r="Q78" s="95"/>
      <c r="R78" s="95"/>
    </row>
    <row r="79" spans="1:18" ht="16.5" customHeight="1" thickBot="1" x14ac:dyDescent="0.35">
      <c r="A79" s="27"/>
      <c r="B79" s="27"/>
      <c r="C79" s="27"/>
      <c r="D79" s="27"/>
      <c r="E79" s="124"/>
      <c r="F79" s="124"/>
      <c r="G79" s="124"/>
      <c r="H79"/>
      <c r="I79" s="27"/>
      <c r="J79" s="27"/>
      <c r="K79" s="27"/>
      <c r="L79" s="27"/>
      <c r="M79" s="2"/>
      <c r="N79" s="2"/>
      <c r="O79" s="2"/>
      <c r="P79"/>
    </row>
    <row r="80" spans="1:18" ht="16.05" customHeight="1" x14ac:dyDescent="0.3">
      <c r="A80" s="230" t="s">
        <v>78</v>
      </c>
      <c r="B80" s="231"/>
      <c r="C80" s="231"/>
      <c r="D80" s="231"/>
      <c r="E80" s="232"/>
      <c r="F80" s="233">
        <f>IF(ABS(ROUND(Q5,0))&gt;5,0,INDEX(B85:E85,MATCH(ABS(ROUND(Q5,0)),B84:E84,1)))</f>
        <v>0</v>
      </c>
      <c r="G80" s="234"/>
      <c r="H80"/>
      <c r="I80" s="2"/>
      <c r="J80" s="2"/>
      <c r="K80" s="2"/>
      <c r="L80" s="2"/>
      <c r="M80" s="21"/>
      <c r="N80" s="2"/>
      <c r="O80" s="2"/>
      <c r="P80"/>
    </row>
    <row r="81" spans="1:18" ht="16.05" customHeight="1" thickBot="1" x14ac:dyDescent="0.35">
      <c r="A81" s="226" t="s">
        <v>79</v>
      </c>
      <c r="B81" s="227"/>
      <c r="C81" s="227"/>
      <c r="D81" s="227"/>
      <c r="E81" s="228"/>
      <c r="F81" s="235"/>
      <c r="G81" s="236"/>
      <c r="H81"/>
      <c r="I81" s="2"/>
      <c r="J81" s="2"/>
      <c r="K81" s="2"/>
      <c r="L81" s="2"/>
      <c r="M81" s="2"/>
      <c r="N81" s="2"/>
      <c r="O81" s="2"/>
      <c r="P81"/>
      <c r="Q81" s="212" t="s">
        <v>76</v>
      </c>
      <c r="R81" s="212"/>
    </row>
    <row r="82" spans="1:18" ht="16.2" thickBot="1" x14ac:dyDescent="0.35">
      <c r="A82" s="229"/>
      <c r="B82" s="227"/>
      <c r="C82" s="227"/>
      <c r="D82" s="227"/>
      <c r="E82" s="228"/>
      <c r="F82" s="237"/>
      <c r="G82" s="238"/>
      <c r="H82"/>
      <c r="I82"/>
      <c r="J82"/>
      <c r="K82"/>
      <c r="L82"/>
      <c r="M82"/>
      <c r="N82"/>
      <c r="O82"/>
      <c r="P82"/>
      <c r="Q82" s="208">
        <f>R17+R25+R42+R48+R58</f>
        <v>181</v>
      </c>
      <c r="R82" s="209"/>
    </row>
    <row r="83" spans="1:18" ht="10.050000000000001" customHeight="1" thickBot="1" x14ac:dyDescent="0.35">
      <c r="A83" s="131"/>
      <c r="B83" s="132" t="s">
        <v>84</v>
      </c>
      <c r="C83" s="132" t="s">
        <v>82</v>
      </c>
      <c r="D83" s="132" t="s">
        <v>82</v>
      </c>
      <c r="E83" s="132" t="s">
        <v>82</v>
      </c>
      <c r="F83" s="133" t="s">
        <v>83</v>
      </c>
      <c r="G83"/>
      <c r="H83"/>
      <c r="I83"/>
      <c r="J83"/>
      <c r="K83"/>
      <c r="L83"/>
      <c r="M83"/>
      <c r="N83"/>
      <c r="O83"/>
      <c r="P83"/>
      <c r="Q83" s="210"/>
      <c r="R83" s="211"/>
    </row>
    <row r="84" spans="1:18" x14ac:dyDescent="0.3">
      <c r="A84" s="116" t="s">
        <v>80</v>
      </c>
      <c r="B84" s="111">
        <v>0</v>
      </c>
      <c r="C84" s="111">
        <v>3</v>
      </c>
      <c r="D84" s="111">
        <v>4</v>
      </c>
      <c r="E84" s="111">
        <v>5</v>
      </c>
      <c r="F84" s="111">
        <v>5</v>
      </c>
    </row>
    <row r="85" spans="1:18" x14ac:dyDescent="0.3">
      <c r="A85" s="116" t="s">
        <v>81</v>
      </c>
      <c r="B85" s="111">
        <v>20</v>
      </c>
      <c r="C85" s="111">
        <v>15</v>
      </c>
      <c r="D85" s="111">
        <v>10</v>
      </c>
      <c r="E85" s="111">
        <v>5</v>
      </c>
      <c r="F85" s="111">
        <v>0</v>
      </c>
    </row>
  </sheetData>
  <mergeCells count="76">
    <mergeCell ref="A1:I2"/>
    <mergeCell ref="L1:N2"/>
    <mergeCell ref="O1:P2"/>
    <mergeCell ref="L4:P4"/>
    <mergeCell ref="A5:D5"/>
    <mergeCell ref="E5:G5"/>
    <mergeCell ref="I5:K5"/>
    <mergeCell ref="L5:N5"/>
    <mergeCell ref="A8:D8"/>
    <mergeCell ref="E8:G8"/>
    <mergeCell ref="I8:K8"/>
    <mergeCell ref="L8:M8"/>
    <mergeCell ref="A10:D10"/>
    <mergeCell ref="E10:G10"/>
    <mergeCell ref="I10:K10"/>
    <mergeCell ref="L10:M10"/>
    <mergeCell ref="I11:P11"/>
    <mergeCell ref="I12:L13"/>
    <mergeCell ref="M12:O13"/>
    <mergeCell ref="A13:B13"/>
    <mergeCell ref="A15:B15"/>
    <mergeCell ref="I15:L15"/>
    <mergeCell ref="M15:O15"/>
    <mergeCell ref="E31:H31"/>
    <mergeCell ref="L31:P31"/>
    <mergeCell ref="E21:F21"/>
    <mergeCell ref="A22:B22"/>
    <mergeCell ref="E22:F22"/>
    <mergeCell ref="H22:L22"/>
    <mergeCell ref="A23:B23"/>
    <mergeCell ref="E23:F23"/>
    <mergeCell ref="H23:L23"/>
    <mergeCell ref="A24:B24"/>
    <mergeCell ref="E24:F24"/>
    <mergeCell ref="H24:L24"/>
    <mergeCell ref="A29:E29"/>
    <mergeCell ref="F29:G29"/>
    <mergeCell ref="A32:D32"/>
    <mergeCell ref="E32:H32"/>
    <mergeCell ref="L32:P32"/>
    <mergeCell ref="A36:G36"/>
    <mergeCell ref="H36:K36"/>
    <mergeCell ref="M36:P36"/>
    <mergeCell ref="A38:G38"/>
    <mergeCell ref="H38:K38"/>
    <mergeCell ref="A40:G40"/>
    <mergeCell ref="H40:K40"/>
    <mergeCell ref="A42:G42"/>
    <mergeCell ref="I42:O42"/>
    <mergeCell ref="A68:G68"/>
    <mergeCell ref="R48:R49"/>
    <mergeCell ref="A50:E50"/>
    <mergeCell ref="A57:L57"/>
    <mergeCell ref="A60:G60"/>
    <mergeCell ref="A61:G61"/>
    <mergeCell ref="A62:G62"/>
    <mergeCell ref="A47:E49"/>
    <mergeCell ref="F47:F49"/>
    <mergeCell ref="G47:G49"/>
    <mergeCell ref="H47:H49"/>
    <mergeCell ref="I47:I49"/>
    <mergeCell ref="Q48:Q49"/>
    <mergeCell ref="A63:G63"/>
    <mergeCell ref="A64:G64"/>
    <mergeCell ref="A65:G65"/>
    <mergeCell ref="A66:G66"/>
    <mergeCell ref="A67:G67"/>
    <mergeCell ref="A69:G69"/>
    <mergeCell ref="Q69:R69"/>
    <mergeCell ref="A70:G70"/>
    <mergeCell ref="A71:G71"/>
    <mergeCell ref="A80:E80"/>
    <mergeCell ref="F80:G82"/>
    <mergeCell ref="A81:E82"/>
    <mergeCell ref="Q81:R81"/>
    <mergeCell ref="Q82:R8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DB929-BF2C-3847-B2CB-FA92338D64BF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3EE7-A568-0D46-8E56-5BFD8F195F6F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6AA69-0F6D-8C43-9367-47A4C57AD960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3E017-CAF2-EF40-9EF4-9AD5383E48AB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F255B-F254-5049-B890-9D679505A726}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32"/>
  <sheetViews>
    <sheetView tabSelected="1" zoomScale="140" zoomScaleNormal="140" workbookViewId="0">
      <selection activeCell="K4" sqref="K4"/>
    </sheetView>
  </sheetViews>
  <sheetFormatPr baseColWidth="10" defaultRowHeight="15.6" x14ac:dyDescent="0.3"/>
  <cols>
    <col min="1" max="1" width="24.796875" bestFit="1" customWidth="1"/>
    <col min="2" max="2" width="15.69921875" bestFit="1" customWidth="1"/>
    <col min="10" max="10" width="1" customWidth="1"/>
  </cols>
  <sheetData>
    <row r="2" spans="1:10" x14ac:dyDescent="0.3">
      <c r="B2" s="41" t="s">
        <v>31</v>
      </c>
      <c r="C2" s="41" t="s">
        <v>32</v>
      </c>
      <c r="D2" s="41" t="s">
        <v>33</v>
      </c>
      <c r="E2" s="41" t="s">
        <v>34</v>
      </c>
      <c r="F2" s="41" t="s">
        <v>35</v>
      </c>
      <c r="G2" s="41" t="s">
        <v>36</v>
      </c>
      <c r="H2" s="41" t="s">
        <v>37</v>
      </c>
      <c r="I2" s="41" t="s">
        <v>38</v>
      </c>
    </row>
    <row r="3" spans="1:10" x14ac:dyDescent="0.3">
      <c r="A3" s="45" t="s">
        <v>39</v>
      </c>
      <c r="B3" s="41" cm="1">
        <f t="array" aca="1" ref="B3" ca="1">INDIRECT("'"&amp;B$2&amp;"'!$R$"&amp;$J3)</f>
        <v>30</v>
      </c>
      <c r="C3" s="41" cm="1">
        <f t="array" aca="1" ref="C3" ca="1">INDIRECT("'"&amp;C$2&amp;"'!$R$"&amp;$J3)</f>
        <v>40</v>
      </c>
      <c r="D3" s="41" cm="1">
        <f t="array" aca="1" ref="D3" ca="1">INDIRECT("'"&amp;D$2&amp;"'!$R$"&amp;$J3)</f>
        <v>30</v>
      </c>
      <c r="E3" s="41" cm="1">
        <f t="array" aca="1" ref="E3" ca="1">INDIRECT("'"&amp;E$2&amp;"'!$R$"&amp;$J3)</f>
        <v>0</v>
      </c>
      <c r="F3" s="41" cm="1">
        <f t="array" aca="1" ref="F3" ca="1">INDIRECT("'"&amp;F$2&amp;"'!$R$"&amp;$J3)</f>
        <v>0</v>
      </c>
      <c r="G3" s="41" cm="1">
        <f t="array" aca="1" ref="G3" ca="1">INDIRECT("'"&amp;G$2&amp;"'!$R$"&amp;$J3)</f>
        <v>0</v>
      </c>
      <c r="H3" s="41" cm="1">
        <f t="array" aca="1" ref="H3" ca="1">INDIRECT("'"&amp;H$2&amp;"'!$R$"&amp;$J3)</f>
        <v>0</v>
      </c>
      <c r="I3" s="41" cm="1">
        <f t="array" aca="1" ref="I3" ca="1">INDIRECT("'"&amp;I$2&amp;"'!$R$"&amp;$J3)</f>
        <v>0</v>
      </c>
      <c r="J3">
        <v>17</v>
      </c>
    </row>
    <row r="4" spans="1:10" x14ac:dyDescent="0.3">
      <c r="A4" s="45" t="s">
        <v>40</v>
      </c>
      <c r="B4" s="41" cm="1">
        <f t="array" aca="1" ref="B4" ca="1">INDIRECT("'"&amp;B$2&amp;"'!$R$"&amp;$J4)</f>
        <v>35</v>
      </c>
      <c r="C4" s="41" cm="1">
        <f t="array" aca="1" ref="C4" ca="1">INDIRECT("'"&amp;C$2&amp;"'!$R$"&amp;$J4)</f>
        <v>35</v>
      </c>
      <c r="D4" s="41" cm="1">
        <f t="array" aca="1" ref="D4" ca="1">INDIRECT("'"&amp;D$2&amp;"'!$R$"&amp;$J4)</f>
        <v>35</v>
      </c>
      <c r="E4" s="41" cm="1">
        <f t="array" aca="1" ref="E4" ca="1">INDIRECT("'"&amp;E$2&amp;"'!$R$"&amp;$J4)</f>
        <v>0</v>
      </c>
      <c r="F4" s="41" cm="1">
        <f t="array" aca="1" ref="F4" ca="1">INDIRECT("'"&amp;F$2&amp;"'!$R$"&amp;$J4)</f>
        <v>0</v>
      </c>
      <c r="G4" s="41" cm="1">
        <f t="array" aca="1" ref="G4" ca="1">INDIRECT("'"&amp;G$2&amp;"'!$R$"&amp;$J4)</f>
        <v>0</v>
      </c>
      <c r="H4" s="41" cm="1">
        <f t="array" aca="1" ref="H4" ca="1">INDIRECT("'"&amp;H$2&amp;"'!$R$"&amp;$J4)</f>
        <v>0</v>
      </c>
      <c r="I4" s="41" cm="1">
        <f t="array" aca="1" ref="I4" ca="1">INDIRECT("'"&amp;I$2&amp;"'!$R$"&amp;$J4)</f>
        <v>0</v>
      </c>
      <c r="J4">
        <v>25</v>
      </c>
    </row>
    <row r="5" spans="1:10" x14ac:dyDescent="0.3">
      <c r="A5" s="45" t="s">
        <v>48</v>
      </c>
      <c r="B5" s="41" cm="1">
        <f t="array" aca="1" ref="B5" ca="1">INDIRECT("'"&amp;B$2&amp;"'!$R$"&amp;$J5)</f>
        <v>30</v>
      </c>
      <c r="C5" s="41" cm="1">
        <f t="array" aca="1" ref="C5" ca="1">INDIRECT("'"&amp;C$2&amp;"'!$R$"&amp;$J5)</f>
        <v>20</v>
      </c>
      <c r="D5" s="41" cm="1">
        <f t="array" aca="1" ref="D5" ca="1">INDIRECT("'"&amp;D$2&amp;"'!$R$"&amp;$J5)</f>
        <v>30</v>
      </c>
      <c r="E5" s="41" cm="1">
        <f t="array" aca="1" ref="E5" ca="1">INDIRECT("'"&amp;E$2&amp;"'!$R$"&amp;$J5)</f>
        <v>0</v>
      </c>
      <c r="F5" s="41" cm="1">
        <f t="array" aca="1" ref="F5" ca="1">INDIRECT("'"&amp;F$2&amp;"'!$R$"&amp;$J5)</f>
        <v>0</v>
      </c>
      <c r="G5" s="41" cm="1">
        <f t="array" aca="1" ref="G5" ca="1">INDIRECT("'"&amp;G$2&amp;"'!$R$"&amp;$J5)</f>
        <v>0</v>
      </c>
      <c r="H5" s="41" cm="1">
        <f t="array" aca="1" ref="H5" ca="1">INDIRECT("'"&amp;H$2&amp;"'!$R$"&amp;$J5)</f>
        <v>0</v>
      </c>
      <c r="I5" s="41" cm="1">
        <f t="array" aca="1" ref="I5" ca="1">INDIRECT("'"&amp;I$2&amp;"'!$R$"&amp;$J5)</f>
        <v>0</v>
      </c>
      <c r="J5">
        <v>42</v>
      </c>
    </row>
    <row r="6" spans="1:10" x14ac:dyDescent="0.3">
      <c r="A6" s="45" t="s">
        <v>99</v>
      </c>
      <c r="B6" s="41" cm="1">
        <f t="array" aca="1" ref="B6" ca="1">INDIRECT("'"&amp;B$2&amp;"'!$R$"&amp;$J6)</f>
        <v>8</v>
      </c>
      <c r="C6" s="41" cm="1">
        <f t="array" aca="1" ref="C6" ca="1">INDIRECT("'"&amp;C$2&amp;"'!$R$"&amp;$J6)</f>
        <v>10</v>
      </c>
      <c r="D6" s="41" cm="1">
        <f t="array" aca="1" ref="D6" ca="1">INDIRECT("'"&amp;D$2&amp;"'!$R$"&amp;$J6)</f>
        <v>8</v>
      </c>
      <c r="E6" s="41" cm="1">
        <f t="array" aca="1" ref="E6" ca="1">INDIRECT("'"&amp;E$2&amp;"'!$R$"&amp;$J6)</f>
        <v>0</v>
      </c>
      <c r="F6" s="41" cm="1">
        <f t="array" aca="1" ref="F6" ca="1">INDIRECT("'"&amp;F$2&amp;"'!$R$"&amp;$J6)</f>
        <v>0</v>
      </c>
      <c r="G6" s="41" cm="1">
        <f t="array" aca="1" ref="G6" ca="1">INDIRECT("'"&amp;G$2&amp;"'!$R$"&amp;$J6)</f>
        <v>0</v>
      </c>
      <c r="H6" s="41" cm="1">
        <f t="array" aca="1" ref="H6" ca="1">INDIRECT("'"&amp;H$2&amp;"'!$R$"&amp;$J6)</f>
        <v>0</v>
      </c>
      <c r="I6" s="41" cm="1">
        <f t="array" aca="1" ref="I6" ca="1">INDIRECT("'"&amp;I$2&amp;"'!$R$"&amp;$J6)</f>
        <v>0</v>
      </c>
      <c r="J6">
        <v>48</v>
      </c>
    </row>
    <row r="7" spans="1:10" x14ac:dyDescent="0.3">
      <c r="A7" s="45" t="s">
        <v>100</v>
      </c>
      <c r="B7" s="41" cm="1">
        <f t="array" aca="1" ref="B7" ca="1">INDIRECT("'"&amp;B$2&amp;"'!$R$"&amp;$J7)</f>
        <v>78</v>
      </c>
      <c r="C7" s="41" cm="1">
        <f t="array" aca="1" ref="C7" ca="1">INDIRECT("'"&amp;C$2&amp;"'!$R$"&amp;$J7)</f>
        <v>79</v>
      </c>
      <c r="D7" s="41" cm="1">
        <f t="array" aca="1" ref="D7" ca="1">INDIRECT("'"&amp;D$2&amp;"'!$R$"&amp;$J7)</f>
        <v>78</v>
      </c>
      <c r="E7" s="41" cm="1">
        <f t="array" aca="1" ref="E7" ca="1">INDIRECT("'"&amp;E$2&amp;"'!$R$"&amp;$J7)</f>
        <v>0</v>
      </c>
      <c r="F7" s="41" cm="1">
        <f t="array" aca="1" ref="F7" ca="1">INDIRECT("'"&amp;F$2&amp;"'!$R$"&amp;$J7)</f>
        <v>0</v>
      </c>
      <c r="G7" s="41" cm="1">
        <f t="array" aca="1" ref="G7" ca="1">INDIRECT("'"&amp;G$2&amp;"'!$R$"&amp;$J7)</f>
        <v>0</v>
      </c>
      <c r="H7" s="41" cm="1">
        <f t="array" aca="1" ref="H7" ca="1">INDIRECT("'"&amp;H$2&amp;"'!$R$"&amp;$J7)</f>
        <v>0</v>
      </c>
      <c r="I7" s="41" cm="1">
        <f t="array" aca="1" ref="I7" ca="1">INDIRECT("'"&amp;I$2&amp;"'!$R$"&amp;$J7)</f>
        <v>0</v>
      </c>
      <c r="J7">
        <v>58</v>
      </c>
    </row>
    <row r="8" spans="1:10" x14ac:dyDescent="0.3">
      <c r="A8" s="67" t="s">
        <v>49</v>
      </c>
      <c r="B8" s="252" cm="1">
        <f t="array" aca="1" ref="B8" ca="1">INDIRECT("'"&amp;B$2&amp;"'!$q$"&amp;$J8)</f>
        <v>181</v>
      </c>
      <c r="C8" s="252" cm="1">
        <f t="array" aca="1" ref="C8" ca="1">INDIRECT("'"&amp;C$2&amp;"'!$q$"&amp;$J8)</f>
        <v>184</v>
      </c>
      <c r="D8" s="252" cm="1">
        <f t="array" aca="1" ref="D8" ca="1">INDIRECT("'"&amp;D$2&amp;"'!$q$"&amp;$J8)</f>
        <v>181</v>
      </c>
      <c r="E8" s="252" cm="1">
        <f t="array" aca="1" ref="E8" ca="1">INDIRECT("'"&amp;E$2&amp;"'!$q$"&amp;$J8)</f>
        <v>0</v>
      </c>
      <c r="F8" s="252" cm="1">
        <f t="array" aca="1" ref="F8" ca="1">INDIRECT("'"&amp;F$2&amp;"'!$q$"&amp;$J8)</f>
        <v>0</v>
      </c>
      <c r="G8" s="252" cm="1">
        <f t="array" aca="1" ref="G8" ca="1">INDIRECT("'"&amp;G$2&amp;"'!$q$"&amp;$J8)</f>
        <v>0</v>
      </c>
      <c r="H8" s="252" cm="1">
        <f t="array" aca="1" ref="H8" ca="1">INDIRECT("'"&amp;H$2&amp;"'!$q$"&amp;$J8)</f>
        <v>0</v>
      </c>
      <c r="I8" s="252" cm="1">
        <f t="array" aca="1" ref="I8" ca="1">INDIRECT("'"&amp;I$2&amp;"'!$q$"&amp;$J8)</f>
        <v>0</v>
      </c>
      <c r="J8">
        <v>82</v>
      </c>
    </row>
    <row r="9" spans="1:10" x14ac:dyDescent="0.3">
      <c r="A9" s="70" t="s">
        <v>47</v>
      </c>
      <c r="B9" s="71">
        <f ca="1">RANK(B8,$B8:$I8,1)</f>
        <v>6</v>
      </c>
      <c r="C9" s="71">
        <f t="shared" ref="C9:I9" ca="1" si="0">RANK(C8,$B8:$I8,1)</f>
        <v>8</v>
      </c>
      <c r="D9" s="71">
        <f t="shared" ca="1" si="0"/>
        <v>6</v>
      </c>
      <c r="E9" s="71">
        <f t="shared" ca="1" si="0"/>
        <v>1</v>
      </c>
      <c r="F9" s="71">
        <f t="shared" ca="1" si="0"/>
        <v>1</v>
      </c>
      <c r="G9" s="71">
        <f t="shared" ca="1" si="0"/>
        <v>1</v>
      </c>
      <c r="H9" s="71">
        <f t="shared" ca="1" si="0"/>
        <v>1</v>
      </c>
      <c r="I9" s="71">
        <f t="shared" ca="1" si="0"/>
        <v>1</v>
      </c>
    </row>
    <row r="10" spans="1:10" x14ac:dyDescent="0.3">
      <c r="A10" s="83"/>
      <c r="B10" s="84"/>
      <c r="C10" s="84"/>
      <c r="D10" s="84"/>
      <c r="E10" s="84"/>
      <c r="F10" s="84"/>
      <c r="G10" s="84"/>
      <c r="H10" s="84"/>
      <c r="I10" s="84"/>
    </row>
    <row r="11" spans="1:10" x14ac:dyDescent="0.3">
      <c r="A11" s="85" t="s">
        <v>51</v>
      </c>
      <c r="B11" s="87" cm="1">
        <f t="array" aca="1" ref="B11" ca="1">INDIRECT("'"&amp;B$2&amp;"'!$L8")</f>
        <v>6.9444444444444198E-3</v>
      </c>
      <c r="C11" s="87" cm="1">
        <f t="array" aca="1" ref="C11" ca="1">INDIRECT("'"&amp;C$2&amp;"'!$L8")</f>
        <v>3.4722222222222099E-3</v>
      </c>
      <c r="D11" s="87" cm="1">
        <f t="array" aca="1" ref="D11" ca="1">INDIRECT("'"&amp;D$2&amp;"'!$L8")</f>
        <v>6.9444444444444198E-3</v>
      </c>
      <c r="E11" s="87" cm="1">
        <f t="array" aca="1" ref="E11" ca="1">INDIRECT("'"&amp;E$2&amp;"'!$L8")</f>
        <v>0</v>
      </c>
      <c r="F11" s="87" cm="1">
        <f t="array" aca="1" ref="F11" ca="1">INDIRECT("'"&amp;F$2&amp;"'!$L8")</f>
        <v>0</v>
      </c>
      <c r="G11" s="87" cm="1">
        <f t="array" aca="1" ref="G11" ca="1">INDIRECT("'"&amp;G$2&amp;"'!$L8")</f>
        <v>0</v>
      </c>
      <c r="H11" s="87" cm="1">
        <f t="array" aca="1" ref="H11" ca="1">INDIRECT("'"&amp;H$2&amp;"'!$L8")</f>
        <v>0</v>
      </c>
      <c r="I11" s="87" cm="1">
        <f t="array" aca="1" ref="I11" ca="1">INDIRECT("'"&amp;I$2&amp;"'!$L8")</f>
        <v>0</v>
      </c>
    </row>
    <row r="12" spans="1:10" x14ac:dyDescent="0.3">
      <c r="A12" s="85" t="s">
        <v>52</v>
      </c>
      <c r="B12" s="88">
        <f ca="1">100-(B13-1)*10</f>
        <v>40</v>
      </c>
      <c r="C12" s="88">
        <f t="shared" ref="C12:I12" ca="1" si="1">100-(C13-1)*10</f>
        <v>50</v>
      </c>
      <c r="D12" s="88">
        <f t="shared" ca="1" si="1"/>
        <v>40</v>
      </c>
      <c r="E12" s="88">
        <f t="shared" ca="1" si="1"/>
        <v>100</v>
      </c>
      <c r="F12" s="88">
        <f t="shared" ca="1" si="1"/>
        <v>100</v>
      </c>
      <c r="G12" s="88">
        <f t="shared" ca="1" si="1"/>
        <v>100</v>
      </c>
      <c r="H12" s="88">
        <f t="shared" ca="1" si="1"/>
        <v>100</v>
      </c>
      <c r="I12" s="88">
        <f t="shared" ca="1" si="1"/>
        <v>100</v>
      </c>
    </row>
    <row r="13" spans="1:10" x14ac:dyDescent="0.3">
      <c r="A13" s="85" t="s">
        <v>47</v>
      </c>
      <c r="B13" s="86">
        <f ca="1">RANK(B11,$B11:$I11,1)</f>
        <v>7</v>
      </c>
      <c r="C13" s="86">
        <f t="shared" ref="C13:I13" ca="1" si="2">RANK(C11,$B11:$I11,1)</f>
        <v>6</v>
      </c>
      <c r="D13" s="86">
        <f t="shared" ca="1" si="2"/>
        <v>7</v>
      </c>
      <c r="E13" s="86">
        <f t="shared" ca="1" si="2"/>
        <v>1</v>
      </c>
      <c r="F13" s="86">
        <f t="shared" ca="1" si="2"/>
        <v>1</v>
      </c>
      <c r="G13" s="86">
        <f t="shared" ca="1" si="2"/>
        <v>1</v>
      </c>
      <c r="H13" s="86">
        <f t="shared" ca="1" si="2"/>
        <v>1</v>
      </c>
      <c r="I13" s="86">
        <f t="shared" ca="1" si="2"/>
        <v>1</v>
      </c>
    </row>
    <row r="14" spans="1:10" ht="16.2" thickBot="1" x14ac:dyDescent="0.35">
      <c r="A14" s="48"/>
      <c r="B14" s="49"/>
      <c r="C14" s="49"/>
      <c r="D14" s="49"/>
      <c r="E14" s="49"/>
      <c r="F14" s="49"/>
      <c r="G14" s="49"/>
      <c r="H14" s="49"/>
      <c r="I14" s="49"/>
    </row>
    <row r="15" spans="1:10" ht="19.95" customHeight="1" x14ac:dyDescent="0.3">
      <c r="A15" s="50" t="s">
        <v>41</v>
      </c>
      <c r="B15" s="66">
        <f>'TEAM 1'!M12</f>
        <v>4.0972222222222188E-2</v>
      </c>
      <c r="C15" s="66" t="e">
        <f>#REF!</f>
        <v>#REF!</v>
      </c>
      <c r="D15" s="66" t="e">
        <f>#REF!</f>
        <v>#REF!</v>
      </c>
      <c r="E15" s="66" t="e">
        <f>#REF!</f>
        <v>#REF!</v>
      </c>
      <c r="F15" s="66" t="e">
        <f>#REF!</f>
        <v>#REF!</v>
      </c>
      <c r="G15" s="66" t="e">
        <f>#REF!</f>
        <v>#REF!</v>
      </c>
      <c r="H15" s="66" t="e">
        <f>#REF!</f>
        <v>#REF!</v>
      </c>
      <c r="I15" s="66" t="e">
        <f>#REF!</f>
        <v>#REF!</v>
      </c>
    </row>
    <row r="16" spans="1:10" ht="16.95" customHeight="1" x14ac:dyDescent="0.3">
      <c r="A16" s="51" t="s">
        <v>42</v>
      </c>
      <c r="B16" s="41" t="e">
        <f t="shared" ref="B16:I16" si="3">100-(B17-1)*10</f>
        <v>#REF!</v>
      </c>
      <c r="C16" s="41" t="e">
        <f t="shared" si="3"/>
        <v>#REF!</v>
      </c>
      <c r="D16" s="41" t="e">
        <f t="shared" si="3"/>
        <v>#REF!</v>
      </c>
      <c r="E16" s="41" t="e">
        <f t="shared" si="3"/>
        <v>#REF!</v>
      </c>
      <c r="F16" s="41" t="e">
        <f t="shared" si="3"/>
        <v>#REF!</v>
      </c>
      <c r="G16" s="41" t="e">
        <f t="shared" si="3"/>
        <v>#REF!</v>
      </c>
      <c r="H16" s="41" t="e">
        <f t="shared" si="3"/>
        <v>#REF!</v>
      </c>
      <c r="I16" s="41" t="e">
        <f t="shared" si="3"/>
        <v>#REF!</v>
      </c>
    </row>
    <row r="17" spans="1:9" ht="16.95" customHeight="1" thickBot="1" x14ac:dyDescent="0.35">
      <c r="A17" s="52" t="s">
        <v>43</v>
      </c>
      <c r="B17" s="89" t="e">
        <f t="shared" ref="B17:I17" si="4">RANK(B15,$B15:$I15,1)</f>
        <v>#REF!</v>
      </c>
      <c r="C17" s="89" t="e">
        <f t="shared" si="4"/>
        <v>#REF!</v>
      </c>
      <c r="D17" s="89" t="e">
        <f t="shared" si="4"/>
        <v>#REF!</v>
      </c>
      <c r="E17" s="89" t="e">
        <f t="shared" si="4"/>
        <v>#REF!</v>
      </c>
      <c r="F17" s="89" t="e">
        <f t="shared" si="4"/>
        <v>#REF!</v>
      </c>
      <c r="G17" s="89" t="e">
        <f t="shared" si="4"/>
        <v>#REF!</v>
      </c>
      <c r="H17" s="89" t="e">
        <f t="shared" si="4"/>
        <v>#REF!</v>
      </c>
      <c r="I17" s="89" t="e">
        <f t="shared" si="4"/>
        <v>#REF!</v>
      </c>
    </row>
    <row r="18" spans="1:9" ht="10.95" customHeight="1" x14ac:dyDescent="0.3">
      <c r="A18" s="53"/>
      <c r="B18" s="54"/>
      <c r="C18" s="54"/>
      <c r="D18" s="54"/>
      <c r="E18" s="54"/>
      <c r="F18" s="54"/>
      <c r="G18" s="54"/>
      <c r="H18" s="54"/>
      <c r="I18" s="54"/>
    </row>
    <row r="19" spans="1:9" ht="16.5" customHeight="1" thickBot="1" x14ac:dyDescent="0.35">
      <c r="A19" s="55"/>
      <c r="B19" s="56"/>
      <c r="C19" s="56"/>
      <c r="D19" s="56"/>
      <c r="E19" s="56"/>
      <c r="F19" s="56"/>
      <c r="G19" s="56"/>
      <c r="H19" s="56"/>
      <c r="I19" s="56"/>
    </row>
    <row r="20" spans="1:9" ht="19.05" customHeight="1" x14ac:dyDescent="0.3">
      <c r="A20" s="57" t="s">
        <v>10</v>
      </c>
      <c r="B20" s="58">
        <f>'TEAM 1'!F80</f>
        <v>0</v>
      </c>
      <c r="C20" s="58">
        <f>'TEAM 2'!F80</f>
        <v>20</v>
      </c>
      <c r="D20" s="58">
        <f>'TEAM 3'!F80</f>
        <v>0</v>
      </c>
      <c r="E20" s="58">
        <f>'TEAM 4'!F80</f>
        <v>0</v>
      </c>
      <c r="F20" s="58">
        <f>'TEAM 5'!F80</f>
        <v>0</v>
      </c>
      <c r="G20" s="58">
        <f>'TEAM 6'!F80</f>
        <v>0</v>
      </c>
      <c r="H20" s="58">
        <f>'TEAM 7'!F80</f>
        <v>0</v>
      </c>
      <c r="I20" s="58">
        <f>'TEAM 8'!F80</f>
        <v>0</v>
      </c>
    </row>
    <row r="21" spans="1:9" x14ac:dyDescent="0.3">
      <c r="A21" s="59" t="s">
        <v>44</v>
      </c>
      <c r="B21" s="149">
        <f>100-(B22-1)*10</f>
        <v>100</v>
      </c>
      <c r="C21" s="149">
        <f t="shared" ref="C21:I21" si="5">100-(C22-1)*10</f>
        <v>30</v>
      </c>
      <c r="D21" s="149">
        <f t="shared" si="5"/>
        <v>100</v>
      </c>
      <c r="E21" s="149">
        <f t="shared" si="5"/>
        <v>100</v>
      </c>
      <c r="F21" s="149">
        <f t="shared" si="5"/>
        <v>100</v>
      </c>
      <c r="G21" s="149">
        <f t="shared" si="5"/>
        <v>100</v>
      </c>
      <c r="H21" s="149">
        <f t="shared" si="5"/>
        <v>100</v>
      </c>
      <c r="I21" s="149">
        <f t="shared" si="5"/>
        <v>100</v>
      </c>
    </row>
    <row r="22" spans="1:9" ht="16.2" thickBot="1" x14ac:dyDescent="0.35">
      <c r="A22" s="60" t="s">
        <v>45</v>
      </c>
      <c r="B22" s="150">
        <f t="shared" ref="B22:I22" si="6">RANK(B20,$B20:$I20,1)</f>
        <v>1</v>
      </c>
      <c r="C22" s="150">
        <f t="shared" si="6"/>
        <v>8</v>
      </c>
      <c r="D22" s="150">
        <f t="shared" si="6"/>
        <v>1</v>
      </c>
      <c r="E22" s="150">
        <f t="shared" si="6"/>
        <v>1</v>
      </c>
      <c r="F22" s="150">
        <f t="shared" si="6"/>
        <v>1</v>
      </c>
      <c r="G22" s="150">
        <f t="shared" si="6"/>
        <v>1</v>
      </c>
      <c r="H22" s="150">
        <f t="shared" si="6"/>
        <v>1</v>
      </c>
      <c r="I22" s="150">
        <f t="shared" si="6"/>
        <v>1</v>
      </c>
    </row>
    <row r="23" spans="1:9" ht="16.2" thickBot="1" x14ac:dyDescent="0.35">
      <c r="A23" s="61"/>
      <c r="B23" s="62"/>
      <c r="C23" s="62"/>
      <c r="D23" s="62"/>
      <c r="E23" s="62"/>
      <c r="F23" s="62"/>
      <c r="G23" s="62"/>
      <c r="H23" s="62"/>
      <c r="I23" s="62"/>
    </row>
    <row r="24" spans="1:9" ht="19.05" customHeight="1" x14ac:dyDescent="0.3">
      <c r="A24" s="81" t="s">
        <v>46</v>
      </c>
      <c r="B24" s="82">
        <f>'TEAM 1'!M15</f>
        <v>5.0694444444444375E-2</v>
      </c>
      <c r="C24" s="82" t="e">
        <f>#REF!</f>
        <v>#REF!</v>
      </c>
      <c r="D24" s="82" t="e">
        <f>#REF!</f>
        <v>#REF!</v>
      </c>
      <c r="E24" s="82" t="e">
        <f>#REF!</f>
        <v>#REF!</v>
      </c>
      <c r="F24" s="82" t="e">
        <f>#REF!</f>
        <v>#REF!</v>
      </c>
      <c r="G24" s="82" t="e">
        <f>#REF!</f>
        <v>#REF!</v>
      </c>
      <c r="H24" s="82" t="e">
        <f>#REF!</f>
        <v>#REF!</v>
      </c>
      <c r="I24" s="82" t="e">
        <f>#REF!</f>
        <v>#REF!</v>
      </c>
    </row>
    <row r="25" spans="1:9" x14ac:dyDescent="0.3">
      <c r="A25" s="80" t="s">
        <v>44</v>
      </c>
      <c r="B25" s="63" t="e">
        <f t="shared" ref="B25:I25" si="7">100-(B26-1)*10</f>
        <v>#REF!</v>
      </c>
      <c r="C25" s="63" t="e">
        <f t="shared" si="7"/>
        <v>#REF!</v>
      </c>
      <c r="D25" s="63" t="e">
        <f t="shared" si="7"/>
        <v>#REF!</v>
      </c>
      <c r="E25" s="63" t="e">
        <f t="shared" si="7"/>
        <v>#REF!</v>
      </c>
      <c r="F25" s="63" t="e">
        <f t="shared" si="7"/>
        <v>#REF!</v>
      </c>
      <c r="G25" s="63" t="e">
        <f t="shared" si="7"/>
        <v>#REF!</v>
      </c>
      <c r="H25" s="63" t="e">
        <f t="shared" si="7"/>
        <v>#REF!</v>
      </c>
      <c r="I25" s="63" t="e">
        <f t="shared" si="7"/>
        <v>#REF!</v>
      </c>
    </row>
    <row r="26" spans="1:9" ht="16.2" thickBot="1" x14ac:dyDescent="0.35">
      <c r="A26" s="79" t="s">
        <v>47</v>
      </c>
      <c r="B26" s="90" t="e">
        <f t="shared" ref="B26:I26" si="8">RANK(B24,$B24:$I24,1)</f>
        <v>#REF!</v>
      </c>
      <c r="C26" s="90" t="e">
        <f t="shared" si="8"/>
        <v>#REF!</v>
      </c>
      <c r="D26" s="90" t="e">
        <f t="shared" si="8"/>
        <v>#REF!</v>
      </c>
      <c r="E26" s="90" t="e">
        <f t="shared" si="8"/>
        <v>#REF!</v>
      </c>
      <c r="F26" s="90" t="e">
        <f t="shared" si="8"/>
        <v>#REF!</v>
      </c>
      <c r="G26" s="90" t="e">
        <f t="shared" si="8"/>
        <v>#REF!</v>
      </c>
      <c r="H26" s="90" t="e">
        <f t="shared" si="8"/>
        <v>#REF!</v>
      </c>
      <c r="I26" s="90" t="e">
        <f t="shared" si="8"/>
        <v>#REF!</v>
      </c>
    </row>
    <row r="27" spans="1:9" ht="11.25" customHeight="1" x14ac:dyDescent="0.3">
      <c r="A27" s="77"/>
      <c r="B27" s="78"/>
      <c r="C27" s="78"/>
      <c r="D27" s="78"/>
      <c r="E27" s="78"/>
      <c r="F27" s="78"/>
      <c r="G27" s="78"/>
      <c r="H27" s="78"/>
      <c r="I27" s="78"/>
    </row>
    <row r="28" spans="1:9" ht="24" customHeight="1" x14ac:dyDescent="0.3">
      <c r="A28" s="77"/>
      <c r="B28" s="78"/>
      <c r="C28" s="78"/>
      <c r="D28" s="78"/>
      <c r="E28" s="78"/>
      <c r="F28" s="78"/>
      <c r="G28" s="78"/>
      <c r="H28" s="78"/>
      <c r="I28" s="78"/>
    </row>
    <row r="29" spans="1:9" ht="23.4" x14ac:dyDescent="0.45">
      <c r="A29" s="75" t="s">
        <v>50</v>
      </c>
      <c r="B29" s="76" t="e">
        <f ca="1">B8+B12+B16+B21+B25</f>
        <v>#REF!</v>
      </c>
      <c r="C29" s="76" t="e">
        <f t="shared" ref="C29:I29" ca="1" si="9">C8+C12+C16+C21+C25</f>
        <v>#REF!</v>
      </c>
      <c r="D29" s="76" t="e">
        <f t="shared" ca="1" si="9"/>
        <v>#REF!</v>
      </c>
      <c r="E29" s="76" t="e">
        <f t="shared" ca="1" si="9"/>
        <v>#REF!</v>
      </c>
      <c r="F29" s="76" t="e">
        <f t="shared" ca="1" si="9"/>
        <v>#REF!</v>
      </c>
      <c r="G29" s="76" t="e">
        <f t="shared" ca="1" si="9"/>
        <v>#REF!</v>
      </c>
      <c r="H29" s="76" t="e">
        <f t="shared" ca="1" si="9"/>
        <v>#REF!</v>
      </c>
      <c r="I29" s="76" t="e">
        <f t="shared" ca="1" si="9"/>
        <v>#REF!</v>
      </c>
    </row>
    <row r="30" spans="1:9" ht="27" customHeight="1" x14ac:dyDescent="0.3">
      <c r="A30" s="53"/>
      <c r="B30" s="72" t="e">
        <f>IF(#REF!,"x",B8)</f>
        <v>#REF!</v>
      </c>
      <c r="C30" s="72"/>
      <c r="D30" s="72"/>
      <c r="E30" s="72"/>
      <c r="F30" s="72"/>
      <c r="G30" s="72"/>
      <c r="H30" s="72"/>
      <c r="I30" s="72" t="e">
        <f>IF(#REF!,"x",I8)</f>
        <v>#REF!</v>
      </c>
    </row>
    <row r="31" spans="1:9" ht="25.5" customHeight="1" x14ac:dyDescent="0.3">
      <c r="A31" s="73" t="s">
        <v>43</v>
      </c>
      <c r="B31" s="74" t="e" cm="1">
        <f t="array" aca="1" ref="B31" ca="1">SUMPRODUCT(--($B29:$I29&gt;B29))+1</f>
        <v>#REF!</v>
      </c>
      <c r="C31" s="74" t="e" cm="1">
        <f t="array" aca="1" ref="C31" ca="1">SUMPRODUCT(--($B29:$I29&gt;C29))+1</f>
        <v>#REF!</v>
      </c>
      <c r="D31" s="74" t="e" cm="1">
        <f t="array" aca="1" ref="D31" ca="1">SUMPRODUCT(--($B29:$I29&gt;D29))+1</f>
        <v>#REF!</v>
      </c>
      <c r="E31" s="74" t="e" cm="1">
        <f t="array" aca="1" ref="E31" ca="1">SUMPRODUCT(--($B29:$I29&gt;E29))+1</f>
        <v>#REF!</v>
      </c>
      <c r="F31" s="74" t="e" cm="1">
        <f t="array" aca="1" ref="F31" ca="1">SUMPRODUCT(--($B29:$I29&gt;F29))+1</f>
        <v>#REF!</v>
      </c>
      <c r="G31" s="74" t="e" cm="1">
        <f t="array" aca="1" ref="G31" ca="1">SUMPRODUCT(--($B29:$I29&gt;G29))+1</f>
        <v>#REF!</v>
      </c>
      <c r="H31" s="74" t="e" cm="1">
        <f t="array" aca="1" ref="H31" ca="1">SUMPRODUCT(--($B29:$I29&gt;H29))+1</f>
        <v>#REF!</v>
      </c>
      <c r="I31" s="74" t="e" cm="1">
        <f t="array" aca="1" ref="I31" ca="1">SUMPRODUCT(--($B29:$I29&gt;I29))+1</f>
        <v>#REF!</v>
      </c>
    </row>
    <row r="32" spans="1:9" x14ac:dyDescent="0.3">
      <c r="A32" s="64"/>
      <c r="B32" s="64"/>
      <c r="C32" s="64"/>
      <c r="D32" s="64"/>
      <c r="E32" s="64"/>
      <c r="F32" s="65"/>
      <c r="G32" s="65"/>
      <c r="H32" s="65"/>
      <c r="I32" s="65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TEAM 1</vt:lpstr>
      <vt:lpstr>TEAM 2</vt:lpstr>
      <vt:lpstr>TEAM 3</vt:lpstr>
      <vt:lpstr>TEAM 4</vt:lpstr>
      <vt:lpstr>TEAM 5</vt:lpstr>
      <vt:lpstr>TEAM 6</vt:lpstr>
      <vt:lpstr>TEAM 7</vt:lpstr>
      <vt:lpstr>TEAM 8</vt:lpstr>
      <vt:lpstr>RECAP SCENARIO 1</vt:lpstr>
      <vt:lpstr>'TEAM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koch gilles</cp:lastModifiedBy>
  <cp:lastPrinted>2024-05-24T12:43:20Z</cp:lastPrinted>
  <dcterms:created xsi:type="dcterms:W3CDTF">2024-01-30T17:14:11Z</dcterms:created>
  <dcterms:modified xsi:type="dcterms:W3CDTF">2024-05-24T14:54:53Z</dcterms:modified>
</cp:coreProperties>
</file>