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26D9791-67E3-4607-930C-7BF32B9B33ED}" xr6:coauthVersionLast="47" xr6:coauthVersionMax="47" xr10:uidLastSave="{00000000-0000-0000-0000-000000000000}"/>
  <bookViews>
    <workbookView xWindow="-108" yWindow="-108" windowWidth="23256" windowHeight="12576" xr2:uid="{AAEE6EDB-5E02-4C06-9E5C-7D2706B05299}"/>
  </bookViews>
  <sheets>
    <sheet name="Tableau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15" i="1" l="1" a="1"/>
  <c r="AZ15" i="1" s="1"/>
  <c r="AZ16" i="1" a="1"/>
  <c r="AZ16" i="1" s="1"/>
  <c r="AZ17" i="1" a="1"/>
  <c r="AZ17" i="1" s="1"/>
  <c r="AZ18" i="1" a="1"/>
  <c r="AZ18" i="1" s="1"/>
  <c r="AZ19" i="1" a="1"/>
  <c r="AZ19" i="1" s="1"/>
  <c r="BA12" i="1"/>
  <c r="P3" i="1"/>
  <c r="AT26" i="1"/>
  <c r="AO26" i="1"/>
  <c r="AJ26" i="1"/>
  <c r="AE26" i="1"/>
  <c r="Z26" i="1"/>
  <c r="U26" i="1"/>
  <c r="P26" i="1"/>
  <c r="K26" i="1"/>
  <c r="F26" i="1"/>
  <c r="AT25" i="1"/>
  <c r="AO25" i="1"/>
  <c r="AJ25" i="1"/>
  <c r="AE25" i="1"/>
  <c r="Z25" i="1"/>
  <c r="U25" i="1"/>
  <c r="P25" i="1"/>
  <c r="K25" i="1"/>
  <c r="F25" i="1"/>
  <c r="AT24" i="1"/>
  <c r="AO24" i="1"/>
  <c r="AJ24" i="1"/>
  <c r="AE24" i="1"/>
  <c r="Z24" i="1"/>
  <c r="U24" i="1"/>
  <c r="P24" i="1"/>
  <c r="K24" i="1"/>
  <c r="F24" i="1"/>
  <c r="AT23" i="1"/>
  <c r="AO23" i="1"/>
  <c r="AJ23" i="1"/>
  <c r="AE23" i="1"/>
  <c r="Z23" i="1"/>
  <c r="U23" i="1"/>
  <c r="P23" i="1"/>
  <c r="K23" i="1"/>
  <c r="F23" i="1"/>
  <c r="AT22" i="1"/>
  <c r="AO22" i="1"/>
  <c r="AJ22" i="1"/>
  <c r="AE22" i="1"/>
  <c r="Z22" i="1"/>
  <c r="U22" i="1"/>
  <c r="P22" i="1"/>
  <c r="K22" i="1"/>
  <c r="F22" i="1"/>
  <c r="AT21" i="1"/>
  <c r="AO21" i="1"/>
  <c r="AJ21" i="1"/>
  <c r="AE21" i="1"/>
  <c r="Z21" i="1"/>
  <c r="U21" i="1"/>
  <c r="P21" i="1"/>
  <c r="K21" i="1"/>
  <c r="F21" i="1"/>
  <c r="AT20" i="1"/>
  <c r="AO20" i="1"/>
  <c r="AJ20" i="1"/>
  <c r="AE20" i="1"/>
  <c r="Z20" i="1"/>
  <c r="U20" i="1"/>
  <c r="P20" i="1"/>
  <c r="K20" i="1"/>
  <c r="F20" i="1"/>
  <c r="AT19" i="1"/>
  <c r="AO19" i="1"/>
  <c r="AJ19" i="1"/>
  <c r="AE19" i="1"/>
  <c r="Z19" i="1"/>
  <c r="U19" i="1"/>
  <c r="P19" i="1"/>
  <c r="K19" i="1"/>
  <c r="F19" i="1"/>
  <c r="AT18" i="1"/>
  <c r="AO18" i="1"/>
  <c r="AJ18" i="1"/>
  <c r="AE18" i="1"/>
  <c r="Z18" i="1"/>
  <c r="U18" i="1"/>
  <c r="P18" i="1"/>
  <c r="K18" i="1"/>
  <c r="F18" i="1"/>
  <c r="AT17" i="1"/>
  <c r="AO17" i="1"/>
  <c r="AJ17" i="1"/>
  <c r="AE17" i="1"/>
  <c r="Z17" i="1"/>
  <c r="U17" i="1"/>
  <c r="P17" i="1"/>
  <c r="K17" i="1"/>
  <c r="F17" i="1"/>
  <c r="AT16" i="1"/>
  <c r="AO16" i="1"/>
  <c r="AJ16" i="1"/>
  <c r="AE16" i="1"/>
  <c r="Z16" i="1"/>
  <c r="U16" i="1"/>
  <c r="P16" i="1"/>
  <c r="K16" i="1"/>
  <c r="F16" i="1"/>
  <c r="AT15" i="1"/>
  <c r="AO15" i="1"/>
  <c r="AJ15" i="1"/>
  <c r="AE15" i="1"/>
  <c r="Z15" i="1"/>
  <c r="U15" i="1"/>
  <c r="P15" i="1"/>
  <c r="K15" i="1"/>
  <c r="F15" i="1"/>
  <c r="AT14" i="1"/>
  <c r="AO14" i="1"/>
  <c r="AJ14" i="1"/>
  <c r="AE14" i="1"/>
  <c r="Z14" i="1"/>
  <c r="U14" i="1"/>
  <c r="P14" i="1"/>
  <c r="K14" i="1"/>
  <c r="F14" i="1"/>
  <c r="AT13" i="1"/>
  <c r="AO13" i="1"/>
  <c r="AJ13" i="1"/>
  <c r="AE13" i="1"/>
  <c r="Z13" i="1"/>
  <c r="U13" i="1"/>
  <c r="P13" i="1"/>
  <c r="K13" i="1"/>
  <c r="F13" i="1"/>
  <c r="AT12" i="1"/>
  <c r="AO12" i="1"/>
  <c r="AJ12" i="1"/>
  <c r="AE12" i="1"/>
  <c r="Z12" i="1"/>
  <c r="U12" i="1"/>
  <c r="P12" i="1"/>
  <c r="K12" i="1"/>
  <c r="F12" i="1"/>
  <c r="AT11" i="1"/>
  <c r="AO11" i="1"/>
  <c r="AJ11" i="1"/>
  <c r="AE11" i="1"/>
  <c r="Z11" i="1"/>
  <c r="U11" i="1"/>
  <c r="P11" i="1"/>
  <c r="K11" i="1"/>
  <c r="F11" i="1"/>
  <c r="AT10" i="1"/>
  <c r="AO10" i="1"/>
  <c r="AJ10" i="1"/>
  <c r="AE10" i="1"/>
  <c r="Z10" i="1"/>
  <c r="U10" i="1"/>
  <c r="P10" i="1"/>
  <c r="K10" i="1"/>
  <c r="F10" i="1"/>
  <c r="AT9" i="1"/>
  <c r="AO9" i="1"/>
  <c r="AJ9" i="1"/>
  <c r="AE9" i="1"/>
  <c r="Z9" i="1"/>
  <c r="U9" i="1"/>
  <c r="P9" i="1"/>
  <c r="K9" i="1"/>
  <c r="F9" i="1"/>
  <c r="AT8" i="1"/>
  <c r="AO8" i="1"/>
  <c r="AJ8" i="1"/>
  <c r="AE8" i="1"/>
  <c r="Z8" i="1"/>
  <c r="U8" i="1"/>
  <c r="P8" i="1"/>
  <c r="K8" i="1"/>
  <c r="F8" i="1"/>
  <c r="AT7" i="1"/>
  <c r="AO7" i="1"/>
  <c r="AJ7" i="1"/>
  <c r="AE7" i="1"/>
  <c r="Z7" i="1"/>
  <c r="U7" i="1"/>
  <c r="P7" i="1"/>
  <c r="K7" i="1"/>
  <c r="F7" i="1"/>
  <c r="AT6" i="1"/>
  <c r="AO6" i="1"/>
  <c r="AJ6" i="1"/>
  <c r="AE6" i="1"/>
  <c r="Z6" i="1"/>
  <c r="U6" i="1"/>
  <c r="P6" i="1"/>
  <c r="K6" i="1"/>
  <c r="F6" i="1"/>
  <c r="AT5" i="1"/>
  <c r="AO5" i="1"/>
  <c r="AJ5" i="1"/>
  <c r="AE5" i="1"/>
  <c r="Z5" i="1"/>
  <c r="U5" i="1"/>
  <c r="P5" i="1"/>
  <c r="K5" i="1"/>
  <c r="F5" i="1"/>
  <c r="AT4" i="1"/>
  <c r="AO4" i="1"/>
  <c r="AJ4" i="1"/>
  <c r="AE4" i="1"/>
  <c r="Z4" i="1"/>
  <c r="U4" i="1"/>
  <c r="P4" i="1"/>
  <c r="K4" i="1"/>
  <c r="F4" i="1"/>
  <c r="AT3" i="1"/>
  <c r="AO3" i="1"/>
  <c r="AJ3" i="1"/>
  <c r="AE3" i="1"/>
  <c r="Z3" i="1"/>
  <c r="U3" i="1"/>
  <c r="K3" i="1"/>
  <c r="F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<sst xmlns="http://schemas.openxmlformats.org/spreadsheetml/2006/main" count="88" uniqueCount="21">
  <si>
    <t>Entraxe</t>
  </si>
  <si>
    <t>pente</t>
  </si>
  <si>
    <t>Portée</t>
  </si>
  <si>
    <t>Altitude</t>
  </si>
  <si>
    <t>2x3</t>
  </si>
  <si>
    <t>2x4</t>
  </si>
  <si>
    <t>2x2 boulons</t>
  </si>
  <si>
    <t>2x3 boulons</t>
  </si>
  <si>
    <t>2x4boulons</t>
  </si>
  <si>
    <t>2x3boulons</t>
  </si>
  <si>
    <t>2x4 boulons</t>
  </si>
  <si>
    <t>2x5 boulons</t>
  </si>
  <si>
    <t>2x5boulons</t>
  </si>
  <si>
    <t>ep</t>
  </si>
  <si>
    <t>larg</t>
  </si>
  <si>
    <t>section</t>
  </si>
  <si>
    <t>tps d'usinage</t>
  </si>
  <si>
    <t>nbr de boulons</t>
  </si>
  <si>
    <t>Pente</t>
  </si>
  <si>
    <t>Atlitude</t>
  </si>
  <si>
    <t>pas touche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</si>
</sst>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FFFF"/>
      <name val="Courier New"/>
      <family val="3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9" fontId="0" fillId="0" borderId="5" xfId="0" applyNumberFormat="1" applyBorder="1"/>
    <xf numFmtId="0" fontId="0" fillId="0" borderId="5" xfId="0" applyBorder="1"/>
    <xf numFmtId="0" fontId="0" fillId="2" borderId="6" xfId="0" applyFill="1" applyBorder="1"/>
    <xf numFmtId="2" fontId="0" fillId="2" borderId="6" xfId="0" applyNumberFormat="1" applyFill="1" applyBorder="1"/>
    <xf numFmtId="0" fontId="0" fillId="0" borderId="7" xfId="0" applyBorder="1"/>
    <xf numFmtId="0" fontId="0" fillId="2" borderId="8" xfId="0" applyFill="1" applyBorder="1"/>
    <xf numFmtId="9" fontId="0" fillId="0" borderId="9" xfId="0" applyNumberFormat="1" applyBorder="1"/>
    <xf numFmtId="0" fontId="0" fillId="0" borderId="9" xfId="0" applyBorder="1"/>
    <xf numFmtId="0" fontId="0" fillId="2" borderId="0" xfId="0" applyFill="1"/>
    <xf numFmtId="2" fontId="0" fillId="2" borderId="0" xfId="0" applyNumberFormat="1" applyFill="1"/>
    <xf numFmtId="2" fontId="0" fillId="0" borderId="10" xfId="0" applyNumberFormat="1" applyBorder="1"/>
    <xf numFmtId="0" fontId="0" fillId="2" borderId="11" xfId="0" applyFill="1" applyBorder="1"/>
    <xf numFmtId="0" fontId="0" fillId="0" borderId="10" xfId="0" applyBorder="1"/>
    <xf numFmtId="9" fontId="0" fillId="0" borderId="12" xfId="0" applyNumberFormat="1" applyBorder="1"/>
    <xf numFmtId="0" fontId="0" fillId="0" borderId="12" xfId="0" applyBorder="1"/>
    <xf numFmtId="0" fontId="0" fillId="2" borderId="13" xfId="0" applyFill="1" applyBorder="1"/>
    <xf numFmtId="2" fontId="0" fillId="2" borderId="13" xfId="0" applyNumberFormat="1" applyFill="1" applyBorder="1"/>
    <xf numFmtId="0" fontId="0" fillId="0" borderId="14" xfId="0" applyBorder="1"/>
    <xf numFmtId="0" fontId="0" fillId="2" borderId="15" xfId="0" applyFill="1" applyBorder="1"/>
    <xf numFmtId="0" fontId="0" fillId="3" borderId="13" xfId="0" applyFill="1" applyBorder="1"/>
    <xf numFmtId="2" fontId="0" fillId="3" borderId="13" xfId="0" applyNumberFormat="1" applyFill="1" applyBorder="1"/>
    <xf numFmtId="0" fontId="0" fillId="3" borderId="14" xfId="0" applyFill="1" applyBorder="1"/>
    <xf numFmtId="0" fontId="0" fillId="4" borderId="0" xfId="0" applyFill="1"/>
    <xf numFmtId="0" fontId="0" fillId="3" borderId="15" xfId="0" applyFill="1" applyBorder="1"/>
    <xf numFmtId="0" fontId="1" fillId="5" borderId="0" xfId="0" applyFont="1" applyFill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/>
    <xf numFmtId="2" fontId="0" fillId="3" borderId="0" xfId="0" applyNumberFormat="1" applyFill="1"/>
    <xf numFmtId="9" fontId="0" fillId="0" borderId="0" xfId="0" applyNumberFormat="1"/>
    <xf numFmtId="0" fontId="0" fillId="0" borderId="6" xfId="0" applyBorder="1"/>
    <xf numFmtId="2" fontId="0" fillId="0" borderId="0" xfId="0" applyNumberFormat="1"/>
    <xf numFmtId="0" fontId="0" fillId="0" borderId="13" xfId="0" applyBorder="1"/>
    <xf numFmtId="0" fontId="0" fillId="5" borderId="0" xfId="0" applyFill="1"/>
    <xf numFmtId="9" fontId="0" fillId="6" borderId="9" xfId="0" applyNumberFormat="1" applyFill="1" applyBorder="1"/>
    <xf numFmtId="0" fontId="0" fillId="6" borderId="9" xfId="0" applyFill="1" applyBorder="1"/>
    <xf numFmtId="0" fontId="0" fillId="0" borderId="0" xfId="0" applyBorder="1"/>
    <xf numFmtId="0" fontId="2" fillId="8" borderId="0" xfId="0" applyFont="1" applyFill="1" applyAlignment="1">
      <alignment horizontal="center" vertical="center"/>
    </xf>
    <xf numFmtId="0" fontId="2" fillId="7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7211C-05C0-4E2D-86F3-AF9EF5CDE69F}">
  <dimension ref="A1:BA37"/>
  <sheetViews>
    <sheetView tabSelected="1" topLeftCell="AD1" zoomScale="86" zoomScaleNormal="86" workbookViewId="0">
      <selection activeCell="AZ25" sqref="AZ25"/>
    </sheetView>
  </sheetViews>
  <sheetFormatPr baseColWidth="10" defaultRowHeight="14.4" x14ac:dyDescent="0.3"/>
  <cols>
    <col min="2" max="2" width="15.109375" bestFit="1" customWidth="1"/>
    <col min="3" max="3" width="24.6640625" customWidth="1"/>
    <col min="4" max="4" width="5.6640625" bestFit="1" customWidth="1"/>
    <col min="5" max="5" width="5" bestFit="1" customWidth="1"/>
    <col min="6" max="6" width="9.109375" customWidth="1"/>
    <col min="7" max="7" width="13.5546875" bestFit="1" customWidth="1"/>
    <col min="8" max="8" width="15.33203125" customWidth="1"/>
    <col min="9" max="10" width="5" bestFit="1" customWidth="1"/>
    <col min="11" max="11" width="5.6640625" bestFit="1" customWidth="1"/>
    <col min="12" max="12" width="5.6640625" customWidth="1"/>
    <col min="13" max="13" width="14.44140625" customWidth="1"/>
    <col min="14" max="15" width="5" bestFit="1" customWidth="1"/>
    <col min="16" max="16" width="5.6640625" bestFit="1" customWidth="1"/>
    <col min="17" max="17" width="6.21875" customWidth="1"/>
    <col min="18" max="18" width="12.109375" bestFit="1" customWidth="1"/>
    <col min="19" max="20" width="5" bestFit="1" customWidth="1"/>
    <col min="21" max="21" width="5.6640625" bestFit="1" customWidth="1"/>
    <col min="22" max="22" width="5.6640625" customWidth="1"/>
    <col min="24" max="25" width="5" bestFit="1" customWidth="1"/>
    <col min="26" max="26" width="7.88671875" bestFit="1" customWidth="1"/>
    <col min="27" max="27" width="13.5546875" bestFit="1" customWidth="1"/>
    <col min="28" max="28" width="15.44140625" customWidth="1"/>
    <col min="29" max="30" width="5" bestFit="1" customWidth="1"/>
    <col min="31" max="31" width="7.88671875" bestFit="1" customWidth="1"/>
    <col min="32" max="32" width="13.5546875" bestFit="1" customWidth="1"/>
    <col min="34" max="35" width="5" bestFit="1" customWidth="1"/>
    <col min="36" max="36" width="7.88671875" bestFit="1" customWidth="1"/>
    <col min="37" max="37" width="13.5546875" bestFit="1" customWidth="1"/>
    <col min="38" max="38" width="15.5546875" customWidth="1"/>
    <col min="39" max="40" width="5" bestFit="1" customWidth="1"/>
    <col min="41" max="41" width="7.88671875" bestFit="1" customWidth="1"/>
    <col min="42" max="42" width="13.5546875" bestFit="1" customWidth="1"/>
    <col min="43" max="43" width="15.109375" bestFit="1" customWidth="1"/>
    <col min="44" max="45" width="5" bestFit="1" customWidth="1"/>
    <col min="46" max="46" width="7.88671875" bestFit="1" customWidth="1"/>
    <col min="47" max="47" width="13.5546875" bestFit="1" customWidth="1"/>
    <col min="48" max="48" width="12.88671875" bestFit="1" customWidth="1"/>
    <col min="50" max="50" width="12.21875" bestFit="1" customWidth="1"/>
    <col min="52" max="52" width="15.6640625" customWidth="1"/>
    <col min="55" max="55" width="12.33203125" bestFit="1" customWidth="1"/>
  </cols>
  <sheetData>
    <row r="1" spans="1:53" ht="15.6" thickTop="1" thickBot="1" x14ac:dyDescent="0.35">
      <c r="A1" s="1" t="s">
        <v>0</v>
      </c>
      <c r="B1" s="2"/>
      <c r="C1" s="3"/>
      <c r="D1" s="2"/>
      <c r="E1" s="2"/>
      <c r="F1" s="2">
        <v>2</v>
      </c>
      <c r="G1" s="2"/>
      <c r="H1" s="3"/>
      <c r="I1" s="1"/>
      <c r="J1" s="2"/>
      <c r="K1" s="2">
        <v>2.5</v>
      </c>
      <c r="L1" s="2"/>
      <c r="M1" s="3"/>
      <c r="N1" s="1"/>
      <c r="O1" s="2"/>
      <c r="P1" s="2">
        <v>3</v>
      </c>
      <c r="Q1" s="2"/>
      <c r="R1" s="3"/>
      <c r="S1" s="1"/>
      <c r="T1" s="2"/>
      <c r="U1" s="2">
        <v>3.5</v>
      </c>
      <c r="V1" s="2"/>
      <c r="W1" s="3"/>
      <c r="X1" s="1"/>
      <c r="Y1" s="2"/>
      <c r="Z1" s="2">
        <v>4</v>
      </c>
      <c r="AA1" s="2"/>
      <c r="AB1" s="3"/>
      <c r="AC1" s="1"/>
      <c r="AD1" s="2"/>
      <c r="AE1" s="2">
        <v>4.5</v>
      </c>
      <c r="AF1" s="2"/>
      <c r="AG1" s="3"/>
      <c r="AH1" s="1"/>
      <c r="AI1" s="2"/>
      <c r="AJ1" s="2">
        <v>5</v>
      </c>
      <c r="AK1" s="2"/>
      <c r="AL1" s="3"/>
      <c r="AM1" s="1"/>
      <c r="AN1" s="2"/>
      <c r="AO1" s="2">
        <v>5.5</v>
      </c>
      <c r="AP1" s="2"/>
      <c r="AQ1" s="3"/>
      <c r="AR1" s="2"/>
      <c r="AS1" s="2"/>
      <c r="AT1" s="2">
        <v>6</v>
      </c>
      <c r="AU1" s="2"/>
      <c r="AV1" s="3"/>
    </row>
    <row r="2" spans="1:53" ht="15.6" thickTop="1" thickBot="1" x14ac:dyDescent="0.35">
      <c r="A2" s="4" t="s">
        <v>1</v>
      </c>
      <c r="B2" s="4" t="s">
        <v>2</v>
      </c>
      <c r="C2" s="4" t="s">
        <v>3</v>
      </c>
      <c r="D2" s="1" t="s">
        <v>13</v>
      </c>
      <c r="E2" s="2" t="s">
        <v>14</v>
      </c>
      <c r="F2" s="2" t="s">
        <v>15</v>
      </c>
      <c r="G2" s="2" t="s">
        <v>16</v>
      </c>
      <c r="H2" s="17" t="s">
        <v>17</v>
      </c>
      <c r="I2" s="1" t="s">
        <v>13</v>
      </c>
      <c r="J2" s="2" t="s">
        <v>14</v>
      </c>
      <c r="K2" s="2" t="s">
        <v>15</v>
      </c>
      <c r="L2" s="2" t="s">
        <v>16</v>
      </c>
      <c r="M2" s="17" t="s">
        <v>17</v>
      </c>
      <c r="N2" s="1" t="s">
        <v>13</v>
      </c>
      <c r="O2" s="2" t="s">
        <v>14</v>
      </c>
      <c r="P2" s="2" t="s">
        <v>15</v>
      </c>
      <c r="Q2" s="2" t="s">
        <v>16</v>
      </c>
      <c r="R2" s="17" t="s">
        <v>17</v>
      </c>
      <c r="S2" s="1" t="s">
        <v>13</v>
      </c>
      <c r="T2" s="2" t="s">
        <v>14</v>
      </c>
      <c r="U2" s="2" t="s">
        <v>15</v>
      </c>
      <c r="V2" s="2" t="s">
        <v>16</v>
      </c>
      <c r="W2" s="17" t="s">
        <v>17</v>
      </c>
      <c r="X2" s="1" t="s">
        <v>13</v>
      </c>
      <c r="Y2" s="2" t="s">
        <v>14</v>
      </c>
      <c r="Z2" s="2" t="s">
        <v>15</v>
      </c>
      <c r="AA2" s="2" t="s">
        <v>16</v>
      </c>
      <c r="AB2" s="17" t="s">
        <v>17</v>
      </c>
      <c r="AC2" s="1" t="s">
        <v>13</v>
      </c>
      <c r="AD2" s="2" t="s">
        <v>14</v>
      </c>
      <c r="AE2" s="2" t="s">
        <v>15</v>
      </c>
      <c r="AF2" s="2" t="s">
        <v>16</v>
      </c>
      <c r="AG2" s="17" t="s">
        <v>17</v>
      </c>
      <c r="AH2" s="1" t="s">
        <v>13</v>
      </c>
      <c r="AI2" s="2" t="s">
        <v>14</v>
      </c>
      <c r="AJ2" s="2" t="s">
        <v>15</v>
      </c>
      <c r="AK2" s="2" t="s">
        <v>16</v>
      </c>
      <c r="AL2" s="17" t="s">
        <v>17</v>
      </c>
      <c r="AM2" s="1" t="s">
        <v>13</v>
      </c>
      <c r="AN2" s="2" t="s">
        <v>14</v>
      </c>
      <c r="AO2" s="2" t="s">
        <v>15</v>
      </c>
      <c r="AP2" s="2" t="s">
        <v>16</v>
      </c>
      <c r="AQ2" s="17" t="s">
        <v>17</v>
      </c>
      <c r="AR2" s="1" t="s">
        <v>13</v>
      </c>
      <c r="AS2" s="2" t="s">
        <v>14</v>
      </c>
      <c r="AT2" s="2" t="s">
        <v>15</v>
      </c>
      <c r="AU2" s="2" t="s">
        <v>16</v>
      </c>
      <c r="AV2" s="17" t="s">
        <v>17</v>
      </c>
    </row>
    <row r="3" spans="1:53" ht="15" thickTop="1" x14ac:dyDescent="0.3">
      <c r="A3" s="5">
        <v>1</v>
      </c>
      <c r="B3" s="6">
        <v>3</v>
      </c>
      <c r="C3" s="6">
        <v>500</v>
      </c>
      <c r="D3" s="7">
        <v>80</v>
      </c>
      <c r="E3" s="7">
        <v>180</v>
      </c>
      <c r="F3" s="8">
        <f t="shared" ref="F3:F26" si="0">IF(D3="","",D3*E3/10000)</f>
        <v>1.44</v>
      </c>
      <c r="G3" s="35"/>
      <c r="H3" s="9"/>
      <c r="I3" s="10">
        <v>80</v>
      </c>
      <c r="J3" s="7">
        <v>180</v>
      </c>
      <c r="K3" s="8">
        <f t="shared" ref="K3:K26" si="1">IF(I3="","",I3*J3/10000)</f>
        <v>1.44</v>
      </c>
      <c r="L3" s="8"/>
      <c r="M3" s="9"/>
      <c r="N3" s="10">
        <v>80</v>
      </c>
      <c r="O3" s="7">
        <v>180</v>
      </c>
      <c r="P3" s="14">
        <f t="shared" ref="P3:P26" si="2">IF(N3="","",N3*O3/10000)</f>
        <v>1.44</v>
      </c>
      <c r="Q3" s="8"/>
      <c r="R3" s="9"/>
      <c r="S3" s="10">
        <v>80</v>
      </c>
      <c r="T3" s="7">
        <v>180</v>
      </c>
      <c r="U3" s="8">
        <f t="shared" ref="U3:U26" si="3">IF(S3="","",S3*T3/10000)</f>
        <v>1.44</v>
      </c>
      <c r="V3" s="8"/>
      <c r="W3" s="9"/>
      <c r="X3" s="10">
        <v>80</v>
      </c>
      <c r="Y3" s="7">
        <v>180</v>
      </c>
      <c r="Z3" s="8">
        <f t="shared" ref="Z3:Z26" si="4">IF(X3="","",X3*Y3/10000)</f>
        <v>1.44</v>
      </c>
      <c r="AA3" s="8"/>
      <c r="AB3" s="9"/>
      <c r="AC3" s="10">
        <v>80</v>
      </c>
      <c r="AD3" s="7">
        <v>180</v>
      </c>
      <c r="AE3" s="8">
        <f t="shared" ref="AE3:AE26" si="5">IF(AC3="","",AC3*AD3/10000)</f>
        <v>1.44</v>
      </c>
      <c r="AF3" s="8"/>
      <c r="AG3" s="9"/>
      <c r="AH3" s="10">
        <v>80</v>
      </c>
      <c r="AI3" s="7">
        <v>180</v>
      </c>
      <c r="AJ3" s="8">
        <f t="shared" ref="AJ3:AJ26" si="6">IF(AH3="","",AH3*AI3/10000)</f>
        <v>1.44</v>
      </c>
      <c r="AK3" s="8"/>
      <c r="AL3" s="9"/>
      <c r="AM3" s="10">
        <v>80</v>
      </c>
      <c r="AN3" s="7">
        <v>180</v>
      </c>
      <c r="AO3" s="8">
        <f t="shared" ref="AO3:AO26" si="7">IF(AM3="","",AM3*AN3/10000)</f>
        <v>1.44</v>
      </c>
      <c r="AP3" s="8"/>
      <c r="AQ3" s="9"/>
      <c r="AR3" s="7">
        <v>80</v>
      </c>
      <c r="AS3" s="7">
        <v>180</v>
      </c>
      <c r="AT3" s="8">
        <f t="shared" ref="AT3:AT26" si="8">IF(AR3="","",AR3*AS3/10000)</f>
        <v>1.44</v>
      </c>
      <c r="AU3" s="8"/>
      <c r="AV3" s="9"/>
    </row>
    <row r="4" spans="1:53" x14ac:dyDescent="0.3">
      <c r="A4" s="11">
        <v>0.5</v>
      </c>
      <c r="B4" s="12">
        <v>3</v>
      </c>
      <c r="C4" s="12">
        <v>500</v>
      </c>
      <c r="D4" s="13">
        <v>80</v>
      </c>
      <c r="E4" s="13">
        <v>180</v>
      </c>
      <c r="F4" s="14">
        <f t="shared" si="0"/>
        <v>1.44</v>
      </c>
      <c r="G4" s="36"/>
      <c r="H4" s="15"/>
      <c r="I4" s="16">
        <v>80</v>
      </c>
      <c r="J4" s="13">
        <v>180</v>
      </c>
      <c r="K4" s="14">
        <f t="shared" si="1"/>
        <v>1.44</v>
      </c>
      <c r="L4" s="14"/>
      <c r="M4" s="17"/>
      <c r="N4" s="16">
        <v>80</v>
      </c>
      <c r="O4" s="13">
        <v>180</v>
      </c>
      <c r="P4" s="14">
        <f t="shared" si="2"/>
        <v>1.44</v>
      </c>
      <c r="Q4" s="14"/>
      <c r="R4" s="17"/>
      <c r="S4" s="16">
        <v>80</v>
      </c>
      <c r="T4" s="13">
        <v>180</v>
      </c>
      <c r="U4" s="14">
        <f t="shared" si="3"/>
        <v>1.44</v>
      </c>
      <c r="V4" s="14"/>
      <c r="W4" s="17"/>
      <c r="X4" s="16">
        <v>80</v>
      </c>
      <c r="Y4" s="13">
        <v>180</v>
      </c>
      <c r="Z4" s="14">
        <f t="shared" si="4"/>
        <v>1.44</v>
      </c>
      <c r="AA4" s="14"/>
      <c r="AB4" s="17"/>
      <c r="AC4" s="16">
        <v>80</v>
      </c>
      <c r="AD4" s="13">
        <v>180</v>
      </c>
      <c r="AE4" s="14">
        <f t="shared" si="5"/>
        <v>1.44</v>
      </c>
      <c r="AF4" s="14"/>
      <c r="AG4" s="17"/>
      <c r="AH4" s="16">
        <v>80</v>
      </c>
      <c r="AI4" s="13">
        <v>180</v>
      </c>
      <c r="AJ4" s="14">
        <f t="shared" si="6"/>
        <v>1.44</v>
      </c>
      <c r="AK4" s="14"/>
      <c r="AL4" s="17"/>
      <c r="AM4" s="16">
        <v>80</v>
      </c>
      <c r="AN4" s="13">
        <v>180</v>
      </c>
      <c r="AO4" s="14">
        <f t="shared" si="7"/>
        <v>1.44</v>
      </c>
      <c r="AP4" s="14"/>
      <c r="AQ4" s="17"/>
      <c r="AR4" s="13">
        <v>80</v>
      </c>
      <c r="AS4" s="13">
        <v>180</v>
      </c>
      <c r="AT4" s="14">
        <f t="shared" si="8"/>
        <v>1.44</v>
      </c>
      <c r="AU4" s="14"/>
      <c r="AV4" s="17"/>
    </row>
    <row r="5" spans="1:53" x14ac:dyDescent="0.3">
      <c r="A5" s="11">
        <v>1</v>
      </c>
      <c r="B5" s="12">
        <v>3</v>
      </c>
      <c r="C5" s="12">
        <v>1000</v>
      </c>
      <c r="D5" s="13">
        <v>80</v>
      </c>
      <c r="E5" s="13">
        <v>180</v>
      </c>
      <c r="F5" s="14">
        <f t="shared" si="0"/>
        <v>1.44</v>
      </c>
      <c r="H5" s="17"/>
      <c r="I5" s="16">
        <v>80</v>
      </c>
      <c r="J5" s="13">
        <v>180</v>
      </c>
      <c r="K5" s="14">
        <f t="shared" si="1"/>
        <v>1.44</v>
      </c>
      <c r="L5" s="14"/>
      <c r="M5" s="17"/>
      <c r="N5" s="16">
        <v>80</v>
      </c>
      <c r="O5" s="13">
        <v>180</v>
      </c>
      <c r="P5" s="14">
        <f t="shared" si="2"/>
        <v>1.44</v>
      </c>
      <c r="Q5" s="14"/>
      <c r="R5" s="17"/>
      <c r="S5" s="16">
        <v>80</v>
      </c>
      <c r="T5" s="13">
        <v>180</v>
      </c>
      <c r="U5" s="14">
        <f t="shared" si="3"/>
        <v>1.44</v>
      </c>
      <c r="V5" s="14"/>
      <c r="W5" s="17"/>
      <c r="X5" s="16">
        <v>80</v>
      </c>
      <c r="Y5" s="13">
        <v>180</v>
      </c>
      <c r="Z5" s="14">
        <f t="shared" si="4"/>
        <v>1.44</v>
      </c>
      <c r="AA5" s="14"/>
      <c r="AB5" s="17"/>
      <c r="AC5" s="16">
        <v>80</v>
      </c>
      <c r="AD5" s="13">
        <v>180</v>
      </c>
      <c r="AE5" s="14">
        <f t="shared" si="5"/>
        <v>1.44</v>
      </c>
      <c r="AF5" s="14"/>
      <c r="AG5" s="17"/>
      <c r="AH5" s="16">
        <v>80</v>
      </c>
      <c r="AI5" s="13">
        <v>180</v>
      </c>
      <c r="AJ5" s="14">
        <f t="shared" si="6"/>
        <v>1.44</v>
      </c>
      <c r="AK5" s="14"/>
      <c r="AL5" s="17"/>
      <c r="AM5" s="16">
        <v>80</v>
      </c>
      <c r="AN5" s="13">
        <v>180</v>
      </c>
      <c r="AO5" s="14">
        <f t="shared" si="7"/>
        <v>1.44</v>
      </c>
      <c r="AP5" s="14"/>
      <c r="AQ5" s="17"/>
      <c r="AR5" s="13">
        <v>80</v>
      </c>
      <c r="AS5" s="13">
        <v>200</v>
      </c>
      <c r="AT5" s="14">
        <f t="shared" si="8"/>
        <v>1.6</v>
      </c>
      <c r="AU5" s="14"/>
      <c r="AV5" s="17"/>
    </row>
    <row r="6" spans="1:53" x14ac:dyDescent="0.3">
      <c r="A6" s="11">
        <v>0.5</v>
      </c>
      <c r="B6" s="12">
        <v>3</v>
      </c>
      <c r="C6" s="12">
        <v>1000</v>
      </c>
      <c r="D6" s="13">
        <v>80</v>
      </c>
      <c r="E6" s="13">
        <v>180</v>
      </c>
      <c r="F6" s="14">
        <f t="shared" si="0"/>
        <v>1.44</v>
      </c>
      <c r="H6" s="17"/>
      <c r="I6" s="16">
        <v>80</v>
      </c>
      <c r="J6" s="13">
        <v>180</v>
      </c>
      <c r="K6" s="14">
        <f t="shared" si="1"/>
        <v>1.44</v>
      </c>
      <c r="L6" s="14"/>
      <c r="M6" s="17"/>
      <c r="N6" s="16">
        <v>80</v>
      </c>
      <c r="O6" s="13">
        <v>180</v>
      </c>
      <c r="P6" s="14">
        <f t="shared" si="2"/>
        <v>1.44</v>
      </c>
      <c r="Q6" s="14"/>
      <c r="R6" s="17"/>
      <c r="S6" s="16">
        <v>80</v>
      </c>
      <c r="T6" s="13">
        <v>180</v>
      </c>
      <c r="U6" s="14">
        <f t="shared" si="3"/>
        <v>1.44</v>
      </c>
      <c r="V6" s="14"/>
      <c r="W6" s="17"/>
      <c r="X6" s="16">
        <v>80</v>
      </c>
      <c r="Y6" s="13">
        <v>180</v>
      </c>
      <c r="Z6" s="14">
        <f t="shared" si="4"/>
        <v>1.44</v>
      </c>
      <c r="AA6" s="14"/>
      <c r="AB6" s="17"/>
      <c r="AC6" s="16">
        <v>80</v>
      </c>
      <c r="AD6" s="13">
        <v>200</v>
      </c>
      <c r="AE6" s="14">
        <f t="shared" si="5"/>
        <v>1.6</v>
      </c>
      <c r="AF6" s="14"/>
      <c r="AG6" s="17"/>
      <c r="AH6" s="16">
        <v>80</v>
      </c>
      <c r="AI6" s="13">
        <v>200</v>
      </c>
      <c r="AJ6" s="14">
        <f t="shared" si="6"/>
        <v>1.6</v>
      </c>
      <c r="AK6" s="14"/>
      <c r="AL6" s="17"/>
      <c r="AM6" s="16">
        <v>80</v>
      </c>
      <c r="AN6" s="13">
        <v>200</v>
      </c>
      <c r="AO6" s="14">
        <f t="shared" si="7"/>
        <v>1.6</v>
      </c>
      <c r="AP6" s="14"/>
      <c r="AQ6" s="17"/>
      <c r="AR6" s="13">
        <v>80</v>
      </c>
      <c r="AS6" s="13">
        <v>220</v>
      </c>
      <c r="AT6" s="14">
        <f t="shared" si="8"/>
        <v>1.76</v>
      </c>
      <c r="AU6" s="14"/>
      <c r="AV6" s="17"/>
    </row>
    <row r="7" spans="1:53" x14ac:dyDescent="0.3">
      <c r="A7" s="11">
        <v>1</v>
      </c>
      <c r="B7" s="12">
        <v>3</v>
      </c>
      <c r="C7" s="12">
        <v>1300</v>
      </c>
      <c r="D7" s="13">
        <v>80</v>
      </c>
      <c r="E7" s="13">
        <v>180</v>
      </c>
      <c r="F7" s="14">
        <f t="shared" si="0"/>
        <v>1.44</v>
      </c>
      <c r="H7" s="17"/>
      <c r="I7" s="16">
        <v>80</v>
      </c>
      <c r="J7" s="13">
        <v>180</v>
      </c>
      <c r="K7" s="14">
        <f t="shared" si="1"/>
        <v>1.44</v>
      </c>
      <c r="L7" s="14"/>
      <c r="M7" s="17"/>
      <c r="N7" s="16">
        <v>80</v>
      </c>
      <c r="O7" s="13">
        <v>180</v>
      </c>
      <c r="P7" s="14">
        <f t="shared" si="2"/>
        <v>1.44</v>
      </c>
      <c r="Q7" s="14"/>
      <c r="R7" s="17"/>
      <c r="S7" s="16">
        <v>80</v>
      </c>
      <c r="T7" s="13">
        <v>180</v>
      </c>
      <c r="U7" s="14">
        <f t="shared" si="3"/>
        <v>1.44</v>
      </c>
      <c r="V7" s="14"/>
      <c r="W7" s="17"/>
      <c r="X7" s="16">
        <v>80</v>
      </c>
      <c r="Y7" s="13">
        <v>200</v>
      </c>
      <c r="Z7" s="14">
        <f t="shared" si="4"/>
        <v>1.6</v>
      </c>
      <c r="AA7" s="14"/>
      <c r="AB7" s="17"/>
      <c r="AC7" s="16">
        <v>80</v>
      </c>
      <c r="AD7" s="13">
        <v>200</v>
      </c>
      <c r="AE7" s="14">
        <f t="shared" si="5"/>
        <v>1.6</v>
      </c>
      <c r="AF7" s="14"/>
      <c r="AG7" s="17"/>
      <c r="AH7" s="16">
        <v>80</v>
      </c>
      <c r="AI7" s="13">
        <v>220</v>
      </c>
      <c r="AJ7" s="14">
        <f t="shared" si="6"/>
        <v>1.76</v>
      </c>
      <c r="AK7" s="14"/>
      <c r="AL7" s="17"/>
      <c r="AM7" s="16">
        <v>80</v>
      </c>
      <c r="AN7" s="13">
        <v>220</v>
      </c>
      <c r="AO7" s="14">
        <f t="shared" si="7"/>
        <v>1.76</v>
      </c>
      <c r="AP7" s="14"/>
      <c r="AQ7" s="17"/>
      <c r="AR7" s="13">
        <v>100</v>
      </c>
      <c r="AS7" s="13">
        <v>220</v>
      </c>
      <c r="AT7" s="14">
        <f t="shared" si="8"/>
        <v>2.2000000000000002</v>
      </c>
      <c r="AU7" s="14"/>
      <c r="AV7" s="17"/>
    </row>
    <row r="8" spans="1:53" ht="15" thickBot="1" x14ac:dyDescent="0.35">
      <c r="A8" s="18">
        <v>0.5</v>
      </c>
      <c r="B8" s="19">
        <v>3</v>
      </c>
      <c r="C8" s="19">
        <v>1300</v>
      </c>
      <c r="D8" s="20">
        <v>80</v>
      </c>
      <c r="E8" s="20">
        <v>180</v>
      </c>
      <c r="F8" s="21">
        <f t="shared" si="0"/>
        <v>1.44</v>
      </c>
      <c r="G8" s="37"/>
      <c r="H8" s="22"/>
      <c r="I8" s="23">
        <v>80</v>
      </c>
      <c r="J8" s="20">
        <v>180</v>
      </c>
      <c r="K8" s="21">
        <f t="shared" si="1"/>
        <v>1.44</v>
      </c>
      <c r="L8" s="21"/>
      <c r="M8" s="22"/>
      <c r="N8" s="23">
        <v>80</v>
      </c>
      <c r="O8" s="20">
        <v>200</v>
      </c>
      <c r="P8" s="21">
        <f t="shared" si="2"/>
        <v>1.6</v>
      </c>
      <c r="Q8" s="21"/>
      <c r="R8" s="22"/>
      <c r="S8" s="23">
        <v>80</v>
      </c>
      <c r="T8" s="20">
        <v>200</v>
      </c>
      <c r="U8" s="21">
        <f t="shared" si="3"/>
        <v>1.6</v>
      </c>
      <c r="V8" s="21"/>
      <c r="W8" s="22"/>
      <c r="X8" s="23">
        <v>80</v>
      </c>
      <c r="Y8" s="20">
        <v>220</v>
      </c>
      <c r="Z8" s="21">
        <f t="shared" si="4"/>
        <v>1.76</v>
      </c>
      <c r="AA8" s="21"/>
      <c r="AB8" s="22" t="s">
        <v>4</v>
      </c>
      <c r="AC8" s="23">
        <v>100</v>
      </c>
      <c r="AD8" s="20">
        <v>220</v>
      </c>
      <c r="AE8" s="21">
        <f t="shared" si="5"/>
        <v>2.2000000000000002</v>
      </c>
      <c r="AF8" s="21"/>
      <c r="AG8" s="22"/>
      <c r="AH8" s="23">
        <v>100</v>
      </c>
      <c r="AI8" s="20">
        <v>220</v>
      </c>
      <c r="AJ8" s="21">
        <f t="shared" si="6"/>
        <v>2.2000000000000002</v>
      </c>
      <c r="AK8" s="21"/>
      <c r="AL8" s="22"/>
      <c r="AM8" s="23">
        <v>100</v>
      </c>
      <c r="AN8" s="20">
        <v>220</v>
      </c>
      <c r="AO8" s="21">
        <f t="shared" si="7"/>
        <v>2.2000000000000002</v>
      </c>
      <c r="AP8" s="21"/>
      <c r="AQ8" s="22" t="s">
        <v>5</v>
      </c>
      <c r="AR8" s="24"/>
      <c r="AS8" s="24"/>
      <c r="AT8" s="25" t="str">
        <f t="shared" si="8"/>
        <v/>
      </c>
      <c r="AU8" s="25"/>
      <c r="AV8" s="26"/>
    </row>
    <row r="9" spans="1:53" ht="15" thickTop="1" x14ac:dyDescent="0.3">
      <c r="A9" s="5">
        <v>1</v>
      </c>
      <c r="B9" s="6">
        <v>4</v>
      </c>
      <c r="C9" s="6">
        <v>500</v>
      </c>
      <c r="D9" s="7">
        <v>80</v>
      </c>
      <c r="E9" s="7">
        <v>180</v>
      </c>
      <c r="F9" s="8">
        <f t="shared" si="0"/>
        <v>1.44</v>
      </c>
      <c r="G9" s="35"/>
      <c r="H9" s="9"/>
      <c r="I9" s="10">
        <v>80</v>
      </c>
      <c r="J9" s="7">
        <v>180</v>
      </c>
      <c r="K9" s="8">
        <f t="shared" si="1"/>
        <v>1.44</v>
      </c>
      <c r="L9" s="8"/>
      <c r="M9" s="9"/>
      <c r="N9" s="10">
        <v>80</v>
      </c>
      <c r="O9" s="7">
        <v>180</v>
      </c>
      <c r="P9" s="8">
        <f t="shared" si="2"/>
        <v>1.44</v>
      </c>
      <c r="Q9" s="8"/>
      <c r="R9" s="9"/>
      <c r="S9" s="10">
        <v>80</v>
      </c>
      <c r="T9" s="7">
        <v>200</v>
      </c>
      <c r="U9" s="8">
        <f t="shared" si="3"/>
        <v>1.6</v>
      </c>
      <c r="V9" s="8"/>
      <c r="W9" s="9"/>
      <c r="X9" s="10">
        <v>80</v>
      </c>
      <c r="Y9" s="7">
        <v>220</v>
      </c>
      <c r="Z9" s="8">
        <f t="shared" si="4"/>
        <v>1.76</v>
      </c>
      <c r="AA9" s="8"/>
      <c r="AB9" s="9"/>
      <c r="AC9" s="10">
        <v>100</v>
      </c>
      <c r="AD9" s="7">
        <v>220</v>
      </c>
      <c r="AE9" s="8">
        <f t="shared" si="5"/>
        <v>2.2000000000000002</v>
      </c>
      <c r="AF9" s="8"/>
      <c r="AG9" s="9"/>
      <c r="AH9" s="10">
        <v>100</v>
      </c>
      <c r="AI9" s="7">
        <v>220</v>
      </c>
      <c r="AJ9" s="8">
        <f t="shared" si="6"/>
        <v>2.2000000000000002</v>
      </c>
      <c r="AK9" s="8"/>
      <c r="AL9" s="9"/>
      <c r="AM9" s="10">
        <v>100</v>
      </c>
      <c r="AN9" s="7">
        <v>220</v>
      </c>
      <c r="AO9" s="8">
        <f t="shared" si="7"/>
        <v>2.2000000000000002</v>
      </c>
      <c r="AP9" s="8"/>
      <c r="AQ9" s="9"/>
      <c r="AR9" s="7">
        <v>100</v>
      </c>
      <c r="AS9" s="7">
        <v>220</v>
      </c>
      <c r="AT9" s="8">
        <f t="shared" si="8"/>
        <v>2.2000000000000002</v>
      </c>
      <c r="AU9" s="8"/>
      <c r="AV9" s="9"/>
    </row>
    <row r="10" spans="1:53" x14ac:dyDescent="0.3">
      <c r="A10" s="39">
        <v>0.5</v>
      </c>
      <c r="B10" s="40">
        <v>4</v>
      </c>
      <c r="C10" s="40">
        <v>500</v>
      </c>
      <c r="D10" s="13">
        <v>80</v>
      </c>
      <c r="E10" s="13">
        <v>180</v>
      </c>
      <c r="F10" s="14">
        <f t="shared" si="0"/>
        <v>1.44</v>
      </c>
      <c r="H10" s="17"/>
      <c r="I10" s="16">
        <v>80</v>
      </c>
      <c r="J10" s="13">
        <v>180</v>
      </c>
      <c r="K10" s="14">
        <f t="shared" si="1"/>
        <v>1.44</v>
      </c>
      <c r="L10" s="14"/>
      <c r="M10" s="17"/>
      <c r="N10" s="16">
        <v>80</v>
      </c>
      <c r="O10" s="13">
        <v>200</v>
      </c>
      <c r="P10" s="14">
        <f t="shared" si="2"/>
        <v>1.6</v>
      </c>
      <c r="Q10" s="14">
        <v>2</v>
      </c>
      <c r="R10" s="17" t="s">
        <v>6</v>
      </c>
      <c r="S10" s="16">
        <v>80</v>
      </c>
      <c r="T10" s="13">
        <v>200</v>
      </c>
      <c r="U10" s="14">
        <f t="shared" si="3"/>
        <v>1.6</v>
      </c>
      <c r="V10" s="14"/>
      <c r="W10" s="17"/>
      <c r="X10" s="16">
        <v>80</v>
      </c>
      <c r="Y10" s="13">
        <v>220</v>
      </c>
      <c r="Z10" s="14">
        <f t="shared" si="4"/>
        <v>1.76</v>
      </c>
      <c r="AA10" s="14">
        <v>22</v>
      </c>
      <c r="AB10" s="17" t="s">
        <v>7</v>
      </c>
      <c r="AC10" s="16">
        <v>100</v>
      </c>
      <c r="AD10" s="13">
        <v>220</v>
      </c>
      <c r="AE10" s="14">
        <f t="shared" si="5"/>
        <v>2.2000000000000002</v>
      </c>
      <c r="AF10" s="14"/>
      <c r="AG10" s="17"/>
      <c r="AH10" s="16">
        <v>100</v>
      </c>
      <c r="AI10" s="13">
        <v>220</v>
      </c>
      <c r="AJ10" s="14">
        <f t="shared" si="6"/>
        <v>2.2000000000000002</v>
      </c>
      <c r="AK10" s="14"/>
      <c r="AL10" s="17" t="s">
        <v>7</v>
      </c>
      <c r="AM10" s="16">
        <v>100</v>
      </c>
      <c r="AN10" s="13">
        <v>220</v>
      </c>
      <c r="AO10" s="14">
        <f t="shared" si="7"/>
        <v>2.2000000000000002</v>
      </c>
      <c r="AP10" s="14"/>
      <c r="AQ10" s="17"/>
      <c r="AR10" s="13">
        <v>100</v>
      </c>
      <c r="AS10" s="13">
        <v>240</v>
      </c>
      <c r="AT10" s="14">
        <f t="shared" si="8"/>
        <v>2.4</v>
      </c>
      <c r="AU10" s="14"/>
      <c r="AV10" s="17" t="s">
        <v>7</v>
      </c>
      <c r="AX10" s="34">
        <v>0.5</v>
      </c>
      <c r="AY10" t="s">
        <v>18</v>
      </c>
    </row>
    <row r="11" spans="1:53" x14ac:dyDescent="0.3">
      <c r="A11" s="11">
        <v>1</v>
      </c>
      <c r="B11" s="12">
        <v>4</v>
      </c>
      <c r="C11" s="12">
        <v>1000</v>
      </c>
      <c r="D11" s="13">
        <v>80</v>
      </c>
      <c r="E11" s="13">
        <v>180</v>
      </c>
      <c r="F11" s="14">
        <f t="shared" si="0"/>
        <v>1.44</v>
      </c>
      <c r="H11" s="17"/>
      <c r="I11" s="16">
        <v>80</v>
      </c>
      <c r="J11" s="13">
        <v>180</v>
      </c>
      <c r="K11" s="14">
        <f t="shared" si="1"/>
        <v>1.44</v>
      </c>
      <c r="L11" s="14"/>
      <c r="M11" s="17"/>
      <c r="N11" s="16">
        <v>80</v>
      </c>
      <c r="O11" s="13">
        <v>200</v>
      </c>
      <c r="P11" s="14">
        <f t="shared" si="2"/>
        <v>1.6</v>
      </c>
      <c r="Q11" s="14"/>
      <c r="R11" s="17"/>
      <c r="S11" s="16">
        <v>80</v>
      </c>
      <c r="T11" s="13">
        <v>200</v>
      </c>
      <c r="U11" s="14">
        <f t="shared" si="3"/>
        <v>1.6</v>
      </c>
      <c r="V11" s="14"/>
      <c r="W11" s="17"/>
      <c r="X11" s="16">
        <v>80</v>
      </c>
      <c r="Y11" s="13">
        <v>220</v>
      </c>
      <c r="Z11" s="14">
        <f t="shared" si="4"/>
        <v>1.76</v>
      </c>
      <c r="AA11" s="14"/>
      <c r="AB11" s="17"/>
      <c r="AC11" s="16">
        <v>100</v>
      </c>
      <c r="AD11" s="13">
        <v>220</v>
      </c>
      <c r="AE11" s="14">
        <f t="shared" si="5"/>
        <v>2.2000000000000002</v>
      </c>
      <c r="AF11" s="14"/>
      <c r="AG11" s="17"/>
      <c r="AH11" s="16">
        <v>100</v>
      </c>
      <c r="AI11" s="13">
        <v>220</v>
      </c>
      <c r="AJ11" s="14">
        <f t="shared" si="6"/>
        <v>2.2000000000000002</v>
      </c>
      <c r="AK11" s="14"/>
      <c r="AL11" s="17"/>
      <c r="AM11" s="16">
        <v>100</v>
      </c>
      <c r="AN11" s="13">
        <v>220</v>
      </c>
      <c r="AO11" s="14">
        <f t="shared" si="7"/>
        <v>2.2000000000000002</v>
      </c>
      <c r="AP11" s="14"/>
      <c r="AQ11" s="17"/>
      <c r="AR11" s="13">
        <v>100</v>
      </c>
      <c r="AS11" s="13">
        <v>240</v>
      </c>
      <c r="AT11" s="14">
        <f t="shared" si="8"/>
        <v>2.4</v>
      </c>
      <c r="AU11" s="14"/>
      <c r="AV11" s="17"/>
      <c r="AX11" s="27">
        <v>4</v>
      </c>
      <c r="AY11" t="s">
        <v>2</v>
      </c>
      <c r="BA11" t="s">
        <v>20</v>
      </c>
    </row>
    <row r="12" spans="1:53" x14ac:dyDescent="0.3">
      <c r="A12" s="11">
        <v>0.5</v>
      </c>
      <c r="B12" s="12">
        <v>4</v>
      </c>
      <c r="C12" s="12">
        <v>1000</v>
      </c>
      <c r="D12" s="13">
        <v>80</v>
      </c>
      <c r="E12" s="13">
        <v>180</v>
      </c>
      <c r="F12" s="14">
        <f t="shared" si="0"/>
        <v>1.44</v>
      </c>
      <c r="H12" s="17"/>
      <c r="I12" s="16">
        <v>80</v>
      </c>
      <c r="J12" s="13">
        <v>200</v>
      </c>
      <c r="K12" s="14">
        <f t="shared" si="1"/>
        <v>1.6</v>
      </c>
      <c r="L12" s="14"/>
      <c r="M12" s="17"/>
      <c r="N12" s="16">
        <v>80</v>
      </c>
      <c r="O12" s="13">
        <v>220</v>
      </c>
      <c r="P12" s="14">
        <f t="shared" si="2"/>
        <v>1.76</v>
      </c>
      <c r="Q12" s="14"/>
      <c r="R12" s="17" t="s">
        <v>6</v>
      </c>
      <c r="S12" s="16">
        <v>80</v>
      </c>
      <c r="T12" s="13">
        <v>220</v>
      </c>
      <c r="U12" s="14">
        <f t="shared" si="3"/>
        <v>1.76</v>
      </c>
      <c r="V12" s="14"/>
      <c r="W12" s="17"/>
      <c r="X12" s="16">
        <v>100</v>
      </c>
      <c r="Y12" s="13">
        <v>220</v>
      </c>
      <c r="Z12" s="14">
        <f t="shared" si="4"/>
        <v>2.2000000000000002</v>
      </c>
      <c r="AA12" s="14">
        <v>12</v>
      </c>
      <c r="AB12" s="17" t="s">
        <v>7</v>
      </c>
      <c r="AC12" s="16">
        <v>100</v>
      </c>
      <c r="AD12" s="13">
        <v>220</v>
      </c>
      <c r="AE12" s="14">
        <f t="shared" si="5"/>
        <v>2.2000000000000002</v>
      </c>
      <c r="AF12" s="14"/>
      <c r="AG12" s="17"/>
      <c r="AH12" s="16">
        <v>100</v>
      </c>
      <c r="AI12" s="13">
        <v>240</v>
      </c>
      <c r="AJ12" s="14">
        <f t="shared" si="6"/>
        <v>2.4</v>
      </c>
      <c r="AK12" s="14"/>
      <c r="AL12" s="17" t="s">
        <v>7</v>
      </c>
      <c r="AM12" s="16">
        <v>100</v>
      </c>
      <c r="AN12" s="13">
        <v>240</v>
      </c>
      <c r="AO12" s="14">
        <f t="shared" si="7"/>
        <v>2.4</v>
      </c>
      <c r="AP12" s="14"/>
      <c r="AQ12" s="17"/>
      <c r="AR12" s="13">
        <v>120</v>
      </c>
      <c r="AS12" s="13">
        <v>240</v>
      </c>
      <c r="AT12" s="14">
        <f t="shared" si="8"/>
        <v>2.88</v>
      </c>
      <c r="AU12" s="14"/>
      <c r="AV12" s="17" t="s">
        <v>8</v>
      </c>
      <c r="AX12" s="27">
        <v>500</v>
      </c>
      <c r="AY12" t="s">
        <v>19</v>
      </c>
      <c r="BA12" s="42">
        <f>(RANK(AX13,D1:AV1,1)*5)-2</f>
        <v>23</v>
      </c>
    </row>
    <row r="13" spans="1:53" x14ac:dyDescent="0.3">
      <c r="A13" s="11">
        <v>1</v>
      </c>
      <c r="B13" s="12">
        <v>4</v>
      </c>
      <c r="C13" s="12">
        <v>1300</v>
      </c>
      <c r="D13" s="13">
        <v>80</v>
      </c>
      <c r="E13" s="13">
        <v>200</v>
      </c>
      <c r="F13" s="14">
        <f t="shared" si="0"/>
        <v>1.6</v>
      </c>
      <c r="H13" s="17"/>
      <c r="I13" s="16">
        <v>80</v>
      </c>
      <c r="J13" s="13">
        <v>220</v>
      </c>
      <c r="K13" s="14">
        <f t="shared" si="1"/>
        <v>1.76</v>
      </c>
      <c r="L13" s="14"/>
      <c r="M13" s="17"/>
      <c r="N13" s="16">
        <v>100</v>
      </c>
      <c r="O13" s="13">
        <v>220</v>
      </c>
      <c r="P13" s="14">
        <f t="shared" si="2"/>
        <v>2.2000000000000002</v>
      </c>
      <c r="Q13" s="14"/>
      <c r="R13" s="17"/>
      <c r="S13" s="16">
        <v>100</v>
      </c>
      <c r="T13" s="13">
        <v>220</v>
      </c>
      <c r="U13" s="14">
        <f t="shared" si="3"/>
        <v>2.2000000000000002</v>
      </c>
      <c r="V13" s="14"/>
      <c r="W13" s="17"/>
      <c r="X13" s="16">
        <v>100</v>
      </c>
      <c r="Y13" s="13">
        <v>220</v>
      </c>
      <c r="Z13" s="14">
        <f t="shared" si="4"/>
        <v>2.2000000000000002</v>
      </c>
      <c r="AA13" s="14"/>
      <c r="AB13" s="17"/>
      <c r="AC13" s="16">
        <v>100</v>
      </c>
      <c r="AD13" s="13">
        <v>240</v>
      </c>
      <c r="AE13" s="14">
        <f t="shared" si="5"/>
        <v>2.4</v>
      </c>
      <c r="AF13" s="14"/>
      <c r="AG13" s="17"/>
      <c r="AH13" s="16">
        <v>120</v>
      </c>
      <c r="AI13" s="13">
        <v>240</v>
      </c>
      <c r="AJ13" s="14">
        <f t="shared" si="6"/>
        <v>2.88</v>
      </c>
      <c r="AK13" s="14"/>
      <c r="AL13" s="17"/>
      <c r="AM13" s="16">
        <v>120</v>
      </c>
      <c r="AN13" s="13">
        <v>240</v>
      </c>
      <c r="AO13" s="14">
        <f t="shared" si="7"/>
        <v>2.88</v>
      </c>
      <c r="AP13" s="14"/>
      <c r="AQ13" s="17"/>
      <c r="AR13" s="13">
        <v>120</v>
      </c>
      <c r="AS13" s="13">
        <v>240</v>
      </c>
      <c r="AT13" s="14">
        <f t="shared" si="8"/>
        <v>2.88</v>
      </c>
      <c r="AU13" s="14"/>
      <c r="AV13" s="17"/>
      <c r="AX13" s="27">
        <v>4</v>
      </c>
      <c r="AY13" t="s">
        <v>0</v>
      </c>
    </row>
    <row r="14" spans="1:53" ht="15" thickBot="1" x14ac:dyDescent="0.35">
      <c r="A14" s="18">
        <v>0.5</v>
      </c>
      <c r="B14" s="19">
        <v>4</v>
      </c>
      <c r="C14" s="19">
        <v>1300</v>
      </c>
      <c r="D14" s="20">
        <v>80</v>
      </c>
      <c r="E14" s="20">
        <v>220</v>
      </c>
      <c r="F14" s="21">
        <f t="shared" si="0"/>
        <v>1.76</v>
      </c>
      <c r="G14" s="37"/>
      <c r="H14" s="22"/>
      <c r="I14" s="23">
        <v>100</v>
      </c>
      <c r="J14" s="20">
        <v>220</v>
      </c>
      <c r="K14" s="21">
        <f t="shared" si="1"/>
        <v>2.2000000000000002</v>
      </c>
      <c r="L14" s="21"/>
      <c r="M14" s="22"/>
      <c r="N14" s="23">
        <v>100</v>
      </c>
      <c r="O14" s="20">
        <v>240</v>
      </c>
      <c r="P14" s="21">
        <f t="shared" si="2"/>
        <v>2.4</v>
      </c>
      <c r="Q14" s="21"/>
      <c r="R14" s="22" t="s">
        <v>9</v>
      </c>
      <c r="S14" s="23">
        <v>100</v>
      </c>
      <c r="T14" s="20">
        <v>240</v>
      </c>
      <c r="U14" s="21">
        <f t="shared" si="3"/>
        <v>2.4</v>
      </c>
      <c r="V14" s="21"/>
      <c r="W14" s="22"/>
      <c r="X14" s="23">
        <v>120</v>
      </c>
      <c r="Y14" s="20">
        <v>240</v>
      </c>
      <c r="Z14" s="21">
        <f t="shared" si="4"/>
        <v>2.88</v>
      </c>
      <c r="AA14" s="21"/>
      <c r="AB14" s="22" t="s">
        <v>10</v>
      </c>
      <c r="AC14" s="28"/>
      <c r="AD14" s="24"/>
      <c r="AE14" s="25" t="str">
        <f t="shared" si="5"/>
        <v/>
      </c>
      <c r="AF14" s="25"/>
      <c r="AG14" s="26"/>
      <c r="AH14" s="28"/>
      <c r="AI14" s="24"/>
      <c r="AJ14" s="25" t="str">
        <f t="shared" si="6"/>
        <v/>
      </c>
      <c r="AK14" s="25"/>
      <c r="AL14" s="26"/>
      <c r="AM14" s="28"/>
      <c r="AN14" s="24"/>
      <c r="AO14" s="25" t="str">
        <f t="shared" si="7"/>
        <v/>
      </c>
      <c r="AP14" s="25"/>
      <c r="AQ14" s="26"/>
      <c r="AR14" s="24"/>
      <c r="AS14" s="24"/>
      <c r="AT14" s="25" t="str">
        <f t="shared" si="8"/>
        <v/>
      </c>
      <c r="AU14" s="25"/>
      <c r="AV14" s="26"/>
    </row>
    <row r="15" spans="1:53" ht="15" thickTop="1" x14ac:dyDescent="0.3">
      <c r="A15" s="5">
        <v>1</v>
      </c>
      <c r="B15" s="6">
        <v>5</v>
      </c>
      <c r="C15" s="6">
        <v>500</v>
      </c>
      <c r="D15" s="7">
        <v>80</v>
      </c>
      <c r="E15" s="7">
        <v>200</v>
      </c>
      <c r="F15" s="8">
        <f t="shared" si="0"/>
        <v>1.6</v>
      </c>
      <c r="G15" s="35"/>
      <c r="H15" s="9"/>
      <c r="I15" s="10">
        <v>80</v>
      </c>
      <c r="J15" s="7">
        <v>220</v>
      </c>
      <c r="K15" s="8">
        <f t="shared" si="1"/>
        <v>1.76</v>
      </c>
      <c r="L15" s="8"/>
      <c r="M15" s="9"/>
      <c r="N15" s="10">
        <v>100</v>
      </c>
      <c r="O15" s="7">
        <v>220</v>
      </c>
      <c r="P15" s="8">
        <f t="shared" si="2"/>
        <v>2.2000000000000002</v>
      </c>
      <c r="Q15" s="8"/>
      <c r="R15" s="9"/>
      <c r="S15" s="10">
        <v>100</v>
      </c>
      <c r="T15" s="7">
        <v>220</v>
      </c>
      <c r="U15" s="8">
        <f t="shared" si="3"/>
        <v>2.2000000000000002</v>
      </c>
      <c r="V15" s="8"/>
      <c r="W15" s="9"/>
      <c r="X15" s="10">
        <v>100</v>
      </c>
      <c r="Y15" s="7">
        <v>220</v>
      </c>
      <c r="Z15" s="8">
        <f t="shared" si="4"/>
        <v>2.2000000000000002</v>
      </c>
      <c r="AA15" s="8"/>
      <c r="AB15" s="9"/>
      <c r="AC15" s="10">
        <v>100</v>
      </c>
      <c r="AD15" s="7">
        <v>240</v>
      </c>
      <c r="AE15" s="8">
        <f t="shared" si="5"/>
        <v>2.4</v>
      </c>
      <c r="AF15" s="8"/>
      <c r="AG15" s="9"/>
      <c r="AH15" s="10">
        <v>120</v>
      </c>
      <c r="AI15" s="7">
        <v>240</v>
      </c>
      <c r="AJ15" s="8">
        <f t="shared" si="6"/>
        <v>2.88</v>
      </c>
      <c r="AK15" s="8"/>
      <c r="AL15" s="9"/>
      <c r="AM15" s="10">
        <v>120</v>
      </c>
      <c r="AN15" s="7">
        <v>240</v>
      </c>
      <c r="AO15" s="8">
        <f t="shared" si="7"/>
        <v>2.88</v>
      </c>
      <c r="AP15" s="8"/>
      <c r="AQ15" s="9"/>
      <c r="AR15" s="7">
        <v>120</v>
      </c>
      <c r="AS15" s="7">
        <v>240</v>
      </c>
      <c r="AT15" s="8">
        <f t="shared" si="8"/>
        <v>2.88</v>
      </c>
      <c r="AU15" s="8"/>
      <c r="AV15" s="9"/>
      <c r="AX15" s="29"/>
      <c r="AY15" t="s">
        <v>13</v>
      </c>
      <c r="AZ15" s="43" cm="1">
        <f t="array" aca="1" ref="AZ15" ca="1">INDEX(OFFSET($A$3:$A$26,,$BA$12+0,,),SUMPRODUCT((A$3:$A$26=$AX$10)*($B$3:$B$26=$AX$11)*($C$3:$C$26=$AX$12)*(ROW(R$3:R$26)))-2)</f>
        <v>80</v>
      </c>
    </row>
    <row r="16" spans="1:53" x14ac:dyDescent="0.3">
      <c r="A16" s="11">
        <v>0.5</v>
      </c>
      <c r="B16" s="12">
        <v>5</v>
      </c>
      <c r="C16" s="12">
        <v>500</v>
      </c>
      <c r="D16" s="13">
        <v>80</v>
      </c>
      <c r="E16" s="13">
        <v>200</v>
      </c>
      <c r="F16" s="14">
        <f t="shared" si="0"/>
        <v>1.6</v>
      </c>
      <c r="H16" s="17"/>
      <c r="I16" s="16">
        <v>80</v>
      </c>
      <c r="J16" s="13">
        <v>220</v>
      </c>
      <c r="K16" s="14">
        <f t="shared" si="1"/>
        <v>1.76</v>
      </c>
      <c r="L16" s="14"/>
      <c r="M16" s="17"/>
      <c r="N16" s="16">
        <v>100</v>
      </c>
      <c r="O16" s="13">
        <v>220</v>
      </c>
      <c r="P16" s="14">
        <f t="shared" si="2"/>
        <v>2.2000000000000002</v>
      </c>
      <c r="Q16" s="14"/>
      <c r="R16" s="17" t="s">
        <v>6</v>
      </c>
      <c r="S16" s="16">
        <v>100</v>
      </c>
      <c r="T16" s="13">
        <v>220</v>
      </c>
      <c r="U16" s="14">
        <f t="shared" si="3"/>
        <v>2.2000000000000002</v>
      </c>
      <c r="V16" s="14"/>
      <c r="W16" s="17"/>
      <c r="X16" s="16">
        <v>100</v>
      </c>
      <c r="Y16" s="13">
        <v>240</v>
      </c>
      <c r="Z16" s="14">
        <f t="shared" si="4"/>
        <v>2.4</v>
      </c>
      <c r="AA16" s="14"/>
      <c r="AB16" s="17" t="s">
        <v>9</v>
      </c>
      <c r="AC16" s="16">
        <v>100</v>
      </c>
      <c r="AD16" s="13">
        <v>240</v>
      </c>
      <c r="AE16" s="14">
        <f t="shared" si="5"/>
        <v>2.4</v>
      </c>
      <c r="AF16" s="14"/>
      <c r="AG16" s="17"/>
      <c r="AH16" s="16">
        <v>120</v>
      </c>
      <c r="AI16" s="13">
        <v>240</v>
      </c>
      <c r="AJ16" s="14">
        <f t="shared" si="6"/>
        <v>2.88</v>
      </c>
      <c r="AK16" s="14"/>
      <c r="AL16" s="17" t="s">
        <v>9</v>
      </c>
      <c r="AM16" s="16">
        <v>120</v>
      </c>
      <c r="AN16" s="13">
        <v>240</v>
      </c>
      <c r="AO16" s="14">
        <f t="shared" si="7"/>
        <v>2.88</v>
      </c>
      <c r="AP16" s="14"/>
      <c r="AQ16" s="17"/>
      <c r="AR16" s="13">
        <v>120</v>
      </c>
      <c r="AS16" s="13">
        <v>240</v>
      </c>
      <c r="AT16" s="14">
        <f t="shared" si="8"/>
        <v>2.88</v>
      </c>
      <c r="AU16" s="14"/>
      <c r="AV16" s="17" t="s">
        <v>10</v>
      </c>
      <c r="AX16" s="38"/>
      <c r="AY16" t="s">
        <v>14</v>
      </c>
      <c r="AZ16" s="43" cm="1">
        <f t="array" aca="1" ref="AZ16" ca="1">INDEX(OFFSET($A$3:$A$26,,$BA$12+1,,),SUMPRODUCT((A$3:$A$26=$AX$10)*($B$3:$B$26=$AX$11)*($C$3:$C$26=$AX$12)*(ROW(R$3:R$26)))-2)</f>
        <v>220</v>
      </c>
    </row>
    <row r="17" spans="1:52" x14ac:dyDescent="0.3">
      <c r="A17" s="11">
        <v>1</v>
      </c>
      <c r="B17" s="12">
        <v>5</v>
      </c>
      <c r="C17" s="12">
        <v>1000</v>
      </c>
      <c r="D17" s="13">
        <v>80</v>
      </c>
      <c r="E17" s="13">
        <v>220</v>
      </c>
      <c r="F17" s="14">
        <f t="shared" si="0"/>
        <v>1.76</v>
      </c>
      <c r="H17" s="17"/>
      <c r="I17" s="16">
        <v>100</v>
      </c>
      <c r="J17" s="13">
        <v>220</v>
      </c>
      <c r="K17" s="14">
        <f t="shared" si="1"/>
        <v>2.2000000000000002</v>
      </c>
      <c r="L17" s="14"/>
      <c r="M17" s="17"/>
      <c r="N17" s="16">
        <v>100</v>
      </c>
      <c r="O17" s="13">
        <v>220</v>
      </c>
      <c r="P17" s="14">
        <f t="shared" si="2"/>
        <v>2.2000000000000002</v>
      </c>
      <c r="Q17" s="14"/>
      <c r="R17" s="17"/>
      <c r="S17" s="16">
        <v>100</v>
      </c>
      <c r="T17" s="13">
        <v>220</v>
      </c>
      <c r="U17" s="14">
        <f t="shared" si="3"/>
        <v>2.2000000000000002</v>
      </c>
      <c r="V17" s="14"/>
      <c r="W17" s="17"/>
      <c r="X17" s="16">
        <v>120</v>
      </c>
      <c r="Y17" s="13">
        <v>240</v>
      </c>
      <c r="Z17" s="14">
        <f t="shared" si="4"/>
        <v>2.88</v>
      </c>
      <c r="AA17" s="14"/>
      <c r="AB17" s="17"/>
      <c r="AC17" s="16">
        <v>120</v>
      </c>
      <c r="AD17" s="13">
        <v>240</v>
      </c>
      <c r="AE17" s="14">
        <f t="shared" si="5"/>
        <v>2.88</v>
      </c>
      <c r="AF17" s="14"/>
      <c r="AG17" s="17"/>
      <c r="AH17" s="16">
        <v>120</v>
      </c>
      <c r="AI17" s="13">
        <v>240</v>
      </c>
      <c r="AJ17" s="14">
        <f t="shared" si="6"/>
        <v>2.88</v>
      </c>
      <c r="AK17" s="14"/>
      <c r="AL17" s="17"/>
      <c r="AM17" s="16">
        <v>120</v>
      </c>
      <c r="AN17" s="13">
        <v>240</v>
      </c>
      <c r="AO17" s="14">
        <f t="shared" si="7"/>
        <v>2.88</v>
      </c>
      <c r="AP17" s="14"/>
      <c r="AQ17" s="17"/>
      <c r="AR17" s="13">
        <v>140</v>
      </c>
      <c r="AS17" s="13">
        <v>280</v>
      </c>
      <c r="AT17" s="14">
        <f t="shared" si="8"/>
        <v>3.92</v>
      </c>
      <c r="AU17" s="14"/>
      <c r="AV17" s="17"/>
      <c r="AX17" s="38"/>
      <c r="AY17" t="s">
        <v>15</v>
      </c>
      <c r="AZ17" s="43" cm="1">
        <f t="array" aca="1" ref="AZ17" ca="1">INDEX(OFFSET($A$3:$A$26,,$BA$12+2,,),SUMPRODUCT((A$3:$A$26=$AX$10)*($B$3:$B$26=$AX$11)*($C$3:$C$26=$AX$12)*(ROW(R$3:R$26)))-2)</f>
        <v>1.76</v>
      </c>
    </row>
    <row r="18" spans="1:52" x14ac:dyDescent="0.3">
      <c r="A18" s="11">
        <v>0.5</v>
      </c>
      <c r="B18" s="12">
        <v>5</v>
      </c>
      <c r="C18" s="12">
        <v>1000</v>
      </c>
      <c r="D18" s="13">
        <v>100</v>
      </c>
      <c r="E18" s="13">
        <v>220</v>
      </c>
      <c r="F18" s="14">
        <f t="shared" si="0"/>
        <v>2.2000000000000002</v>
      </c>
      <c r="H18" s="17"/>
      <c r="I18" s="16">
        <v>100</v>
      </c>
      <c r="J18" s="13">
        <v>220</v>
      </c>
      <c r="K18" s="14">
        <f t="shared" si="1"/>
        <v>2.2000000000000002</v>
      </c>
      <c r="L18" s="14"/>
      <c r="M18" s="17"/>
      <c r="N18" s="16">
        <v>100</v>
      </c>
      <c r="O18" s="13">
        <v>240</v>
      </c>
      <c r="P18" s="14">
        <f t="shared" si="2"/>
        <v>2.4</v>
      </c>
      <c r="Q18" s="14"/>
      <c r="R18" s="17" t="s">
        <v>7</v>
      </c>
      <c r="S18" s="16">
        <v>120</v>
      </c>
      <c r="T18" s="13">
        <v>240</v>
      </c>
      <c r="U18" s="14">
        <f t="shared" si="3"/>
        <v>2.88</v>
      </c>
      <c r="V18" s="14"/>
      <c r="W18" s="17"/>
      <c r="X18" s="16">
        <v>120</v>
      </c>
      <c r="Y18" s="13">
        <v>240</v>
      </c>
      <c r="Z18" s="14">
        <f t="shared" si="4"/>
        <v>2.88</v>
      </c>
      <c r="AA18" s="14"/>
      <c r="AB18" s="17" t="s">
        <v>10</v>
      </c>
      <c r="AC18" s="16">
        <v>140</v>
      </c>
      <c r="AD18" s="13">
        <v>240</v>
      </c>
      <c r="AE18" s="14">
        <f t="shared" si="5"/>
        <v>3.36</v>
      </c>
      <c r="AF18" s="14"/>
      <c r="AG18" s="17"/>
      <c r="AH18" s="16">
        <v>140</v>
      </c>
      <c r="AI18" s="13">
        <v>240</v>
      </c>
      <c r="AJ18" s="14">
        <f t="shared" si="6"/>
        <v>3.36</v>
      </c>
      <c r="AK18" s="14"/>
      <c r="AL18" s="17" t="s">
        <v>10</v>
      </c>
      <c r="AM18" s="16">
        <v>140</v>
      </c>
      <c r="AN18" s="13">
        <v>280</v>
      </c>
      <c r="AO18" s="14">
        <f t="shared" si="7"/>
        <v>3.92</v>
      </c>
      <c r="AP18" s="14"/>
      <c r="AQ18" s="17"/>
      <c r="AR18" s="13">
        <v>140</v>
      </c>
      <c r="AS18" s="13">
        <v>280</v>
      </c>
      <c r="AT18" s="14">
        <f t="shared" si="8"/>
        <v>3.92</v>
      </c>
      <c r="AU18" s="14"/>
      <c r="AV18" s="17" t="s">
        <v>11</v>
      </c>
      <c r="AX18" s="38"/>
      <c r="AY18" t="s">
        <v>16</v>
      </c>
      <c r="AZ18" s="43" cm="1">
        <f t="array" aca="1" ref="AZ18" ca="1">INDEX(OFFSET($A$3:$A$26,,$BA$12+3,,),SUMPRODUCT((A$3:$A$26=$AX$10)*($B$3:$B$26=$AX$11)*($C$3:$C$26=$AX$12)*(ROW(R$3:R$26)))-2)</f>
        <v>22</v>
      </c>
    </row>
    <row r="19" spans="1:52" x14ac:dyDescent="0.3">
      <c r="A19" s="11">
        <v>1</v>
      </c>
      <c r="B19" s="12">
        <v>5</v>
      </c>
      <c r="C19" s="12">
        <v>1300</v>
      </c>
      <c r="D19" s="13">
        <v>100</v>
      </c>
      <c r="E19" s="13">
        <v>220</v>
      </c>
      <c r="F19" s="14">
        <f t="shared" si="0"/>
        <v>2.2000000000000002</v>
      </c>
      <c r="H19" s="17"/>
      <c r="I19" s="16">
        <v>100</v>
      </c>
      <c r="J19" s="13">
        <v>220</v>
      </c>
      <c r="K19" s="14">
        <f t="shared" si="1"/>
        <v>2.2000000000000002</v>
      </c>
      <c r="L19" s="14"/>
      <c r="M19" s="17"/>
      <c r="N19" s="16">
        <v>100</v>
      </c>
      <c r="O19" s="13">
        <v>240</v>
      </c>
      <c r="P19" s="14">
        <f t="shared" si="2"/>
        <v>2.4</v>
      </c>
      <c r="Q19" s="14"/>
      <c r="R19" s="17"/>
      <c r="S19" s="16">
        <v>140</v>
      </c>
      <c r="T19" s="13">
        <v>240</v>
      </c>
      <c r="U19" s="14">
        <f t="shared" si="3"/>
        <v>3.36</v>
      </c>
      <c r="V19" s="14"/>
      <c r="W19" s="17"/>
      <c r="X19" s="16">
        <v>140</v>
      </c>
      <c r="Y19" s="13">
        <v>240</v>
      </c>
      <c r="Z19" s="14">
        <f t="shared" si="4"/>
        <v>3.36</v>
      </c>
      <c r="AA19" s="14"/>
      <c r="AB19" s="17"/>
      <c r="AC19" s="16">
        <v>140</v>
      </c>
      <c r="AD19" s="13">
        <v>280</v>
      </c>
      <c r="AE19" s="14">
        <f t="shared" si="5"/>
        <v>3.92</v>
      </c>
      <c r="AF19" s="14"/>
      <c r="AG19" s="17"/>
      <c r="AH19" s="16">
        <v>140</v>
      </c>
      <c r="AI19" s="13">
        <v>280</v>
      </c>
      <c r="AJ19" s="14">
        <f t="shared" si="6"/>
        <v>3.92</v>
      </c>
      <c r="AK19" s="14"/>
      <c r="AL19" s="17"/>
      <c r="AM19" s="16">
        <v>140</v>
      </c>
      <c r="AN19" s="13">
        <v>280</v>
      </c>
      <c r="AO19" s="14">
        <f t="shared" si="7"/>
        <v>3.92</v>
      </c>
      <c r="AP19" s="14"/>
      <c r="AQ19" s="17"/>
      <c r="AR19" s="13">
        <v>140</v>
      </c>
      <c r="AS19" s="13">
        <v>280</v>
      </c>
      <c r="AT19" s="14">
        <f t="shared" si="8"/>
        <v>3.92</v>
      </c>
      <c r="AU19" s="14"/>
      <c r="AV19" s="17"/>
      <c r="AX19" s="38"/>
      <c r="AY19" s="41" t="s">
        <v>17</v>
      </c>
      <c r="AZ19" s="43" t="str" cm="1">
        <f t="array" aca="1" ref="AZ19" ca="1">INDEX(OFFSET($A$3:$A$26,,$BA$12+4,,),SUMPRODUCT((A$3:$A$26=$AX$10)*($B$3:$B$26=$AX$11)*($C$3:$C$26=$AX$12)*(ROW(R$3:R$26)))-2)</f>
        <v>2x3 boulons</v>
      </c>
    </row>
    <row r="20" spans="1:52" ht="15" thickBot="1" x14ac:dyDescent="0.35">
      <c r="A20" s="18">
        <v>0.5</v>
      </c>
      <c r="B20" s="19">
        <v>5</v>
      </c>
      <c r="C20" s="19">
        <v>1300</v>
      </c>
      <c r="D20" s="20">
        <v>100</v>
      </c>
      <c r="E20" s="20">
        <v>240</v>
      </c>
      <c r="F20" s="21">
        <f t="shared" si="0"/>
        <v>2.4</v>
      </c>
      <c r="G20" s="37"/>
      <c r="H20" s="22"/>
      <c r="I20" s="23">
        <v>120</v>
      </c>
      <c r="J20" s="20">
        <v>240</v>
      </c>
      <c r="K20" s="21">
        <f t="shared" si="1"/>
        <v>2.88</v>
      </c>
      <c r="L20" s="21"/>
      <c r="M20" s="22"/>
      <c r="N20" s="23">
        <v>140</v>
      </c>
      <c r="O20" s="20">
        <v>240</v>
      </c>
      <c r="P20" s="21">
        <f t="shared" si="2"/>
        <v>3.36</v>
      </c>
      <c r="Q20" s="21"/>
      <c r="R20" s="22" t="s">
        <v>10</v>
      </c>
      <c r="S20" s="23">
        <v>140</v>
      </c>
      <c r="T20" s="20">
        <v>280</v>
      </c>
      <c r="U20" s="21">
        <f t="shared" si="3"/>
        <v>3.92</v>
      </c>
      <c r="V20" s="21"/>
      <c r="W20" s="22"/>
      <c r="X20" s="23">
        <v>140</v>
      </c>
      <c r="Y20" s="20">
        <v>280</v>
      </c>
      <c r="Z20" s="21">
        <f t="shared" si="4"/>
        <v>3.92</v>
      </c>
      <c r="AA20" s="21"/>
      <c r="AB20" s="22" t="s">
        <v>12</v>
      </c>
      <c r="AC20" s="28"/>
      <c r="AD20" s="24"/>
      <c r="AE20" s="25" t="str">
        <f t="shared" si="5"/>
        <v/>
      </c>
      <c r="AF20" s="25"/>
      <c r="AG20" s="26"/>
      <c r="AH20" s="28"/>
      <c r="AI20" s="24"/>
      <c r="AJ20" s="25" t="str">
        <f t="shared" si="6"/>
        <v/>
      </c>
      <c r="AK20" s="25"/>
      <c r="AL20" s="26"/>
      <c r="AM20" s="28"/>
      <c r="AN20" s="24"/>
      <c r="AO20" s="25" t="str">
        <f t="shared" si="7"/>
        <v/>
      </c>
      <c r="AP20" s="25"/>
      <c r="AQ20" s="26"/>
      <c r="AR20" s="24"/>
      <c r="AS20" s="24"/>
      <c r="AT20" s="25" t="str">
        <f t="shared" si="8"/>
        <v/>
      </c>
      <c r="AU20" s="25"/>
      <c r="AV20" s="26"/>
    </row>
    <row r="21" spans="1:52" ht="15" thickTop="1" x14ac:dyDescent="0.3">
      <c r="A21" s="5">
        <v>1</v>
      </c>
      <c r="B21" s="6">
        <v>6</v>
      </c>
      <c r="C21" s="6">
        <v>500</v>
      </c>
      <c r="D21" s="7">
        <v>100</v>
      </c>
      <c r="E21" s="7">
        <v>220</v>
      </c>
      <c r="F21" s="8">
        <f t="shared" si="0"/>
        <v>2.2000000000000002</v>
      </c>
      <c r="G21" s="35"/>
      <c r="H21" s="9"/>
      <c r="I21" s="10">
        <v>120</v>
      </c>
      <c r="J21" s="7">
        <v>240</v>
      </c>
      <c r="K21" s="8">
        <f t="shared" si="1"/>
        <v>2.88</v>
      </c>
      <c r="L21" s="8"/>
      <c r="M21" s="9"/>
      <c r="N21" s="10">
        <v>120</v>
      </c>
      <c r="O21" s="7">
        <v>240</v>
      </c>
      <c r="P21" s="8">
        <f t="shared" si="2"/>
        <v>2.88</v>
      </c>
      <c r="Q21" s="8"/>
      <c r="R21" s="9"/>
      <c r="S21" s="10">
        <v>120</v>
      </c>
      <c r="T21" s="7">
        <v>240</v>
      </c>
      <c r="U21" s="8">
        <f t="shared" si="3"/>
        <v>2.88</v>
      </c>
      <c r="V21" s="8"/>
      <c r="W21" s="9"/>
      <c r="X21" s="10">
        <v>140</v>
      </c>
      <c r="Y21" s="7">
        <v>240</v>
      </c>
      <c r="Z21" s="8">
        <f t="shared" si="4"/>
        <v>3.36</v>
      </c>
      <c r="AA21" s="8"/>
      <c r="AB21" s="9"/>
      <c r="AC21" s="10">
        <v>140</v>
      </c>
      <c r="AD21" s="7">
        <v>240</v>
      </c>
      <c r="AE21" s="8">
        <f t="shared" si="5"/>
        <v>3.36</v>
      </c>
      <c r="AF21" s="8"/>
      <c r="AG21" s="9"/>
      <c r="AH21" s="10">
        <v>140</v>
      </c>
      <c r="AI21" s="7">
        <v>240</v>
      </c>
      <c r="AJ21" s="8">
        <f t="shared" si="6"/>
        <v>3.36</v>
      </c>
      <c r="AK21" s="8"/>
      <c r="AL21" s="9"/>
      <c r="AM21" s="10">
        <v>140</v>
      </c>
      <c r="AN21" s="7">
        <v>280</v>
      </c>
      <c r="AO21" s="8">
        <f t="shared" si="7"/>
        <v>3.92</v>
      </c>
      <c r="AP21" s="8"/>
      <c r="AQ21" s="9"/>
      <c r="AR21" s="7">
        <v>140</v>
      </c>
      <c r="AS21" s="7">
        <v>280</v>
      </c>
      <c r="AT21" s="8">
        <f t="shared" si="8"/>
        <v>3.92</v>
      </c>
      <c r="AU21" s="8"/>
      <c r="AV21" s="9"/>
    </row>
    <row r="22" spans="1:52" x14ac:dyDescent="0.3">
      <c r="A22" s="11">
        <v>0.5</v>
      </c>
      <c r="B22" s="12">
        <v>6</v>
      </c>
      <c r="C22" s="12">
        <v>500</v>
      </c>
      <c r="D22" s="13">
        <v>100</v>
      </c>
      <c r="E22" s="13">
        <v>220</v>
      </c>
      <c r="F22" s="14">
        <f t="shared" si="0"/>
        <v>2.2000000000000002</v>
      </c>
      <c r="H22" s="17"/>
      <c r="I22" s="16">
        <v>120</v>
      </c>
      <c r="J22" s="13">
        <v>240</v>
      </c>
      <c r="K22" s="14">
        <f t="shared" si="1"/>
        <v>2.88</v>
      </c>
      <c r="L22" s="14"/>
      <c r="M22" s="17"/>
      <c r="N22" s="16">
        <v>120</v>
      </c>
      <c r="O22" s="13">
        <v>240</v>
      </c>
      <c r="P22" s="14">
        <f t="shared" si="2"/>
        <v>2.88</v>
      </c>
      <c r="Q22" s="14"/>
      <c r="R22" s="17" t="s">
        <v>6</v>
      </c>
      <c r="S22" s="16">
        <v>120</v>
      </c>
      <c r="T22" s="13">
        <v>240</v>
      </c>
      <c r="U22" s="14">
        <f t="shared" si="3"/>
        <v>2.88</v>
      </c>
      <c r="V22" s="14"/>
      <c r="W22" s="17"/>
      <c r="X22" s="16">
        <v>140</v>
      </c>
      <c r="Y22" s="13">
        <v>240</v>
      </c>
      <c r="Z22" s="14">
        <f t="shared" si="4"/>
        <v>3.36</v>
      </c>
      <c r="AA22" s="14"/>
      <c r="AB22" s="17" t="s">
        <v>9</v>
      </c>
      <c r="AC22" s="16">
        <v>140</v>
      </c>
      <c r="AD22" s="13">
        <v>240</v>
      </c>
      <c r="AE22" s="14">
        <f t="shared" si="5"/>
        <v>3.36</v>
      </c>
      <c r="AF22" s="14"/>
      <c r="AG22" s="17"/>
      <c r="AH22" s="16">
        <v>140</v>
      </c>
      <c r="AI22" s="13">
        <v>240</v>
      </c>
      <c r="AJ22" s="14">
        <f t="shared" si="6"/>
        <v>3.36</v>
      </c>
      <c r="AK22" s="14"/>
      <c r="AL22" s="17" t="s">
        <v>9</v>
      </c>
      <c r="AM22" s="16">
        <v>140</v>
      </c>
      <c r="AN22" s="13">
        <v>280</v>
      </c>
      <c r="AO22" s="14">
        <f t="shared" si="7"/>
        <v>3.92</v>
      </c>
      <c r="AP22" s="14"/>
      <c r="AQ22" s="17"/>
      <c r="AR22" s="13">
        <v>140</v>
      </c>
      <c r="AS22" s="13">
        <v>280</v>
      </c>
      <c r="AT22" s="14">
        <f t="shared" si="8"/>
        <v>3.92</v>
      </c>
      <c r="AU22" s="14"/>
      <c r="AV22" s="17" t="s">
        <v>8</v>
      </c>
    </row>
    <row r="23" spans="1:52" x14ac:dyDescent="0.3">
      <c r="A23" s="11">
        <v>1</v>
      </c>
      <c r="B23" s="12">
        <v>6</v>
      </c>
      <c r="C23" s="12">
        <v>1000</v>
      </c>
      <c r="D23" s="13">
        <v>100</v>
      </c>
      <c r="E23" s="13">
        <v>220</v>
      </c>
      <c r="F23" s="14">
        <f t="shared" si="0"/>
        <v>2.2000000000000002</v>
      </c>
      <c r="H23" s="17"/>
      <c r="I23" s="16">
        <v>120</v>
      </c>
      <c r="J23" s="13">
        <v>240</v>
      </c>
      <c r="K23" s="14">
        <f t="shared" si="1"/>
        <v>2.88</v>
      </c>
      <c r="L23" s="14"/>
      <c r="M23" s="17"/>
      <c r="N23" s="16">
        <v>120</v>
      </c>
      <c r="O23" s="13">
        <v>240</v>
      </c>
      <c r="P23" s="14">
        <f t="shared" si="2"/>
        <v>2.88</v>
      </c>
      <c r="Q23" s="14"/>
      <c r="R23" s="17"/>
      <c r="S23" s="16">
        <v>120</v>
      </c>
      <c r="T23" s="13">
        <v>240</v>
      </c>
      <c r="U23" s="14">
        <f t="shared" si="3"/>
        <v>2.88</v>
      </c>
      <c r="V23" s="14"/>
      <c r="W23" s="17"/>
      <c r="X23" s="16">
        <v>140</v>
      </c>
      <c r="Y23" s="13">
        <v>240</v>
      </c>
      <c r="Z23" s="14">
        <f t="shared" si="4"/>
        <v>3.36</v>
      </c>
      <c r="AA23" s="14"/>
      <c r="AB23" s="17"/>
      <c r="AC23" s="16">
        <v>140</v>
      </c>
      <c r="AD23" s="13">
        <v>240</v>
      </c>
      <c r="AE23" s="14">
        <f t="shared" si="5"/>
        <v>3.36</v>
      </c>
      <c r="AF23" s="14"/>
      <c r="AG23" s="17"/>
      <c r="AH23" s="16">
        <v>140</v>
      </c>
      <c r="AI23" s="13">
        <v>280</v>
      </c>
      <c r="AJ23" s="14">
        <f t="shared" si="6"/>
        <v>3.92</v>
      </c>
      <c r="AK23" s="14"/>
      <c r="AL23" s="17"/>
      <c r="AM23" s="16">
        <v>140</v>
      </c>
      <c r="AN23" s="13">
        <v>280</v>
      </c>
      <c r="AO23" s="14">
        <f t="shared" si="7"/>
        <v>3.92</v>
      </c>
      <c r="AP23" s="14"/>
      <c r="AQ23" s="17"/>
      <c r="AR23" s="13">
        <v>140</v>
      </c>
      <c r="AS23" s="13">
        <v>280</v>
      </c>
      <c r="AT23" s="14">
        <f t="shared" si="8"/>
        <v>3.92</v>
      </c>
      <c r="AU23" s="14"/>
      <c r="AV23" s="17"/>
    </row>
    <row r="24" spans="1:52" x14ac:dyDescent="0.3">
      <c r="A24" s="11">
        <v>0.5</v>
      </c>
      <c r="B24" s="12">
        <v>6</v>
      </c>
      <c r="C24" s="12">
        <v>1000</v>
      </c>
      <c r="D24" s="13">
        <v>100</v>
      </c>
      <c r="E24" s="13">
        <v>240</v>
      </c>
      <c r="F24" s="14">
        <f t="shared" si="0"/>
        <v>2.4</v>
      </c>
      <c r="H24" s="17"/>
      <c r="I24" s="16">
        <v>120</v>
      </c>
      <c r="J24" s="13">
        <v>240</v>
      </c>
      <c r="K24" s="14">
        <f t="shared" si="1"/>
        <v>2.88</v>
      </c>
      <c r="L24" s="14"/>
      <c r="M24" s="17"/>
      <c r="N24" s="16">
        <v>140</v>
      </c>
      <c r="O24" s="13">
        <v>240</v>
      </c>
      <c r="P24" s="14">
        <f t="shared" si="2"/>
        <v>3.36</v>
      </c>
      <c r="Q24" s="14"/>
      <c r="R24" s="17" t="s">
        <v>7</v>
      </c>
      <c r="S24" s="16">
        <v>140</v>
      </c>
      <c r="T24" s="13">
        <v>240</v>
      </c>
      <c r="U24" s="14">
        <f t="shared" si="3"/>
        <v>3.36</v>
      </c>
      <c r="V24" s="14"/>
      <c r="W24" s="17"/>
      <c r="X24" s="16">
        <v>140</v>
      </c>
      <c r="Y24" s="13">
        <v>280</v>
      </c>
      <c r="Z24" s="14">
        <f t="shared" si="4"/>
        <v>3.92</v>
      </c>
      <c r="AA24" s="14"/>
      <c r="AB24" s="17" t="s">
        <v>10</v>
      </c>
      <c r="AC24" s="16">
        <v>140</v>
      </c>
      <c r="AD24" s="13">
        <v>280</v>
      </c>
      <c r="AE24" s="14">
        <f t="shared" si="5"/>
        <v>3.92</v>
      </c>
      <c r="AF24" s="14"/>
      <c r="AG24" s="17"/>
      <c r="AH24" s="16">
        <v>160</v>
      </c>
      <c r="AI24" s="13">
        <v>280</v>
      </c>
      <c r="AJ24" s="14">
        <f t="shared" si="6"/>
        <v>4.4800000000000004</v>
      </c>
      <c r="AK24" s="14"/>
      <c r="AL24" s="30"/>
      <c r="AM24" s="31"/>
      <c r="AN24" s="32"/>
      <c r="AO24" s="33" t="str">
        <f t="shared" si="7"/>
        <v/>
      </c>
      <c r="AP24" s="33"/>
      <c r="AQ24" s="30"/>
      <c r="AR24" s="32"/>
      <c r="AS24" s="32"/>
      <c r="AT24" s="33" t="str">
        <f t="shared" si="8"/>
        <v/>
      </c>
      <c r="AU24" s="33"/>
      <c r="AV24" s="30"/>
    </row>
    <row r="25" spans="1:52" x14ac:dyDescent="0.3">
      <c r="A25" s="11">
        <v>1</v>
      </c>
      <c r="B25" s="12">
        <v>6</v>
      </c>
      <c r="C25" s="12">
        <v>1300</v>
      </c>
      <c r="D25" s="13">
        <v>120</v>
      </c>
      <c r="E25" s="13">
        <v>240</v>
      </c>
      <c r="F25" s="14">
        <f t="shared" si="0"/>
        <v>2.88</v>
      </c>
      <c r="H25" s="17"/>
      <c r="I25" s="16">
        <v>120</v>
      </c>
      <c r="J25" s="13">
        <v>240</v>
      </c>
      <c r="K25" s="14">
        <f t="shared" si="1"/>
        <v>2.88</v>
      </c>
      <c r="L25" s="14"/>
      <c r="M25" s="17"/>
      <c r="N25" s="16">
        <v>140</v>
      </c>
      <c r="O25" s="13">
        <v>240</v>
      </c>
      <c r="P25" s="14">
        <f t="shared" si="2"/>
        <v>3.36</v>
      </c>
      <c r="Q25" s="14"/>
      <c r="R25" s="17"/>
      <c r="S25" s="16">
        <v>140</v>
      </c>
      <c r="T25" s="13">
        <v>280</v>
      </c>
      <c r="U25" s="14">
        <f t="shared" si="3"/>
        <v>3.92</v>
      </c>
      <c r="V25" s="14"/>
      <c r="W25" s="17"/>
      <c r="X25" s="16">
        <v>140</v>
      </c>
      <c r="Y25" s="13">
        <v>280</v>
      </c>
      <c r="Z25" s="14">
        <f t="shared" si="4"/>
        <v>3.92</v>
      </c>
      <c r="AA25" s="14"/>
      <c r="AB25" s="17"/>
      <c r="AC25" s="31"/>
      <c r="AD25" s="32"/>
      <c r="AE25" s="33" t="str">
        <f t="shared" si="5"/>
        <v/>
      </c>
      <c r="AF25" s="33"/>
      <c r="AG25" s="30"/>
      <c r="AH25" s="31"/>
      <c r="AI25" s="32"/>
      <c r="AJ25" s="33" t="str">
        <f t="shared" si="6"/>
        <v/>
      </c>
      <c r="AK25" s="33"/>
      <c r="AL25" s="30"/>
      <c r="AM25" s="31"/>
      <c r="AN25" s="32"/>
      <c r="AO25" s="33" t="str">
        <f t="shared" si="7"/>
        <v/>
      </c>
      <c r="AP25" s="33"/>
      <c r="AQ25" s="30"/>
      <c r="AR25" s="32"/>
      <c r="AS25" s="32"/>
      <c r="AT25" s="33" t="str">
        <f t="shared" si="8"/>
        <v/>
      </c>
      <c r="AU25" s="33"/>
      <c r="AV25" s="30"/>
    </row>
    <row r="26" spans="1:52" ht="15" thickBot="1" x14ac:dyDescent="0.35">
      <c r="A26" s="18">
        <v>0.5</v>
      </c>
      <c r="B26" s="19">
        <v>6</v>
      </c>
      <c r="C26" s="19">
        <v>1300</v>
      </c>
      <c r="D26" s="20">
        <v>140</v>
      </c>
      <c r="E26" s="20">
        <v>240</v>
      </c>
      <c r="F26" s="21">
        <f t="shared" si="0"/>
        <v>3.36</v>
      </c>
      <c r="G26" s="37"/>
      <c r="H26" s="22"/>
      <c r="I26" s="23">
        <v>140</v>
      </c>
      <c r="J26" s="20">
        <v>280</v>
      </c>
      <c r="K26" s="21">
        <f t="shared" si="1"/>
        <v>3.92</v>
      </c>
      <c r="L26" s="21"/>
      <c r="M26" s="22"/>
      <c r="N26" s="23">
        <v>160</v>
      </c>
      <c r="O26" s="20">
        <v>280</v>
      </c>
      <c r="P26" s="21">
        <f t="shared" si="2"/>
        <v>4.4800000000000004</v>
      </c>
      <c r="Q26" s="21"/>
      <c r="R26" s="22" t="s">
        <v>11</v>
      </c>
      <c r="S26" s="28"/>
      <c r="T26" s="24"/>
      <c r="U26" s="25" t="str">
        <f t="shared" si="3"/>
        <v/>
      </c>
      <c r="V26" s="25"/>
      <c r="W26" s="26"/>
      <c r="X26" s="28"/>
      <c r="Y26" s="24"/>
      <c r="Z26" s="25" t="str">
        <f t="shared" si="4"/>
        <v/>
      </c>
      <c r="AA26" s="25"/>
      <c r="AB26" s="26"/>
      <c r="AC26" s="28"/>
      <c r="AD26" s="24"/>
      <c r="AE26" s="25" t="str">
        <f t="shared" si="5"/>
        <v/>
      </c>
      <c r="AF26" s="25"/>
      <c r="AG26" s="26"/>
      <c r="AH26" s="28"/>
      <c r="AI26" s="24"/>
      <c r="AJ26" s="25" t="str">
        <f t="shared" si="6"/>
        <v/>
      </c>
      <c r="AK26" s="25"/>
      <c r="AL26" s="26"/>
      <c r="AM26" s="28"/>
      <c r="AN26" s="24"/>
      <c r="AO26" s="25" t="str">
        <f t="shared" si="7"/>
        <v/>
      </c>
      <c r="AP26" s="25"/>
      <c r="AQ26" s="26"/>
      <c r="AR26" s="24"/>
      <c r="AS26" s="24"/>
      <c r="AT26" s="25" t="str">
        <f t="shared" si="8"/>
        <v/>
      </c>
      <c r="AU26" s="25"/>
      <c r="AV26" s="26"/>
    </row>
    <row r="27" spans="1:52" ht="15" thickTop="1" x14ac:dyDescent="0.3">
      <c r="A27" s="34"/>
    </row>
    <row r="28" spans="1:52" x14ac:dyDescent="0.3">
      <c r="A28" s="34"/>
    </row>
    <row r="29" spans="1:52" x14ac:dyDescent="0.3">
      <c r="E29" s="34"/>
      <c r="F29" s="34"/>
      <c r="H29" s="34"/>
    </row>
    <row r="30" spans="1:52" x14ac:dyDescent="0.3">
      <c r="A30" s="34"/>
    </row>
    <row r="31" spans="1:52" x14ac:dyDescent="0.3">
      <c r="A31" s="34"/>
    </row>
    <row r="33" spans="1:1" x14ac:dyDescent="0.3">
      <c r="A33" s="34"/>
    </row>
    <row r="34" spans="1:1" x14ac:dyDescent="0.3">
      <c r="A34" s="34"/>
    </row>
    <row r="35" spans="1:1" x14ac:dyDescent="0.3">
      <c r="A35" s="34"/>
    </row>
    <row r="36" spans="1:1" x14ac:dyDescent="0.3">
      <c r="A36" s="34"/>
    </row>
    <row r="37" spans="1:1" x14ac:dyDescent="0.3">
      <c r="A37" s="34"/>
    </row>
  </sheetData>
  <conditionalFormatting sqref="F3:F26 K3:L26 U3:V25 Z3:AA25 AE3:AF13 AE15:AF19 AE21:AF24 AJ21:AK24 AJ15:AK19 AJ3:AK13 AO3:AP13 AO15:AP19 AO21:AP23 AT21:AU23 AT15:AU19 AT9:AU13 AT3:AU7 P3:Q2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 SOCAB</dc:creator>
  <cp:lastModifiedBy>koch gilles</cp:lastModifiedBy>
  <cp:lastPrinted>2024-02-27T16:53:28Z</cp:lastPrinted>
  <dcterms:created xsi:type="dcterms:W3CDTF">2024-02-27T16:53:17Z</dcterms:created>
  <dcterms:modified xsi:type="dcterms:W3CDTF">2024-02-27T19:02:29Z</dcterms:modified>
</cp:coreProperties>
</file>