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A9A26232-8E6D-4E47-88B0-3A15797392FB}" xr6:coauthVersionLast="47" xr6:coauthVersionMax="47" xr10:uidLastSave="{00000000-0000-0000-0000-000000000000}"/>
  <bookViews>
    <workbookView xWindow="-108" yWindow="-108" windowWidth="23256" windowHeight="12576" xr2:uid="{966FDFC5-8E25-41FE-BE7F-CE7D5B41F6B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" i="1" l="1" a="1"/>
  <c r="H11" i="1" s="1"/>
  <c r="J7" i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H9" i="1"/>
  <c r="I7" i="1" s="1"/>
  <c r="H7" i="1"/>
  <c r="H8" i="1"/>
  <c r="H6" i="1"/>
  <c r="H5" i="1"/>
  <c r="H12" i="1" l="1"/>
  <c r="AK7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<sst xmlns="http://schemas.openxmlformats.org/spreadsheetml/2006/main" count="38" uniqueCount="38">
  <si>
    <t>diamètre int</t>
  </si>
  <si>
    <t>section</t>
  </si>
  <si>
    <t xml:space="preserve">larg enroulement </t>
  </si>
  <si>
    <t xml:space="preserve">nb de tour par couche </t>
  </si>
  <si>
    <t>en cm</t>
  </si>
  <si>
    <t>nb de couche</t>
  </si>
  <si>
    <t>longeur de la première spire</t>
  </si>
  <si>
    <t>circons intérieure</t>
  </si>
  <si>
    <t>coef</t>
  </si>
  <si>
    <t xml:space="preserve">longueur des 25 spires </t>
  </si>
  <si>
    <t>total</t>
  </si>
  <si>
    <t>vérif</t>
  </si>
  <si>
    <t>tr2</t>
  </si>
  <si>
    <t>tr3</t>
  </si>
  <si>
    <t>tr4</t>
  </si>
  <si>
    <t>tr5</t>
  </si>
  <si>
    <t>tr6</t>
  </si>
  <si>
    <t>tr7</t>
  </si>
  <si>
    <t>tr8</t>
  </si>
  <si>
    <t>tr9</t>
  </si>
  <si>
    <t>tr10</t>
  </si>
  <si>
    <t>tr11</t>
  </si>
  <si>
    <t>tr12</t>
  </si>
  <si>
    <t>tr13</t>
  </si>
  <si>
    <t>tr14</t>
  </si>
  <si>
    <t>tr15</t>
  </si>
  <si>
    <t>tr16</t>
  </si>
  <si>
    <t>tr17</t>
  </si>
  <si>
    <t>tr18</t>
  </si>
  <si>
    <t>tr19</t>
  </si>
  <si>
    <t>tr20</t>
  </si>
  <si>
    <t>tr21</t>
  </si>
  <si>
    <t>tr22</t>
  </si>
  <si>
    <t>tr23</t>
  </si>
  <si>
    <t>tr24</t>
  </si>
  <si>
    <t>tr25</t>
  </si>
  <si>
    <t>en mètre</t>
  </si>
  <si>
    <t>diametre ex constaté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</si>
</sst>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rial"/>
      <family val="2"/>
    </font>
    <font>
      <sz val="11"/>
      <color theme="1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88349</xdr:colOff>
      <xdr:row>9</xdr:row>
      <xdr:rowOff>121478</xdr:rowOff>
    </xdr:from>
    <xdr:to>
      <xdr:col>13</xdr:col>
      <xdr:colOff>55218</xdr:colOff>
      <xdr:row>10</xdr:row>
      <xdr:rowOff>165652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220D991-DF39-08A1-EC87-A9E2B468D0FB}"/>
            </a:ext>
          </a:extLst>
        </xdr:cNvPr>
        <xdr:cNvSpPr txBox="1"/>
      </xdr:nvSpPr>
      <xdr:spPr>
        <a:xfrm>
          <a:off x="8216349" y="1811130"/>
          <a:ext cx="1512956" cy="2319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somme matricielle</a:t>
          </a:r>
        </a:p>
      </xdr:txBody>
    </xdr:sp>
    <xdr:clientData/>
  </xdr:twoCellAnchor>
  <xdr:twoCellAnchor>
    <xdr:from>
      <xdr:col>8</xdr:col>
      <xdr:colOff>187740</xdr:colOff>
      <xdr:row>7</xdr:row>
      <xdr:rowOff>0</xdr:rowOff>
    </xdr:from>
    <xdr:to>
      <xdr:col>36</xdr:col>
      <xdr:colOff>143565</xdr:colOff>
      <xdr:row>10</xdr:row>
      <xdr:rowOff>49696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33094144-88D2-0212-57A6-9D23B7A8D462}"/>
            </a:ext>
          </a:extLst>
        </xdr:cNvPr>
        <xdr:cNvCxnSpPr/>
      </xdr:nvCxnSpPr>
      <xdr:spPr>
        <a:xfrm flipV="1">
          <a:off x="8315740" y="1314174"/>
          <a:ext cx="8613912" cy="61291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8CCD2-EC32-4C82-B0DB-26A59C9BE216}">
  <dimension ref="B1:AK12"/>
  <sheetViews>
    <sheetView tabSelected="1" topLeftCell="B1" zoomScale="82" zoomScaleNormal="82" workbookViewId="0">
      <selection activeCell="T19" sqref="T19"/>
    </sheetView>
  </sheetViews>
  <sheetFormatPr baseColWidth="10" defaultRowHeight="15" x14ac:dyDescent="0.25"/>
  <cols>
    <col min="6" max="6" width="16.08984375" customWidth="1"/>
    <col min="8" max="8" width="15.26953125" customWidth="1"/>
    <col min="9" max="36" width="3.6328125" style="1" customWidth="1"/>
  </cols>
  <sheetData>
    <row r="1" spans="2:37" x14ac:dyDescent="0.25">
      <c r="E1" t="s">
        <v>4</v>
      </c>
    </row>
    <row r="2" spans="2:37" x14ac:dyDescent="0.25">
      <c r="B2" t="s">
        <v>37</v>
      </c>
      <c r="D2">
        <v>200</v>
      </c>
    </row>
    <row r="3" spans="2:37" x14ac:dyDescent="0.25">
      <c r="B3" t="s">
        <v>0</v>
      </c>
      <c r="D3">
        <v>100</v>
      </c>
    </row>
    <row r="4" spans="2:37" x14ac:dyDescent="0.25">
      <c r="B4" t="s">
        <v>1</v>
      </c>
      <c r="D4">
        <v>2</v>
      </c>
    </row>
    <row r="5" spans="2:37" x14ac:dyDescent="0.25">
      <c r="B5" t="s">
        <v>2</v>
      </c>
      <c r="D5">
        <v>50</v>
      </c>
      <c r="F5" t="s">
        <v>3</v>
      </c>
      <c r="H5">
        <f>D5/D4</f>
        <v>25</v>
      </c>
    </row>
    <row r="6" spans="2:37" x14ac:dyDescent="0.25">
      <c r="F6" t="s">
        <v>5</v>
      </c>
      <c r="H6">
        <f>((D2-D3)/2)/D4</f>
        <v>25</v>
      </c>
      <c r="I6" s="3" t="s">
        <v>12</v>
      </c>
      <c r="J6" s="3" t="s">
        <v>13</v>
      </c>
      <c r="K6" s="3" t="s">
        <v>14</v>
      </c>
      <c r="L6" s="3" t="s">
        <v>15</v>
      </c>
      <c r="M6" s="3" t="s">
        <v>16</v>
      </c>
      <c r="N6" s="3" t="s">
        <v>17</v>
      </c>
      <c r="O6" s="3" t="s">
        <v>18</v>
      </c>
      <c r="P6" s="3" t="s">
        <v>19</v>
      </c>
      <c r="Q6" s="3" t="s">
        <v>20</v>
      </c>
      <c r="R6" s="3" t="s">
        <v>21</v>
      </c>
      <c r="S6" s="3" t="s">
        <v>22</v>
      </c>
      <c r="T6" s="3" t="s">
        <v>23</v>
      </c>
      <c r="U6" s="3" t="s">
        <v>24</v>
      </c>
      <c r="V6" s="3" t="s">
        <v>25</v>
      </c>
      <c r="W6" s="3" t="s">
        <v>26</v>
      </c>
      <c r="X6" s="3" t="s">
        <v>27</v>
      </c>
      <c r="Y6" s="3" t="s">
        <v>28</v>
      </c>
      <c r="Z6" s="3" t="s">
        <v>29</v>
      </c>
      <c r="AA6" s="3" t="s">
        <v>30</v>
      </c>
      <c r="AB6" s="3" t="s">
        <v>31</v>
      </c>
      <c r="AC6" s="3" t="s">
        <v>32</v>
      </c>
      <c r="AD6" s="3" t="s">
        <v>33</v>
      </c>
      <c r="AE6" s="3" t="s">
        <v>34</v>
      </c>
      <c r="AF6" s="3" t="s">
        <v>35</v>
      </c>
      <c r="AK6" t="s">
        <v>11</v>
      </c>
    </row>
    <row r="7" spans="2:37" x14ac:dyDescent="0.25">
      <c r="F7" t="s">
        <v>6</v>
      </c>
      <c r="H7">
        <f>(D3+(D4/2))*3.14</f>
        <v>317.14</v>
      </c>
      <c r="I7" s="3">
        <f>H7*(1+$H$9)</f>
        <v>320.34311399999996</v>
      </c>
      <c r="J7" s="3">
        <f t="shared" ref="J7:AG7" si="0">I7*(1+$H$9)</f>
        <v>323.57857945139995</v>
      </c>
      <c r="K7" s="3">
        <f t="shared" si="0"/>
        <v>326.84672310385906</v>
      </c>
      <c r="L7" s="3">
        <f t="shared" si="0"/>
        <v>330.14787500720803</v>
      </c>
      <c r="M7" s="3">
        <f t="shared" si="0"/>
        <v>333.48236854478085</v>
      </c>
      <c r="N7" s="3">
        <f t="shared" si="0"/>
        <v>336.85054046708314</v>
      </c>
      <c r="O7" s="3">
        <f t="shared" si="0"/>
        <v>340.25273092580068</v>
      </c>
      <c r="P7" s="3">
        <f t="shared" si="0"/>
        <v>343.68928350815128</v>
      </c>
      <c r="Q7" s="3">
        <f t="shared" si="0"/>
        <v>347.1605452715836</v>
      </c>
      <c r="R7" s="3">
        <f t="shared" si="0"/>
        <v>350.6668667788266</v>
      </c>
      <c r="S7" s="3">
        <f t="shared" si="0"/>
        <v>354.20860213329274</v>
      </c>
      <c r="T7" s="3">
        <f t="shared" si="0"/>
        <v>357.78610901483898</v>
      </c>
      <c r="U7" s="3">
        <f t="shared" si="0"/>
        <v>361.39974871588885</v>
      </c>
      <c r="V7" s="3">
        <f t="shared" si="0"/>
        <v>365.04988617791935</v>
      </c>
      <c r="W7" s="3">
        <f t="shared" si="0"/>
        <v>368.73689002831634</v>
      </c>
      <c r="X7" s="3">
        <f t="shared" si="0"/>
        <v>372.46113261760235</v>
      </c>
      <c r="Y7" s="3">
        <f t="shared" si="0"/>
        <v>376.22299005704014</v>
      </c>
      <c r="Z7" s="3">
        <f t="shared" si="0"/>
        <v>380.02284225661623</v>
      </c>
      <c r="AA7" s="3">
        <f t="shared" si="0"/>
        <v>383.86107296340805</v>
      </c>
      <c r="AB7" s="3">
        <f t="shared" si="0"/>
        <v>387.73806980033845</v>
      </c>
      <c r="AC7" s="3">
        <f t="shared" si="0"/>
        <v>391.65422430532186</v>
      </c>
      <c r="AD7" s="3">
        <f t="shared" si="0"/>
        <v>395.60993197080563</v>
      </c>
      <c r="AE7" s="3">
        <f t="shared" si="0"/>
        <v>399.60559228371079</v>
      </c>
      <c r="AF7" s="3">
        <f t="shared" si="0"/>
        <v>403.64160876577625</v>
      </c>
      <c r="AK7" s="2">
        <f>SUM(H7:AJ7)</f>
        <v>8968.1573281495694</v>
      </c>
    </row>
    <row r="8" spans="2:37" x14ac:dyDescent="0.25">
      <c r="F8" t="s">
        <v>7</v>
      </c>
      <c r="H8">
        <f>D3*3.14</f>
        <v>314</v>
      </c>
    </row>
    <row r="9" spans="2:37" x14ac:dyDescent="0.25">
      <c r="F9" t="s">
        <v>8</v>
      </c>
      <c r="H9">
        <f>(H7/H8)/100</f>
        <v>1.01E-2</v>
      </c>
    </row>
    <row r="11" spans="2:37" x14ac:dyDescent="0.25">
      <c r="F11" t="s">
        <v>9</v>
      </c>
      <c r="H11" cm="1">
        <f t="array" ref="H11">SUM(H8*(1+H9)^ROW(1:25))</f>
        <v>8969.0452645186924</v>
      </c>
    </row>
    <row r="12" spans="2:37" x14ac:dyDescent="0.25">
      <c r="F12" t="s">
        <v>10</v>
      </c>
      <c r="H12">
        <f>(H11*H5)/100</f>
        <v>2242.2613161296731</v>
      </c>
      <c r="I12" s="1" t="s">
        <v>36</v>
      </c>
    </row>
  </sheetData>
  <phoneticPr fontId="2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koch gilles</cp:lastModifiedBy>
  <dcterms:created xsi:type="dcterms:W3CDTF">2024-01-15T09:53:59Z</dcterms:created>
  <dcterms:modified xsi:type="dcterms:W3CDTF">2024-01-15T11:51:06Z</dcterms:modified>
</cp:coreProperties>
</file>