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10" documentId="8_{6699392D-2D4A-46AF-A79F-854A94B36778}" xr6:coauthVersionLast="47" xr6:coauthVersionMax="47" xr10:uidLastSave="{743B87E9-D242-43EA-8FA5-2E89CAC24527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1" i="1" l="1" a="1"/>
  <c r="F31" i="1" s="1"/>
  <c r="G31" i="1" s="1"/>
  <c r="F32" i="1" a="1"/>
  <c r="F32" i="1"/>
  <c r="F33" i="1" a="1"/>
  <c r="F33" i="1" s="1"/>
  <c r="G33" i="1" s="1"/>
  <c r="F34" i="1" a="1"/>
  <c r="F34" i="1"/>
  <c r="G34" i="1" s="1"/>
  <c r="F35" i="1" a="1"/>
  <c r="F35" i="1" s="1"/>
  <c r="G35" i="1" s="1"/>
  <c r="F36" i="1" a="1"/>
  <c r="F36" i="1"/>
  <c r="F37" i="1" a="1"/>
  <c r="F37" i="1" s="1"/>
  <c r="G37" i="1" s="1"/>
  <c r="F38" i="1" a="1"/>
  <c r="F38" i="1"/>
  <c r="F39" i="1" a="1"/>
  <c r="F39" i="1" s="1"/>
  <c r="G39" i="1" s="1"/>
  <c r="G32" i="1"/>
  <c r="G36" i="1"/>
  <c r="G38" i="1"/>
  <c r="G30" i="1"/>
  <c r="F30" i="1" a="1"/>
  <c r="F30" i="1" s="1"/>
  <c r="E31" i="1" a="1"/>
  <c r="E31" i="1" s="1"/>
  <c r="E32" i="1" a="1"/>
  <c r="E32" i="1"/>
  <c r="E33" i="1" a="1"/>
  <c r="E33" i="1" s="1"/>
  <c r="E34" i="1" a="1"/>
  <c r="E34" i="1"/>
  <c r="E35" i="1" a="1"/>
  <c r="E35" i="1" s="1"/>
  <c r="E36" i="1" a="1"/>
  <c r="E36" i="1"/>
  <c r="E37" i="1" a="1"/>
  <c r="E37" i="1" s="1"/>
  <c r="E38" i="1" a="1"/>
  <c r="E38" i="1"/>
  <c r="E39" i="1" a="1"/>
  <c r="E39" i="1" s="1"/>
  <c r="E30" i="1" a="1"/>
  <c r="E30" i="1" s="1"/>
  <c r="D31" i="1" a="1"/>
  <c r="D31" i="1" s="1"/>
  <c r="D32" i="1" a="1"/>
  <c r="D32" i="1"/>
  <c r="D33" i="1" a="1"/>
  <c r="D33" i="1" s="1"/>
  <c r="D34" i="1" a="1"/>
  <c r="D34" i="1"/>
  <c r="D35" i="1" a="1"/>
  <c r="D35" i="1" s="1"/>
  <c r="D36" i="1" a="1"/>
  <c r="D36" i="1"/>
  <c r="D37" i="1" a="1"/>
  <c r="D37" i="1" s="1"/>
  <c r="D38" i="1" a="1"/>
  <c r="D38" i="1"/>
  <c r="D39" i="1" a="1"/>
  <c r="D39" i="1" s="1"/>
  <c r="D30" i="1" a="1"/>
  <c r="D30" i="1" s="1"/>
  <c r="B30" i="1" a="1"/>
  <c r="B30" i="1" s="1"/>
  <c r="B31" i="1" a="1"/>
  <c r="B31" i="1" s="1"/>
  <c r="B32" i="1" a="1"/>
  <c r="B32" i="1"/>
  <c r="B33" i="1" a="1"/>
  <c r="B33" i="1" s="1"/>
  <c r="B34" i="1" a="1"/>
  <c r="B34" i="1"/>
  <c r="B35" i="1" a="1"/>
  <c r="B35" i="1" s="1"/>
  <c r="B36" i="1" a="1"/>
  <c r="B36" i="1"/>
  <c r="B37" i="1" a="1"/>
  <c r="B37" i="1" s="1"/>
  <c r="B38" i="1" a="1"/>
  <c r="B38" i="1" s="1"/>
  <c r="B39" i="1" a="1"/>
  <c r="B39" i="1" s="1"/>
  <c r="A31" i="1" a="1"/>
  <c r="A31" i="1" s="1"/>
  <c r="A32" i="1" a="1"/>
  <c r="A32" i="1" s="1"/>
  <c r="A33" i="1" a="1"/>
  <c r="A33" i="1" s="1"/>
  <c r="A34" i="1" a="1"/>
  <c r="A34" i="1"/>
  <c r="A35" i="1" a="1"/>
  <c r="A35" i="1" s="1"/>
  <c r="A36" i="1" a="1"/>
  <c r="A36" i="1"/>
  <c r="A37" i="1" a="1"/>
  <c r="A37" i="1" s="1"/>
  <c r="A38" i="1" a="1"/>
  <c r="A38" i="1"/>
  <c r="A39" i="1" a="1"/>
  <c r="A39" i="1" s="1"/>
  <c r="A30" i="1" a="1"/>
  <c r="A30" i="1" s="1"/>
  <c r="B26" i="1" a="1"/>
  <c r="B26" i="1" s="1"/>
  <c r="C31" i="1"/>
  <c r="C32" i="1"/>
  <c r="C33" i="1"/>
  <c r="C34" i="1"/>
  <c r="C35" i="1"/>
  <c r="C36" i="1"/>
  <c r="C37" i="1"/>
  <c r="C38" i="1"/>
  <c r="C39" i="1"/>
  <c r="C30" i="1"/>
  <c r="C10" i="1"/>
  <c r="D10" i="1"/>
  <c r="E10" i="1"/>
  <c r="F10" i="1"/>
  <c r="F24" i="1" s="1"/>
  <c r="G10" i="1"/>
  <c r="H10" i="1"/>
  <c r="I10" i="1"/>
  <c r="J10" i="1"/>
  <c r="K10" i="1"/>
  <c r="B10" i="1"/>
  <c r="C14" i="1"/>
  <c r="C13" i="1" s="1"/>
  <c r="D14" i="1"/>
  <c r="D13" i="1" s="1"/>
  <c r="E14" i="1"/>
  <c r="E13" i="1" s="1"/>
  <c r="F14" i="1"/>
  <c r="F13" i="1" s="1"/>
  <c r="G14" i="1"/>
  <c r="G13" i="1" s="1"/>
  <c r="H14" i="1"/>
  <c r="H13" i="1" s="1"/>
  <c r="I14" i="1"/>
  <c r="I13" i="1" s="1"/>
  <c r="J14" i="1"/>
  <c r="J13" i="1" s="1"/>
  <c r="K14" i="1"/>
  <c r="K13" i="1" s="1"/>
  <c r="B14" i="1"/>
  <c r="B13" i="1" s="1"/>
  <c r="C19" i="1"/>
  <c r="C18" i="1" s="1"/>
  <c r="D19" i="1"/>
  <c r="D18" i="1" s="1"/>
  <c r="E19" i="1"/>
  <c r="E18" i="1" s="1"/>
  <c r="F19" i="1"/>
  <c r="F18" i="1" s="1"/>
  <c r="G19" i="1"/>
  <c r="G18" i="1" s="1"/>
  <c r="H19" i="1"/>
  <c r="H18" i="1" s="1"/>
  <c r="I19" i="1"/>
  <c r="I18" i="1" s="1"/>
  <c r="J19" i="1"/>
  <c r="J18" i="1" s="1"/>
  <c r="K19" i="1"/>
  <c r="K18" i="1" s="1"/>
  <c r="B19" i="1"/>
  <c r="B18" i="1" s="1"/>
  <c r="K15" i="2"/>
  <c r="K16" i="2" s="1"/>
  <c r="K17" i="2" s="1"/>
  <c r="J15" i="2"/>
  <c r="J16" i="2" s="1"/>
  <c r="J17" i="2" s="1"/>
  <c r="I15" i="2"/>
  <c r="I16" i="2" s="1"/>
  <c r="I17" i="2" s="1"/>
  <c r="H15" i="2"/>
  <c r="H16" i="2" s="1"/>
  <c r="H17" i="2" s="1"/>
  <c r="G15" i="2"/>
  <c r="G16" i="2" s="1"/>
  <c r="G17" i="2" s="1"/>
  <c r="F15" i="2"/>
  <c r="F16" i="2" s="1"/>
  <c r="F17" i="2" s="1"/>
  <c r="E15" i="2"/>
  <c r="E16" i="2" s="1"/>
  <c r="E17" i="2" s="1"/>
  <c r="D15" i="2"/>
  <c r="D16" i="2" s="1"/>
  <c r="D17" i="2" s="1"/>
  <c r="C15" i="2"/>
  <c r="C16" i="2" s="1"/>
  <c r="C17" i="2" s="1"/>
  <c r="B15" i="2"/>
  <c r="B16" i="2" s="1"/>
  <c r="B17" i="2" s="1"/>
  <c r="C23" i="1"/>
  <c r="C22" i="1" s="1"/>
  <c r="D23" i="1"/>
  <c r="D22" i="1" s="1"/>
  <c r="E23" i="1"/>
  <c r="E22" i="1" s="1"/>
  <c r="F23" i="1"/>
  <c r="F22" i="1" s="1"/>
  <c r="G23" i="1"/>
  <c r="G22" i="1" s="1"/>
  <c r="H23" i="1"/>
  <c r="H22" i="1" s="1"/>
  <c r="I23" i="1"/>
  <c r="I22" i="1" s="1"/>
  <c r="J23" i="1"/>
  <c r="J22" i="1" s="1"/>
  <c r="K23" i="1"/>
  <c r="K22" i="1" s="1"/>
  <c r="B23" i="1"/>
  <c r="B22" i="1" s="1"/>
  <c r="J24" i="1" l="1"/>
  <c r="D24" i="1"/>
  <c r="H24" i="1"/>
  <c r="I24" i="1"/>
  <c r="E24" i="1"/>
  <c r="K24" i="1"/>
  <c r="G24" i="1"/>
  <c r="C24" i="1"/>
  <c r="B24" i="1"/>
  <c r="E19" i="2" a="1"/>
  <c r="E19" i="2" s="1"/>
  <c r="D19" i="2" a="1"/>
  <c r="D19" i="2" s="1"/>
  <c r="H19" i="2" a="1"/>
  <c r="H19" i="2" s="1"/>
  <c r="I19" i="2" a="1"/>
  <c r="I19" i="2" s="1"/>
  <c r="K18" i="2" a="1"/>
  <c r="K18" i="2" s="1"/>
  <c r="I18" i="2" a="1"/>
  <c r="I18" i="2" s="1"/>
  <c r="G18" i="2" a="1"/>
  <c r="G18" i="2" s="1"/>
  <c r="E18" i="2" a="1"/>
  <c r="E18" i="2" s="1"/>
  <c r="C18" i="2" a="1"/>
  <c r="C18" i="2" s="1"/>
  <c r="B19" i="2" a="1"/>
  <c r="B19" i="2" s="1"/>
  <c r="J18" i="2" a="1"/>
  <c r="J18" i="2" s="1"/>
  <c r="H18" i="2" a="1"/>
  <c r="H18" i="2" s="1"/>
  <c r="F18" i="2" a="1"/>
  <c r="F18" i="2" s="1"/>
  <c r="D18" i="2" a="1"/>
  <c r="D18" i="2" s="1"/>
  <c r="B18" i="2" a="1"/>
  <c r="B18" i="2" s="1"/>
  <c r="F19" i="2" a="1"/>
  <c r="F19" i="2" s="1"/>
  <c r="J19" i="2" a="1"/>
  <c r="J19" i="2" s="1"/>
  <c r="C19" i="2" a="1"/>
  <c r="C19" i="2" s="1"/>
  <c r="G19" i="2" a="1"/>
  <c r="G19" i="2" s="1"/>
  <c r="K19" i="2" a="1"/>
  <c r="K19" i="2" s="1"/>
  <c r="G26" i="1" l="1" a="1"/>
  <c r="G26" i="1" s="1"/>
  <c r="E25" i="1" a="1"/>
  <c r="E25" i="1" s="1"/>
  <c r="B25" i="1" a="1"/>
  <c r="B25" i="1" s="1"/>
  <c r="F26" i="1" a="1"/>
  <c r="F26" i="1" s="1"/>
  <c r="H25" i="1" a="1"/>
  <c r="H25" i="1" s="1"/>
  <c r="C26" i="1" a="1"/>
  <c r="C26" i="1" s="1"/>
  <c r="K25" i="1" a="1"/>
  <c r="K25" i="1" s="1"/>
  <c r="D25" i="1" a="1"/>
  <c r="D25" i="1" s="1"/>
  <c r="I26" i="1" a="1"/>
  <c r="I26" i="1" s="1"/>
  <c r="K26" i="1" a="1"/>
  <c r="K26" i="1" s="1"/>
  <c r="D26" i="1" a="1"/>
  <c r="D26" i="1" s="1"/>
  <c r="J25" i="1" a="1"/>
  <c r="J25" i="1" s="1"/>
  <c r="J26" i="1" a="1"/>
  <c r="J26" i="1" s="1"/>
  <c r="E26" i="1" a="1"/>
  <c r="E26" i="1" s="1"/>
  <c r="C25" i="1" a="1"/>
  <c r="C25" i="1" s="1"/>
  <c r="F25" i="1" a="1"/>
  <c r="F25" i="1" s="1"/>
  <c r="I25" i="1" a="1"/>
  <c r="I25" i="1" s="1"/>
  <c r="G25" i="1" a="1"/>
  <c r="G25" i="1" s="1"/>
  <c r="H26" i="1" a="1"/>
  <c r="H2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<sst xmlns="http://schemas.openxmlformats.org/spreadsheetml/2006/main" count="73" uniqueCount="48">
  <si>
    <t>TEAM 1</t>
  </si>
  <si>
    <t>TEAM 2</t>
  </si>
  <si>
    <t>TEAM 3</t>
  </si>
  <si>
    <t>TEAM 4</t>
  </si>
  <si>
    <t>TEAM 5</t>
  </si>
  <si>
    <t>TEAM 6</t>
  </si>
  <si>
    <t>TEAM 7</t>
  </si>
  <si>
    <t>TEAM 8</t>
  </si>
  <si>
    <t>TEAM 9</t>
  </si>
  <si>
    <t>TEAM 10</t>
  </si>
  <si>
    <t>ABORDAGE</t>
  </si>
  <si>
    <t>SAFETY CHECK</t>
  </si>
  <si>
    <t>TEMPS DEPLACEMENT</t>
  </si>
  <si>
    <t>COMMANDEMENT</t>
  </si>
  <si>
    <t>FAUTES DE SECURITE</t>
  </si>
  <si>
    <t>CRITERE SPECIFIQUE</t>
  </si>
  <si>
    <t>TEMPS GLOBAL</t>
  </si>
  <si>
    <t xml:space="preserve">NB DE POINTS </t>
  </si>
  <si>
    <t>Classement épreuve 1</t>
  </si>
  <si>
    <t>NB DE POINTS TEMPS</t>
  </si>
  <si>
    <t xml:space="preserve">TEAM 10 </t>
  </si>
  <si>
    <t xml:space="preserve">points </t>
  </si>
  <si>
    <t>points tps</t>
  </si>
  <si>
    <t>Classement  soluce 1</t>
  </si>
  <si>
    <t>Classement  soluce 2</t>
  </si>
  <si>
    <t>j'ai volontairement créer des exequos (temps)</t>
  </si>
  <si>
    <t>on verra plus tard</t>
  </si>
  <si>
    <t>TEMPS GLOBAL EPREUVE</t>
  </si>
  <si>
    <t xml:space="preserve">Nb de points </t>
  </si>
  <si>
    <t>Temps de prise en charge</t>
  </si>
  <si>
    <t xml:space="preserve">Points </t>
  </si>
  <si>
    <t xml:space="preserve">Classement </t>
  </si>
  <si>
    <t>Classement</t>
  </si>
  <si>
    <t>Classement critère spécifique</t>
  </si>
  <si>
    <t>ABORDAGE (40)</t>
  </si>
  <si>
    <t>BILAN - GESTES SEC (40)</t>
  </si>
  <si>
    <t>SAFETY CHECK (40)</t>
  </si>
  <si>
    <t>COMMANDEMENT (10)</t>
  </si>
  <si>
    <t>FAUTES DE SECURITE (40)</t>
  </si>
  <si>
    <t>FLUIDITE CIVIERE (40)</t>
  </si>
  <si>
    <t>POINTS /200</t>
  </si>
  <si>
    <t>points Tps de prise en charge</t>
  </si>
  <si>
    <t>points critère spécifique</t>
  </si>
  <si>
    <t>Points Temps total épreuve</t>
  </si>
  <si>
    <t xml:space="preserve">Total points </t>
  </si>
  <si>
    <t xml:space="preserve">points généraux </t>
  </si>
  <si>
    <t>avec soluce 2</t>
  </si>
  <si>
    <t xml:space="preserve">les ex equo se mettent en rouge automatiquement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</si>
</sst>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74EA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0" fillId="5" borderId="0" xfId="0" applyFill="1"/>
    <xf numFmtId="0" fontId="0" fillId="5" borderId="1" xfId="0" applyFill="1" applyBorder="1"/>
    <xf numFmtId="0" fontId="0" fillId="5" borderId="1" xfId="0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21" fontId="0" fillId="0" borderId="1" xfId="0" applyNumberFormat="1" applyBorder="1" applyAlignment="1">
      <alignment horizontal="center"/>
    </xf>
    <xf numFmtId="21" fontId="0" fillId="3" borderId="1" xfId="0" applyNumberFormat="1" applyFill="1" applyBorder="1" applyAlignment="1">
      <alignment horizontal="center"/>
    </xf>
    <xf numFmtId="0" fontId="0" fillId="6" borderId="1" xfId="0" applyFill="1" applyBorder="1"/>
    <xf numFmtId="21" fontId="0" fillId="6" borderId="1" xfId="0" applyNumberFormat="1" applyFill="1" applyBorder="1" applyAlignment="1">
      <alignment horizontal="center"/>
    </xf>
    <xf numFmtId="21" fontId="0" fillId="6" borderId="1" xfId="0" applyNumberFormat="1" applyFill="1" applyBorder="1"/>
    <xf numFmtId="0" fontId="1" fillId="7" borderId="1" xfId="0" applyFont="1" applyFill="1" applyBorder="1"/>
    <xf numFmtId="0" fontId="0" fillId="0" borderId="1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1" fillId="0" borderId="3" xfId="0" applyFont="1" applyBorder="1" applyAlignment="1">
      <alignment horizontal="center"/>
    </xf>
    <xf numFmtId="21" fontId="0" fillId="0" borderId="5" xfId="0" applyNumberFormat="1" applyBorder="1" applyAlignment="1">
      <alignment horizontal="center"/>
    </xf>
    <xf numFmtId="21" fontId="0" fillId="3" borderId="5" xfId="0" applyNumberFormat="1" applyFill="1" applyBorder="1" applyAlignment="1">
      <alignment horizontal="center"/>
    </xf>
    <xf numFmtId="21" fontId="0" fillId="0" borderId="6" xfId="0" applyNumberForma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1" fillId="9" borderId="1" xfId="0" applyFont="1" applyFill="1" applyBorder="1"/>
    <xf numFmtId="0" fontId="1" fillId="9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 vertical="center" wrapText="1"/>
    </xf>
    <xf numFmtId="21" fontId="0" fillId="6" borderId="5" xfId="0" applyNumberFormat="1" applyFill="1" applyBorder="1" applyAlignment="1">
      <alignment horizontal="center"/>
    </xf>
    <xf numFmtId="21" fontId="0" fillId="6" borderId="6" xfId="0" applyNumberFormat="1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1" fillId="0" borderId="15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6" borderId="4" xfId="0" applyFont="1" applyFill="1" applyBorder="1" applyAlignment="1">
      <alignment horizontal="left" vertical="center" wrapText="1"/>
    </xf>
    <xf numFmtId="0" fontId="0" fillId="6" borderId="7" xfId="0" applyFill="1" applyBorder="1" applyAlignment="1">
      <alignment horizontal="left"/>
    </xf>
    <xf numFmtId="0" fontId="0" fillId="6" borderId="9" xfId="0" applyFill="1" applyBorder="1" applyAlignment="1">
      <alignment horizontal="left"/>
    </xf>
    <xf numFmtId="0" fontId="0" fillId="0" borderId="3" xfId="0" applyBorder="1" applyAlignment="1">
      <alignment horizontal="left"/>
    </xf>
    <xf numFmtId="0" fontId="0" fillId="2" borderId="2" xfId="0" applyFill="1" applyBorder="1" applyAlignment="1">
      <alignment horizontal="left"/>
    </xf>
    <xf numFmtId="0" fontId="1" fillId="8" borderId="4" xfId="0" applyFont="1" applyFill="1" applyBorder="1" applyAlignment="1">
      <alignment horizontal="left"/>
    </xf>
    <xf numFmtId="0" fontId="0" fillId="8" borderId="7" xfId="0" applyFill="1" applyBorder="1" applyAlignment="1">
      <alignment horizontal="left"/>
    </xf>
    <xf numFmtId="0" fontId="0" fillId="8" borderId="9" xfId="0" applyFill="1" applyBorder="1" applyAlignment="1">
      <alignment horizontal="left"/>
    </xf>
    <xf numFmtId="0" fontId="0" fillId="0" borderId="13" xfId="0" applyBorder="1" applyAlignment="1">
      <alignment horizontal="left"/>
    </xf>
    <xf numFmtId="0" fontId="1" fillId="10" borderId="4" xfId="0" applyFont="1" applyFill="1" applyBorder="1" applyAlignment="1">
      <alignment horizontal="left"/>
    </xf>
    <xf numFmtId="0" fontId="0" fillId="10" borderId="7" xfId="0" applyFill="1" applyBorder="1" applyAlignment="1">
      <alignment horizontal="left"/>
    </xf>
    <xf numFmtId="0" fontId="0" fillId="10" borderId="9" xfId="0" applyFill="1" applyBorder="1" applyAlignment="1">
      <alignment horizontal="left"/>
    </xf>
    <xf numFmtId="0" fontId="1" fillId="4" borderId="1" xfId="0" applyFont="1" applyFill="1" applyBorder="1" applyAlignment="1">
      <alignment horizontal="left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2" defaultPivotStyle="PivotStyleLight16"/>
  <colors>
    <mruColors>
      <color rgb="FF74EA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M39"/>
  <sheetViews>
    <sheetView tabSelected="1" topLeftCell="A16" zoomScale="89" zoomScaleNormal="89" workbookViewId="0">
      <selection activeCell="M41" sqref="M41"/>
    </sheetView>
  </sheetViews>
  <sheetFormatPr baseColWidth="10" defaultRowHeight="14.4" x14ac:dyDescent="0.3"/>
  <cols>
    <col min="1" max="1" width="22.33203125" customWidth="1"/>
  </cols>
  <sheetData>
    <row r="3" spans="1:11" x14ac:dyDescent="0.3">
      <c r="B3" s="23" t="s">
        <v>0</v>
      </c>
      <c r="C3" s="23" t="s">
        <v>1</v>
      </c>
      <c r="D3" s="23" t="s">
        <v>2</v>
      </c>
      <c r="E3" s="23" t="s">
        <v>3</v>
      </c>
      <c r="F3" s="23" t="s">
        <v>4</v>
      </c>
      <c r="G3" s="23" t="s">
        <v>5</v>
      </c>
      <c r="H3" s="23" t="s">
        <v>6</v>
      </c>
      <c r="I3" s="23" t="s">
        <v>7</v>
      </c>
      <c r="J3" s="23" t="s">
        <v>8</v>
      </c>
      <c r="K3" s="23" t="s">
        <v>9</v>
      </c>
    </row>
    <row r="4" spans="1:11" x14ac:dyDescent="0.3">
      <c r="A4" s="2" t="s">
        <v>34</v>
      </c>
      <c r="B4" s="23">
        <v>30</v>
      </c>
      <c r="C4" s="23">
        <v>35</v>
      </c>
      <c r="D4" s="23">
        <v>40</v>
      </c>
      <c r="E4" s="23">
        <v>40</v>
      </c>
      <c r="F4" s="23">
        <v>25</v>
      </c>
      <c r="G4" s="23">
        <v>40</v>
      </c>
      <c r="H4" s="23">
        <v>40</v>
      </c>
      <c r="I4" s="23">
        <v>36</v>
      </c>
      <c r="J4" s="23">
        <v>10</v>
      </c>
      <c r="K4" s="23">
        <v>15</v>
      </c>
    </row>
    <row r="5" spans="1:11" x14ac:dyDescent="0.3">
      <c r="A5" s="2" t="s">
        <v>35</v>
      </c>
      <c r="B5" s="23">
        <v>20</v>
      </c>
      <c r="C5" s="23">
        <v>40</v>
      </c>
      <c r="D5" s="23">
        <v>40</v>
      </c>
      <c r="E5" s="23">
        <v>40</v>
      </c>
      <c r="F5" s="23">
        <v>40</v>
      </c>
      <c r="G5" s="23">
        <v>35</v>
      </c>
      <c r="H5" s="23">
        <v>35</v>
      </c>
      <c r="I5" s="23">
        <v>40</v>
      </c>
      <c r="J5" s="23">
        <v>40</v>
      </c>
      <c r="K5" s="23">
        <v>40</v>
      </c>
    </row>
    <row r="6" spans="1:11" x14ac:dyDescent="0.3">
      <c r="A6" s="2" t="s">
        <v>36</v>
      </c>
      <c r="B6" s="23">
        <v>35</v>
      </c>
      <c r="C6" s="23">
        <v>40</v>
      </c>
      <c r="D6" s="23">
        <v>40</v>
      </c>
      <c r="E6" s="23">
        <v>40</v>
      </c>
      <c r="F6" s="23">
        <v>12</v>
      </c>
      <c r="G6" s="23">
        <v>40</v>
      </c>
      <c r="H6" s="23">
        <v>40</v>
      </c>
      <c r="I6" s="23">
        <v>40</v>
      </c>
      <c r="J6" s="23">
        <v>15</v>
      </c>
      <c r="K6" s="23">
        <v>40</v>
      </c>
    </row>
    <row r="7" spans="1:11" x14ac:dyDescent="0.3">
      <c r="A7" s="2" t="s">
        <v>39</v>
      </c>
      <c r="B7" s="23">
        <v>30</v>
      </c>
      <c r="C7" s="23">
        <v>35</v>
      </c>
      <c r="D7" s="23">
        <v>40</v>
      </c>
      <c r="E7" s="23">
        <v>37</v>
      </c>
      <c r="F7" s="23">
        <v>34</v>
      </c>
      <c r="G7" s="23">
        <v>40</v>
      </c>
      <c r="H7" s="23">
        <v>40</v>
      </c>
      <c r="I7" s="23">
        <v>35</v>
      </c>
      <c r="J7" s="23">
        <v>32</v>
      </c>
      <c r="K7" s="23">
        <v>30</v>
      </c>
    </row>
    <row r="8" spans="1:11" x14ac:dyDescent="0.3">
      <c r="A8" s="2" t="s">
        <v>37</v>
      </c>
      <c r="B8" s="23">
        <v>10</v>
      </c>
      <c r="C8" s="23">
        <v>10</v>
      </c>
      <c r="D8" s="23">
        <v>10</v>
      </c>
      <c r="E8" s="23">
        <v>10</v>
      </c>
      <c r="F8" s="23">
        <v>34</v>
      </c>
      <c r="G8" s="23">
        <v>35</v>
      </c>
      <c r="H8" s="23">
        <v>40</v>
      </c>
      <c r="I8" s="23">
        <v>20</v>
      </c>
      <c r="J8" s="23">
        <v>40</v>
      </c>
      <c r="K8" s="23">
        <v>40</v>
      </c>
    </row>
    <row r="9" spans="1:11" x14ac:dyDescent="0.3">
      <c r="A9" s="2" t="s">
        <v>38</v>
      </c>
      <c r="B9" s="23">
        <v>28</v>
      </c>
      <c r="C9" s="23">
        <v>30</v>
      </c>
      <c r="D9" s="23">
        <v>30</v>
      </c>
      <c r="E9" s="23">
        <v>30</v>
      </c>
      <c r="F9" s="23">
        <v>25</v>
      </c>
      <c r="G9" s="23">
        <v>30</v>
      </c>
      <c r="H9" s="23">
        <v>35</v>
      </c>
      <c r="I9" s="23">
        <v>15</v>
      </c>
      <c r="J9" s="23">
        <v>40</v>
      </c>
      <c r="K9" s="23">
        <v>40</v>
      </c>
    </row>
    <row r="10" spans="1:11" x14ac:dyDescent="0.3">
      <c r="A10" s="39" t="s">
        <v>40</v>
      </c>
      <c r="B10" s="40">
        <f>SUM(B4:B9)</f>
        <v>153</v>
      </c>
      <c r="C10" s="40">
        <f t="shared" ref="C10:K10" si="0">SUM(C4:C9)</f>
        <v>190</v>
      </c>
      <c r="D10" s="40">
        <f t="shared" si="0"/>
        <v>200</v>
      </c>
      <c r="E10" s="40">
        <f t="shared" si="0"/>
        <v>197</v>
      </c>
      <c r="F10" s="40">
        <f t="shared" si="0"/>
        <v>170</v>
      </c>
      <c r="G10" s="40">
        <f t="shared" si="0"/>
        <v>220</v>
      </c>
      <c r="H10" s="40">
        <f t="shared" si="0"/>
        <v>230</v>
      </c>
      <c r="I10" s="40">
        <f t="shared" si="0"/>
        <v>186</v>
      </c>
      <c r="J10" s="40">
        <f t="shared" si="0"/>
        <v>177</v>
      </c>
      <c r="K10" s="40">
        <f t="shared" si="0"/>
        <v>205</v>
      </c>
    </row>
    <row r="11" spans="1:11" ht="15" thickBot="1" x14ac:dyDescent="0.35">
      <c r="A11" s="28"/>
      <c r="B11" s="37"/>
      <c r="C11" s="37"/>
      <c r="D11" s="37"/>
      <c r="E11" s="37"/>
      <c r="F11" s="37"/>
      <c r="G11" s="37"/>
      <c r="H11" s="37"/>
      <c r="I11" s="37"/>
      <c r="J11" s="37"/>
      <c r="K11" s="38"/>
    </row>
    <row r="12" spans="1:11" ht="19.95" customHeight="1" x14ac:dyDescent="0.3">
      <c r="A12" s="48" t="s">
        <v>29</v>
      </c>
      <c r="B12" s="42">
        <v>2.6388888888888962E-2</v>
      </c>
      <c r="C12" s="42">
        <v>4.9305555555555547E-2</v>
      </c>
      <c r="D12" s="42">
        <v>3.125E-2</v>
      </c>
      <c r="E12" s="42">
        <v>4.9999999999999996E-2</v>
      </c>
      <c r="F12" s="42">
        <v>4.9999999999999996E-2</v>
      </c>
      <c r="G12" s="42">
        <v>3.7499999999999999E-2</v>
      </c>
      <c r="H12" s="42">
        <v>3.8194444444444441E-2</v>
      </c>
      <c r="I12" s="42">
        <v>2.4305555555555556E-2</v>
      </c>
      <c r="J12" s="42">
        <v>4.1666666666666664E-2</v>
      </c>
      <c r="K12" s="43">
        <v>3.4027777777777775E-2</v>
      </c>
    </row>
    <row r="13" spans="1:11" ht="16.95" customHeight="1" x14ac:dyDescent="0.3">
      <c r="A13" s="49" t="s">
        <v>30</v>
      </c>
      <c r="B13" s="23">
        <f>100-(B14-1)*10</f>
        <v>90</v>
      </c>
      <c r="C13" s="23">
        <f t="shared" ref="C13:K13" si="1">100-(C14-1)*10</f>
        <v>30</v>
      </c>
      <c r="D13" s="23">
        <f t="shared" si="1"/>
        <v>80</v>
      </c>
      <c r="E13" s="23">
        <f t="shared" si="1"/>
        <v>20</v>
      </c>
      <c r="F13" s="23">
        <f t="shared" si="1"/>
        <v>20</v>
      </c>
      <c r="G13" s="23">
        <f t="shared" si="1"/>
        <v>60</v>
      </c>
      <c r="H13" s="23">
        <f t="shared" si="1"/>
        <v>50</v>
      </c>
      <c r="I13" s="23">
        <f t="shared" si="1"/>
        <v>100</v>
      </c>
      <c r="J13" s="23">
        <f t="shared" si="1"/>
        <v>40</v>
      </c>
      <c r="K13" s="25">
        <f t="shared" si="1"/>
        <v>70</v>
      </c>
    </row>
    <row r="14" spans="1:11" ht="16.95" customHeight="1" thickBot="1" x14ac:dyDescent="0.35">
      <c r="A14" s="50" t="s">
        <v>31</v>
      </c>
      <c r="B14" s="26">
        <f>RANK(B12,$B12:$K12,1)</f>
        <v>2</v>
      </c>
      <c r="C14" s="26">
        <f t="shared" ref="C14:K14" si="2">RANK(C12,$B12:$K12,1)</f>
        <v>8</v>
      </c>
      <c r="D14" s="26">
        <f t="shared" si="2"/>
        <v>3</v>
      </c>
      <c r="E14" s="26">
        <f t="shared" si="2"/>
        <v>9</v>
      </c>
      <c r="F14" s="26">
        <f t="shared" si="2"/>
        <v>9</v>
      </c>
      <c r="G14" s="26">
        <f t="shared" si="2"/>
        <v>5</v>
      </c>
      <c r="H14" s="26">
        <f t="shared" si="2"/>
        <v>6</v>
      </c>
      <c r="I14" s="26">
        <f t="shared" si="2"/>
        <v>1</v>
      </c>
      <c r="J14" s="26">
        <f t="shared" si="2"/>
        <v>7</v>
      </c>
      <c r="K14" s="27">
        <f t="shared" si="2"/>
        <v>4</v>
      </c>
    </row>
    <row r="15" spans="1:11" ht="10.95" customHeight="1" x14ac:dyDescent="0.3">
      <c r="A15" s="51"/>
      <c r="B15" s="8"/>
      <c r="C15" s="8"/>
      <c r="D15" s="8"/>
      <c r="E15" s="8"/>
      <c r="F15" s="8"/>
      <c r="G15" s="8"/>
      <c r="H15" s="8"/>
      <c r="I15" s="8"/>
      <c r="J15" s="8"/>
      <c r="K15" s="8"/>
    </row>
    <row r="16" spans="1:11" ht="16.5" customHeight="1" thickBot="1" x14ac:dyDescent="0.35">
      <c r="A16" s="52"/>
      <c r="B16" s="24"/>
      <c r="C16" s="24"/>
      <c r="D16" s="24"/>
      <c r="E16" s="24"/>
      <c r="F16" s="24"/>
      <c r="G16" s="24"/>
      <c r="H16" s="24"/>
      <c r="I16" s="24"/>
      <c r="J16" s="24"/>
      <c r="K16" s="24"/>
    </row>
    <row r="17" spans="1:13" ht="19.05" customHeight="1" x14ac:dyDescent="0.3">
      <c r="A17" s="53" t="s">
        <v>15</v>
      </c>
      <c r="B17" s="44">
        <v>25</v>
      </c>
      <c r="C17" s="44">
        <v>23</v>
      </c>
      <c r="D17" s="44">
        <v>12</v>
      </c>
      <c r="E17" s="44">
        <v>45</v>
      </c>
      <c r="F17" s="44">
        <v>10</v>
      </c>
      <c r="G17" s="44">
        <v>20</v>
      </c>
      <c r="H17" s="44">
        <v>38</v>
      </c>
      <c r="I17" s="44">
        <v>13</v>
      </c>
      <c r="J17" s="44">
        <v>32</v>
      </c>
      <c r="K17" s="45">
        <v>56</v>
      </c>
    </row>
    <row r="18" spans="1:13" x14ac:dyDescent="0.3">
      <c r="A18" s="54" t="s">
        <v>28</v>
      </c>
      <c r="B18" s="23">
        <f t="shared" ref="B18:K18" si="3">100-(B19-1)*10</f>
        <v>50</v>
      </c>
      <c r="C18" s="23">
        <f t="shared" si="3"/>
        <v>60</v>
      </c>
      <c r="D18" s="23">
        <f t="shared" si="3"/>
        <v>90</v>
      </c>
      <c r="E18" s="23">
        <f t="shared" si="3"/>
        <v>20</v>
      </c>
      <c r="F18" s="23">
        <f t="shared" si="3"/>
        <v>100</v>
      </c>
      <c r="G18" s="23">
        <f t="shared" si="3"/>
        <v>70</v>
      </c>
      <c r="H18" s="23">
        <f t="shared" si="3"/>
        <v>30</v>
      </c>
      <c r="I18" s="23">
        <f t="shared" si="3"/>
        <v>80</v>
      </c>
      <c r="J18" s="23">
        <f t="shared" si="3"/>
        <v>40</v>
      </c>
      <c r="K18" s="25">
        <f t="shared" si="3"/>
        <v>10</v>
      </c>
    </row>
    <row r="19" spans="1:13" ht="15" thickBot="1" x14ac:dyDescent="0.35">
      <c r="A19" s="55" t="s">
        <v>33</v>
      </c>
      <c r="B19" s="26">
        <f>RANK(B17,$B17:$K17,1)</f>
        <v>6</v>
      </c>
      <c r="C19" s="26">
        <f t="shared" ref="C19:K19" si="4">RANK(C17,$B17:$K17,1)</f>
        <v>5</v>
      </c>
      <c r="D19" s="26">
        <f t="shared" si="4"/>
        <v>2</v>
      </c>
      <c r="E19" s="26">
        <f t="shared" si="4"/>
        <v>9</v>
      </c>
      <c r="F19" s="26">
        <f t="shared" si="4"/>
        <v>1</v>
      </c>
      <c r="G19" s="26">
        <f t="shared" si="4"/>
        <v>4</v>
      </c>
      <c r="H19" s="26">
        <f t="shared" si="4"/>
        <v>8</v>
      </c>
      <c r="I19" s="26">
        <f t="shared" si="4"/>
        <v>3</v>
      </c>
      <c r="J19" s="26">
        <f t="shared" si="4"/>
        <v>7</v>
      </c>
      <c r="K19" s="27">
        <f t="shared" si="4"/>
        <v>10</v>
      </c>
    </row>
    <row r="20" spans="1:13" ht="15" thickBot="1" x14ac:dyDescent="0.35">
      <c r="A20" s="56"/>
      <c r="B20" s="29"/>
      <c r="C20" s="29"/>
      <c r="D20" s="29"/>
      <c r="E20" s="29"/>
      <c r="F20" s="29"/>
      <c r="G20" s="29"/>
      <c r="H20" s="29"/>
      <c r="I20" s="29"/>
      <c r="J20" s="29"/>
      <c r="K20" s="29"/>
    </row>
    <row r="21" spans="1:13" ht="19.05" customHeight="1" x14ac:dyDescent="0.3">
      <c r="A21" s="57" t="s">
        <v>27</v>
      </c>
      <c r="B21" s="31">
        <v>5.208333333333337E-2</v>
      </c>
      <c r="C21" s="31">
        <v>7.2916666666666685E-2</v>
      </c>
      <c r="D21" s="31">
        <v>7.8472222222222221E-2</v>
      </c>
      <c r="E21" s="31">
        <v>8.3333333333333329E-2</v>
      </c>
      <c r="F21" s="31">
        <v>3.8194444444444441E-2</v>
      </c>
      <c r="G21" s="32">
        <v>5.2777777777777778E-2</v>
      </c>
      <c r="H21" s="32">
        <v>5.2777777777777778E-2</v>
      </c>
      <c r="I21" s="31">
        <v>5.9722222222222225E-2</v>
      </c>
      <c r="J21" s="31">
        <v>8.1944444444444445E-2</v>
      </c>
      <c r="K21" s="33">
        <v>8.4027777777777771E-2</v>
      </c>
    </row>
    <row r="22" spans="1:13" x14ac:dyDescent="0.3">
      <c r="A22" s="58" t="s">
        <v>28</v>
      </c>
      <c r="B22" s="7">
        <f t="shared" ref="B22:K22" si="5">100-(B23-1)*10</f>
        <v>90</v>
      </c>
      <c r="C22" s="7">
        <f t="shared" si="5"/>
        <v>50</v>
      </c>
      <c r="D22" s="7">
        <f t="shared" si="5"/>
        <v>40</v>
      </c>
      <c r="E22" s="7">
        <f t="shared" si="5"/>
        <v>20</v>
      </c>
      <c r="F22" s="7">
        <f t="shared" si="5"/>
        <v>100</v>
      </c>
      <c r="G22" s="7">
        <f t="shared" si="5"/>
        <v>80</v>
      </c>
      <c r="H22" s="7">
        <f t="shared" si="5"/>
        <v>80</v>
      </c>
      <c r="I22" s="7">
        <f t="shared" si="5"/>
        <v>60</v>
      </c>
      <c r="J22" s="7">
        <f t="shared" si="5"/>
        <v>30</v>
      </c>
      <c r="K22" s="34">
        <f t="shared" si="5"/>
        <v>10</v>
      </c>
    </row>
    <row r="23" spans="1:13" ht="15" thickBot="1" x14ac:dyDescent="0.35">
      <c r="A23" s="59" t="s">
        <v>32</v>
      </c>
      <c r="B23" s="35">
        <f>RANK(B21,$B21:$K21,1)</f>
        <v>2</v>
      </c>
      <c r="C23" s="35">
        <f t="shared" ref="C23:K23" si="6">RANK(C21,$B21:$K21,1)</f>
        <v>6</v>
      </c>
      <c r="D23" s="35">
        <f t="shared" si="6"/>
        <v>7</v>
      </c>
      <c r="E23" s="35">
        <f t="shared" si="6"/>
        <v>9</v>
      </c>
      <c r="F23" s="35">
        <f t="shared" si="6"/>
        <v>1</v>
      </c>
      <c r="G23" s="35">
        <f t="shared" si="6"/>
        <v>3</v>
      </c>
      <c r="H23" s="35">
        <f t="shared" si="6"/>
        <v>3</v>
      </c>
      <c r="I23" s="35">
        <f t="shared" si="6"/>
        <v>5</v>
      </c>
      <c r="J23" s="35">
        <f t="shared" si="6"/>
        <v>8</v>
      </c>
      <c r="K23" s="36">
        <f t="shared" si="6"/>
        <v>10</v>
      </c>
    </row>
    <row r="24" spans="1:13" x14ac:dyDescent="0.3">
      <c r="A24" s="51"/>
      <c r="B24" s="30">
        <f>B10+B13+B18+B22</f>
        <v>383</v>
      </c>
      <c r="C24" s="30">
        <f t="shared" ref="C24:K24" si="7">C10+C13+C18+C22</f>
        <v>330</v>
      </c>
      <c r="D24" s="30">
        <f t="shared" si="7"/>
        <v>410</v>
      </c>
      <c r="E24" s="30">
        <f t="shared" si="7"/>
        <v>257</v>
      </c>
      <c r="F24" s="30">
        <f t="shared" si="7"/>
        <v>390</v>
      </c>
      <c r="G24" s="30">
        <f t="shared" si="7"/>
        <v>430</v>
      </c>
      <c r="H24" s="30">
        <f t="shared" si="7"/>
        <v>390</v>
      </c>
      <c r="I24" s="30">
        <f t="shared" si="7"/>
        <v>426</v>
      </c>
      <c r="J24" s="30">
        <f t="shared" si="7"/>
        <v>287</v>
      </c>
      <c r="K24" s="30">
        <f t="shared" si="7"/>
        <v>295</v>
      </c>
    </row>
    <row r="25" spans="1:13" x14ac:dyDescent="0.3">
      <c r="A25" s="60" t="s">
        <v>23</v>
      </c>
      <c r="B25" s="10" cm="1">
        <f t="array" ref="B25">SUMPRODUCT(--($B24:$K24&gt;B24))+1</f>
        <v>6</v>
      </c>
      <c r="C25" s="10" cm="1">
        <f t="array" ref="C25">SUMPRODUCT(--($B24:$K24&gt;C24))+1</f>
        <v>7</v>
      </c>
      <c r="D25" s="10" cm="1">
        <f t="array" ref="D25">SUMPRODUCT(--($B24:$K24&gt;D24))+1</f>
        <v>3</v>
      </c>
      <c r="E25" s="10" cm="1">
        <f t="array" ref="E25">SUMPRODUCT(--($B24:$K24&gt;E24))+1</f>
        <v>10</v>
      </c>
      <c r="F25" s="10" cm="1">
        <f t="array" ref="F25">SUMPRODUCT(--($B24:$K24&gt;F24))+1</f>
        <v>4</v>
      </c>
      <c r="G25" s="10" cm="1">
        <f t="array" ref="G25">SUMPRODUCT(--($B24:$K24&gt;G24))+1</f>
        <v>1</v>
      </c>
      <c r="H25" s="10" cm="1">
        <f t="array" ref="H25">SUMPRODUCT(--($B24:$K24&gt;H24))+1</f>
        <v>4</v>
      </c>
      <c r="I25" s="10" cm="1">
        <f t="array" ref="I25">SUMPRODUCT(--($B24:$K24&gt;I24))+1</f>
        <v>2</v>
      </c>
      <c r="J25" s="10" cm="1">
        <f t="array" ref="J25">SUMPRODUCT(--($B24:$K24&gt;J24))+1</f>
        <v>9</v>
      </c>
      <c r="K25" s="10" cm="1">
        <f t="array" ref="K25">SUMPRODUCT(--($B24:$K24&gt;K24))+1</f>
        <v>8</v>
      </c>
      <c r="M25" t="s">
        <v>25</v>
      </c>
    </row>
    <row r="26" spans="1:13" x14ac:dyDescent="0.3">
      <c r="A26" s="60" t="s">
        <v>24</v>
      </c>
      <c r="B26" s="9" cm="1">
        <f t="array" ref="B26">SUM(--(B24&lt;IF(MATCH($B24:$K24,$B24:$K24,0)=COLUMN($B24:$K24)-1,$B24:$K24,"")))</f>
        <v>5</v>
      </c>
      <c r="C26" s="9" cm="1">
        <f t="array" ref="C26">SUM(--(C24&lt;IF(MATCH($B24:$K24,$B24:$K24,0)=COLUMN($B24:$K24)-1,$B24:$K24,"")))</f>
        <v>6</v>
      </c>
      <c r="D26" s="9" cm="1">
        <f t="array" ref="D26">SUM(--(D24&lt;IF(MATCH($B24:$K24,$B24:$K24,0)=COLUMN($B24:$K24)-1,$B24:$K24,"")))</f>
        <v>3</v>
      </c>
      <c r="E26" s="9" cm="1">
        <f t="array" ref="E26">SUM(--(E24&lt;IF(MATCH($B24:$K24,$B24:$K24,0)=COLUMN($B24:$K24)-1,$B24:$K24,"")))</f>
        <v>9</v>
      </c>
      <c r="F26" s="9" cm="1">
        <f t="array" ref="F26">SUM(--(F24&lt;IF(MATCH($B24:$K24,$B24:$K24,0)=COLUMN($B24:$K24)-1,$B24:$K24,"")))</f>
        <v>4</v>
      </c>
      <c r="G26" s="9" cm="1">
        <f t="array" ref="G26">SUM(--(G24&lt;IF(MATCH($B24:$K24,$B24:$K24,0)=COLUMN($B24:$K24)-1,$B24:$K24,"")))</f>
        <v>1</v>
      </c>
      <c r="H26" s="9" cm="1">
        <f t="array" ref="H26">SUM(--(H24&lt;IF(MATCH($B24:$K24,$B24:$K24,0)=COLUMN($B24:$K24)-1,$B24:$K24,"")))</f>
        <v>4</v>
      </c>
      <c r="I26" s="9" cm="1">
        <f t="array" ref="I26">SUM(--(I24&lt;IF(MATCH($B24:$K24,$B24:$K24,0)=COLUMN($B24:$K24)-1,$B24:$K24,"")))</f>
        <v>2</v>
      </c>
      <c r="J26" s="9" cm="1">
        <f t="array" ref="J26">SUM(--(J24&lt;IF(MATCH($B24:$K24,$B24:$K24,0)=COLUMN($B24:$K24)-1,$B24:$K24,"")))</f>
        <v>8</v>
      </c>
      <c r="K26" s="9" cm="1">
        <f t="array" ref="K26">SUM(--(K24&lt;IF(MATCH($B24:$K24,$B24:$K24,0)=COLUMN($B24:$K24)-1,$B24:$K24,"")))</f>
        <v>7</v>
      </c>
    </row>
    <row r="27" spans="1:13" x14ac:dyDescent="0.3">
      <c r="A27" s="46"/>
      <c r="B27" s="46"/>
      <c r="C27" s="46"/>
      <c r="D27" s="46"/>
      <c r="E27" s="46"/>
      <c r="F27" s="47"/>
      <c r="G27" s="47"/>
      <c r="H27" s="47"/>
      <c r="I27" s="47"/>
      <c r="J27" s="47"/>
      <c r="K27" s="47"/>
    </row>
    <row r="28" spans="1:13" x14ac:dyDescent="0.3">
      <c r="A28" s="67" t="s">
        <v>18</v>
      </c>
      <c r="B28" s="67"/>
      <c r="C28" s="67"/>
      <c r="D28" s="67"/>
      <c r="E28" s="67"/>
    </row>
    <row r="29" spans="1:13" s="62" customFormat="1" ht="43.8" thickBot="1" x14ac:dyDescent="0.35">
      <c r="A29" s="61" t="s">
        <v>46</v>
      </c>
      <c r="B29" s="61"/>
      <c r="C29" s="63" t="s">
        <v>45</v>
      </c>
      <c r="D29" s="41" t="s">
        <v>41</v>
      </c>
      <c r="E29" s="65" t="s">
        <v>42</v>
      </c>
      <c r="F29" s="66" t="s">
        <v>43</v>
      </c>
      <c r="G29" s="64" t="s">
        <v>44</v>
      </c>
    </row>
    <row r="30" spans="1:13" ht="15" thickBot="1" x14ac:dyDescent="0.35">
      <c r="A30" s="47" cm="1">
        <f t="array" ref="A30">SUM(--(C30&lt;IF(MATCH(C$30:C$39,C$30:C$39,0)=ROW(C$30:C$39)-29,C$30:C$39,"")))</f>
        <v>1</v>
      </c>
      <c r="B30" s="2" t="str" cm="1">
        <f t="array" ref="B30">INDEX($B$3:$K$3,,SMALL(IF($B$24:$K$24=$C30,COLUMN($B$24:$K$24)-1,""),COUNTIF($C$30:$C30,$C30)))</f>
        <v>TEAM 6</v>
      </c>
      <c r="C30" s="23">
        <f>LARGE(B$24:K$24,ROW(A1))</f>
        <v>430</v>
      </c>
      <c r="D30" s="71" cm="1">
        <f t="array" ref="D30">INDEX($B$13:$K$13,,SMALL(IF($B$24:$K$24=$C30,COLUMN($B$24:$K$24)-1,""),COUNTIF($C$30:$C30,$C30)))</f>
        <v>60</v>
      </c>
      <c r="E30" s="44" cm="1">
        <f t="array" ref="E30">INDEX($B$18:$K$18,,SMALL(IF($B$24:$K$24=$C30,COLUMN($B$24:$K$24)-1,""),COUNTIF($C$30:$C30,$C30)))</f>
        <v>70</v>
      </c>
      <c r="F30" s="73" cm="1">
        <f t="array" ref="F30">INDEX($B$22:$K$22,,SMALL(IF($B$24:$K$24=$C30,COLUMN($B$24:$K$24)-1,""),COUNTIF($C$30:$C30,$C30)))</f>
        <v>80</v>
      </c>
      <c r="G30" s="72">
        <f>SUM(D30:F30)</f>
        <v>210</v>
      </c>
    </row>
    <row r="31" spans="1:13" ht="15" thickBot="1" x14ac:dyDescent="0.35">
      <c r="A31" s="47" cm="1">
        <f t="array" ref="A31">SUM(--(C31&lt;IF(MATCH(C$30:C$39,C$30:C$39,0)=ROW(C$30:C$39)-29,C$30:C$39,"")))</f>
        <v>2</v>
      </c>
      <c r="B31" s="2" t="str" cm="1">
        <f t="array" ref="B31">INDEX($B$3:$K$3,,SMALL(IF($B$24:$K$24=C31,COLUMN($B$24:$K$24)-1,""),COUNTIF($C$30:$C31,$C31)))</f>
        <v>TEAM 8</v>
      </c>
      <c r="C31" s="23">
        <f t="shared" ref="C31:C39" si="8">LARGE(B$24:K$24,ROW(A2))</f>
        <v>426</v>
      </c>
      <c r="D31" s="71" cm="1">
        <f t="array" ref="D31">INDEX($B$13:$K$13,,SMALL(IF($B$24:$K$24=$C31,COLUMN($B$24:$K$24)-1,""),COUNTIF($C$30:$C31,$C31)))</f>
        <v>100</v>
      </c>
      <c r="E31" s="44" cm="1">
        <f t="array" ref="E31">INDEX($B$18:$K$18,,SMALL(IF($B$24:$K$24=$C31,COLUMN($B$24:$K$24)-1,""),COUNTIF($C$30:$C31,$C31)))</f>
        <v>80</v>
      </c>
      <c r="F31" s="73" cm="1">
        <f t="array" ref="F31">INDEX($B$22:$K$22,,SMALL(IF($B$24:$K$24=$C31,COLUMN($B$24:$K$24)-1,""),COUNTIF($C$30:$C31,$C31)))</f>
        <v>60</v>
      </c>
      <c r="G31" s="72">
        <f t="shared" ref="G31:G39" si="9">SUM(D31:F31)</f>
        <v>240</v>
      </c>
    </row>
    <row r="32" spans="1:13" ht="15" thickBot="1" x14ac:dyDescent="0.35">
      <c r="A32" s="47" cm="1">
        <f t="array" ref="A32">SUM(--(C32&lt;IF(MATCH(C$30:C$39,C$30:C$39,0)=ROW(C$30:C$39)-29,C$30:C$39,"")))</f>
        <v>3</v>
      </c>
      <c r="B32" s="2" t="str" cm="1">
        <f t="array" ref="B32">INDEX($B$3:$K$3,,SMALL(IF($B$24:$K$24=C32,COLUMN($B$24:$K$24)-1,""),COUNTIF($C$30:$C32,$C32)))</f>
        <v>TEAM 3</v>
      </c>
      <c r="C32" s="23">
        <f t="shared" si="8"/>
        <v>410</v>
      </c>
      <c r="D32" s="71" cm="1">
        <f t="array" ref="D32">INDEX($B$13:$K$13,,SMALL(IF($B$24:$K$24=$C32,COLUMN($B$24:$K$24)-1,""),COUNTIF($C$30:$C32,$C32)))</f>
        <v>80</v>
      </c>
      <c r="E32" s="44" cm="1">
        <f t="array" ref="E32">INDEX($B$18:$K$18,,SMALL(IF($B$24:$K$24=$C32,COLUMN($B$24:$K$24)-1,""),COUNTIF($C$30:$C32,$C32)))</f>
        <v>90</v>
      </c>
      <c r="F32" s="73" cm="1">
        <f t="array" ref="F32">INDEX($B$22:$K$22,,SMALL(IF($B$24:$K$24=$C32,COLUMN($B$24:$K$24)-1,""),COUNTIF($C$30:$C32,$C32)))</f>
        <v>40</v>
      </c>
      <c r="G32" s="72">
        <f t="shared" si="9"/>
        <v>210</v>
      </c>
      <c r="I32" t="s">
        <v>47</v>
      </c>
    </row>
    <row r="33" spans="1:7" ht="15" thickBot="1" x14ac:dyDescent="0.35">
      <c r="A33" s="47" cm="1">
        <f t="array" ref="A33">SUM(--(C33&lt;IF(MATCH(C$30:C$39,C$30:C$39,0)=ROW(C$30:C$39)-29,C$30:C$39,"")))</f>
        <v>4</v>
      </c>
      <c r="B33" s="2" t="str" cm="1">
        <f t="array" ref="B33">INDEX($B$3:$K$3,,SMALL(IF($B$24:$K$24=C33,COLUMN($B$24:$K$24)-1,""),COUNTIF($C$30:$C33,$C33)))</f>
        <v>TEAM 5</v>
      </c>
      <c r="C33" s="23">
        <f t="shared" si="8"/>
        <v>390</v>
      </c>
      <c r="D33" s="71" cm="1">
        <f t="array" ref="D33">INDEX($B$13:$K$13,,SMALL(IF($B$24:$K$24=$C33,COLUMN($B$24:$K$24)-1,""),COUNTIF($C$30:$C33,$C33)))</f>
        <v>20</v>
      </c>
      <c r="E33" s="44" cm="1">
        <f t="array" ref="E33">INDEX($B$18:$K$18,,SMALL(IF($B$24:$K$24=$C33,COLUMN($B$24:$K$24)-1,""),COUNTIF($C$30:$C33,$C33)))</f>
        <v>100</v>
      </c>
      <c r="F33" s="73" cm="1">
        <f t="array" ref="F33">INDEX($B$22:$K$22,,SMALL(IF($B$24:$K$24=$C33,COLUMN($B$24:$K$24)-1,""),COUNTIF($C$30:$C33,$C33)))</f>
        <v>100</v>
      </c>
      <c r="G33" s="72">
        <f t="shared" si="9"/>
        <v>220</v>
      </c>
    </row>
    <row r="34" spans="1:7" ht="15" thickBot="1" x14ac:dyDescent="0.35">
      <c r="A34" s="47" cm="1">
        <f t="array" ref="A34">SUM(--(C34&lt;IF(MATCH(C$30:C$39,C$30:C$39,0)=ROW(C$30:C$39)-29,C$30:C$39,"")))</f>
        <v>4</v>
      </c>
      <c r="B34" s="2" t="str" cm="1">
        <f t="array" ref="B34">INDEX($B$3:$K$3,,SMALL(IF($B$24:$K$24=C34,COLUMN($B$24:$K$24)-1,""),COUNTIF($C$30:$C34,$C34)))</f>
        <v>TEAM 7</v>
      </c>
      <c r="C34" s="23">
        <f t="shared" si="8"/>
        <v>390</v>
      </c>
      <c r="D34" s="71" cm="1">
        <f t="array" ref="D34">INDEX($B$13:$K$13,,SMALL(IF($B$24:$K$24=$C34,COLUMN($B$24:$K$24)-1,""),COUNTIF($C$30:$C34,$C34)))</f>
        <v>50</v>
      </c>
      <c r="E34" s="44" cm="1">
        <f t="array" ref="E34">INDEX($B$18:$K$18,,SMALL(IF($B$24:$K$24=$C34,COLUMN($B$24:$K$24)-1,""),COUNTIF($C$30:$C34,$C34)))</f>
        <v>30</v>
      </c>
      <c r="F34" s="73" cm="1">
        <f t="array" ref="F34">INDEX($B$22:$K$22,,SMALL(IF($B$24:$K$24=$C34,COLUMN($B$24:$K$24)-1,""),COUNTIF($C$30:$C34,$C34)))</f>
        <v>80</v>
      </c>
      <c r="G34" s="72">
        <f t="shared" si="9"/>
        <v>160</v>
      </c>
    </row>
    <row r="35" spans="1:7" ht="15" thickBot="1" x14ac:dyDescent="0.35">
      <c r="A35" s="47" cm="1">
        <f t="array" ref="A35">SUM(--(C35&lt;IF(MATCH(C$30:C$39,C$30:C$39,0)=ROW(C$30:C$39)-29,C$30:C$39,"")))</f>
        <v>5</v>
      </c>
      <c r="B35" s="2" t="str" cm="1">
        <f t="array" ref="B35">INDEX($B$3:$K$3,,SMALL(IF($B$24:$K$24=C35,COLUMN($B$24:$K$24)-1,""),COUNTIF($C$30:$C35,$C35)))</f>
        <v>TEAM 1</v>
      </c>
      <c r="C35" s="23">
        <f t="shared" si="8"/>
        <v>383</v>
      </c>
      <c r="D35" s="71" cm="1">
        <f t="array" ref="D35">INDEX($B$13:$K$13,,SMALL(IF($B$24:$K$24=$C35,COLUMN($B$24:$K$24)-1,""),COUNTIF($C$30:$C35,$C35)))</f>
        <v>90</v>
      </c>
      <c r="E35" s="44" cm="1">
        <f t="array" ref="E35">INDEX($B$18:$K$18,,SMALL(IF($B$24:$K$24=$C35,COLUMN($B$24:$K$24)-1,""),COUNTIF($C$30:$C35,$C35)))</f>
        <v>50</v>
      </c>
      <c r="F35" s="73" cm="1">
        <f t="array" ref="F35">INDEX($B$22:$K$22,,SMALL(IF($B$24:$K$24=$C35,COLUMN($B$24:$K$24)-1,""),COUNTIF($C$30:$C35,$C35)))</f>
        <v>90</v>
      </c>
      <c r="G35" s="72">
        <f t="shared" si="9"/>
        <v>230</v>
      </c>
    </row>
    <row r="36" spans="1:7" ht="15" thickBot="1" x14ac:dyDescent="0.35">
      <c r="A36" s="47" cm="1">
        <f t="array" ref="A36">SUM(--(C36&lt;IF(MATCH(C$30:C$39,C$30:C$39,0)=ROW(C$30:C$39)-29,C$30:C$39,"")))</f>
        <v>6</v>
      </c>
      <c r="B36" s="2" t="str" cm="1">
        <f t="array" ref="B36">INDEX($B$3:$K$3,,SMALL(IF($B$24:$K$24=C36,COLUMN($B$24:$K$24)-1,""),COUNTIF($C$30:$C36,$C36)))</f>
        <v>TEAM 2</v>
      </c>
      <c r="C36" s="23">
        <f t="shared" si="8"/>
        <v>330</v>
      </c>
      <c r="D36" s="71" cm="1">
        <f t="array" ref="D36">INDEX($B$13:$K$13,,SMALL(IF($B$24:$K$24=$C36,COLUMN($B$24:$K$24)-1,""),COUNTIF($C$30:$C36,$C36)))</f>
        <v>30</v>
      </c>
      <c r="E36" s="44" cm="1">
        <f t="array" ref="E36">INDEX($B$18:$K$18,,SMALL(IF($B$24:$K$24=$C36,COLUMN($B$24:$K$24)-1,""),COUNTIF($C$30:$C36,$C36)))</f>
        <v>60</v>
      </c>
      <c r="F36" s="73" cm="1">
        <f t="array" ref="F36">INDEX($B$22:$K$22,,SMALL(IF($B$24:$K$24=$C36,COLUMN($B$24:$K$24)-1,""),COUNTIF($C$30:$C36,$C36)))</f>
        <v>50</v>
      </c>
      <c r="G36" s="72">
        <f t="shared" si="9"/>
        <v>140</v>
      </c>
    </row>
    <row r="37" spans="1:7" ht="15" thickBot="1" x14ac:dyDescent="0.35">
      <c r="A37" s="47" cm="1">
        <f t="array" ref="A37">SUM(--(C37&lt;IF(MATCH(C$30:C$39,C$30:C$39,0)=ROW(C$30:C$39)-29,C$30:C$39,"")))</f>
        <v>7</v>
      </c>
      <c r="B37" s="2" t="str" cm="1">
        <f t="array" ref="B37">INDEX($B$3:$K$3,,SMALL(IF($B$24:$K$24=C37,COLUMN($B$24:$K$24)-1,""),COUNTIF($C$30:$C37,$C37)))</f>
        <v>TEAM 10</v>
      </c>
      <c r="C37" s="23">
        <f t="shared" si="8"/>
        <v>295</v>
      </c>
      <c r="D37" s="71" cm="1">
        <f t="array" ref="D37">INDEX($B$13:$K$13,,SMALL(IF($B$24:$K$24=$C37,COLUMN($B$24:$K$24)-1,""),COUNTIF($C$30:$C37,$C37)))</f>
        <v>70</v>
      </c>
      <c r="E37" s="44" cm="1">
        <f t="array" ref="E37">INDEX($B$18:$K$18,,SMALL(IF($B$24:$K$24=$C37,COLUMN($B$24:$K$24)-1,""),COUNTIF($C$30:$C37,$C37)))</f>
        <v>10</v>
      </c>
      <c r="F37" s="73" cm="1">
        <f t="array" ref="F37">INDEX($B$22:$K$22,,SMALL(IF($B$24:$K$24=$C37,COLUMN($B$24:$K$24)-1,""),COUNTIF($C$30:$C37,$C37)))</f>
        <v>10</v>
      </c>
      <c r="G37" s="72">
        <f t="shared" si="9"/>
        <v>90</v>
      </c>
    </row>
    <row r="38" spans="1:7" ht="15" thickBot="1" x14ac:dyDescent="0.35">
      <c r="A38" s="47" cm="1">
        <f t="array" ref="A38">SUM(--(C38&lt;IF(MATCH(C$30:C$39,C$30:C$39,0)=ROW(C$30:C$39)-29,C$30:C$39,"")))</f>
        <v>8</v>
      </c>
      <c r="B38" s="2" t="str" cm="1">
        <f t="array" ref="B38">INDEX($B$3:$K$3,,SMALL(IF($B$24:$K$24=C38,COLUMN($B$24:$K$24)-1,""),COUNTIF($C$30:$C38,$C38)))</f>
        <v>TEAM 9</v>
      </c>
      <c r="C38" s="23">
        <f t="shared" si="8"/>
        <v>287</v>
      </c>
      <c r="D38" s="71" cm="1">
        <f t="array" ref="D38">INDEX($B$13:$K$13,,SMALL(IF($B$24:$K$24=$C38,COLUMN($B$24:$K$24)-1,""),COUNTIF($C$30:$C38,$C38)))</f>
        <v>40</v>
      </c>
      <c r="E38" s="44" cm="1">
        <f t="array" ref="E38">INDEX($B$18:$K$18,,SMALL(IF($B$24:$K$24=$C38,COLUMN($B$24:$K$24)-1,""),COUNTIF($C$30:$C38,$C38)))</f>
        <v>40</v>
      </c>
      <c r="F38" s="73" cm="1">
        <f t="array" ref="F38">INDEX($B$22:$K$22,,SMALL(IF($B$24:$K$24=$C38,COLUMN($B$24:$K$24)-1,""),COUNTIF($C$30:$C38,$C38)))</f>
        <v>30</v>
      </c>
      <c r="G38" s="72">
        <f t="shared" si="9"/>
        <v>110</v>
      </c>
    </row>
    <row r="39" spans="1:7" x14ac:dyDescent="0.3">
      <c r="A39" s="47" cm="1">
        <f t="array" ref="A39">SUM(--(C39&lt;IF(MATCH(C$30:C$39,C$30:C$39,0)=ROW(C$30:C$39)-29,C$30:C$39,"")))</f>
        <v>9</v>
      </c>
      <c r="B39" s="2" t="str" cm="1">
        <f t="array" ref="B39">INDEX($B$3:$K$3,,SMALL(IF($B$24:$K$24=C39,COLUMN($B$24:$K$24)-1,""),COUNTIF($C$30:$C39,$C39)))</f>
        <v>TEAM 4</v>
      </c>
      <c r="C39" s="23">
        <f t="shared" si="8"/>
        <v>257</v>
      </c>
      <c r="D39" s="71" cm="1">
        <f t="array" ref="D39">INDEX($B$13:$K$13,,SMALL(IF($B$24:$K$24=$C39,COLUMN($B$24:$K$24)-1,""),COUNTIF($C$30:$C39,$C39)))</f>
        <v>20</v>
      </c>
      <c r="E39" s="44" cm="1">
        <f t="array" ref="E39">INDEX($B$18:$K$18,,SMALL(IF($B$24:$K$24=$C39,COLUMN($B$24:$K$24)-1,""),COUNTIF($C$30:$C39,$C39)))</f>
        <v>20</v>
      </c>
      <c r="F39" s="73" cm="1">
        <f t="array" ref="F39">INDEX($B$22:$K$22,,SMALL(IF($B$24:$K$24=$C39,COLUMN($B$24:$K$24)-1,""),COUNTIF($C$30:$C39,$C39)))</f>
        <v>20</v>
      </c>
      <c r="G39" s="72">
        <f t="shared" si="9"/>
        <v>60</v>
      </c>
    </row>
  </sheetData>
  <mergeCells count="1">
    <mergeCell ref="A28:E28"/>
  </mergeCells>
  <phoneticPr fontId="4" type="noConversion"/>
  <conditionalFormatting sqref="A30:A39">
    <cfRule type="expression" dxfId="0" priority="1">
      <formula>AND(COUNTIF($A$30:$A$39,A30)&gt;1)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04BC68-C442-8D4D-8094-7DA8A39EFA9E}">
  <dimension ref="A3:M32"/>
  <sheetViews>
    <sheetView zoomScale="150" zoomScaleNormal="150" workbookViewId="0">
      <selection activeCell="G21" sqref="G21"/>
    </sheetView>
  </sheetViews>
  <sheetFormatPr baseColWidth="10" defaultRowHeight="14.4" x14ac:dyDescent="0.3"/>
  <cols>
    <col min="1" max="1" width="20.33203125" bestFit="1" customWidth="1"/>
  </cols>
  <sheetData>
    <row r="3" spans="1:11" x14ac:dyDescent="0.3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K3" s="1" t="s">
        <v>9</v>
      </c>
    </row>
    <row r="4" spans="1:11" x14ac:dyDescent="0.3">
      <c r="A4" s="2" t="s">
        <v>10</v>
      </c>
      <c r="B4" s="2">
        <v>30</v>
      </c>
      <c r="C4" s="2">
        <v>35</v>
      </c>
      <c r="D4" s="2">
        <v>40</v>
      </c>
      <c r="E4" s="2">
        <v>40</v>
      </c>
      <c r="F4" s="2"/>
      <c r="G4" s="2"/>
      <c r="H4" s="2"/>
      <c r="I4" s="2"/>
      <c r="J4" s="2"/>
      <c r="K4" s="2"/>
    </row>
    <row r="5" spans="1:11" x14ac:dyDescent="0.3">
      <c r="A5" s="2" t="s">
        <v>11</v>
      </c>
      <c r="B5" s="2">
        <v>35</v>
      </c>
      <c r="C5" s="2">
        <v>40</v>
      </c>
      <c r="D5" s="2">
        <v>40</v>
      </c>
      <c r="E5" s="2">
        <v>40</v>
      </c>
      <c r="F5" s="2"/>
      <c r="G5" s="2"/>
      <c r="H5" s="2"/>
      <c r="I5" s="2"/>
      <c r="J5" s="2"/>
      <c r="K5" s="2"/>
    </row>
    <row r="6" spans="1:11" x14ac:dyDescent="0.3">
      <c r="A6" s="19" t="s">
        <v>12</v>
      </c>
      <c r="B6" s="2">
        <v>40</v>
      </c>
      <c r="C6" s="2">
        <v>40</v>
      </c>
      <c r="D6" s="2">
        <v>40</v>
      </c>
      <c r="E6" s="2">
        <v>40</v>
      </c>
      <c r="F6" s="2"/>
      <c r="G6" s="2"/>
      <c r="H6" s="2"/>
      <c r="I6" s="2"/>
      <c r="J6" s="2"/>
      <c r="K6" s="2"/>
    </row>
    <row r="7" spans="1:11" x14ac:dyDescent="0.3">
      <c r="A7" s="2"/>
      <c r="B7" s="20">
        <v>2.6388888888888962E-2</v>
      </c>
      <c r="C7" s="20">
        <v>4.9305555555555547E-2</v>
      </c>
      <c r="D7" s="20">
        <v>0</v>
      </c>
      <c r="E7" s="20">
        <v>0</v>
      </c>
      <c r="F7" s="21"/>
      <c r="G7" s="21"/>
      <c r="H7" s="21"/>
      <c r="I7" s="21"/>
      <c r="J7" s="21"/>
      <c r="K7" s="21"/>
    </row>
    <row r="8" spans="1:11" x14ac:dyDescent="0.3">
      <c r="A8" s="2" t="s">
        <v>13</v>
      </c>
      <c r="B8" s="2">
        <v>10</v>
      </c>
      <c r="C8" s="2">
        <v>10</v>
      </c>
      <c r="D8" s="2">
        <v>10</v>
      </c>
      <c r="E8" s="2">
        <v>10</v>
      </c>
      <c r="F8" s="2"/>
      <c r="G8" s="2"/>
      <c r="H8" s="2"/>
      <c r="I8" s="2"/>
      <c r="J8" s="2"/>
      <c r="K8" s="2"/>
    </row>
    <row r="9" spans="1:11" x14ac:dyDescent="0.3">
      <c r="A9" s="2" t="s">
        <v>14</v>
      </c>
      <c r="B9" s="2">
        <v>28</v>
      </c>
      <c r="C9" s="2">
        <v>30</v>
      </c>
      <c r="D9" s="2">
        <v>30</v>
      </c>
      <c r="E9" s="2">
        <v>30</v>
      </c>
      <c r="F9" s="2"/>
      <c r="G9" s="2"/>
      <c r="H9" s="2"/>
      <c r="I9" s="2"/>
      <c r="J9" s="2"/>
      <c r="K9" s="2"/>
    </row>
    <row r="10" spans="1:11" ht="6.75" customHeight="1" x14ac:dyDescent="0.3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</row>
    <row r="11" spans="1:11" ht="16.5" customHeight="1" x14ac:dyDescent="0.3">
      <c r="A11" s="5" t="s">
        <v>17</v>
      </c>
      <c r="B11" s="4">
        <v>143</v>
      </c>
      <c r="C11" s="4">
        <v>155</v>
      </c>
      <c r="D11" s="4">
        <v>160</v>
      </c>
      <c r="E11" s="4">
        <v>160</v>
      </c>
      <c r="F11" s="4">
        <v>140</v>
      </c>
      <c r="G11" s="4">
        <v>160</v>
      </c>
      <c r="H11" s="4">
        <v>200</v>
      </c>
      <c r="I11" s="4">
        <v>90</v>
      </c>
      <c r="J11" s="4">
        <v>185</v>
      </c>
      <c r="K11" s="4">
        <v>80</v>
      </c>
    </row>
    <row r="12" spans="1:11" ht="16.5" customHeight="1" x14ac:dyDescent="0.3">
      <c r="A12" s="5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1" x14ac:dyDescent="0.3">
      <c r="A13" s="2" t="s">
        <v>15</v>
      </c>
      <c r="B13" s="2">
        <v>25</v>
      </c>
      <c r="C13" s="2">
        <v>23</v>
      </c>
      <c r="D13" s="2">
        <v>0</v>
      </c>
      <c r="E13" s="2">
        <v>0</v>
      </c>
      <c r="F13" s="2"/>
      <c r="G13" s="2"/>
      <c r="H13" s="2"/>
      <c r="I13" s="2"/>
      <c r="J13" s="2"/>
      <c r="K13" s="2"/>
    </row>
    <row r="14" spans="1:11" x14ac:dyDescent="0.3">
      <c r="A14" s="22" t="s">
        <v>16</v>
      </c>
      <c r="B14" s="17">
        <v>5.208333333333337E-2</v>
      </c>
      <c r="C14" s="17">
        <v>7.2916666666666685E-2</v>
      </c>
      <c r="D14" s="17">
        <v>7.8472222222222221E-2</v>
      </c>
      <c r="E14" s="17">
        <v>8.3333333333333329E-2</v>
      </c>
      <c r="F14" s="17">
        <v>3.8194444444444441E-2</v>
      </c>
      <c r="G14" s="18">
        <v>5.3159722222222226E-2</v>
      </c>
      <c r="H14" s="18">
        <v>5.2789351851851851E-2</v>
      </c>
      <c r="I14" s="17">
        <v>5.9722222222222225E-2</v>
      </c>
      <c r="J14" s="17">
        <v>8.1944444444444445E-2</v>
      </c>
      <c r="K14" s="17">
        <v>8.4027777777777771E-2</v>
      </c>
    </row>
    <row r="15" spans="1:11" x14ac:dyDescent="0.3">
      <c r="A15" s="68" t="s">
        <v>19</v>
      </c>
      <c r="B15" s="7">
        <f>RANK(B14,$B14:$K14,1)</f>
        <v>2</v>
      </c>
      <c r="C15" s="7">
        <f t="shared" ref="C15:K15" si="0">RANK(C14,$B14:$K14,1)</f>
        <v>6</v>
      </c>
      <c r="D15" s="7">
        <f t="shared" si="0"/>
        <v>7</v>
      </c>
      <c r="E15" s="7">
        <f t="shared" si="0"/>
        <v>9</v>
      </c>
      <c r="F15" s="7">
        <f t="shared" si="0"/>
        <v>1</v>
      </c>
      <c r="G15" s="7">
        <f t="shared" si="0"/>
        <v>4</v>
      </c>
      <c r="H15" s="7">
        <f t="shared" si="0"/>
        <v>3</v>
      </c>
      <c r="I15" s="7">
        <f t="shared" si="0"/>
        <v>5</v>
      </c>
      <c r="J15" s="7">
        <f t="shared" si="0"/>
        <v>8</v>
      </c>
      <c r="K15" s="7">
        <f t="shared" si="0"/>
        <v>10</v>
      </c>
    </row>
    <row r="16" spans="1:11" x14ac:dyDescent="0.3">
      <c r="A16" s="69"/>
      <c r="B16" s="7">
        <f t="shared" ref="B16:E16" si="1">100-(B15-1)*10</f>
        <v>90</v>
      </c>
      <c r="C16" s="7">
        <f t="shared" si="1"/>
        <v>50</v>
      </c>
      <c r="D16" s="7">
        <f t="shared" si="1"/>
        <v>40</v>
      </c>
      <c r="E16" s="7">
        <f t="shared" si="1"/>
        <v>20</v>
      </c>
      <c r="F16" s="7">
        <f>100-(F15-1)*10</f>
        <v>100</v>
      </c>
      <c r="G16" s="7">
        <f t="shared" ref="G16:K16" si="2">100-(G15-1)*10</f>
        <v>70</v>
      </c>
      <c r="H16" s="7">
        <f t="shared" si="2"/>
        <v>80</v>
      </c>
      <c r="I16" s="7">
        <f t="shared" si="2"/>
        <v>60</v>
      </c>
      <c r="J16" s="7">
        <f t="shared" si="2"/>
        <v>30</v>
      </c>
      <c r="K16" s="7">
        <f t="shared" si="2"/>
        <v>10</v>
      </c>
    </row>
    <row r="17" spans="1:13" x14ac:dyDescent="0.3">
      <c r="A17" s="2"/>
      <c r="B17" s="3">
        <f>B11+B16</f>
        <v>233</v>
      </c>
      <c r="C17" s="3">
        <f t="shared" ref="C17:K17" si="3">C11+C16</f>
        <v>205</v>
      </c>
      <c r="D17" s="3">
        <f t="shared" si="3"/>
        <v>200</v>
      </c>
      <c r="E17" s="3">
        <f t="shared" si="3"/>
        <v>180</v>
      </c>
      <c r="F17" s="11">
        <f t="shared" si="3"/>
        <v>240</v>
      </c>
      <c r="G17" s="11">
        <f t="shared" si="3"/>
        <v>230</v>
      </c>
      <c r="H17" s="3">
        <f t="shared" si="3"/>
        <v>280</v>
      </c>
      <c r="I17" s="3">
        <f t="shared" si="3"/>
        <v>150</v>
      </c>
      <c r="J17" s="3">
        <f t="shared" si="3"/>
        <v>215</v>
      </c>
      <c r="K17" s="3">
        <f t="shared" si="3"/>
        <v>90</v>
      </c>
    </row>
    <row r="18" spans="1:13" x14ac:dyDescent="0.3">
      <c r="A18" s="9" t="s">
        <v>23</v>
      </c>
      <c r="B18" s="10" cm="1">
        <f t="array" ref="B18">SUMPRODUCT(--($B17:$K17&gt;B17))+1</f>
        <v>3</v>
      </c>
      <c r="C18" s="10" cm="1">
        <f t="array" ref="C18">SUMPRODUCT(--($B17:$K17&gt;C17))+1</f>
        <v>6</v>
      </c>
      <c r="D18" s="10" cm="1">
        <f t="array" ref="D18">SUMPRODUCT(--($B17:$K17&gt;D17))+1</f>
        <v>7</v>
      </c>
      <c r="E18" s="10" cm="1">
        <f t="array" ref="E18">SUMPRODUCT(--($B17:$K17&gt;E17))+1</f>
        <v>8</v>
      </c>
      <c r="F18" s="10" cm="1">
        <f t="array" ref="F18">SUMPRODUCT(--($B17:$K17&gt;F17))+1</f>
        <v>2</v>
      </c>
      <c r="G18" s="10" cm="1">
        <f t="array" ref="G18">SUMPRODUCT(--($B17:$K17&gt;G17))+1</f>
        <v>4</v>
      </c>
      <c r="H18" s="10" cm="1">
        <f t="array" ref="H18">SUMPRODUCT(--($B17:$K17&gt;H17))+1</f>
        <v>1</v>
      </c>
      <c r="I18" s="10" cm="1">
        <f t="array" ref="I18">SUMPRODUCT(--($B17:$K17&gt;I17))+1</f>
        <v>9</v>
      </c>
      <c r="J18" s="10" cm="1">
        <f t="array" ref="J18">SUMPRODUCT(--($B17:$K17&gt;J17))+1</f>
        <v>5</v>
      </c>
      <c r="K18" s="10" cm="1">
        <f t="array" ref="K18">SUMPRODUCT(--($B17:$K17&gt;K17))+1</f>
        <v>10</v>
      </c>
      <c r="M18" t="s">
        <v>25</v>
      </c>
    </row>
    <row r="19" spans="1:13" x14ac:dyDescent="0.3">
      <c r="A19" s="9" t="s">
        <v>24</v>
      </c>
      <c r="B19" s="9" cm="1">
        <f t="array" ref="B19">SUM(--(B17&lt;IF(MATCH($B17:$K17,$B17:$K17,0)=COLUMN($B17:$K17)-1,$B17:$K17,"")))</f>
        <v>2</v>
      </c>
      <c r="C19" s="9" cm="1">
        <f t="array" ref="C19">SUM(--(C17&lt;IF(MATCH($B17:$K17,$B17:$K17,0)=COLUMN($B17:$K17)-1,$B17:$K17,"")))</f>
        <v>5</v>
      </c>
      <c r="D19" s="9" cm="1">
        <f t="array" ref="D19">SUM(--(D17&lt;IF(MATCH($B17:$K17,$B17:$K17,0)=COLUMN($B17:$K17)-1,$B17:$K17,"")))</f>
        <v>6</v>
      </c>
      <c r="E19" s="9" cm="1">
        <f t="array" ref="E19">SUM(--(E17&lt;IF(MATCH($B17:$K17,$B17:$K17,0)=COLUMN($B17:$K17)-1,$B17:$K17,"")))</f>
        <v>7</v>
      </c>
      <c r="F19" s="9" cm="1">
        <f t="array" ref="F19">SUM(--(F17&lt;IF(MATCH($B17:$K17,$B17:$K17,0)=COLUMN($B17:$K17)-1,$B17:$K17,"")))</f>
        <v>1</v>
      </c>
      <c r="G19" s="9" cm="1">
        <f t="array" ref="G19">SUM(--(G17&lt;IF(MATCH($B17:$K17,$B17:$K17,0)=COLUMN($B17:$K17)-1,$B17:$K17,"")))</f>
        <v>3</v>
      </c>
      <c r="H19" s="9" cm="1">
        <f t="array" ref="H19">SUM(--(H17&lt;IF(MATCH($B17:$K17,$B17:$K17,0)=COLUMN($B17:$K17)-1,$B17:$K17,"")))</f>
        <v>0</v>
      </c>
      <c r="I19" s="9" cm="1">
        <f t="array" ref="I19">SUM(--(I17&lt;IF(MATCH($B17:$K17,$B17:$K17,0)=COLUMN($B17:$K17)-1,$B17:$K17,"")))</f>
        <v>8</v>
      </c>
      <c r="J19" s="9" cm="1">
        <f t="array" ref="J19">SUM(--(J17&lt;IF(MATCH($B17:$K17,$B17:$K17,0)=COLUMN($B17:$K17)-1,$B17:$K17,"")))</f>
        <v>4</v>
      </c>
      <c r="K19" s="9" cm="1">
        <f t="array" ref="K19">SUM(--(K17&lt;IF(MATCH($B17:$K17,$B17:$K17,0)=COLUMN($B17:$K17)-1,$B17:$K17,"")))</f>
        <v>9</v>
      </c>
    </row>
    <row r="20" spans="1:13" x14ac:dyDescent="0.3">
      <c r="A20" s="70" t="s">
        <v>18</v>
      </c>
      <c r="B20" s="70"/>
      <c r="C20" s="70"/>
      <c r="D20" s="70"/>
      <c r="E20" s="70"/>
    </row>
    <row r="21" spans="1:13" x14ac:dyDescent="0.3">
      <c r="A21" s="12"/>
      <c r="B21" s="12"/>
      <c r="C21" s="12" t="s">
        <v>21</v>
      </c>
      <c r="D21" s="12" t="s">
        <v>22</v>
      </c>
      <c r="E21" s="12"/>
      <c r="F21" s="13"/>
    </row>
    <row r="22" spans="1:13" x14ac:dyDescent="0.3">
      <c r="A22" s="13">
        <v>1</v>
      </c>
      <c r="B22" s="14" t="s">
        <v>6</v>
      </c>
      <c r="C22" s="15">
        <v>200</v>
      </c>
      <c r="D22" s="15">
        <v>70</v>
      </c>
      <c r="E22" s="16">
        <v>270</v>
      </c>
      <c r="F22" s="13"/>
    </row>
    <row r="23" spans="1:13" x14ac:dyDescent="0.3">
      <c r="A23" s="13">
        <v>2</v>
      </c>
      <c r="B23" s="14" t="s">
        <v>5</v>
      </c>
      <c r="C23" s="15">
        <v>160</v>
      </c>
      <c r="D23" s="15">
        <v>90</v>
      </c>
      <c r="E23" s="16">
        <v>250</v>
      </c>
      <c r="F23" s="13"/>
      <c r="G23" t="s">
        <v>26</v>
      </c>
    </row>
    <row r="24" spans="1:13" x14ac:dyDescent="0.3">
      <c r="A24" s="13">
        <v>3</v>
      </c>
      <c r="B24" s="14" t="s">
        <v>4</v>
      </c>
      <c r="C24" s="15">
        <v>140</v>
      </c>
      <c r="D24" s="15">
        <v>100</v>
      </c>
      <c r="E24" s="16">
        <v>240</v>
      </c>
      <c r="F24" s="13"/>
    </row>
    <row r="25" spans="1:13" x14ac:dyDescent="0.3">
      <c r="A25" s="13">
        <v>4</v>
      </c>
      <c r="B25" s="14" t="s">
        <v>0</v>
      </c>
      <c r="C25" s="15">
        <v>143</v>
      </c>
      <c r="D25" s="15">
        <v>80</v>
      </c>
      <c r="E25" s="16">
        <v>223</v>
      </c>
      <c r="F25" s="13"/>
    </row>
    <row r="26" spans="1:13" x14ac:dyDescent="0.3">
      <c r="A26" s="13">
        <v>5</v>
      </c>
      <c r="B26" s="14" t="s">
        <v>8</v>
      </c>
      <c r="C26" s="15">
        <v>185</v>
      </c>
      <c r="D26" s="15">
        <v>30</v>
      </c>
      <c r="E26" s="16">
        <v>215</v>
      </c>
      <c r="F26" s="13"/>
    </row>
    <row r="27" spans="1:13" x14ac:dyDescent="0.3">
      <c r="A27" s="13">
        <v>6</v>
      </c>
      <c r="B27" s="14" t="s">
        <v>1</v>
      </c>
      <c r="C27" s="15">
        <v>155</v>
      </c>
      <c r="D27" s="15">
        <v>50</v>
      </c>
      <c r="E27" s="16">
        <v>205</v>
      </c>
      <c r="F27" s="13"/>
    </row>
    <row r="28" spans="1:13" x14ac:dyDescent="0.3">
      <c r="A28" s="13">
        <v>7</v>
      </c>
      <c r="B28" s="14" t="s">
        <v>2</v>
      </c>
      <c r="C28" s="15">
        <v>160</v>
      </c>
      <c r="D28" s="15">
        <v>40</v>
      </c>
      <c r="E28" s="16">
        <v>200</v>
      </c>
      <c r="F28" s="13"/>
    </row>
    <row r="29" spans="1:13" x14ac:dyDescent="0.3">
      <c r="A29" s="13">
        <v>8</v>
      </c>
      <c r="B29" s="14" t="s">
        <v>3</v>
      </c>
      <c r="C29" s="15">
        <v>160</v>
      </c>
      <c r="D29" s="15">
        <v>10</v>
      </c>
      <c r="E29" s="16">
        <v>170</v>
      </c>
      <c r="F29" s="13"/>
    </row>
    <row r="30" spans="1:13" x14ac:dyDescent="0.3">
      <c r="A30" s="13">
        <v>9</v>
      </c>
      <c r="B30" s="14" t="s">
        <v>7</v>
      </c>
      <c r="C30" s="15">
        <v>90</v>
      </c>
      <c r="D30" s="15">
        <v>60</v>
      </c>
      <c r="E30" s="16">
        <v>150</v>
      </c>
      <c r="F30" s="13"/>
    </row>
    <row r="31" spans="1:13" x14ac:dyDescent="0.3">
      <c r="A31" s="13">
        <v>10</v>
      </c>
      <c r="B31" s="14" t="s">
        <v>20</v>
      </c>
      <c r="C31" s="15">
        <v>80</v>
      </c>
      <c r="D31" s="15">
        <v>10</v>
      </c>
      <c r="E31" s="16">
        <v>90</v>
      </c>
      <c r="F31" s="13"/>
    </row>
    <row r="32" spans="1:13" x14ac:dyDescent="0.3">
      <c r="A32" s="13"/>
      <c r="B32" s="13"/>
      <c r="C32" s="13"/>
      <c r="D32" s="13"/>
      <c r="E32" s="13"/>
      <c r="F32" s="13"/>
    </row>
  </sheetData>
  <mergeCells count="2">
    <mergeCell ref="A15:A16"/>
    <mergeCell ref="A20:E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SDIS 84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ENAULT Nathanael</dc:creator>
  <cp:lastModifiedBy>koch gilles</cp:lastModifiedBy>
  <dcterms:created xsi:type="dcterms:W3CDTF">2024-01-07T16:17:52Z</dcterms:created>
  <dcterms:modified xsi:type="dcterms:W3CDTF">2024-01-08T16:25:02Z</dcterms:modified>
</cp:coreProperties>
</file>