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codeName="{E757BCB4-07E6-AE0B-56E0-F0EEF7A6E26C}"/>
  <workbookPr codeName="ThisWorkbook"/>
  <mc:AlternateContent xmlns:mc="http://schemas.openxmlformats.org/markup-compatibility/2006">
    <mc:Choice Requires="x15">
      <x15ac:absPath xmlns:x15ac="http://schemas.microsoft.com/office/spreadsheetml/2010/11/ac" url="https://d.docs.live.net/46114e439d978dda/Documents/"/>
    </mc:Choice>
  </mc:AlternateContent>
  <xr:revisionPtr revIDLastSave="0" documentId="8_{44974FAB-23E6-428E-832B-6780D9EBBA68}" xr6:coauthVersionLast="47" xr6:coauthVersionMax="47" xr10:uidLastSave="{00000000-0000-0000-0000-000000000000}"/>
  <bookViews>
    <workbookView xWindow="-108" yWindow="-108" windowWidth="23256" windowHeight="12576" tabRatio="686" firstSheet="1" activeTab="2" xr2:uid="{00000000-000D-0000-FFFF-FFFF00000000}"/>
  </bookViews>
  <sheets>
    <sheet name="Janvier" sheetId="4" state="hidden" r:id="rId1"/>
    <sheet name="Janvier 2024" sheetId="26" r:id="rId2"/>
    <sheet name="DA" sheetId="24" r:id="rId3"/>
    <sheet name="Employée" sheetId="22" state="hidden" r:id="rId4"/>
    <sheet name="Datas" sheetId="23" state="hidden" r:id="rId5"/>
  </sheets>
  <externalReferences>
    <externalReference r:id="rId6"/>
    <externalReference r:id="rId7"/>
  </externalReferences>
  <definedNames>
    <definedName name="_xlnm._FilterDatabase" localSheetId="2" hidden="1">DA!$A$5:$C$64</definedName>
    <definedName name="AnnéeCalendrier">Janvier!$AH$4</definedName>
    <definedName name="AnnéeCalendrier24">'[1]Février 24'!$AH$4</definedName>
    <definedName name="CléArrivée">Janvier!$C$2</definedName>
    <definedName name="CléDépart">Janvier!$F$2</definedName>
    <definedName name="Clédépartarrivée">Janvier!$Z$2</definedName>
    <definedName name="CléLingepropre">[1]Janvier!$R$2</definedName>
    <definedName name="CléLingesale">[1]Janvier!$M$2</definedName>
    <definedName name="CléMénage">[1]Janvier!$J$2</definedName>
    <definedName name="ÉtiquetteCléCongé">Janvier!$D$2</definedName>
    <definedName name="ÉtiquetteCléPersonnalisée1">Janvier!$N$2</definedName>
    <definedName name="ÉtiquetteCléPersonnalisée2">Janvier!$S$2</definedName>
    <definedName name="ÉtiquetteCléPersonnel">Janvier!$G$2</definedName>
    <definedName name="_xlnm.Print_Titles" localSheetId="0">Janvier!$4:$6</definedName>
    <definedName name="jour_début">[2]Installation!$D$10</definedName>
    <definedName name="logement">'Janvier 2024'!$AH$7:$AH$54</definedName>
    <definedName name="Mois">OFFSET(Datas!$C$2,,,COUNTA(Datas!$C:$C)-1)</definedName>
    <definedName name="Nom_clé">Janvier!$B$2</definedName>
    <definedName name="NomMois" localSheetId="0">Janvier!$B$4</definedName>
    <definedName name="Noms">OFFSET(Datas!$E$2,,,COUNTA(Datas!$E:$E)-1)</definedName>
    <definedName name="Période">OFFSET(Datas!$C$2,,,COUNTA(Datas!$C:$C)-1)</definedName>
    <definedName name="SABINE">OFFSET(Datas!$E$2,,,COUNTA(Datas!$E:$E)-1)</definedName>
    <definedName name="tablo">'Janvier 2024'!$C$7:$AG$54</definedName>
    <definedName name="Titre_Absence_Employé">Janvier!$B$1</definedName>
    <definedName name="transfo">'Janvier 2024'!$AI$7:$BM$54</definedName>
    <definedName name="_xlnm.Print_Area" localSheetId="0">Janvier!$B$4:$AG$39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M14" i="26" l="1" a="1"/>
  <c r="BM14" i="26" s="1"/>
  <c r="BM15" i="26" a="1"/>
  <c r="BM15" i="26"/>
  <c r="BM16" i="26" a="1"/>
  <c r="BM16" i="26" s="1"/>
  <c r="BM17" i="26" a="1"/>
  <c r="BM17" i="26"/>
  <c r="BM18" i="26" a="1"/>
  <c r="BM18" i="26" s="1"/>
  <c r="BM19" i="26" a="1"/>
  <c r="BM19" i="26"/>
  <c r="BM20" i="26" a="1"/>
  <c r="BM20" i="26" s="1"/>
  <c r="BM21" i="26" a="1"/>
  <c r="BM21" i="26"/>
  <c r="BM22" i="26" a="1"/>
  <c r="BM22" i="26" s="1"/>
  <c r="BM23" i="26" a="1"/>
  <c r="BM23" i="26"/>
  <c r="BM24" i="26" a="1"/>
  <c r="BM24" i="26" s="1"/>
  <c r="BM25" i="26" a="1"/>
  <c r="BM25" i="26"/>
  <c r="BM26" i="26" a="1"/>
  <c r="BM26" i="26" s="1"/>
  <c r="BM27" i="26" a="1"/>
  <c r="BM27" i="26"/>
  <c r="BM28" i="26" a="1"/>
  <c r="BM28" i="26" s="1"/>
  <c r="BM29" i="26" a="1"/>
  <c r="BM29" i="26"/>
  <c r="BM30" i="26" a="1"/>
  <c r="BM30" i="26" s="1"/>
  <c r="BM31" i="26" a="1"/>
  <c r="BM31" i="26"/>
  <c r="BM32" i="26" a="1"/>
  <c r="BM32" i="26" s="1"/>
  <c r="BM33" i="26" a="1"/>
  <c r="BM33" i="26"/>
  <c r="BM34" i="26" a="1"/>
  <c r="BM34" i="26" s="1"/>
  <c r="BM35" i="26" a="1"/>
  <c r="BM35" i="26"/>
  <c r="BM36" i="26" a="1"/>
  <c r="BM36" i="26" s="1"/>
  <c r="BM37" i="26" a="1"/>
  <c r="BM37" i="26"/>
  <c r="BM38" i="26" a="1"/>
  <c r="BM38" i="26" s="1"/>
  <c r="BM39" i="26" a="1"/>
  <c r="BM39" i="26"/>
  <c r="BM40" i="26" a="1"/>
  <c r="BM40" i="26" s="1"/>
  <c r="BM41" i="26" a="1"/>
  <c r="BM41" i="26"/>
  <c r="BM42" i="26" a="1"/>
  <c r="BM42" i="26" s="1"/>
  <c r="BM43" i="26" a="1"/>
  <c r="BM43" i="26"/>
  <c r="BM44" i="26" a="1"/>
  <c r="BM44" i="26" s="1"/>
  <c r="BM45" i="26" a="1"/>
  <c r="BM45" i="26"/>
  <c r="BM46" i="26" a="1"/>
  <c r="BM46" i="26" s="1"/>
  <c r="BM47" i="26" a="1"/>
  <c r="BM47" i="26"/>
  <c r="BM48" i="26" a="1"/>
  <c r="BM48" i="26" s="1"/>
  <c r="BM49" i="26" a="1"/>
  <c r="BM49" i="26"/>
  <c r="BM50" i="26" a="1"/>
  <c r="BM50" i="26" s="1"/>
  <c r="BM51" i="26" a="1"/>
  <c r="BM51" i="26"/>
  <c r="BM52" i="26" a="1"/>
  <c r="BM52" i="26" s="1"/>
  <c r="BM53" i="26" a="1"/>
  <c r="BM53" i="26"/>
  <c r="BM54" i="26" a="1"/>
  <c r="BM54" i="26" s="1"/>
  <c r="BM8" i="26" a="1"/>
  <c r="BM8" i="26" s="1"/>
  <c r="C7" i="24" s="1" a="1"/>
  <c r="C7" i="24" s="1"/>
  <c r="BM9" i="26" a="1"/>
  <c r="BM9" i="26"/>
  <c r="BM10" i="26" a="1"/>
  <c r="BM10" i="26" s="1"/>
  <c r="BM11" i="26" a="1"/>
  <c r="BM11" i="26"/>
  <c r="BM12" i="26" a="1"/>
  <c r="BM12" i="26" s="1"/>
  <c r="BM13" i="26" a="1"/>
  <c r="BM13" i="26"/>
  <c r="BM7" i="26" a="1"/>
  <c r="BM7" i="26" s="1"/>
  <c r="AI7" i="26" a="1"/>
  <c r="AI7" i="26" s="1"/>
  <c r="AH26" i="26" a="1"/>
  <c r="AH26" i="26" s="1"/>
  <c r="AH27" i="26" a="1"/>
  <c r="AH27" i="26"/>
  <c r="AH28" i="26" a="1"/>
  <c r="AH28" i="26" s="1"/>
  <c r="AH29" i="26" a="1"/>
  <c r="AH29" i="26"/>
  <c r="AH30" i="26" a="1"/>
  <c r="AH30" i="26" s="1"/>
  <c r="AH31" i="26" a="1"/>
  <c r="AH31" i="26"/>
  <c r="AH32" i="26" a="1"/>
  <c r="AH32" i="26" s="1"/>
  <c r="AH33" i="26" a="1"/>
  <c r="AH33" i="26"/>
  <c r="AH34" i="26" a="1"/>
  <c r="AH34" i="26" s="1"/>
  <c r="AH35" i="26" a="1"/>
  <c r="AH35" i="26"/>
  <c r="AH36" i="26" a="1"/>
  <c r="AH36" i="26" s="1"/>
  <c r="AH37" i="26" a="1"/>
  <c r="AH37" i="26"/>
  <c r="AH38" i="26" a="1"/>
  <c r="AH38" i="26" s="1"/>
  <c r="AH39" i="26" a="1"/>
  <c r="AH39" i="26"/>
  <c r="AH40" i="26" a="1"/>
  <c r="AH40" i="26" s="1"/>
  <c r="AH41" i="26" a="1"/>
  <c r="AH41" i="26"/>
  <c r="AH42" i="26" a="1"/>
  <c r="AH42" i="26" s="1"/>
  <c r="AH43" i="26" a="1"/>
  <c r="AH43" i="26"/>
  <c r="AH44" i="26" a="1"/>
  <c r="AH44" i="26" s="1"/>
  <c r="AH45" i="26" a="1"/>
  <c r="AH45" i="26" s="1"/>
  <c r="AH46" i="26" a="1"/>
  <c r="AH46" i="26" s="1"/>
  <c r="AH47" i="26" a="1"/>
  <c r="AH47" i="26"/>
  <c r="AH48" i="26" a="1"/>
  <c r="AH48" i="26" s="1"/>
  <c r="AH49" i="26" a="1"/>
  <c r="AH49" i="26" s="1"/>
  <c r="AH50" i="26" a="1"/>
  <c r="AH50" i="26" s="1"/>
  <c r="AH51" i="26" a="1"/>
  <c r="AH51" i="26" s="1"/>
  <c r="AH52" i="26" a="1"/>
  <c r="AH52" i="26" s="1"/>
  <c r="AH53" i="26" a="1"/>
  <c r="AH53" i="26" s="1"/>
  <c r="AH54" i="26" a="1"/>
  <c r="AH54" i="26" s="1"/>
  <c r="AH8" i="26" a="1"/>
  <c r="AH8" i="26" s="1"/>
  <c r="AH9" i="26" a="1"/>
  <c r="AH9" i="26"/>
  <c r="AH10" i="26" a="1"/>
  <c r="AH10" i="26" s="1"/>
  <c r="AH11" i="26" a="1"/>
  <c r="AH11" i="26"/>
  <c r="AH12" i="26" a="1"/>
  <c r="AH12" i="26" s="1"/>
  <c r="AH13" i="26" a="1"/>
  <c r="AH13" i="26"/>
  <c r="AH14" i="26" a="1"/>
  <c r="AH14" i="26" s="1"/>
  <c r="AH15" i="26" a="1"/>
  <c r="AH15" i="26"/>
  <c r="AH16" i="26" a="1"/>
  <c r="AH16" i="26" s="1"/>
  <c r="AH17" i="26" a="1"/>
  <c r="AH17" i="26"/>
  <c r="AH18" i="26" a="1"/>
  <c r="AH18" i="26" s="1"/>
  <c r="AH19" i="26" a="1"/>
  <c r="AH19" i="26"/>
  <c r="AH20" i="26" a="1"/>
  <c r="AH20" i="26" s="1"/>
  <c r="AH21" i="26" a="1"/>
  <c r="AH21" i="26"/>
  <c r="AH22" i="26" a="1"/>
  <c r="AH22" i="26" s="1"/>
  <c r="AH23" i="26" a="1"/>
  <c r="AH23" i="26"/>
  <c r="AH24" i="26" a="1"/>
  <c r="AH24" i="26" s="1"/>
  <c r="AH25" i="26" a="1"/>
  <c r="AH25" i="26"/>
  <c r="AH7" i="26" a="1"/>
  <c r="AH7" i="26" s="1"/>
  <c r="AI8" i="26" a="1"/>
  <c r="AI8" i="26" s="1"/>
  <c r="AJ8" i="26" a="1"/>
  <c r="AJ8" i="26"/>
  <c r="AK8" i="26" a="1"/>
  <c r="AK8" i="26" s="1"/>
  <c r="AL8" i="26" a="1"/>
  <c r="AL8" i="26" s="1"/>
  <c r="AM8" i="26" a="1"/>
  <c r="AM8" i="26" s="1"/>
  <c r="AN8" i="26" a="1"/>
  <c r="AN8" i="26" s="1"/>
  <c r="AO8" i="26" a="1"/>
  <c r="AO8" i="26" s="1"/>
  <c r="AP8" i="26" a="1"/>
  <c r="AP8" i="26"/>
  <c r="AQ8" i="26" a="1"/>
  <c r="AQ8" i="26" s="1"/>
  <c r="AR8" i="26" a="1"/>
  <c r="AR8" i="26"/>
  <c r="AS8" i="26" a="1"/>
  <c r="AS8" i="26" s="1"/>
  <c r="AT8" i="26" a="1"/>
  <c r="AT8" i="26"/>
  <c r="AU8" i="26" a="1"/>
  <c r="AU8" i="26" s="1"/>
  <c r="AV8" i="26" a="1"/>
  <c r="AV8" i="26" s="1"/>
  <c r="AW8" i="26" a="1"/>
  <c r="AW8" i="26" s="1"/>
  <c r="AX8" i="26" a="1"/>
  <c r="AX8" i="26"/>
  <c r="AY8" i="26" a="1"/>
  <c r="AY8" i="26" s="1"/>
  <c r="AZ8" i="26" a="1"/>
  <c r="AZ8" i="26"/>
  <c r="BA8" i="26" a="1"/>
  <c r="BA8" i="26" s="1"/>
  <c r="BB8" i="26" a="1"/>
  <c r="BB8" i="26"/>
  <c r="BC8" i="26" a="1"/>
  <c r="BC8" i="26" s="1"/>
  <c r="BD8" i="26" a="1"/>
  <c r="BD8" i="26" s="1"/>
  <c r="BE8" i="26" a="1"/>
  <c r="BE8" i="26" s="1"/>
  <c r="BF8" i="26" a="1"/>
  <c r="BF8" i="26"/>
  <c r="BG8" i="26" a="1"/>
  <c r="BG8" i="26" s="1"/>
  <c r="BH8" i="26" a="1"/>
  <c r="BH8" i="26"/>
  <c r="BI8" i="26" a="1"/>
  <c r="BI8" i="26" s="1"/>
  <c r="BJ8" i="26" a="1"/>
  <c r="BJ8" i="26"/>
  <c r="BK8" i="26" a="1"/>
  <c r="BK8" i="26" s="1"/>
  <c r="BL8" i="26" a="1"/>
  <c r="BL8" i="26"/>
  <c r="AI9" i="26" a="1"/>
  <c r="AI9" i="26" s="1"/>
  <c r="AJ9" i="26" a="1"/>
  <c r="AJ9" i="26"/>
  <c r="AK9" i="26" a="1"/>
  <c r="AK9" i="26" s="1"/>
  <c r="AL9" i="26" a="1"/>
  <c r="AL9" i="26" s="1"/>
  <c r="AM9" i="26" a="1"/>
  <c r="AM9" i="26" s="1"/>
  <c r="AN9" i="26" a="1"/>
  <c r="AN9" i="26" s="1"/>
  <c r="AO9" i="26" a="1"/>
  <c r="AO9" i="26" s="1"/>
  <c r="AP9" i="26" a="1"/>
  <c r="AP9" i="26" s="1"/>
  <c r="AQ9" i="26" a="1"/>
  <c r="AQ9" i="26" s="1"/>
  <c r="AR9" i="26" a="1"/>
  <c r="AR9" i="26" s="1"/>
  <c r="AS9" i="26" a="1"/>
  <c r="AS9" i="26" s="1"/>
  <c r="AT9" i="26" a="1"/>
  <c r="AT9" i="26" s="1"/>
  <c r="AU9" i="26" a="1"/>
  <c r="AU9" i="26" s="1"/>
  <c r="AV9" i="26" a="1"/>
  <c r="AV9" i="26" s="1"/>
  <c r="AW9" i="26" a="1"/>
  <c r="AW9" i="26" s="1"/>
  <c r="AX9" i="26" a="1"/>
  <c r="AX9" i="26" s="1"/>
  <c r="AY9" i="26" a="1"/>
  <c r="AY9" i="26" s="1"/>
  <c r="AZ9" i="26" a="1"/>
  <c r="AZ9" i="26"/>
  <c r="BA9" i="26" a="1"/>
  <c r="BA9" i="26" s="1"/>
  <c r="BB9" i="26" a="1"/>
  <c r="BB9" i="26" s="1"/>
  <c r="BC9" i="26" a="1"/>
  <c r="BC9" i="26" s="1"/>
  <c r="BD9" i="26" a="1"/>
  <c r="BD9" i="26" s="1"/>
  <c r="BE9" i="26" a="1"/>
  <c r="BE9" i="26" s="1"/>
  <c r="BF9" i="26" a="1"/>
  <c r="BF9" i="26" s="1"/>
  <c r="BG9" i="26" a="1"/>
  <c r="BG9" i="26" s="1"/>
  <c r="BH9" i="26" a="1"/>
  <c r="BH9" i="26"/>
  <c r="BI9" i="26" a="1"/>
  <c r="BI9" i="26" s="1"/>
  <c r="BJ9" i="26" a="1"/>
  <c r="BJ9" i="26" s="1"/>
  <c r="BK9" i="26" a="1"/>
  <c r="BK9" i="26" s="1"/>
  <c r="BL9" i="26" a="1"/>
  <c r="BL9" i="26"/>
  <c r="AI10" i="26" a="1"/>
  <c r="AI10" i="26" s="1"/>
  <c r="AJ10" i="26" a="1"/>
  <c r="AJ10" i="26" s="1"/>
  <c r="AK10" i="26" a="1"/>
  <c r="AK10" i="26" s="1"/>
  <c r="AL10" i="26" a="1"/>
  <c r="AL10" i="26" s="1"/>
  <c r="AM10" i="26" a="1"/>
  <c r="AM10" i="26" s="1"/>
  <c r="AN10" i="26" a="1"/>
  <c r="AN10" i="26" s="1"/>
  <c r="AO10" i="26" a="1"/>
  <c r="AO10" i="26" s="1"/>
  <c r="AP10" i="26" a="1"/>
  <c r="AP10" i="26"/>
  <c r="AQ10" i="26" a="1"/>
  <c r="AQ10" i="26" s="1"/>
  <c r="AR10" i="26" a="1"/>
  <c r="AR10" i="26" s="1"/>
  <c r="AS10" i="26" a="1"/>
  <c r="AS10" i="26" s="1"/>
  <c r="AT10" i="26" a="1"/>
  <c r="AT10" i="26"/>
  <c r="AU10" i="26" a="1"/>
  <c r="AU10" i="26" s="1"/>
  <c r="AV10" i="26" a="1"/>
  <c r="AV10" i="26" s="1"/>
  <c r="AW10" i="26" a="1"/>
  <c r="AW10" i="26" s="1"/>
  <c r="AX10" i="26" a="1"/>
  <c r="AX10" i="26"/>
  <c r="AY10" i="26" a="1"/>
  <c r="AY10" i="26" s="1"/>
  <c r="AZ10" i="26" a="1"/>
  <c r="AZ10" i="26" s="1"/>
  <c r="BA10" i="26" a="1"/>
  <c r="BA10" i="26" s="1"/>
  <c r="BB10" i="26" a="1"/>
  <c r="BB10" i="26"/>
  <c r="BC10" i="26" a="1"/>
  <c r="BC10" i="26" s="1"/>
  <c r="BD10" i="26" a="1"/>
  <c r="BD10" i="26" s="1"/>
  <c r="BE10" i="26" a="1"/>
  <c r="BE10" i="26" s="1"/>
  <c r="BF10" i="26" a="1"/>
  <c r="BF10" i="26"/>
  <c r="BG10" i="26" a="1"/>
  <c r="BG10" i="26" s="1"/>
  <c r="BH10" i="26" a="1"/>
  <c r="BH10" i="26" s="1"/>
  <c r="BI10" i="26" a="1"/>
  <c r="BI10" i="26" s="1"/>
  <c r="BJ10" i="26" a="1"/>
  <c r="BJ10" i="26"/>
  <c r="BK10" i="26" a="1"/>
  <c r="BK10" i="26" s="1"/>
  <c r="BL10" i="26" a="1"/>
  <c r="BL10" i="26" s="1"/>
  <c r="AI11" i="26" a="1"/>
  <c r="AI11" i="26" s="1"/>
  <c r="AJ11" i="26" a="1"/>
  <c r="AJ11" i="26"/>
  <c r="AK11" i="26" a="1"/>
  <c r="AK11" i="26" s="1"/>
  <c r="AL11" i="26" a="1"/>
  <c r="AL11" i="26" s="1"/>
  <c r="AM11" i="26" a="1"/>
  <c r="AM11" i="26" s="1"/>
  <c r="AN11" i="26" a="1"/>
  <c r="AN11" i="26" s="1"/>
  <c r="AO11" i="26" a="1"/>
  <c r="AO11" i="26" s="1"/>
  <c r="AP11" i="26" a="1"/>
  <c r="AP11" i="26" s="1"/>
  <c r="AQ11" i="26" a="1"/>
  <c r="AQ11" i="26" s="1"/>
  <c r="AR11" i="26" a="1"/>
  <c r="AR11" i="26"/>
  <c r="AS11" i="26" a="1"/>
  <c r="AS11" i="26" s="1"/>
  <c r="AT11" i="26" a="1"/>
  <c r="AT11" i="26" s="1"/>
  <c r="AU11" i="26" a="1"/>
  <c r="AU11" i="26" s="1"/>
  <c r="AV11" i="26" a="1"/>
  <c r="AV11" i="26" s="1"/>
  <c r="AW11" i="26" a="1"/>
  <c r="AW11" i="26" s="1"/>
  <c r="AX11" i="26" a="1"/>
  <c r="AX11" i="26" s="1"/>
  <c r="AY11" i="26" a="1"/>
  <c r="AY11" i="26" s="1"/>
  <c r="AZ11" i="26" a="1"/>
  <c r="AZ11" i="26"/>
  <c r="BA11" i="26" a="1"/>
  <c r="BA11" i="26" s="1"/>
  <c r="BB11" i="26" a="1"/>
  <c r="BB11" i="26" s="1"/>
  <c r="BC11" i="26" a="1"/>
  <c r="BC11" i="26" s="1"/>
  <c r="BD11" i="26" a="1"/>
  <c r="BD11" i="26" s="1"/>
  <c r="BE11" i="26" a="1"/>
  <c r="BE11" i="26" s="1"/>
  <c r="BF11" i="26" a="1"/>
  <c r="BF11" i="26" s="1"/>
  <c r="BG11" i="26" a="1"/>
  <c r="BG11" i="26" s="1"/>
  <c r="BH11" i="26" a="1"/>
  <c r="BH11" i="26"/>
  <c r="BI11" i="26" a="1"/>
  <c r="BI11" i="26" s="1"/>
  <c r="BJ11" i="26" a="1"/>
  <c r="BJ11" i="26" s="1"/>
  <c r="BK11" i="26" a="1"/>
  <c r="BK11" i="26" s="1"/>
  <c r="BL11" i="26" a="1"/>
  <c r="BL11" i="26"/>
  <c r="AI12" i="26" a="1"/>
  <c r="AI12" i="26" s="1"/>
  <c r="AJ12" i="26" a="1"/>
  <c r="AJ12" i="26" s="1"/>
  <c r="AK12" i="26" a="1"/>
  <c r="AK12" i="26" s="1"/>
  <c r="AL12" i="26" a="1"/>
  <c r="AL12" i="26" s="1"/>
  <c r="AM12" i="26" a="1"/>
  <c r="AM12" i="26" s="1"/>
  <c r="AN12" i="26" a="1"/>
  <c r="AN12" i="26" s="1"/>
  <c r="AO12" i="26" a="1"/>
  <c r="AO12" i="26" s="1"/>
  <c r="AP12" i="26" a="1"/>
  <c r="AP12" i="26"/>
  <c r="AQ12" i="26" a="1"/>
  <c r="AQ12" i="26" s="1"/>
  <c r="AR12" i="26" a="1"/>
  <c r="AR12" i="26" s="1"/>
  <c r="AS12" i="26" a="1"/>
  <c r="AS12" i="26" s="1"/>
  <c r="AT12" i="26" a="1"/>
  <c r="AT12" i="26"/>
  <c r="AU12" i="26" a="1"/>
  <c r="AU12" i="26" s="1"/>
  <c r="AV12" i="26" a="1"/>
  <c r="AV12" i="26" s="1"/>
  <c r="AW12" i="26" a="1"/>
  <c r="AW12" i="26" s="1"/>
  <c r="AX12" i="26" a="1"/>
  <c r="AX12" i="26"/>
  <c r="AY12" i="26" a="1"/>
  <c r="AY12" i="26" s="1"/>
  <c r="AZ12" i="26" a="1"/>
  <c r="AZ12" i="26" s="1"/>
  <c r="BA12" i="26" a="1"/>
  <c r="BA12" i="26" s="1"/>
  <c r="BB12" i="26" a="1"/>
  <c r="BB12" i="26" s="1"/>
  <c r="BC12" i="26" a="1"/>
  <c r="BC12" i="26" s="1"/>
  <c r="BD12" i="26" a="1"/>
  <c r="BD12" i="26" s="1"/>
  <c r="BE12" i="26" a="1"/>
  <c r="BE12" i="26" s="1"/>
  <c r="BF12" i="26" a="1"/>
  <c r="BF12" i="26"/>
  <c r="BG12" i="26" a="1"/>
  <c r="BG12" i="26" s="1"/>
  <c r="BH12" i="26" a="1"/>
  <c r="BH12" i="26" s="1"/>
  <c r="BI12" i="26" a="1"/>
  <c r="BI12" i="26" s="1"/>
  <c r="BJ12" i="26" a="1"/>
  <c r="BJ12" i="26"/>
  <c r="BK12" i="26" a="1"/>
  <c r="BK12" i="26" s="1"/>
  <c r="BL12" i="26" a="1"/>
  <c r="BL12" i="26" s="1"/>
  <c r="AI13" i="26" a="1"/>
  <c r="AI13" i="26" s="1"/>
  <c r="AJ13" i="26" a="1"/>
  <c r="AJ13" i="26"/>
  <c r="AK13" i="26" a="1"/>
  <c r="AK13" i="26" s="1"/>
  <c r="AL13" i="26" a="1"/>
  <c r="AL13" i="26" s="1"/>
  <c r="AM13" i="26" a="1"/>
  <c r="AM13" i="26" s="1"/>
  <c r="AN13" i="26" a="1"/>
  <c r="AN13" i="26" s="1"/>
  <c r="AO13" i="26" a="1"/>
  <c r="AO13" i="26" s="1"/>
  <c r="AP13" i="26" a="1"/>
  <c r="AP13" i="26" s="1"/>
  <c r="AQ13" i="26" a="1"/>
  <c r="AQ13" i="26" s="1"/>
  <c r="AR13" i="26" a="1"/>
  <c r="AR13" i="26"/>
  <c r="AS13" i="26" a="1"/>
  <c r="AS13" i="26" s="1"/>
  <c r="AT13" i="26" a="1"/>
  <c r="AT13" i="26" s="1"/>
  <c r="AU13" i="26" a="1"/>
  <c r="AU13" i="26" s="1"/>
  <c r="AV13" i="26" a="1"/>
  <c r="AV13" i="26" s="1"/>
  <c r="AW13" i="26" a="1"/>
  <c r="AW13" i="26" s="1"/>
  <c r="AX13" i="26" a="1"/>
  <c r="AX13" i="26" s="1"/>
  <c r="AY13" i="26" a="1"/>
  <c r="AY13" i="26" s="1"/>
  <c r="AZ13" i="26" a="1"/>
  <c r="AZ13" i="26"/>
  <c r="BA13" i="26" a="1"/>
  <c r="BA13" i="26" s="1"/>
  <c r="BB13" i="26" a="1"/>
  <c r="BB13" i="26" s="1"/>
  <c r="BC13" i="26" a="1"/>
  <c r="BC13" i="26" s="1"/>
  <c r="BD13" i="26" a="1"/>
  <c r="BD13" i="26" s="1"/>
  <c r="BE13" i="26" a="1"/>
  <c r="BE13" i="26" s="1"/>
  <c r="BF13" i="26" a="1"/>
  <c r="BF13" i="26" s="1"/>
  <c r="BG13" i="26" a="1"/>
  <c r="BG13" i="26" s="1"/>
  <c r="BH13" i="26" a="1"/>
  <c r="BH13" i="26" s="1"/>
  <c r="BI13" i="26" a="1"/>
  <c r="BI13" i="26" s="1"/>
  <c r="BJ13" i="26" a="1"/>
  <c r="BJ13" i="26" s="1"/>
  <c r="BK13" i="26" a="1"/>
  <c r="BK13" i="26" s="1"/>
  <c r="BL13" i="26" a="1"/>
  <c r="BL13" i="26" s="1"/>
  <c r="AI14" i="26" a="1"/>
  <c r="AI14" i="26" s="1"/>
  <c r="AJ14" i="26" a="1"/>
  <c r="AJ14" i="26" s="1"/>
  <c r="AK14" i="26" a="1"/>
  <c r="AK14" i="26" s="1"/>
  <c r="AL14" i="26" a="1"/>
  <c r="AL14" i="26" s="1"/>
  <c r="AM14" i="26" a="1"/>
  <c r="AM14" i="26" s="1"/>
  <c r="AN14" i="26" a="1"/>
  <c r="AN14" i="26" s="1"/>
  <c r="AO14" i="26" a="1"/>
  <c r="AO14" i="26" s="1"/>
  <c r="AP14" i="26" a="1"/>
  <c r="AP14" i="26" s="1"/>
  <c r="AQ14" i="26" a="1"/>
  <c r="AQ14" i="26" s="1"/>
  <c r="AR14" i="26" a="1"/>
  <c r="AR14" i="26" s="1"/>
  <c r="AS14" i="26" a="1"/>
  <c r="AS14" i="26" s="1"/>
  <c r="AT14" i="26" a="1"/>
  <c r="AT14" i="26" s="1"/>
  <c r="AU14" i="26" a="1"/>
  <c r="AU14" i="26" s="1"/>
  <c r="AV14" i="26" a="1"/>
  <c r="AV14" i="26" s="1"/>
  <c r="AW14" i="26" a="1"/>
  <c r="AW14" i="26" s="1"/>
  <c r="AX14" i="26" a="1"/>
  <c r="AX14" i="26" s="1"/>
  <c r="AY14" i="26" a="1"/>
  <c r="AY14" i="26" s="1"/>
  <c r="AZ14" i="26" a="1"/>
  <c r="AZ14" i="26" s="1"/>
  <c r="BA14" i="26" a="1"/>
  <c r="BA14" i="26" s="1"/>
  <c r="BB14" i="26" a="1"/>
  <c r="BB14" i="26" s="1"/>
  <c r="BC14" i="26" a="1"/>
  <c r="BC14" i="26" s="1"/>
  <c r="BD14" i="26" a="1"/>
  <c r="BD14" i="26" s="1"/>
  <c r="BE14" i="26" a="1"/>
  <c r="BE14" i="26" s="1"/>
  <c r="BF14" i="26" a="1"/>
  <c r="BF14" i="26" s="1"/>
  <c r="BG14" i="26" a="1"/>
  <c r="BG14" i="26" s="1"/>
  <c r="BH14" i="26" a="1"/>
  <c r="BH14" i="26" s="1"/>
  <c r="BI14" i="26" a="1"/>
  <c r="BI14" i="26" s="1"/>
  <c r="BJ14" i="26" a="1"/>
  <c r="BJ14" i="26" s="1"/>
  <c r="BK14" i="26" a="1"/>
  <c r="BK14" i="26" s="1"/>
  <c r="BL14" i="26" a="1"/>
  <c r="BL14" i="26" s="1"/>
  <c r="AI15" i="26" a="1"/>
  <c r="AI15" i="26" s="1"/>
  <c r="AJ15" i="26" a="1"/>
  <c r="AJ15" i="26" s="1"/>
  <c r="AK15" i="26" a="1"/>
  <c r="AK15" i="26" s="1"/>
  <c r="AL15" i="26" a="1"/>
  <c r="AL15" i="26" s="1"/>
  <c r="AM15" i="26" a="1"/>
  <c r="AM15" i="26" s="1"/>
  <c r="AN15" i="26" a="1"/>
  <c r="AN15" i="26" s="1"/>
  <c r="AO15" i="26" a="1"/>
  <c r="AO15" i="26" s="1"/>
  <c r="AP15" i="26" a="1"/>
  <c r="AP15" i="26" s="1"/>
  <c r="AQ15" i="26" a="1"/>
  <c r="AQ15" i="26" s="1"/>
  <c r="AR15" i="26" a="1"/>
  <c r="AR15" i="26" s="1"/>
  <c r="AS15" i="26" a="1"/>
  <c r="AS15" i="26" s="1"/>
  <c r="AT15" i="26" a="1"/>
  <c r="AT15" i="26" s="1"/>
  <c r="AU15" i="26" a="1"/>
  <c r="AU15" i="26" s="1"/>
  <c r="AV15" i="26" a="1"/>
  <c r="AV15" i="26" s="1"/>
  <c r="AW15" i="26" a="1"/>
  <c r="AW15" i="26" s="1"/>
  <c r="AX15" i="26" a="1"/>
  <c r="AX15" i="26" s="1"/>
  <c r="AY15" i="26" a="1"/>
  <c r="AY15" i="26" s="1"/>
  <c r="AZ15" i="26" a="1"/>
  <c r="AZ15" i="26" s="1"/>
  <c r="BA15" i="26" a="1"/>
  <c r="BA15" i="26" s="1"/>
  <c r="BB15" i="26" a="1"/>
  <c r="BB15" i="26" s="1"/>
  <c r="BC15" i="26" a="1"/>
  <c r="BC15" i="26" s="1"/>
  <c r="BD15" i="26" a="1"/>
  <c r="BD15" i="26" s="1"/>
  <c r="BE15" i="26" a="1"/>
  <c r="BE15" i="26" s="1"/>
  <c r="BF15" i="26" a="1"/>
  <c r="BF15" i="26" s="1"/>
  <c r="BG15" i="26" a="1"/>
  <c r="BG15" i="26" s="1"/>
  <c r="BH15" i="26" a="1"/>
  <c r="BH15" i="26" s="1"/>
  <c r="BI15" i="26" a="1"/>
  <c r="BI15" i="26" s="1"/>
  <c r="BJ15" i="26" a="1"/>
  <c r="BJ15" i="26" s="1"/>
  <c r="BK15" i="26" a="1"/>
  <c r="BK15" i="26" s="1"/>
  <c r="BL15" i="26" a="1"/>
  <c r="BL15" i="26" s="1"/>
  <c r="AI16" i="26" a="1"/>
  <c r="AI16" i="26" s="1"/>
  <c r="AJ16" i="26" a="1"/>
  <c r="AJ16" i="26" s="1"/>
  <c r="AK16" i="26" a="1"/>
  <c r="AK16" i="26" s="1"/>
  <c r="AL16" i="26" a="1"/>
  <c r="AL16" i="26" s="1"/>
  <c r="AM16" i="26" a="1"/>
  <c r="AM16" i="26" s="1"/>
  <c r="AN16" i="26" a="1"/>
  <c r="AN16" i="26" s="1"/>
  <c r="AO16" i="26" a="1"/>
  <c r="AO16" i="26" s="1"/>
  <c r="AP16" i="26" a="1"/>
  <c r="AP16" i="26" s="1"/>
  <c r="AQ16" i="26" a="1"/>
  <c r="AQ16" i="26" s="1"/>
  <c r="AR16" i="26" a="1"/>
  <c r="AR16" i="26" s="1"/>
  <c r="AS16" i="26" a="1"/>
  <c r="AS16" i="26" s="1"/>
  <c r="AT16" i="26" a="1"/>
  <c r="AT16" i="26" s="1"/>
  <c r="AU16" i="26" a="1"/>
  <c r="AU16" i="26" s="1"/>
  <c r="AV16" i="26" a="1"/>
  <c r="AV16" i="26" s="1"/>
  <c r="AW16" i="26" a="1"/>
  <c r="AW16" i="26" s="1"/>
  <c r="AX16" i="26" a="1"/>
  <c r="AX16" i="26" s="1"/>
  <c r="AY16" i="26" a="1"/>
  <c r="AY16" i="26" s="1"/>
  <c r="AZ16" i="26" a="1"/>
  <c r="AZ16" i="26" s="1"/>
  <c r="BA16" i="26" a="1"/>
  <c r="BA16" i="26" s="1"/>
  <c r="BB16" i="26" a="1"/>
  <c r="BB16" i="26" s="1"/>
  <c r="BC16" i="26" a="1"/>
  <c r="BC16" i="26" s="1"/>
  <c r="BD16" i="26" a="1"/>
  <c r="BD16" i="26" s="1"/>
  <c r="BE16" i="26" a="1"/>
  <c r="BE16" i="26" s="1"/>
  <c r="BF16" i="26" a="1"/>
  <c r="BF16" i="26" s="1"/>
  <c r="BG16" i="26" a="1"/>
  <c r="BG16" i="26" s="1"/>
  <c r="BH16" i="26" a="1"/>
  <c r="BH16" i="26" s="1"/>
  <c r="BI16" i="26" a="1"/>
  <c r="BI16" i="26" s="1"/>
  <c r="BJ16" i="26" a="1"/>
  <c r="BJ16" i="26" s="1"/>
  <c r="BK16" i="26" a="1"/>
  <c r="BK16" i="26" s="1"/>
  <c r="BL16" i="26" a="1"/>
  <c r="BL16" i="26" s="1"/>
  <c r="AI17" i="26" a="1"/>
  <c r="AI17" i="26" s="1"/>
  <c r="AJ17" i="26" a="1"/>
  <c r="AJ17" i="26" s="1"/>
  <c r="AK17" i="26" a="1"/>
  <c r="AK17" i="26" s="1"/>
  <c r="AL17" i="26" a="1"/>
  <c r="AL17" i="26" s="1"/>
  <c r="AM17" i="26" a="1"/>
  <c r="AM17" i="26" s="1"/>
  <c r="AN17" i="26" a="1"/>
  <c r="AN17" i="26" s="1"/>
  <c r="AO17" i="26" a="1"/>
  <c r="AO17" i="26" s="1"/>
  <c r="AP17" i="26" a="1"/>
  <c r="AP17" i="26" s="1"/>
  <c r="AQ17" i="26" a="1"/>
  <c r="AQ17" i="26"/>
  <c r="AR17" i="26" a="1"/>
  <c r="AR17" i="26" s="1"/>
  <c r="AS17" i="26" a="1"/>
  <c r="AS17" i="26" s="1"/>
  <c r="AT17" i="26" a="1"/>
  <c r="AT17" i="26" s="1"/>
  <c r="AU17" i="26" a="1"/>
  <c r="AU17" i="26" s="1"/>
  <c r="AV17" i="26" a="1"/>
  <c r="AV17" i="26" s="1"/>
  <c r="AW17" i="26" a="1"/>
  <c r="AW17" i="26"/>
  <c r="AX17" i="26" a="1"/>
  <c r="AX17" i="26" s="1"/>
  <c r="AY17" i="26" a="1"/>
  <c r="AY17" i="26"/>
  <c r="AZ17" i="26" a="1"/>
  <c r="AZ17" i="26" s="1"/>
  <c r="BA17" i="26" a="1"/>
  <c r="BA17" i="26" s="1"/>
  <c r="BB17" i="26" a="1"/>
  <c r="BB17" i="26" s="1"/>
  <c r="BC17" i="26" a="1"/>
  <c r="BC17" i="26" s="1"/>
  <c r="BD17" i="26" a="1"/>
  <c r="BD17" i="26" s="1"/>
  <c r="BE17" i="26" a="1"/>
  <c r="BE17" i="26" s="1"/>
  <c r="BF17" i="26" a="1"/>
  <c r="BF17" i="26" s="1"/>
  <c r="BG17" i="26" a="1"/>
  <c r="BG17" i="26"/>
  <c r="BH17" i="26" a="1"/>
  <c r="BH17" i="26" s="1"/>
  <c r="BI17" i="26" a="1"/>
  <c r="BI17" i="26" s="1"/>
  <c r="BJ17" i="26" a="1"/>
  <c r="BJ17" i="26" s="1"/>
  <c r="BK17" i="26" a="1"/>
  <c r="BK17" i="26" s="1"/>
  <c r="BL17" i="26" a="1"/>
  <c r="BL17" i="26" s="1"/>
  <c r="AI18" i="26" a="1"/>
  <c r="AI18" i="26"/>
  <c r="AJ18" i="26" a="1"/>
  <c r="AJ18" i="26" s="1"/>
  <c r="AK18" i="26" a="1"/>
  <c r="AK18" i="26"/>
  <c r="AL18" i="26" a="1"/>
  <c r="AL18" i="26" s="1"/>
  <c r="AM18" i="26" a="1"/>
  <c r="AM18" i="26" s="1"/>
  <c r="AN18" i="26" a="1"/>
  <c r="AN18" i="26" s="1"/>
  <c r="AO18" i="26" a="1"/>
  <c r="AO18" i="26" s="1"/>
  <c r="AP18" i="26" a="1"/>
  <c r="AP18" i="26"/>
  <c r="AQ18" i="26" a="1"/>
  <c r="AQ18" i="26" s="1"/>
  <c r="AR18" i="26" a="1"/>
  <c r="AR18" i="26" s="1"/>
  <c r="AS18" i="26" a="1"/>
  <c r="AS18" i="26" s="1"/>
  <c r="AT18" i="26" a="1"/>
  <c r="AT18" i="26"/>
  <c r="AU18" i="26" a="1"/>
  <c r="AU18" i="26" s="1"/>
  <c r="AV18" i="26" a="1"/>
  <c r="AV18" i="26" s="1"/>
  <c r="AW18" i="26" a="1"/>
  <c r="AW18" i="26" s="1"/>
  <c r="AX18" i="26" a="1"/>
  <c r="AX18" i="26"/>
  <c r="AY18" i="26" a="1"/>
  <c r="AY18" i="26" s="1"/>
  <c r="AZ18" i="26" a="1"/>
  <c r="AZ18" i="26"/>
  <c r="BA18" i="26" a="1"/>
  <c r="BA18" i="26" s="1"/>
  <c r="BB18" i="26" a="1"/>
  <c r="BB18" i="26"/>
  <c r="BC18" i="26" a="1"/>
  <c r="BC18" i="26" s="1"/>
  <c r="BD18" i="26" a="1"/>
  <c r="BD18" i="26" s="1"/>
  <c r="BE18" i="26" a="1"/>
  <c r="BE18" i="26" s="1"/>
  <c r="BF18" i="26" a="1"/>
  <c r="BF18" i="26" s="1"/>
  <c r="BG18" i="26" a="1"/>
  <c r="BG18" i="26" s="1"/>
  <c r="BH18" i="26" a="1"/>
  <c r="BH18" i="26" s="1"/>
  <c r="BI18" i="26" a="1"/>
  <c r="BI18" i="26" s="1"/>
  <c r="BJ18" i="26" a="1"/>
  <c r="BJ18" i="26" s="1"/>
  <c r="BK18" i="26" a="1"/>
  <c r="BK18" i="26" s="1"/>
  <c r="BL18" i="26" a="1"/>
  <c r="BL18" i="26" s="1"/>
  <c r="AI19" i="26" a="1"/>
  <c r="AI19" i="26" s="1"/>
  <c r="AJ19" i="26" a="1"/>
  <c r="AJ19" i="26" s="1"/>
  <c r="AK19" i="26" a="1"/>
  <c r="AK19" i="26" s="1"/>
  <c r="AL19" i="26" a="1"/>
  <c r="AL19" i="26" s="1"/>
  <c r="AM19" i="26" a="1"/>
  <c r="AM19" i="26" s="1"/>
  <c r="AN19" i="26" a="1"/>
  <c r="AN19" i="26" s="1"/>
  <c r="AO19" i="26" a="1"/>
  <c r="AO19" i="26" s="1"/>
  <c r="AP19" i="26" a="1"/>
  <c r="AP19" i="26" s="1"/>
  <c r="AQ19" i="26" a="1"/>
  <c r="AQ19" i="26" s="1"/>
  <c r="AR19" i="26" a="1"/>
  <c r="AR19" i="26" s="1"/>
  <c r="AS19" i="26" a="1"/>
  <c r="AS19" i="26" s="1"/>
  <c r="AT19" i="26" a="1"/>
  <c r="AT19" i="26" s="1"/>
  <c r="AU19" i="26" a="1"/>
  <c r="AU19" i="26" s="1"/>
  <c r="AV19" i="26" a="1"/>
  <c r="AV19" i="26" s="1"/>
  <c r="AW19" i="26" a="1"/>
  <c r="AW19" i="26" s="1"/>
  <c r="AX19" i="26" a="1"/>
  <c r="AX19" i="26" s="1"/>
  <c r="AY19" i="26" a="1"/>
  <c r="AY19" i="26" s="1"/>
  <c r="AZ19" i="26" a="1"/>
  <c r="AZ19" i="26" s="1"/>
  <c r="BA19" i="26" a="1"/>
  <c r="BA19" i="26" s="1"/>
  <c r="BB19" i="26" a="1"/>
  <c r="BB19" i="26" s="1"/>
  <c r="BC19" i="26" a="1"/>
  <c r="BC19" i="26" s="1"/>
  <c r="BD19" i="26" a="1"/>
  <c r="BD19" i="26" s="1"/>
  <c r="BE19" i="26" a="1"/>
  <c r="BE19" i="26" s="1"/>
  <c r="BF19" i="26" a="1"/>
  <c r="BF19" i="26" s="1"/>
  <c r="BG19" i="26" a="1"/>
  <c r="BG19" i="26" s="1"/>
  <c r="BH19" i="26" a="1"/>
  <c r="BH19" i="26" s="1"/>
  <c r="BI19" i="26" a="1"/>
  <c r="BI19" i="26" s="1"/>
  <c r="BJ19" i="26" a="1"/>
  <c r="BJ19" i="26" s="1"/>
  <c r="BK19" i="26" a="1"/>
  <c r="BK19" i="26" s="1"/>
  <c r="BL19" i="26" a="1"/>
  <c r="BL19" i="26" s="1"/>
  <c r="AI20" i="26" a="1"/>
  <c r="AI20" i="26" s="1"/>
  <c r="AJ20" i="26" a="1"/>
  <c r="AJ20" i="26" s="1"/>
  <c r="AK20" i="26" a="1"/>
  <c r="AK20" i="26" s="1"/>
  <c r="AL20" i="26" a="1"/>
  <c r="AL20" i="26" s="1"/>
  <c r="AM20" i="26" a="1"/>
  <c r="AM20" i="26" s="1"/>
  <c r="AN20" i="26" a="1"/>
  <c r="AN20" i="26" s="1"/>
  <c r="AO20" i="26" a="1"/>
  <c r="AO20" i="26" s="1"/>
  <c r="AP20" i="26" a="1"/>
  <c r="AP20" i="26" s="1"/>
  <c r="AQ20" i="26" a="1"/>
  <c r="AQ20" i="26" s="1"/>
  <c r="AR20" i="26" a="1"/>
  <c r="AR20" i="26" s="1"/>
  <c r="AS20" i="26" a="1"/>
  <c r="AS20" i="26" s="1"/>
  <c r="AT20" i="26" a="1"/>
  <c r="AT20" i="26" s="1"/>
  <c r="AU20" i="26" a="1"/>
  <c r="AU20" i="26" s="1"/>
  <c r="AV20" i="26" a="1"/>
  <c r="AV20" i="26" s="1"/>
  <c r="AW20" i="26" a="1"/>
  <c r="AW20" i="26" s="1"/>
  <c r="AX20" i="26" a="1"/>
  <c r="AX20" i="26" s="1"/>
  <c r="AY20" i="26" a="1"/>
  <c r="AY20" i="26" s="1"/>
  <c r="AZ20" i="26" a="1"/>
  <c r="AZ20" i="26" s="1"/>
  <c r="BA20" i="26" a="1"/>
  <c r="BA20" i="26" s="1"/>
  <c r="BB20" i="26" a="1"/>
  <c r="BB20" i="26" s="1"/>
  <c r="BC20" i="26" a="1"/>
  <c r="BC20" i="26" s="1"/>
  <c r="BD20" i="26" a="1"/>
  <c r="BD20" i="26" s="1"/>
  <c r="BE20" i="26" a="1"/>
  <c r="BE20" i="26" s="1"/>
  <c r="BF20" i="26" a="1"/>
  <c r="BF20" i="26" s="1"/>
  <c r="BG20" i="26" a="1"/>
  <c r="BG20" i="26" s="1"/>
  <c r="BH20" i="26" a="1"/>
  <c r="BH20" i="26" s="1"/>
  <c r="BI20" i="26" a="1"/>
  <c r="BI20" i="26" s="1"/>
  <c r="BJ20" i="26" a="1"/>
  <c r="BJ20" i="26" s="1"/>
  <c r="BK20" i="26" a="1"/>
  <c r="BK20" i="26" s="1"/>
  <c r="BL20" i="26" a="1"/>
  <c r="BL20" i="26" s="1"/>
  <c r="AI21" i="26" a="1"/>
  <c r="AI21" i="26" s="1"/>
  <c r="AJ21" i="26" a="1"/>
  <c r="AJ21" i="26" s="1"/>
  <c r="AK21" i="26" a="1"/>
  <c r="AK21" i="26" s="1"/>
  <c r="AL21" i="26" a="1"/>
  <c r="AL21" i="26" s="1"/>
  <c r="AM21" i="26" a="1"/>
  <c r="AM21" i="26" s="1"/>
  <c r="AN21" i="26" a="1"/>
  <c r="AN21" i="26" s="1"/>
  <c r="AO21" i="26" a="1"/>
  <c r="AO21" i="26" s="1"/>
  <c r="AP21" i="26" a="1"/>
  <c r="AP21" i="26" s="1"/>
  <c r="AQ21" i="26" a="1"/>
  <c r="AQ21" i="26" s="1"/>
  <c r="AR21" i="26" a="1"/>
  <c r="AR21" i="26" s="1"/>
  <c r="AS21" i="26" a="1"/>
  <c r="AS21" i="26" s="1"/>
  <c r="AT21" i="26" a="1"/>
  <c r="AT21" i="26" s="1"/>
  <c r="AU21" i="26" a="1"/>
  <c r="AU21" i="26" s="1"/>
  <c r="AV21" i="26" a="1"/>
  <c r="AV21" i="26" s="1"/>
  <c r="AW21" i="26" a="1"/>
  <c r="AW21" i="26" s="1"/>
  <c r="AX21" i="26" a="1"/>
  <c r="AX21" i="26" s="1"/>
  <c r="AY21" i="26" a="1"/>
  <c r="AY21" i="26" s="1"/>
  <c r="AZ21" i="26" a="1"/>
  <c r="AZ21" i="26" s="1"/>
  <c r="BA21" i="26" a="1"/>
  <c r="BA21" i="26" s="1"/>
  <c r="BB21" i="26" a="1"/>
  <c r="BB21" i="26" s="1"/>
  <c r="BC21" i="26" a="1"/>
  <c r="BC21" i="26" s="1"/>
  <c r="BD21" i="26" a="1"/>
  <c r="BD21" i="26" s="1"/>
  <c r="BE21" i="26" a="1"/>
  <c r="BE21" i="26" s="1"/>
  <c r="BF21" i="26" a="1"/>
  <c r="BF21" i="26" s="1"/>
  <c r="BG21" i="26" a="1"/>
  <c r="BG21" i="26" s="1"/>
  <c r="BH21" i="26" a="1"/>
  <c r="BH21" i="26" s="1"/>
  <c r="BI21" i="26" a="1"/>
  <c r="BI21" i="26" s="1"/>
  <c r="BJ21" i="26" a="1"/>
  <c r="BJ21" i="26" s="1"/>
  <c r="BK21" i="26" a="1"/>
  <c r="BK21" i="26" s="1"/>
  <c r="BL21" i="26" a="1"/>
  <c r="BL21" i="26" s="1"/>
  <c r="AI22" i="26" a="1"/>
  <c r="AI22" i="26" s="1"/>
  <c r="AJ22" i="26" a="1"/>
  <c r="AJ22" i="26" s="1"/>
  <c r="AK22" i="26" a="1"/>
  <c r="AK22" i="26" s="1"/>
  <c r="AL22" i="26" a="1"/>
  <c r="AL22" i="26" s="1"/>
  <c r="AM22" i="26" a="1"/>
  <c r="AM22" i="26" s="1"/>
  <c r="AN22" i="26" a="1"/>
  <c r="AN22" i="26" s="1"/>
  <c r="AO22" i="26" a="1"/>
  <c r="AO22" i="26" s="1"/>
  <c r="AP22" i="26" a="1"/>
  <c r="AP22" i="26" s="1"/>
  <c r="AQ22" i="26" a="1"/>
  <c r="AQ22" i="26" s="1"/>
  <c r="AR22" i="26" a="1"/>
  <c r="AR22" i="26" s="1"/>
  <c r="AS22" i="26" a="1"/>
  <c r="AS22" i="26" s="1"/>
  <c r="AT22" i="26" a="1"/>
  <c r="AT22" i="26" s="1"/>
  <c r="AU22" i="26" a="1"/>
  <c r="AU22" i="26" s="1"/>
  <c r="AV22" i="26" a="1"/>
  <c r="AV22" i="26" s="1"/>
  <c r="AW22" i="26" a="1"/>
  <c r="AW22" i="26" s="1"/>
  <c r="AX22" i="26" a="1"/>
  <c r="AX22" i="26" s="1"/>
  <c r="AY22" i="26" a="1"/>
  <c r="AY22" i="26" s="1"/>
  <c r="AZ22" i="26" a="1"/>
  <c r="AZ22" i="26" s="1"/>
  <c r="BA22" i="26" a="1"/>
  <c r="BA22" i="26" s="1"/>
  <c r="BB22" i="26" a="1"/>
  <c r="BB22" i="26" s="1"/>
  <c r="BC22" i="26" a="1"/>
  <c r="BC22" i="26" s="1"/>
  <c r="BD22" i="26" a="1"/>
  <c r="BD22" i="26" s="1"/>
  <c r="BE22" i="26" a="1"/>
  <c r="BE22" i="26" s="1"/>
  <c r="BF22" i="26" a="1"/>
  <c r="BF22" i="26" s="1"/>
  <c r="BG22" i="26" a="1"/>
  <c r="BG22" i="26" s="1"/>
  <c r="BH22" i="26" a="1"/>
  <c r="BH22" i="26" s="1"/>
  <c r="BI22" i="26" a="1"/>
  <c r="BI22" i="26" s="1"/>
  <c r="BJ22" i="26" a="1"/>
  <c r="BJ22" i="26" s="1"/>
  <c r="BK22" i="26" a="1"/>
  <c r="BK22" i="26" s="1"/>
  <c r="BL22" i="26" a="1"/>
  <c r="BL22" i="26" s="1"/>
  <c r="AI23" i="26" a="1"/>
  <c r="AI23" i="26" s="1"/>
  <c r="AJ23" i="26" a="1"/>
  <c r="AJ23" i="26" s="1"/>
  <c r="AK23" i="26" a="1"/>
  <c r="AK23" i="26" s="1"/>
  <c r="AL23" i="26" a="1"/>
  <c r="AL23" i="26" s="1"/>
  <c r="AM23" i="26" a="1"/>
  <c r="AM23" i="26" s="1"/>
  <c r="AN23" i="26" a="1"/>
  <c r="AN23" i="26" s="1"/>
  <c r="AO23" i="26" a="1"/>
  <c r="AO23" i="26" s="1"/>
  <c r="AP23" i="26" a="1"/>
  <c r="AP23" i="26" s="1"/>
  <c r="AQ23" i="26" a="1"/>
  <c r="AQ23" i="26" s="1"/>
  <c r="AR23" i="26" a="1"/>
  <c r="AR23" i="26" s="1"/>
  <c r="AS23" i="26" a="1"/>
  <c r="AS23" i="26" s="1"/>
  <c r="AT23" i="26" a="1"/>
  <c r="AT23" i="26" s="1"/>
  <c r="AU23" i="26" a="1"/>
  <c r="AU23" i="26" s="1"/>
  <c r="AV23" i="26" a="1"/>
  <c r="AV23" i="26" s="1"/>
  <c r="AW23" i="26" a="1"/>
  <c r="AW23" i="26" s="1"/>
  <c r="AX23" i="26" a="1"/>
  <c r="AX23" i="26" s="1"/>
  <c r="AY23" i="26" a="1"/>
  <c r="AY23" i="26" s="1"/>
  <c r="AZ23" i="26" a="1"/>
  <c r="AZ23" i="26" s="1"/>
  <c r="BA23" i="26" a="1"/>
  <c r="BA23" i="26" s="1"/>
  <c r="BB23" i="26" a="1"/>
  <c r="BB23" i="26" s="1"/>
  <c r="BC23" i="26" a="1"/>
  <c r="BC23" i="26" s="1"/>
  <c r="BD23" i="26" a="1"/>
  <c r="BD23" i="26" s="1"/>
  <c r="BE23" i="26" a="1"/>
  <c r="BE23" i="26" s="1"/>
  <c r="BF23" i="26" a="1"/>
  <c r="BF23" i="26" s="1"/>
  <c r="BG23" i="26" a="1"/>
  <c r="BG23" i="26" s="1"/>
  <c r="BH23" i="26" a="1"/>
  <c r="BH23" i="26" s="1"/>
  <c r="BI23" i="26" a="1"/>
  <c r="BI23" i="26"/>
  <c r="BJ23" i="26" a="1"/>
  <c r="BJ23" i="26" s="1"/>
  <c r="BK23" i="26" a="1"/>
  <c r="BK23" i="26" s="1"/>
  <c r="BL23" i="26" a="1"/>
  <c r="BL23" i="26" s="1"/>
  <c r="AI24" i="26" a="1"/>
  <c r="AI24" i="26"/>
  <c r="AJ24" i="26" a="1"/>
  <c r="AJ24" i="26" s="1"/>
  <c r="AK24" i="26" a="1"/>
  <c r="AK24" i="26" s="1"/>
  <c r="AL24" i="26" a="1"/>
  <c r="AL24" i="26" s="1"/>
  <c r="AM24" i="26" a="1"/>
  <c r="AM24" i="26"/>
  <c r="AN24" i="26" a="1"/>
  <c r="AN24" i="26" s="1"/>
  <c r="AO24" i="26" a="1"/>
  <c r="AO24" i="26" s="1"/>
  <c r="AP24" i="26" a="1"/>
  <c r="AP24" i="26" s="1"/>
  <c r="AQ24" i="26" a="1"/>
  <c r="AQ24" i="26"/>
  <c r="AR24" i="26" a="1"/>
  <c r="AR24" i="26" s="1"/>
  <c r="AS24" i="26" a="1"/>
  <c r="AS24" i="26" s="1"/>
  <c r="AT24" i="26" a="1"/>
  <c r="AT24" i="26" s="1"/>
  <c r="AU24" i="26" a="1"/>
  <c r="AU24" i="26"/>
  <c r="AV24" i="26" a="1"/>
  <c r="AV24" i="26" s="1"/>
  <c r="AW24" i="26" a="1"/>
  <c r="AW24" i="26" s="1"/>
  <c r="AX24" i="26" a="1"/>
  <c r="AX24" i="26" s="1"/>
  <c r="AY24" i="26" a="1"/>
  <c r="AY24" i="26"/>
  <c r="AZ24" i="26" a="1"/>
  <c r="AZ24" i="26" s="1"/>
  <c r="BA24" i="26" a="1"/>
  <c r="BA24" i="26" s="1"/>
  <c r="BB24" i="26" a="1"/>
  <c r="BB24" i="26" s="1"/>
  <c r="BC24" i="26" a="1"/>
  <c r="BC24" i="26"/>
  <c r="BD24" i="26" a="1"/>
  <c r="BD24" i="26" s="1"/>
  <c r="BE24" i="26" a="1"/>
  <c r="BE24" i="26" s="1"/>
  <c r="BF24" i="26" a="1"/>
  <c r="BF24" i="26" s="1"/>
  <c r="BG24" i="26" a="1"/>
  <c r="BG24" i="26"/>
  <c r="BH24" i="26" a="1"/>
  <c r="BH24" i="26"/>
  <c r="BI24" i="26" a="1"/>
  <c r="BI24" i="26"/>
  <c r="BJ24" i="26" a="1"/>
  <c r="BJ24" i="26"/>
  <c r="BK24" i="26" a="1"/>
  <c r="BK24" i="26" s="1"/>
  <c r="BL24" i="26" a="1"/>
  <c r="BL24" i="26"/>
  <c r="AI25" i="26" a="1"/>
  <c r="AI25" i="26"/>
  <c r="AJ25" i="26" a="1"/>
  <c r="AJ25" i="26"/>
  <c r="AK25" i="26" a="1"/>
  <c r="AK25" i="26"/>
  <c r="AL25" i="26" a="1"/>
  <c r="AL25" i="26" s="1"/>
  <c r="AM25" i="26" a="1"/>
  <c r="AM25" i="26"/>
  <c r="AN25" i="26" a="1"/>
  <c r="AN25" i="26"/>
  <c r="AO25" i="26" a="1"/>
  <c r="AO25" i="26" s="1"/>
  <c r="AP25" i="26" a="1"/>
  <c r="AP25" i="26"/>
  <c r="AQ25" i="26" a="1"/>
  <c r="AQ25" i="26"/>
  <c r="AR25" i="26" a="1"/>
  <c r="AR25" i="26"/>
  <c r="AS25" i="26" a="1"/>
  <c r="AS25" i="26" s="1"/>
  <c r="AT25" i="26" a="1"/>
  <c r="AT25" i="26"/>
  <c r="AU25" i="26" a="1"/>
  <c r="AU25" i="26"/>
  <c r="AV25" i="26" a="1"/>
  <c r="AV25" i="26" s="1"/>
  <c r="AW25" i="26" a="1"/>
  <c r="AW25" i="26"/>
  <c r="AX25" i="26" a="1"/>
  <c r="AX25" i="26"/>
  <c r="AY25" i="26" a="1"/>
  <c r="AY25" i="26"/>
  <c r="AZ25" i="26" a="1"/>
  <c r="AZ25" i="26"/>
  <c r="BA25" i="26" a="1"/>
  <c r="BA25" i="26"/>
  <c r="BB25" i="26" a="1"/>
  <c r="BB25" i="26"/>
  <c r="BC25" i="26" a="1"/>
  <c r="BC25" i="26"/>
  <c r="BD25" i="26" a="1"/>
  <c r="BD25" i="26" s="1"/>
  <c r="BE25" i="26" a="1"/>
  <c r="BE25" i="26" s="1"/>
  <c r="BF25" i="26" a="1"/>
  <c r="BF25" i="26"/>
  <c r="BG25" i="26" a="1"/>
  <c r="BG25" i="26"/>
  <c r="BH25" i="26" a="1"/>
  <c r="BH25" i="26" s="1"/>
  <c r="BI25" i="26" a="1"/>
  <c r="BI25" i="26"/>
  <c r="BJ25" i="26" a="1"/>
  <c r="BJ25" i="26" s="1"/>
  <c r="BK25" i="26" a="1"/>
  <c r="BK25" i="26" s="1"/>
  <c r="BL25" i="26" a="1"/>
  <c r="BL25" i="26" s="1"/>
  <c r="AI26" i="26" a="1"/>
  <c r="AI26" i="26"/>
  <c r="AJ26" i="26" a="1"/>
  <c r="AJ26" i="26" s="1"/>
  <c r="AK26" i="26" a="1"/>
  <c r="AK26" i="26"/>
  <c r="AL26" i="26" a="1"/>
  <c r="AL26" i="26" s="1"/>
  <c r="AM26" i="26" a="1"/>
  <c r="AM26" i="26"/>
  <c r="AN26" i="26" a="1"/>
  <c r="AN26" i="26" s="1"/>
  <c r="AO26" i="26" a="1"/>
  <c r="AO26" i="26" s="1"/>
  <c r="AP26" i="26" a="1"/>
  <c r="AP26" i="26" s="1"/>
  <c r="AQ26" i="26" a="1"/>
  <c r="AQ26" i="26"/>
  <c r="AR26" i="26" a="1"/>
  <c r="AR26" i="26" s="1"/>
  <c r="AS26" i="26" a="1"/>
  <c r="AS26" i="26" s="1"/>
  <c r="AT26" i="26" a="1"/>
  <c r="AT26" i="26" s="1"/>
  <c r="AU26" i="26" a="1"/>
  <c r="AU26" i="26"/>
  <c r="AV26" i="26" a="1"/>
  <c r="AV26" i="26" s="1"/>
  <c r="AW26" i="26" a="1"/>
  <c r="AW26" i="26"/>
  <c r="AX26" i="26" a="1"/>
  <c r="AX26" i="26" s="1"/>
  <c r="AY26" i="26" a="1"/>
  <c r="AY26" i="26"/>
  <c r="AZ26" i="26" a="1"/>
  <c r="AZ26" i="26" s="1"/>
  <c r="BA26" i="26" a="1"/>
  <c r="BA26" i="26"/>
  <c r="BB26" i="26" a="1"/>
  <c r="BB26" i="26" s="1"/>
  <c r="BC26" i="26" a="1"/>
  <c r="BC26" i="26"/>
  <c r="BD26" i="26" a="1"/>
  <c r="BD26" i="26" s="1"/>
  <c r="BE26" i="26" a="1"/>
  <c r="BE26" i="26"/>
  <c r="BF26" i="26" a="1"/>
  <c r="BF26" i="26" s="1"/>
  <c r="BG26" i="26" a="1"/>
  <c r="BG26" i="26"/>
  <c r="BH26" i="26" a="1"/>
  <c r="BH26" i="26" s="1"/>
  <c r="BI26" i="26" a="1"/>
  <c r="BI26" i="26"/>
  <c r="BJ26" i="26" a="1"/>
  <c r="BJ26" i="26" s="1"/>
  <c r="BK26" i="26" a="1"/>
  <c r="BK26" i="26" s="1"/>
  <c r="BL26" i="26" a="1"/>
  <c r="BL26" i="26" s="1"/>
  <c r="AI27" i="26" a="1"/>
  <c r="AI27" i="26"/>
  <c r="AJ27" i="26" a="1"/>
  <c r="AJ27" i="26" s="1"/>
  <c r="AK27" i="26" a="1"/>
  <c r="AK27" i="26"/>
  <c r="AL27" i="26" a="1"/>
  <c r="AL27" i="26" s="1"/>
  <c r="AM27" i="26" a="1"/>
  <c r="AM27" i="26"/>
  <c r="AN27" i="26" a="1"/>
  <c r="AN27" i="26" s="1"/>
  <c r="AO27" i="26" a="1"/>
  <c r="AO27" i="26" s="1"/>
  <c r="AP27" i="26" a="1"/>
  <c r="AP27" i="26" s="1"/>
  <c r="AQ27" i="26" a="1"/>
  <c r="AQ27" i="26"/>
  <c r="AR27" i="26" a="1"/>
  <c r="AR27" i="26" s="1"/>
  <c r="AS27" i="26" a="1"/>
  <c r="AS27" i="26" s="1"/>
  <c r="AT27" i="26" a="1"/>
  <c r="AT27" i="26" s="1"/>
  <c r="AU27" i="26" a="1"/>
  <c r="AU27" i="26"/>
  <c r="AV27" i="26" a="1"/>
  <c r="AV27" i="26" s="1"/>
  <c r="AW27" i="26" a="1"/>
  <c r="AW27" i="26"/>
  <c r="AX27" i="26" a="1"/>
  <c r="AX27" i="26" s="1"/>
  <c r="AY27" i="26" a="1"/>
  <c r="AY27" i="26"/>
  <c r="AZ27" i="26" a="1"/>
  <c r="AZ27" i="26" s="1"/>
  <c r="BA27" i="26" a="1"/>
  <c r="BA27" i="26"/>
  <c r="BB27" i="26" a="1"/>
  <c r="BB27" i="26" s="1"/>
  <c r="BC27" i="26" a="1"/>
  <c r="BC27" i="26"/>
  <c r="BD27" i="26" a="1"/>
  <c r="BD27" i="26" s="1"/>
  <c r="BE27" i="26" a="1"/>
  <c r="BE27" i="26" s="1"/>
  <c r="BF27" i="26" a="1"/>
  <c r="BF27" i="26" s="1"/>
  <c r="BG27" i="26" a="1"/>
  <c r="BG27" i="26"/>
  <c r="BH27" i="26" a="1"/>
  <c r="BH27" i="26" s="1"/>
  <c r="BI27" i="26" a="1"/>
  <c r="BI27" i="26"/>
  <c r="BJ27" i="26" a="1"/>
  <c r="BJ27" i="26" s="1"/>
  <c r="BK27" i="26" a="1"/>
  <c r="BK27" i="26" s="1"/>
  <c r="BL27" i="26" a="1"/>
  <c r="BL27" i="26" s="1"/>
  <c r="AI28" i="26" a="1"/>
  <c r="AI28" i="26"/>
  <c r="AJ28" i="26" a="1"/>
  <c r="AJ28" i="26" s="1"/>
  <c r="AK28" i="26" a="1"/>
  <c r="AK28" i="26"/>
  <c r="AL28" i="26" a="1"/>
  <c r="AL28" i="26" s="1"/>
  <c r="AM28" i="26" a="1"/>
  <c r="AM28" i="26"/>
  <c r="AN28" i="26" a="1"/>
  <c r="AN28" i="26" s="1"/>
  <c r="AO28" i="26" a="1"/>
  <c r="AO28" i="26" s="1"/>
  <c r="AP28" i="26" a="1"/>
  <c r="AP28" i="26" s="1"/>
  <c r="AQ28" i="26" a="1"/>
  <c r="AQ28" i="26"/>
  <c r="AR28" i="26" a="1"/>
  <c r="AR28" i="26" s="1"/>
  <c r="AS28" i="26" a="1"/>
  <c r="AS28" i="26" s="1"/>
  <c r="AT28" i="26" a="1"/>
  <c r="AT28" i="26" s="1"/>
  <c r="AU28" i="26" a="1"/>
  <c r="AU28" i="26"/>
  <c r="AV28" i="26" a="1"/>
  <c r="AV28" i="26" s="1"/>
  <c r="AW28" i="26" a="1"/>
  <c r="AW28" i="26" s="1"/>
  <c r="AX28" i="26" a="1"/>
  <c r="AX28" i="26" s="1"/>
  <c r="AY28" i="26" a="1"/>
  <c r="AY28" i="26"/>
  <c r="AZ28" i="26" a="1"/>
  <c r="AZ28" i="26" s="1"/>
  <c r="BA28" i="26" a="1"/>
  <c r="BA28" i="26" s="1"/>
  <c r="BB28" i="26" a="1"/>
  <c r="BB28" i="26" s="1"/>
  <c r="BC28" i="26" a="1"/>
  <c r="BC28" i="26"/>
  <c r="BD28" i="26" a="1"/>
  <c r="BD28" i="26" s="1"/>
  <c r="BE28" i="26" a="1"/>
  <c r="BE28" i="26" s="1"/>
  <c r="BF28" i="26" a="1"/>
  <c r="BF28" i="26" s="1"/>
  <c r="BG28" i="26" a="1"/>
  <c r="BG28" i="26"/>
  <c r="BH28" i="26" a="1"/>
  <c r="BH28" i="26" s="1"/>
  <c r="BI28" i="26" a="1"/>
  <c r="BI28" i="26" s="1"/>
  <c r="BJ28" i="26" a="1"/>
  <c r="BJ28" i="26" s="1"/>
  <c r="BK28" i="26" a="1"/>
  <c r="BK28" i="26"/>
  <c r="BL28" i="26" a="1"/>
  <c r="BL28" i="26" s="1"/>
  <c r="AI29" i="26" a="1"/>
  <c r="AI29" i="26" s="1"/>
  <c r="AJ29" i="26" a="1"/>
  <c r="AJ29" i="26" s="1"/>
  <c r="AK29" i="26" a="1"/>
  <c r="AK29" i="26"/>
  <c r="AL29" i="26" a="1"/>
  <c r="AL29" i="26" s="1"/>
  <c r="AM29" i="26" a="1"/>
  <c r="AM29" i="26" s="1"/>
  <c r="AN29" i="26" a="1"/>
  <c r="AN29" i="26" s="1"/>
  <c r="AO29" i="26" a="1"/>
  <c r="AO29" i="26" s="1"/>
  <c r="AP29" i="26" a="1"/>
  <c r="AP29" i="26" s="1"/>
  <c r="AQ29" i="26" a="1"/>
  <c r="AQ29" i="26" s="1"/>
  <c r="AR29" i="26" a="1"/>
  <c r="AR29" i="26" s="1"/>
  <c r="AS29" i="26" a="1"/>
  <c r="AS29" i="26" s="1"/>
  <c r="AT29" i="26" a="1"/>
  <c r="AT29" i="26" s="1"/>
  <c r="AU29" i="26" a="1"/>
  <c r="AU29" i="26" s="1"/>
  <c r="AV29" i="26" a="1"/>
  <c r="AV29" i="26" s="1"/>
  <c r="AW29" i="26" a="1"/>
  <c r="AW29" i="26"/>
  <c r="AX29" i="26" a="1"/>
  <c r="AX29" i="26" s="1"/>
  <c r="AY29" i="26" a="1"/>
  <c r="AY29" i="26" s="1"/>
  <c r="AZ29" i="26" a="1"/>
  <c r="AZ29" i="26" s="1"/>
  <c r="BA29" i="26" a="1"/>
  <c r="BA29" i="26"/>
  <c r="BB29" i="26" a="1"/>
  <c r="BB29" i="26" s="1"/>
  <c r="BC29" i="26" a="1"/>
  <c r="BC29" i="26" s="1"/>
  <c r="BD29" i="26" a="1"/>
  <c r="BD29" i="26" s="1"/>
  <c r="BE29" i="26" a="1"/>
  <c r="BE29" i="26" s="1"/>
  <c r="BF29" i="26" a="1"/>
  <c r="BF29" i="26" s="1"/>
  <c r="BG29" i="26" a="1"/>
  <c r="BG29" i="26" s="1"/>
  <c r="BH29" i="26" a="1"/>
  <c r="BH29" i="26" s="1"/>
  <c r="BI29" i="26" a="1"/>
  <c r="BI29" i="26"/>
  <c r="BJ29" i="26" a="1"/>
  <c r="BJ29" i="26" s="1"/>
  <c r="BK29" i="26" a="1"/>
  <c r="BK29" i="26" s="1"/>
  <c r="BL29" i="26" a="1"/>
  <c r="BL29" i="26" s="1"/>
  <c r="AI30" i="26" a="1"/>
  <c r="AI30" i="26"/>
  <c r="AJ30" i="26" a="1"/>
  <c r="AJ30" i="26" s="1"/>
  <c r="AK30" i="26" a="1"/>
  <c r="AK30" i="26" s="1"/>
  <c r="AL30" i="26" a="1"/>
  <c r="AL30" i="26" s="1"/>
  <c r="AM30" i="26" a="1"/>
  <c r="AM30" i="26"/>
  <c r="AN30" i="26" a="1"/>
  <c r="AN30" i="26" s="1"/>
  <c r="AO30" i="26" a="1"/>
  <c r="AO30" i="26" s="1"/>
  <c r="AP30" i="26" a="1"/>
  <c r="AP30" i="26" s="1"/>
  <c r="AQ30" i="26" a="1"/>
  <c r="AQ30" i="26"/>
  <c r="AR30" i="26" a="1"/>
  <c r="AR30" i="26" s="1"/>
  <c r="AS30" i="26" a="1"/>
  <c r="AS30" i="26" s="1"/>
  <c r="AT30" i="26" a="1"/>
  <c r="AT30" i="26" s="1"/>
  <c r="AU30" i="26" a="1"/>
  <c r="AU30" i="26"/>
  <c r="AV30" i="26" a="1"/>
  <c r="AV30" i="26" s="1"/>
  <c r="AW30" i="26" a="1"/>
  <c r="AW30" i="26" s="1"/>
  <c r="AX30" i="26" a="1"/>
  <c r="AX30" i="26" s="1"/>
  <c r="AY30" i="26" a="1"/>
  <c r="AY30" i="26"/>
  <c r="AZ30" i="26" a="1"/>
  <c r="AZ30" i="26" s="1"/>
  <c r="BA30" i="26" a="1"/>
  <c r="BA30" i="26" s="1"/>
  <c r="BB30" i="26" a="1"/>
  <c r="BB30" i="26" s="1"/>
  <c r="BC30" i="26" a="1"/>
  <c r="BC30" i="26"/>
  <c r="BD30" i="26" a="1"/>
  <c r="BD30" i="26" s="1"/>
  <c r="BE30" i="26" a="1"/>
  <c r="BE30" i="26" s="1"/>
  <c r="BF30" i="26" a="1"/>
  <c r="BF30" i="26" s="1"/>
  <c r="BG30" i="26" a="1"/>
  <c r="BG30" i="26"/>
  <c r="BH30" i="26" a="1"/>
  <c r="BH30" i="26" s="1"/>
  <c r="BI30" i="26" a="1"/>
  <c r="BI30" i="26" s="1"/>
  <c r="BJ30" i="26" a="1"/>
  <c r="BJ30" i="26" s="1"/>
  <c r="BK30" i="26" a="1"/>
  <c r="BK30" i="26" s="1"/>
  <c r="BL30" i="26" a="1"/>
  <c r="BL30" i="26" s="1"/>
  <c r="AI31" i="26" a="1"/>
  <c r="AI31" i="26" s="1"/>
  <c r="AJ31" i="26" a="1"/>
  <c r="AJ31" i="26" s="1"/>
  <c r="AK31" i="26" a="1"/>
  <c r="AK31" i="26"/>
  <c r="AL31" i="26" a="1"/>
  <c r="AL31" i="26" s="1"/>
  <c r="AM31" i="26" a="1"/>
  <c r="AM31" i="26" s="1"/>
  <c r="AN31" i="26" a="1"/>
  <c r="AN31" i="26" s="1"/>
  <c r="AO31" i="26" a="1"/>
  <c r="AO31" i="26" s="1"/>
  <c r="AP31" i="26" a="1"/>
  <c r="AP31" i="26" s="1"/>
  <c r="AQ31" i="26" a="1"/>
  <c r="AQ31" i="26" s="1"/>
  <c r="AR31" i="26" a="1"/>
  <c r="AR31" i="26" s="1"/>
  <c r="AS31" i="26" a="1"/>
  <c r="AS31" i="26" s="1"/>
  <c r="AT31" i="26" a="1"/>
  <c r="AT31" i="26" s="1"/>
  <c r="AU31" i="26" a="1"/>
  <c r="AU31" i="26" s="1"/>
  <c r="AV31" i="26" a="1"/>
  <c r="AV31" i="26" s="1"/>
  <c r="AW31" i="26" a="1"/>
  <c r="AW31" i="26"/>
  <c r="AX31" i="26" a="1"/>
  <c r="AX31" i="26" s="1"/>
  <c r="AY31" i="26" a="1"/>
  <c r="AY31" i="26" s="1"/>
  <c r="AZ31" i="26" a="1"/>
  <c r="AZ31" i="26" s="1"/>
  <c r="BA31" i="26" a="1"/>
  <c r="BA31" i="26"/>
  <c r="BB31" i="26" a="1"/>
  <c r="BB31" i="26" s="1"/>
  <c r="BC31" i="26" a="1"/>
  <c r="BC31" i="26" s="1"/>
  <c r="BD31" i="26" a="1"/>
  <c r="BD31" i="26" s="1"/>
  <c r="BE31" i="26" a="1"/>
  <c r="BE31" i="26" s="1"/>
  <c r="BF31" i="26" a="1"/>
  <c r="BF31" i="26" s="1"/>
  <c r="BG31" i="26" a="1"/>
  <c r="BG31" i="26" s="1"/>
  <c r="BH31" i="26" a="1"/>
  <c r="BH31" i="26" s="1"/>
  <c r="BI31" i="26" a="1"/>
  <c r="BI31" i="26"/>
  <c r="BJ31" i="26" a="1"/>
  <c r="BJ31" i="26" s="1"/>
  <c r="BK31" i="26" a="1"/>
  <c r="BK31" i="26" s="1"/>
  <c r="BL31" i="26" a="1"/>
  <c r="BL31" i="26" s="1"/>
  <c r="AI32" i="26" a="1"/>
  <c r="AI32" i="26"/>
  <c r="AJ32" i="26" a="1"/>
  <c r="AJ32" i="26" s="1"/>
  <c r="AK32" i="26" a="1"/>
  <c r="AK32" i="26" s="1"/>
  <c r="AL32" i="26" a="1"/>
  <c r="AL32" i="26" s="1"/>
  <c r="AM32" i="26" a="1"/>
  <c r="AM32" i="26"/>
  <c r="AN32" i="26" a="1"/>
  <c r="AN32" i="26" s="1"/>
  <c r="AO32" i="26" a="1"/>
  <c r="AO32" i="26" s="1"/>
  <c r="AP32" i="26" a="1"/>
  <c r="AP32" i="26" s="1"/>
  <c r="AQ32" i="26" a="1"/>
  <c r="AQ32" i="26"/>
  <c r="AR32" i="26" a="1"/>
  <c r="AR32" i="26" s="1"/>
  <c r="AS32" i="26" a="1"/>
  <c r="AS32" i="26" s="1"/>
  <c r="AT32" i="26" a="1"/>
  <c r="AT32" i="26" s="1"/>
  <c r="AU32" i="26" a="1"/>
  <c r="AU32" i="26"/>
  <c r="AV32" i="26" a="1"/>
  <c r="AV32" i="26" s="1"/>
  <c r="AW32" i="26" a="1"/>
  <c r="AW32" i="26" s="1"/>
  <c r="AX32" i="26" a="1"/>
  <c r="AX32" i="26" s="1"/>
  <c r="AY32" i="26" a="1"/>
  <c r="AY32" i="26"/>
  <c r="AZ32" i="26" a="1"/>
  <c r="AZ32" i="26" s="1"/>
  <c r="BA32" i="26" a="1"/>
  <c r="BA32" i="26" s="1"/>
  <c r="BB32" i="26" a="1"/>
  <c r="BB32" i="26" s="1"/>
  <c r="BC32" i="26" a="1"/>
  <c r="BC32" i="26"/>
  <c r="BD32" i="26" a="1"/>
  <c r="BD32" i="26" s="1"/>
  <c r="BE32" i="26" a="1"/>
  <c r="BE32" i="26" s="1"/>
  <c r="BF32" i="26" a="1"/>
  <c r="BF32" i="26" s="1"/>
  <c r="BG32" i="26" a="1"/>
  <c r="BG32" i="26"/>
  <c r="BH32" i="26" a="1"/>
  <c r="BH32" i="26" s="1"/>
  <c r="BI32" i="26" a="1"/>
  <c r="BI32" i="26" s="1"/>
  <c r="BJ32" i="26" a="1"/>
  <c r="BJ32" i="26" s="1"/>
  <c r="BK32" i="26" a="1"/>
  <c r="BK32" i="26"/>
  <c r="BL32" i="26" a="1"/>
  <c r="BL32" i="26" s="1"/>
  <c r="AI33" i="26" a="1"/>
  <c r="AI33" i="26" s="1"/>
  <c r="AJ33" i="26" a="1"/>
  <c r="AJ33" i="26" s="1"/>
  <c r="AK33" i="26" a="1"/>
  <c r="AK33" i="26"/>
  <c r="AL33" i="26" a="1"/>
  <c r="AL33" i="26" s="1"/>
  <c r="AM33" i="26" a="1"/>
  <c r="AM33" i="26" s="1"/>
  <c r="AN33" i="26" a="1"/>
  <c r="AN33" i="26" s="1"/>
  <c r="AO33" i="26" a="1"/>
  <c r="AO33" i="26" s="1"/>
  <c r="AP33" i="26" a="1"/>
  <c r="AP33" i="26" s="1"/>
  <c r="AQ33" i="26" a="1"/>
  <c r="AQ33" i="26" s="1"/>
  <c r="AR33" i="26" a="1"/>
  <c r="AR33" i="26" s="1"/>
  <c r="AS33" i="26" a="1"/>
  <c r="AS33" i="26" s="1"/>
  <c r="AT33" i="26" a="1"/>
  <c r="AT33" i="26" s="1"/>
  <c r="AU33" i="26" a="1"/>
  <c r="AU33" i="26" s="1"/>
  <c r="AV33" i="26" a="1"/>
  <c r="AV33" i="26" s="1"/>
  <c r="AW33" i="26" a="1"/>
  <c r="AW33" i="26"/>
  <c r="AX33" i="26" a="1"/>
  <c r="AX33" i="26" s="1"/>
  <c r="AY33" i="26" a="1"/>
  <c r="AY33" i="26" s="1"/>
  <c r="AZ33" i="26" a="1"/>
  <c r="AZ33" i="26" s="1"/>
  <c r="BA33" i="26" a="1"/>
  <c r="BA33" i="26"/>
  <c r="BB33" i="26" a="1"/>
  <c r="BB33" i="26" s="1"/>
  <c r="BC33" i="26" a="1"/>
  <c r="BC33" i="26" s="1"/>
  <c r="BD33" i="26" a="1"/>
  <c r="BD33" i="26" s="1"/>
  <c r="BE33" i="26" a="1"/>
  <c r="BE33" i="26" s="1"/>
  <c r="BF33" i="26" a="1"/>
  <c r="BF33" i="26" s="1"/>
  <c r="BG33" i="26" a="1"/>
  <c r="BG33" i="26" s="1"/>
  <c r="BH33" i="26" a="1"/>
  <c r="BH33" i="26" s="1"/>
  <c r="BI33" i="26" a="1"/>
  <c r="BI33" i="26"/>
  <c r="BJ33" i="26" a="1"/>
  <c r="BJ33" i="26" s="1"/>
  <c r="BK33" i="26" a="1"/>
  <c r="BK33" i="26" s="1"/>
  <c r="BL33" i="26" a="1"/>
  <c r="BL33" i="26" s="1"/>
  <c r="AI34" i="26" a="1"/>
  <c r="AI34" i="26"/>
  <c r="AJ34" i="26" a="1"/>
  <c r="AJ34" i="26" s="1"/>
  <c r="AK34" i="26" a="1"/>
  <c r="AK34" i="26" s="1"/>
  <c r="AL34" i="26" a="1"/>
  <c r="AL34" i="26" s="1"/>
  <c r="AM34" i="26" a="1"/>
  <c r="AM34" i="26"/>
  <c r="AN34" i="26" a="1"/>
  <c r="AN34" i="26" s="1"/>
  <c r="AO34" i="26" a="1"/>
  <c r="AO34" i="26" s="1"/>
  <c r="AP34" i="26" a="1"/>
  <c r="AP34" i="26" s="1"/>
  <c r="AQ34" i="26" a="1"/>
  <c r="AQ34" i="26"/>
  <c r="AR34" i="26" a="1"/>
  <c r="AR34" i="26" s="1"/>
  <c r="AS34" i="26" a="1"/>
  <c r="AS34" i="26" s="1"/>
  <c r="AT34" i="26" a="1"/>
  <c r="AT34" i="26" s="1"/>
  <c r="AU34" i="26" a="1"/>
  <c r="AU34" i="26"/>
  <c r="AV34" i="26" a="1"/>
  <c r="AV34" i="26" s="1"/>
  <c r="AW34" i="26" a="1"/>
  <c r="AW34" i="26" s="1"/>
  <c r="AX34" i="26" a="1"/>
  <c r="AX34" i="26" s="1"/>
  <c r="AY34" i="26" a="1"/>
  <c r="AY34" i="26"/>
  <c r="AZ34" i="26" a="1"/>
  <c r="AZ34" i="26" s="1"/>
  <c r="BA34" i="26" a="1"/>
  <c r="BA34" i="26" s="1"/>
  <c r="BB34" i="26" a="1"/>
  <c r="BB34" i="26" s="1"/>
  <c r="BC34" i="26" a="1"/>
  <c r="BC34" i="26"/>
  <c r="BD34" i="26" a="1"/>
  <c r="BD34" i="26" s="1"/>
  <c r="BE34" i="26" a="1"/>
  <c r="BE34" i="26" s="1"/>
  <c r="BF34" i="26" a="1"/>
  <c r="BF34" i="26" s="1"/>
  <c r="BG34" i="26" a="1"/>
  <c r="BG34" i="26"/>
  <c r="BH34" i="26" a="1"/>
  <c r="BH34" i="26" s="1"/>
  <c r="BI34" i="26" a="1"/>
  <c r="BI34" i="26" s="1"/>
  <c r="BJ34" i="26" a="1"/>
  <c r="BJ34" i="26" s="1"/>
  <c r="BK34" i="26" a="1"/>
  <c r="BK34" i="26" s="1"/>
  <c r="BL34" i="26" a="1"/>
  <c r="BL34" i="26" s="1"/>
  <c r="AI35" i="26" a="1"/>
  <c r="AI35" i="26" s="1"/>
  <c r="AJ35" i="26" a="1"/>
  <c r="AJ35" i="26" s="1"/>
  <c r="AK35" i="26" a="1"/>
  <c r="AK35" i="26"/>
  <c r="AL35" i="26" a="1"/>
  <c r="AL35" i="26" s="1"/>
  <c r="AM35" i="26" a="1"/>
  <c r="AM35" i="26" s="1"/>
  <c r="AN35" i="26" a="1"/>
  <c r="AN35" i="26" s="1"/>
  <c r="AO35" i="26" a="1"/>
  <c r="AO35" i="26" s="1"/>
  <c r="AP35" i="26" a="1"/>
  <c r="AP35" i="26" s="1"/>
  <c r="AQ35" i="26" a="1"/>
  <c r="AQ35" i="26" s="1"/>
  <c r="AR35" i="26" a="1"/>
  <c r="AR35" i="26" s="1"/>
  <c r="AS35" i="26" a="1"/>
  <c r="AS35" i="26"/>
  <c r="AT35" i="26" a="1"/>
  <c r="AT35" i="26" s="1"/>
  <c r="AU35" i="26" a="1"/>
  <c r="AU35" i="26" s="1"/>
  <c r="AV35" i="26" a="1"/>
  <c r="AV35" i="26" s="1"/>
  <c r="AW35" i="26" a="1"/>
  <c r="AW35" i="26"/>
  <c r="AX35" i="26" a="1"/>
  <c r="AX35" i="26" s="1"/>
  <c r="AY35" i="26" a="1"/>
  <c r="AY35" i="26" s="1"/>
  <c r="AZ35" i="26" a="1"/>
  <c r="AZ35" i="26" s="1"/>
  <c r="BA35" i="26" a="1"/>
  <c r="BA35" i="26"/>
  <c r="BB35" i="26" a="1"/>
  <c r="BB35" i="26" s="1"/>
  <c r="BC35" i="26" a="1"/>
  <c r="BC35" i="26" s="1"/>
  <c r="BD35" i="26" a="1"/>
  <c r="BD35" i="26" s="1"/>
  <c r="BE35" i="26" a="1"/>
  <c r="BE35" i="26" s="1"/>
  <c r="BF35" i="26" a="1"/>
  <c r="BF35" i="26" s="1"/>
  <c r="BG35" i="26" a="1"/>
  <c r="BG35" i="26" s="1"/>
  <c r="BH35" i="26" a="1"/>
  <c r="BH35" i="26" s="1"/>
  <c r="BI35" i="26" a="1"/>
  <c r="BI35" i="26"/>
  <c r="BJ35" i="26" a="1"/>
  <c r="BJ35" i="26" s="1"/>
  <c r="BK35" i="26" a="1"/>
  <c r="BK35" i="26" s="1"/>
  <c r="BL35" i="26" a="1"/>
  <c r="BL35" i="26" s="1"/>
  <c r="AI36" i="26" a="1"/>
  <c r="AI36" i="26"/>
  <c r="AJ36" i="26" a="1"/>
  <c r="AJ36" i="26" s="1"/>
  <c r="AK36" i="26" a="1"/>
  <c r="AK36" i="26" s="1"/>
  <c r="AL36" i="26" a="1"/>
  <c r="AL36" i="26" s="1"/>
  <c r="AM36" i="26" a="1"/>
  <c r="AM36" i="26"/>
  <c r="AN36" i="26" a="1"/>
  <c r="AN36" i="26" s="1"/>
  <c r="AO36" i="26" a="1"/>
  <c r="AO36" i="26" s="1"/>
  <c r="AP36" i="26" a="1"/>
  <c r="AP36" i="26" s="1"/>
  <c r="AQ36" i="26" a="1"/>
  <c r="AQ36" i="26"/>
  <c r="AR36" i="26" a="1"/>
  <c r="AR36" i="26" s="1"/>
  <c r="AS36" i="26" a="1"/>
  <c r="AS36" i="26" s="1"/>
  <c r="AT36" i="26" a="1"/>
  <c r="AT36" i="26" s="1"/>
  <c r="AU36" i="26" a="1"/>
  <c r="AU36" i="26"/>
  <c r="AV36" i="26" a="1"/>
  <c r="AV36" i="26" s="1"/>
  <c r="AW36" i="26" a="1"/>
  <c r="AW36" i="26" s="1"/>
  <c r="AX36" i="26" a="1"/>
  <c r="AX36" i="26" s="1"/>
  <c r="AY36" i="26" a="1"/>
  <c r="AY36" i="26"/>
  <c r="AZ36" i="26" a="1"/>
  <c r="AZ36" i="26" s="1"/>
  <c r="BA36" i="26" a="1"/>
  <c r="BA36" i="26" s="1"/>
  <c r="BB36" i="26" a="1"/>
  <c r="BB36" i="26" s="1"/>
  <c r="BC36" i="26" a="1"/>
  <c r="BC36" i="26"/>
  <c r="BD36" i="26" a="1"/>
  <c r="BD36" i="26" s="1"/>
  <c r="BE36" i="26" a="1"/>
  <c r="BE36" i="26" s="1"/>
  <c r="BF36" i="26" a="1"/>
  <c r="BF36" i="26" s="1"/>
  <c r="BG36" i="26" a="1"/>
  <c r="BG36" i="26"/>
  <c r="BH36" i="26" a="1"/>
  <c r="BH36" i="26" s="1"/>
  <c r="BI36" i="26" a="1"/>
  <c r="BI36" i="26" s="1"/>
  <c r="BJ36" i="26" a="1"/>
  <c r="BJ36" i="26" s="1"/>
  <c r="BK36" i="26" a="1"/>
  <c r="BK36" i="26" s="1"/>
  <c r="BL36" i="26" a="1"/>
  <c r="BL36" i="26" s="1"/>
  <c r="AI37" i="26" a="1"/>
  <c r="AI37" i="26" s="1"/>
  <c r="AJ37" i="26" a="1"/>
  <c r="AJ37" i="26" s="1"/>
  <c r="AK37" i="26" a="1"/>
  <c r="AK37" i="26"/>
  <c r="AL37" i="26" a="1"/>
  <c r="AL37" i="26" s="1"/>
  <c r="AM37" i="26" a="1"/>
  <c r="AM37" i="26" s="1"/>
  <c r="AN37" i="26" a="1"/>
  <c r="AN37" i="26" s="1"/>
  <c r="AO37" i="26" a="1"/>
  <c r="AO37" i="26" s="1"/>
  <c r="AP37" i="26" a="1"/>
  <c r="AP37" i="26" s="1"/>
  <c r="AQ37" i="26" a="1"/>
  <c r="AQ37" i="26" s="1"/>
  <c r="AR37" i="26" a="1"/>
  <c r="AR37" i="26" s="1"/>
  <c r="AS37" i="26" a="1"/>
  <c r="AS37" i="26" s="1"/>
  <c r="AT37" i="26" a="1"/>
  <c r="AT37" i="26" s="1"/>
  <c r="AU37" i="26" a="1"/>
  <c r="AU37" i="26" s="1"/>
  <c r="AV37" i="26" a="1"/>
  <c r="AV37" i="26" s="1"/>
  <c r="AW37" i="26" a="1"/>
  <c r="AW37" i="26" s="1"/>
  <c r="AX37" i="26" a="1"/>
  <c r="AX37" i="26" s="1"/>
  <c r="AY37" i="26" a="1"/>
  <c r="AY37" i="26" s="1"/>
  <c r="AZ37" i="26" a="1"/>
  <c r="AZ37" i="26" s="1"/>
  <c r="BA37" i="26" a="1"/>
  <c r="BA37" i="26" s="1"/>
  <c r="BB37" i="26" a="1"/>
  <c r="BB37" i="26" s="1"/>
  <c r="BC37" i="26" a="1"/>
  <c r="BC37" i="26" s="1"/>
  <c r="BD37" i="26" a="1"/>
  <c r="BD37" i="26" s="1"/>
  <c r="BE37" i="26" a="1"/>
  <c r="BE37" i="26" s="1"/>
  <c r="BF37" i="26" a="1"/>
  <c r="BF37" i="26" s="1"/>
  <c r="BG37" i="26" a="1"/>
  <c r="BG37" i="26" s="1"/>
  <c r="BH37" i="26" a="1"/>
  <c r="BH37" i="26" s="1"/>
  <c r="BI37" i="26" a="1"/>
  <c r="BI37" i="26" s="1"/>
  <c r="BJ37" i="26" a="1"/>
  <c r="BJ37" i="26" s="1"/>
  <c r="BK37" i="26" a="1"/>
  <c r="BK37" i="26" s="1"/>
  <c r="BL37" i="26" a="1"/>
  <c r="BL37" i="26" s="1"/>
  <c r="AI38" i="26" a="1"/>
  <c r="AI38" i="26" s="1"/>
  <c r="AJ38" i="26" a="1"/>
  <c r="AJ38" i="26" s="1"/>
  <c r="AK38" i="26" a="1"/>
  <c r="AK38" i="26" s="1"/>
  <c r="AL38" i="26" a="1"/>
  <c r="AL38" i="26" s="1"/>
  <c r="AM38" i="26" a="1"/>
  <c r="AM38" i="26" s="1"/>
  <c r="AN38" i="26" a="1"/>
  <c r="AN38" i="26" s="1"/>
  <c r="AO38" i="26" a="1"/>
  <c r="AO38" i="26" s="1"/>
  <c r="AP38" i="26" a="1"/>
  <c r="AP38" i="26" s="1"/>
  <c r="AQ38" i="26" a="1"/>
  <c r="AQ38" i="26" s="1"/>
  <c r="AR38" i="26" a="1"/>
  <c r="AR38" i="26" s="1"/>
  <c r="AS38" i="26" a="1"/>
  <c r="AS38" i="26" s="1"/>
  <c r="AT38" i="26" a="1"/>
  <c r="AT38" i="26" s="1"/>
  <c r="AU38" i="26" a="1"/>
  <c r="AU38" i="26" s="1"/>
  <c r="AV38" i="26" a="1"/>
  <c r="AV38" i="26" s="1"/>
  <c r="AW38" i="26" a="1"/>
  <c r="AW38" i="26" s="1"/>
  <c r="AX38" i="26" a="1"/>
  <c r="AX38" i="26" s="1"/>
  <c r="AY38" i="26" a="1"/>
  <c r="AY38" i="26" s="1"/>
  <c r="AZ38" i="26" a="1"/>
  <c r="AZ38" i="26" s="1"/>
  <c r="BA38" i="26" a="1"/>
  <c r="BA38" i="26" s="1"/>
  <c r="BB38" i="26" a="1"/>
  <c r="BB38" i="26" s="1"/>
  <c r="BC38" i="26" a="1"/>
  <c r="BC38" i="26" s="1"/>
  <c r="BD38" i="26" a="1"/>
  <c r="BD38" i="26" s="1"/>
  <c r="BE38" i="26" a="1"/>
  <c r="BE38" i="26" s="1"/>
  <c r="BF38" i="26" a="1"/>
  <c r="BF38" i="26" s="1"/>
  <c r="BG38" i="26" a="1"/>
  <c r="BG38" i="26" s="1"/>
  <c r="BH38" i="26" a="1"/>
  <c r="BH38" i="26" s="1"/>
  <c r="BI38" i="26" a="1"/>
  <c r="BI38" i="26" s="1"/>
  <c r="BJ38" i="26" a="1"/>
  <c r="BJ38" i="26" s="1"/>
  <c r="BK38" i="26" a="1"/>
  <c r="BK38" i="26" s="1"/>
  <c r="BL38" i="26" a="1"/>
  <c r="BL38" i="26" s="1"/>
  <c r="AI39" i="26" a="1"/>
  <c r="AI39" i="26" s="1"/>
  <c r="AJ39" i="26" a="1"/>
  <c r="AJ39" i="26" s="1"/>
  <c r="AK39" i="26" a="1"/>
  <c r="AK39" i="26" s="1"/>
  <c r="AL39" i="26" a="1"/>
  <c r="AL39" i="26" s="1"/>
  <c r="AM39" i="26" a="1"/>
  <c r="AM39" i="26" s="1"/>
  <c r="AN39" i="26" a="1"/>
  <c r="AN39" i="26" s="1"/>
  <c r="AO39" i="26" a="1"/>
  <c r="AO39" i="26" s="1"/>
  <c r="AP39" i="26" a="1"/>
  <c r="AP39" i="26" s="1"/>
  <c r="AQ39" i="26" a="1"/>
  <c r="AQ39" i="26" s="1"/>
  <c r="AR39" i="26" a="1"/>
  <c r="AR39" i="26" s="1"/>
  <c r="AS39" i="26" a="1"/>
  <c r="AS39" i="26" s="1"/>
  <c r="AT39" i="26" a="1"/>
  <c r="AT39" i="26" s="1"/>
  <c r="AU39" i="26" a="1"/>
  <c r="AU39" i="26" s="1"/>
  <c r="AV39" i="26" a="1"/>
  <c r="AV39" i="26" s="1"/>
  <c r="AW39" i="26" a="1"/>
  <c r="AW39" i="26" s="1"/>
  <c r="AX39" i="26" a="1"/>
  <c r="AX39" i="26" s="1"/>
  <c r="AY39" i="26" a="1"/>
  <c r="AY39" i="26" s="1"/>
  <c r="AZ39" i="26" a="1"/>
  <c r="AZ39" i="26" s="1"/>
  <c r="BA39" i="26" a="1"/>
  <c r="BA39" i="26" s="1"/>
  <c r="BB39" i="26" a="1"/>
  <c r="BB39" i="26" s="1"/>
  <c r="BC39" i="26" a="1"/>
  <c r="BC39" i="26" s="1"/>
  <c r="BD39" i="26" a="1"/>
  <c r="BD39" i="26" s="1"/>
  <c r="BE39" i="26" a="1"/>
  <c r="BE39" i="26" s="1"/>
  <c r="BF39" i="26" a="1"/>
  <c r="BF39" i="26" s="1"/>
  <c r="BG39" i="26" a="1"/>
  <c r="BG39" i="26" s="1"/>
  <c r="BH39" i="26" a="1"/>
  <c r="BH39" i="26" s="1"/>
  <c r="BI39" i="26" a="1"/>
  <c r="BI39" i="26" s="1"/>
  <c r="BJ39" i="26" a="1"/>
  <c r="BJ39" i="26" s="1"/>
  <c r="BK39" i="26" a="1"/>
  <c r="BK39" i="26" s="1"/>
  <c r="BL39" i="26" a="1"/>
  <c r="BL39" i="26" s="1"/>
  <c r="AI40" i="26" a="1"/>
  <c r="AI40" i="26" s="1"/>
  <c r="AJ40" i="26" a="1"/>
  <c r="AJ40" i="26" s="1"/>
  <c r="AK40" i="26" a="1"/>
  <c r="AK40" i="26" s="1"/>
  <c r="AL40" i="26" a="1"/>
  <c r="AL40" i="26" s="1"/>
  <c r="AM40" i="26" a="1"/>
  <c r="AM40" i="26" s="1"/>
  <c r="AN40" i="26" a="1"/>
  <c r="AN40" i="26" s="1"/>
  <c r="AO40" i="26" a="1"/>
  <c r="AO40" i="26" s="1"/>
  <c r="AP40" i="26" a="1"/>
  <c r="AP40" i="26" s="1"/>
  <c r="AQ40" i="26" a="1"/>
  <c r="AQ40" i="26" s="1"/>
  <c r="AR40" i="26" a="1"/>
  <c r="AR40" i="26" s="1"/>
  <c r="AS40" i="26" a="1"/>
  <c r="AS40" i="26" s="1"/>
  <c r="AT40" i="26" a="1"/>
  <c r="AT40" i="26" s="1"/>
  <c r="AU40" i="26" a="1"/>
  <c r="AU40" i="26" s="1"/>
  <c r="AV40" i="26" a="1"/>
  <c r="AV40" i="26" s="1"/>
  <c r="AW40" i="26" a="1"/>
  <c r="AW40" i="26" s="1"/>
  <c r="AX40" i="26" a="1"/>
  <c r="AX40" i="26" s="1"/>
  <c r="AY40" i="26" a="1"/>
  <c r="AY40" i="26" s="1"/>
  <c r="AZ40" i="26" a="1"/>
  <c r="AZ40" i="26" s="1"/>
  <c r="BA40" i="26" a="1"/>
  <c r="BA40" i="26" s="1"/>
  <c r="BB40" i="26" a="1"/>
  <c r="BB40" i="26" s="1"/>
  <c r="BC40" i="26" a="1"/>
  <c r="BC40" i="26" s="1"/>
  <c r="BD40" i="26" a="1"/>
  <c r="BD40" i="26" s="1"/>
  <c r="BE40" i="26" a="1"/>
  <c r="BE40" i="26" s="1"/>
  <c r="BF40" i="26" a="1"/>
  <c r="BF40" i="26" s="1"/>
  <c r="BG40" i="26" a="1"/>
  <c r="BG40" i="26" s="1"/>
  <c r="BH40" i="26" a="1"/>
  <c r="BH40" i="26" s="1"/>
  <c r="BI40" i="26" a="1"/>
  <c r="BI40" i="26" s="1"/>
  <c r="BJ40" i="26" a="1"/>
  <c r="BJ40" i="26" s="1"/>
  <c r="BK40" i="26" a="1"/>
  <c r="BK40" i="26" s="1"/>
  <c r="BL40" i="26" a="1"/>
  <c r="BL40" i="26" s="1"/>
  <c r="AI41" i="26" a="1"/>
  <c r="AI41" i="26" s="1"/>
  <c r="AJ41" i="26" a="1"/>
  <c r="AJ41" i="26" s="1"/>
  <c r="AK41" i="26" a="1"/>
  <c r="AK41" i="26" s="1"/>
  <c r="AL41" i="26" a="1"/>
  <c r="AL41" i="26" s="1"/>
  <c r="AM41" i="26" a="1"/>
  <c r="AM41" i="26" s="1"/>
  <c r="AN41" i="26" a="1"/>
  <c r="AN41" i="26" s="1"/>
  <c r="AO41" i="26" a="1"/>
  <c r="AO41" i="26" s="1"/>
  <c r="AP41" i="26" a="1"/>
  <c r="AP41" i="26" s="1"/>
  <c r="AQ41" i="26" a="1"/>
  <c r="AQ41" i="26" s="1"/>
  <c r="AR41" i="26" a="1"/>
  <c r="AR41" i="26" s="1"/>
  <c r="AS41" i="26" a="1"/>
  <c r="AS41" i="26" s="1"/>
  <c r="AT41" i="26" a="1"/>
  <c r="AT41" i="26" s="1"/>
  <c r="AU41" i="26" a="1"/>
  <c r="AU41" i="26" s="1"/>
  <c r="AV41" i="26" a="1"/>
  <c r="AV41" i="26" s="1"/>
  <c r="AW41" i="26" a="1"/>
  <c r="AW41" i="26" s="1"/>
  <c r="AX41" i="26" a="1"/>
  <c r="AX41" i="26" s="1"/>
  <c r="AY41" i="26" a="1"/>
  <c r="AY41" i="26" s="1"/>
  <c r="AZ41" i="26" a="1"/>
  <c r="AZ41" i="26" s="1"/>
  <c r="BA41" i="26" a="1"/>
  <c r="BA41" i="26" s="1"/>
  <c r="BB41" i="26" a="1"/>
  <c r="BB41" i="26" s="1"/>
  <c r="BC41" i="26" a="1"/>
  <c r="BC41" i="26" s="1"/>
  <c r="BD41" i="26" a="1"/>
  <c r="BD41" i="26" s="1"/>
  <c r="BE41" i="26" a="1"/>
  <c r="BE41" i="26" s="1"/>
  <c r="BF41" i="26" a="1"/>
  <c r="BF41" i="26" s="1"/>
  <c r="BG41" i="26" a="1"/>
  <c r="BG41" i="26" s="1"/>
  <c r="BH41" i="26" a="1"/>
  <c r="BH41" i="26" s="1"/>
  <c r="BI41" i="26" a="1"/>
  <c r="BI41" i="26" s="1"/>
  <c r="BJ41" i="26" a="1"/>
  <c r="BJ41" i="26" s="1"/>
  <c r="BK41" i="26" a="1"/>
  <c r="BK41" i="26" s="1"/>
  <c r="BL41" i="26" a="1"/>
  <c r="BL41" i="26" s="1"/>
  <c r="AI42" i="26" a="1"/>
  <c r="AI42" i="26" s="1"/>
  <c r="AJ42" i="26" a="1"/>
  <c r="AJ42" i="26" s="1"/>
  <c r="AK42" i="26" a="1"/>
  <c r="AK42" i="26" s="1"/>
  <c r="AL42" i="26" a="1"/>
  <c r="AL42" i="26" s="1"/>
  <c r="AM42" i="26" a="1"/>
  <c r="AM42" i="26" s="1"/>
  <c r="AN42" i="26" a="1"/>
  <c r="AN42" i="26" s="1"/>
  <c r="AO42" i="26" a="1"/>
  <c r="AO42" i="26" s="1"/>
  <c r="AP42" i="26" a="1"/>
  <c r="AP42" i="26" s="1"/>
  <c r="AQ42" i="26" a="1"/>
  <c r="AQ42" i="26" s="1"/>
  <c r="AR42" i="26" a="1"/>
  <c r="AR42" i="26" s="1"/>
  <c r="AS42" i="26" a="1"/>
  <c r="AS42" i="26" s="1"/>
  <c r="AT42" i="26" a="1"/>
  <c r="AT42" i="26" s="1"/>
  <c r="AU42" i="26" a="1"/>
  <c r="AU42" i="26" s="1"/>
  <c r="AV42" i="26" a="1"/>
  <c r="AV42" i="26" s="1"/>
  <c r="AW42" i="26" a="1"/>
  <c r="AW42" i="26" s="1"/>
  <c r="AX42" i="26" a="1"/>
  <c r="AX42" i="26" s="1"/>
  <c r="AY42" i="26" a="1"/>
  <c r="AY42" i="26" s="1"/>
  <c r="AZ42" i="26" a="1"/>
  <c r="AZ42" i="26" s="1"/>
  <c r="BA42" i="26" a="1"/>
  <c r="BA42" i="26" s="1"/>
  <c r="BB42" i="26" a="1"/>
  <c r="BB42" i="26" s="1"/>
  <c r="BC42" i="26" a="1"/>
  <c r="BC42" i="26" s="1"/>
  <c r="BD42" i="26" a="1"/>
  <c r="BD42" i="26" s="1"/>
  <c r="BE42" i="26" a="1"/>
  <c r="BE42" i="26" s="1"/>
  <c r="BF42" i="26" a="1"/>
  <c r="BF42" i="26" s="1"/>
  <c r="BG42" i="26" a="1"/>
  <c r="BG42" i="26" s="1"/>
  <c r="BH42" i="26" a="1"/>
  <c r="BH42" i="26" s="1"/>
  <c r="BI42" i="26" a="1"/>
  <c r="BI42" i="26" s="1"/>
  <c r="BJ42" i="26" a="1"/>
  <c r="BJ42" i="26" s="1"/>
  <c r="BK42" i="26" a="1"/>
  <c r="BK42" i="26" s="1"/>
  <c r="BL42" i="26" a="1"/>
  <c r="BL42" i="26" s="1"/>
  <c r="AI43" i="26" a="1"/>
  <c r="AI43" i="26" s="1"/>
  <c r="AJ43" i="26" a="1"/>
  <c r="AJ43" i="26" s="1"/>
  <c r="AK43" i="26" a="1"/>
  <c r="AK43" i="26" s="1"/>
  <c r="AL43" i="26" a="1"/>
  <c r="AL43" i="26" s="1"/>
  <c r="AM43" i="26" a="1"/>
  <c r="AM43" i="26" s="1"/>
  <c r="AN43" i="26" a="1"/>
  <c r="AN43" i="26" s="1"/>
  <c r="AO43" i="26" a="1"/>
  <c r="AO43" i="26" s="1"/>
  <c r="AP43" i="26" a="1"/>
  <c r="AP43" i="26" s="1"/>
  <c r="AQ43" i="26" a="1"/>
  <c r="AQ43" i="26" s="1"/>
  <c r="AR43" i="26" a="1"/>
  <c r="AR43" i="26" s="1"/>
  <c r="AS43" i="26" a="1"/>
  <c r="AS43" i="26" s="1"/>
  <c r="AT43" i="26" a="1"/>
  <c r="AT43" i="26" s="1"/>
  <c r="AU43" i="26" a="1"/>
  <c r="AU43" i="26" s="1"/>
  <c r="AV43" i="26" a="1"/>
  <c r="AV43" i="26" s="1"/>
  <c r="AW43" i="26" a="1"/>
  <c r="AW43" i="26" s="1"/>
  <c r="AX43" i="26" a="1"/>
  <c r="AX43" i="26" s="1"/>
  <c r="AY43" i="26" a="1"/>
  <c r="AY43" i="26" s="1"/>
  <c r="AZ43" i="26" a="1"/>
  <c r="AZ43" i="26" s="1"/>
  <c r="BA43" i="26" a="1"/>
  <c r="BA43" i="26" s="1"/>
  <c r="BB43" i="26" a="1"/>
  <c r="BB43" i="26" s="1"/>
  <c r="BC43" i="26" a="1"/>
  <c r="BC43" i="26" s="1"/>
  <c r="BD43" i="26" a="1"/>
  <c r="BD43" i="26" s="1"/>
  <c r="BE43" i="26" a="1"/>
  <c r="BE43" i="26" s="1"/>
  <c r="BF43" i="26" a="1"/>
  <c r="BF43" i="26" s="1"/>
  <c r="BG43" i="26" a="1"/>
  <c r="BG43" i="26" s="1"/>
  <c r="BH43" i="26" a="1"/>
  <c r="BH43" i="26" s="1"/>
  <c r="BI43" i="26" a="1"/>
  <c r="BI43" i="26" s="1"/>
  <c r="BJ43" i="26" a="1"/>
  <c r="BJ43" i="26" s="1"/>
  <c r="BK43" i="26" a="1"/>
  <c r="BK43" i="26" s="1"/>
  <c r="BL43" i="26" a="1"/>
  <c r="BL43" i="26" s="1"/>
  <c r="AI44" i="26" a="1"/>
  <c r="AI44" i="26" s="1"/>
  <c r="AJ44" i="26" a="1"/>
  <c r="AJ44" i="26" s="1"/>
  <c r="AK44" i="26" a="1"/>
  <c r="AK44" i="26" s="1"/>
  <c r="AL44" i="26" a="1"/>
  <c r="AL44" i="26" s="1"/>
  <c r="AM44" i="26" a="1"/>
  <c r="AM44" i="26" s="1"/>
  <c r="AN44" i="26" a="1"/>
  <c r="AN44" i="26" s="1"/>
  <c r="AO44" i="26" a="1"/>
  <c r="AO44" i="26" s="1"/>
  <c r="AP44" i="26" a="1"/>
  <c r="AP44" i="26" s="1"/>
  <c r="AQ44" i="26" a="1"/>
  <c r="AQ44" i="26" s="1"/>
  <c r="AR44" i="26" a="1"/>
  <c r="AR44" i="26" s="1"/>
  <c r="AS44" i="26" a="1"/>
  <c r="AS44" i="26" s="1"/>
  <c r="AT44" i="26" a="1"/>
  <c r="AT44" i="26" s="1"/>
  <c r="AU44" i="26" a="1"/>
  <c r="AU44" i="26" s="1"/>
  <c r="AV44" i="26" a="1"/>
  <c r="AV44" i="26" s="1"/>
  <c r="AW44" i="26" a="1"/>
  <c r="AW44" i="26" s="1"/>
  <c r="AX44" i="26" a="1"/>
  <c r="AX44" i="26" s="1"/>
  <c r="AY44" i="26" a="1"/>
  <c r="AY44" i="26" s="1"/>
  <c r="AZ44" i="26" a="1"/>
  <c r="AZ44" i="26" s="1"/>
  <c r="BA44" i="26" a="1"/>
  <c r="BA44" i="26" s="1"/>
  <c r="BB44" i="26" a="1"/>
  <c r="BB44" i="26" s="1"/>
  <c r="BC44" i="26" a="1"/>
  <c r="BC44" i="26" s="1"/>
  <c r="BD44" i="26" a="1"/>
  <c r="BD44" i="26" s="1"/>
  <c r="BE44" i="26" a="1"/>
  <c r="BE44" i="26" s="1"/>
  <c r="BF44" i="26" a="1"/>
  <c r="BF44" i="26" s="1"/>
  <c r="BG44" i="26" a="1"/>
  <c r="BG44" i="26" s="1"/>
  <c r="BH44" i="26" a="1"/>
  <c r="BH44" i="26" s="1"/>
  <c r="BI44" i="26" a="1"/>
  <c r="BI44" i="26" s="1"/>
  <c r="BJ44" i="26" a="1"/>
  <c r="BJ44" i="26" s="1"/>
  <c r="BK44" i="26" a="1"/>
  <c r="BK44" i="26" s="1"/>
  <c r="BL44" i="26" a="1"/>
  <c r="BL44" i="26" s="1"/>
  <c r="AI45" i="26" a="1"/>
  <c r="AI45" i="26" s="1"/>
  <c r="AJ45" i="26" a="1"/>
  <c r="AJ45" i="26" s="1"/>
  <c r="AK45" i="26" a="1"/>
  <c r="AK45" i="26" s="1"/>
  <c r="AL45" i="26" a="1"/>
  <c r="AL45" i="26" s="1"/>
  <c r="AM45" i="26" a="1"/>
  <c r="AM45" i="26" s="1"/>
  <c r="AN45" i="26" a="1"/>
  <c r="AN45" i="26" s="1"/>
  <c r="AO45" i="26" a="1"/>
  <c r="AO45" i="26" s="1"/>
  <c r="AP45" i="26" a="1"/>
  <c r="AP45" i="26" s="1"/>
  <c r="AQ45" i="26" a="1"/>
  <c r="AQ45" i="26" s="1"/>
  <c r="AR45" i="26" a="1"/>
  <c r="AR45" i="26" s="1"/>
  <c r="AS45" i="26" a="1"/>
  <c r="AS45" i="26" s="1"/>
  <c r="AT45" i="26" a="1"/>
  <c r="AT45" i="26" s="1"/>
  <c r="AU45" i="26" a="1"/>
  <c r="AU45" i="26" s="1"/>
  <c r="AV45" i="26" a="1"/>
  <c r="AV45" i="26" s="1"/>
  <c r="AW45" i="26" a="1"/>
  <c r="AW45" i="26" s="1"/>
  <c r="AX45" i="26" a="1"/>
  <c r="AX45" i="26" s="1"/>
  <c r="AY45" i="26" a="1"/>
  <c r="AY45" i="26" s="1"/>
  <c r="AZ45" i="26" a="1"/>
  <c r="AZ45" i="26" s="1"/>
  <c r="BA45" i="26" a="1"/>
  <c r="BA45" i="26" s="1"/>
  <c r="BB45" i="26" a="1"/>
  <c r="BB45" i="26" s="1"/>
  <c r="BC45" i="26" a="1"/>
  <c r="BC45" i="26" s="1"/>
  <c r="BD45" i="26" a="1"/>
  <c r="BD45" i="26" s="1"/>
  <c r="BE45" i="26" a="1"/>
  <c r="BE45" i="26" s="1"/>
  <c r="BF45" i="26" a="1"/>
  <c r="BF45" i="26" s="1"/>
  <c r="BG45" i="26" a="1"/>
  <c r="BG45" i="26" s="1"/>
  <c r="BH45" i="26" a="1"/>
  <c r="BH45" i="26" s="1"/>
  <c r="BI45" i="26" a="1"/>
  <c r="BI45" i="26" s="1"/>
  <c r="BJ45" i="26" a="1"/>
  <c r="BJ45" i="26" s="1"/>
  <c r="BK45" i="26" a="1"/>
  <c r="BK45" i="26" s="1"/>
  <c r="BL45" i="26" a="1"/>
  <c r="BL45" i="26" s="1"/>
  <c r="AI46" i="26" a="1"/>
  <c r="AI46" i="26" s="1"/>
  <c r="AJ46" i="26" a="1"/>
  <c r="AJ46" i="26" s="1"/>
  <c r="AK46" i="26" a="1"/>
  <c r="AK46" i="26" s="1"/>
  <c r="AL46" i="26" a="1"/>
  <c r="AL46" i="26" s="1"/>
  <c r="AM46" i="26" a="1"/>
  <c r="AM46" i="26" s="1"/>
  <c r="AN46" i="26" a="1"/>
  <c r="AN46" i="26" s="1"/>
  <c r="AO46" i="26" a="1"/>
  <c r="AO46" i="26" s="1"/>
  <c r="AP46" i="26" a="1"/>
  <c r="AP46" i="26"/>
  <c r="AQ46" i="26" a="1"/>
  <c r="AQ46" i="26" s="1"/>
  <c r="AR46" i="26" a="1"/>
  <c r="AR46" i="26" s="1"/>
  <c r="AS46" i="26" a="1"/>
  <c r="AS46" i="26" s="1"/>
  <c r="AT46" i="26" a="1"/>
  <c r="AT46" i="26"/>
  <c r="AU46" i="26" a="1"/>
  <c r="AU46" i="26" s="1"/>
  <c r="AV46" i="26" a="1"/>
  <c r="AV46" i="26" s="1"/>
  <c r="AW46" i="26" a="1"/>
  <c r="AW46" i="26" s="1"/>
  <c r="AX46" i="26" a="1"/>
  <c r="AX46" i="26"/>
  <c r="AY46" i="26" a="1"/>
  <c r="AY46" i="26" s="1"/>
  <c r="AZ46" i="26" a="1"/>
  <c r="AZ46" i="26"/>
  <c r="BA46" i="26" a="1"/>
  <c r="BA46" i="26" s="1"/>
  <c r="BB46" i="26" a="1"/>
  <c r="BB46" i="26"/>
  <c r="BC46" i="26" a="1"/>
  <c r="BC46" i="26" s="1"/>
  <c r="BD46" i="26" a="1"/>
  <c r="BD46" i="26" s="1"/>
  <c r="BE46" i="26" a="1"/>
  <c r="BE46" i="26" s="1"/>
  <c r="BF46" i="26" a="1"/>
  <c r="BF46" i="26"/>
  <c r="BG46" i="26" a="1"/>
  <c r="BG46" i="26" s="1"/>
  <c r="BH46" i="26" a="1"/>
  <c r="BH46" i="26"/>
  <c r="BI46" i="26" a="1"/>
  <c r="BI46" i="26" s="1"/>
  <c r="BJ46" i="26" a="1"/>
  <c r="BJ46" i="26"/>
  <c r="BK46" i="26" a="1"/>
  <c r="BK46" i="26" s="1"/>
  <c r="BL46" i="26" a="1"/>
  <c r="BL46" i="26"/>
  <c r="AI47" i="26" a="1"/>
  <c r="AI47" i="26" s="1"/>
  <c r="AJ47" i="26" a="1"/>
  <c r="AJ47" i="26"/>
  <c r="AK47" i="26" a="1"/>
  <c r="AK47" i="26" s="1"/>
  <c r="AL47" i="26" a="1"/>
  <c r="AL47" i="26" s="1"/>
  <c r="AM47" i="26" a="1"/>
  <c r="AM47" i="26" s="1"/>
  <c r="AN47" i="26" a="1"/>
  <c r="AN47" i="26"/>
  <c r="AO47" i="26" a="1"/>
  <c r="AO47" i="26" s="1"/>
  <c r="AP47" i="26" a="1"/>
  <c r="AP47" i="26"/>
  <c r="AQ47" i="26" a="1"/>
  <c r="AQ47" i="26" s="1"/>
  <c r="AR47" i="26" a="1"/>
  <c r="AR47" i="26" s="1"/>
  <c r="AS47" i="26" a="1"/>
  <c r="AS47" i="26" s="1"/>
  <c r="AT47" i="26" a="1"/>
  <c r="AT47" i="26"/>
  <c r="AU47" i="26" a="1"/>
  <c r="AU47" i="26" s="1"/>
  <c r="AV47" i="26" a="1"/>
  <c r="AV47" i="26" s="1"/>
  <c r="AW47" i="26" a="1"/>
  <c r="AW47" i="26" s="1"/>
  <c r="AX47" i="26" a="1"/>
  <c r="AX47" i="26"/>
  <c r="AY47" i="26" a="1"/>
  <c r="AY47" i="26" s="1"/>
  <c r="AZ47" i="26" a="1"/>
  <c r="AZ47" i="26"/>
  <c r="BA47" i="26" a="1"/>
  <c r="BA47" i="26" s="1"/>
  <c r="BB47" i="26" a="1"/>
  <c r="BB47" i="26"/>
  <c r="BC47" i="26" a="1"/>
  <c r="BC47" i="26" s="1"/>
  <c r="BD47" i="26" a="1"/>
  <c r="BD47" i="26" s="1"/>
  <c r="BE47" i="26" a="1"/>
  <c r="BE47" i="26" s="1"/>
  <c r="BF47" i="26" a="1"/>
  <c r="BF47" i="26"/>
  <c r="BG47" i="26" a="1"/>
  <c r="BG47" i="26" s="1"/>
  <c r="BH47" i="26" a="1"/>
  <c r="BH47" i="26"/>
  <c r="BI47" i="26" a="1"/>
  <c r="BI47" i="26" s="1"/>
  <c r="BJ47" i="26" a="1"/>
  <c r="BJ47" i="26"/>
  <c r="BK47" i="26" a="1"/>
  <c r="BK47" i="26" s="1"/>
  <c r="BL47" i="26" a="1"/>
  <c r="BL47" i="26"/>
  <c r="AI48" i="26" a="1"/>
  <c r="AI48" i="26" s="1"/>
  <c r="AJ48" i="26" a="1"/>
  <c r="AJ48" i="26"/>
  <c r="AK48" i="26" a="1"/>
  <c r="AK48" i="26" s="1"/>
  <c r="AL48" i="26" a="1"/>
  <c r="AL48" i="26"/>
  <c r="AM48" i="26" a="1"/>
  <c r="AM48" i="26" s="1"/>
  <c r="AN48" i="26" a="1"/>
  <c r="AN48" i="26" s="1"/>
  <c r="AO48" i="26" a="1"/>
  <c r="AO48" i="26" s="1"/>
  <c r="AP48" i="26" a="1"/>
  <c r="AP48" i="26"/>
  <c r="AQ48" i="26" a="1"/>
  <c r="AQ48" i="26" s="1"/>
  <c r="AR48" i="26" a="1"/>
  <c r="AR48" i="26" s="1"/>
  <c r="AS48" i="26" a="1"/>
  <c r="AS48" i="26" s="1"/>
  <c r="AT48" i="26" a="1"/>
  <c r="AT48" i="26" s="1"/>
  <c r="AU48" i="26" a="1"/>
  <c r="AU48" i="26" s="1"/>
  <c r="AV48" i="26" a="1"/>
  <c r="AV48" i="26" s="1"/>
  <c r="AW48" i="26" a="1"/>
  <c r="AW48" i="26" s="1"/>
  <c r="AX48" i="26" a="1"/>
  <c r="AX48" i="26"/>
  <c r="AY48" i="26" a="1"/>
  <c r="AY48" i="26" s="1"/>
  <c r="AZ48" i="26" a="1"/>
  <c r="AZ48" i="26"/>
  <c r="BA48" i="26" a="1"/>
  <c r="BA48" i="26" s="1"/>
  <c r="BB48" i="26" a="1"/>
  <c r="BB48" i="26"/>
  <c r="BC48" i="26" a="1"/>
  <c r="BC48" i="26" s="1"/>
  <c r="BD48" i="26" a="1"/>
  <c r="BD48" i="26" s="1"/>
  <c r="BE48" i="26" a="1"/>
  <c r="BE48" i="26" s="1"/>
  <c r="BF48" i="26" a="1"/>
  <c r="BF48" i="26"/>
  <c r="BG48" i="26" a="1"/>
  <c r="BG48" i="26" s="1"/>
  <c r="BH48" i="26" a="1"/>
  <c r="BH48" i="26"/>
  <c r="BI48" i="26" a="1"/>
  <c r="BI48" i="26" s="1"/>
  <c r="BJ48" i="26" a="1"/>
  <c r="BJ48" i="26"/>
  <c r="BK48" i="26" a="1"/>
  <c r="BK48" i="26" s="1"/>
  <c r="BL48" i="26" a="1"/>
  <c r="BL48" i="26"/>
  <c r="AI49" i="26" a="1"/>
  <c r="AI49" i="26" s="1"/>
  <c r="AJ49" i="26" a="1"/>
  <c r="AJ49" i="26"/>
  <c r="AK49" i="26" a="1"/>
  <c r="AK49" i="26" s="1"/>
  <c r="AL49" i="26" a="1"/>
  <c r="AL49" i="26"/>
  <c r="AM49" i="26" a="1"/>
  <c r="AM49" i="26" s="1"/>
  <c r="AN49" i="26" a="1"/>
  <c r="AN49" i="26"/>
  <c r="AO49" i="26" a="1"/>
  <c r="AO49" i="26" s="1"/>
  <c r="AP49" i="26" a="1"/>
  <c r="AP49" i="26"/>
  <c r="AQ49" i="26" a="1"/>
  <c r="AQ49" i="26" s="1"/>
  <c r="AR49" i="26" a="1"/>
  <c r="AR49" i="26"/>
  <c r="AS49" i="26" a="1"/>
  <c r="AS49" i="26" s="1"/>
  <c r="AT49" i="26" a="1"/>
  <c r="AT49" i="26"/>
  <c r="AU49" i="26" a="1"/>
  <c r="AU49" i="26" s="1"/>
  <c r="AV49" i="26" a="1"/>
  <c r="AV49" i="26" s="1"/>
  <c r="AW49" i="26" a="1"/>
  <c r="AW49" i="26" s="1"/>
  <c r="AX49" i="26" a="1"/>
  <c r="AX49" i="26"/>
  <c r="AY49" i="26" a="1"/>
  <c r="AY49" i="26" s="1"/>
  <c r="AZ49" i="26" a="1"/>
  <c r="AZ49" i="26"/>
  <c r="BA49" i="26" a="1"/>
  <c r="BA49" i="26" s="1"/>
  <c r="BB49" i="26" a="1"/>
  <c r="BB49" i="26"/>
  <c r="BC49" i="26" a="1"/>
  <c r="BC49" i="26" s="1"/>
  <c r="BD49" i="26" a="1"/>
  <c r="BD49" i="26" s="1"/>
  <c r="BE49" i="26" a="1"/>
  <c r="BE49" i="26" s="1"/>
  <c r="BF49" i="26" a="1"/>
  <c r="BF49" i="26"/>
  <c r="BG49" i="26" a="1"/>
  <c r="BG49" i="26" s="1"/>
  <c r="BH49" i="26" a="1"/>
  <c r="BH49" i="26"/>
  <c r="BI49" i="26" a="1"/>
  <c r="BI49" i="26" s="1"/>
  <c r="BJ49" i="26" a="1"/>
  <c r="BJ49" i="26"/>
  <c r="BK49" i="26" a="1"/>
  <c r="BK49" i="26" s="1"/>
  <c r="BL49" i="26" a="1"/>
  <c r="BL49" i="26"/>
  <c r="AI50" i="26" a="1"/>
  <c r="AI50" i="26" s="1"/>
  <c r="AJ50" i="26" a="1"/>
  <c r="AJ50" i="26"/>
  <c r="AK50" i="26" a="1"/>
  <c r="AK50" i="26" s="1"/>
  <c r="AL50" i="26" a="1"/>
  <c r="AL50" i="26"/>
  <c r="AM50" i="26" a="1"/>
  <c r="AM50" i="26" s="1"/>
  <c r="AN50" i="26" a="1"/>
  <c r="AN50" i="26" s="1"/>
  <c r="AO50" i="26" a="1"/>
  <c r="AO50" i="26" s="1"/>
  <c r="AP50" i="26" a="1"/>
  <c r="AP50" i="26"/>
  <c r="AQ50" i="26" a="1"/>
  <c r="AQ50" i="26" s="1"/>
  <c r="AR50" i="26" a="1"/>
  <c r="AR50" i="26" s="1"/>
  <c r="AS50" i="26" a="1"/>
  <c r="AS50" i="26" s="1"/>
  <c r="AT50" i="26" a="1"/>
  <c r="AT50" i="26"/>
  <c r="AU50" i="26" a="1"/>
  <c r="AU50" i="26" s="1"/>
  <c r="AV50" i="26" a="1"/>
  <c r="AV50" i="26" s="1"/>
  <c r="AW50" i="26" a="1"/>
  <c r="AW50" i="26" s="1"/>
  <c r="AX50" i="26" a="1"/>
  <c r="AX50" i="26"/>
  <c r="AY50" i="26" a="1"/>
  <c r="AY50" i="26" s="1"/>
  <c r="AZ50" i="26" a="1"/>
  <c r="AZ50" i="26"/>
  <c r="BA50" i="26" a="1"/>
  <c r="BA50" i="26" s="1"/>
  <c r="BB50" i="26" a="1"/>
  <c r="BB50" i="26"/>
  <c r="BC50" i="26" a="1"/>
  <c r="BC50" i="26" s="1"/>
  <c r="BD50" i="26" a="1"/>
  <c r="BD50" i="26" s="1"/>
  <c r="BE50" i="26" a="1"/>
  <c r="BE50" i="26" s="1"/>
  <c r="BF50" i="26" a="1"/>
  <c r="BF50" i="26"/>
  <c r="BG50" i="26" a="1"/>
  <c r="BG50" i="26" s="1"/>
  <c r="BH50" i="26" a="1"/>
  <c r="BH50" i="26"/>
  <c r="BI50" i="26" a="1"/>
  <c r="BI50" i="26" s="1"/>
  <c r="BJ50" i="26" a="1"/>
  <c r="BJ50" i="26"/>
  <c r="BK50" i="26" a="1"/>
  <c r="BK50" i="26" s="1"/>
  <c r="BL50" i="26" a="1"/>
  <c r="BL50" i="26"/>
  <c r="AI51" i="26" a="1"/>
  <c r="AI51" i="26" s="1"/>
  <c r="AJ51" i="26" a="1"/>
  <c r="AJ51" i="26"/>
  <c r="AK51" i="26" a="1"/>
  <c r="AK51" i="26" s="1"/>
  <c r="AL51" i="26" a="1"/>
  <c r="AL51" i="26" s="1"/>
  <c r="AM51" i="26" a="1"/>
  <c r="AM51" i="26" s="1"/>
  <c r="AN51" i="26" a="1"/>
  <c r="AN51" i="26" s="1"/>
  <c r="AO51" i="26" a="1"/>
  <c r="AO51" i="26" s="1"/>
  <c r="AP51" i="26" a="1"/>
  <c r="AP51" i="26"/>
  <c r="AQ51" i="26" a="1"/>
  <c r="AQ51" i="26" s="1"/>
  <c r="AR51" i="26" a="1"/>
  <c r="AR51" i="26" s="1"/>
  <c r="AS51" i="26" a="1"/>
  <c r="AS51" i="26" s="1"/>
  <c r="AT51" i="26" a="1"/>
  <c r="AT51" i="26"/>
  <c r="AU51" i="26" a="1"/>
  <c r="AU51" i="26" s="1"/>
  <c r="AV51" i="26" a="1"/>
  <c r="AV51" i="26" s="1"/>
  <c r="AW51" i="26" a="1"/>
  <c r="AW51" i="26" s="1"/>
  <c r="AX51" i="26" a="1"/>
  <c r="AX51" i="26"/>
  <c r="AY51" i="26" a="1"/>
  <c r="AY51" i="26" s="1"/>
  <c r="AZ51" i="26" a="1"/>
  <c r="AZ51" i="26"/>
  <c r="BA51" i="26" a="1"/>
  <c r="BA51" i="26" s="1"/>
  <c r="BB51" i="26" a="1"/>
  <c r="BB51" i="26"/>
  <c r="BC51" i="26" a="1"/>
  <c r="BC51" i="26" s="1"/>
  <c r="BD51" i="26" a="1"/>
  <c r="BD51" i="26" s="1"/>
  <c r="BE51" i="26" a="1"/>
  <c r="BE51" i="26" s="1"/>
  <c r="BF51" i="26" a="1"/>
  <c r="BF51" i="26"/>
  <c r="BG51" i="26" a="1"/>
  <c r="BG51" i="26" s="1"/>
  <c r="BH51" i="26" a="1"/>
  <c r="BH51" i="26"/>
  <c r="BI51" i="26" a="1"/>
  <c r="BI51" i="26" s="1"/>
  <c r="BJ51" i="26" a="1"/>
  <c r="BJ51" i="26"/>
  <c r="BK51" i="26" a="1"/>
  <c r="BK51" i="26" s="1"/>
  <c r="BL51" i="26" a="1"/>
  <c r="BL51" i="26"/>
  <c r="AI52" i="26" a="1"/>
  <c r="AI52" i="26" s="1"/>
  <c r="AJ52" i="26" a="1"/>
  <c r="AJ52" i="26"/>
  <c r="AK52" i="26" a="1"/>
  <c r="AK52" i="26" s="1"/>
  <c r="AL52" i="26" a="1"/>
  <c r="AL52" i="26" s="1"/>
  <c r="AM52" i="26" a="1"/>
  <c r="AM52" i="26" s="1"/>
  <c r="AN52" i="26" a="1"/>
  <c r="AN52" i="26" s="1"/>
  <c r="AO52" i="26" a="1"/>
  <c r="AO52" i="26" s="1"/>
  <c r="AP52" i="26" a="1"/>
  <c r="AP52" i="26"/>
  <c r="AQ52" i="26" a="1"/>
  <c r="AQ52" i="26" s="1"/>
  <c r="AR52" i="26" a="1"/>
  <c r="AR52" i="26" s="1"/>
  <c r="AS52" i="26" a="1"/>
  <c r="AS52" i="26" s="1"/>
  <c r="AT52" i="26" a="1"/>
  <c r="AT52" i="26"/>
  <c r="AU52" i="26" a="1"/>
  <c r="AU52" i="26" s="1"/>
  <c r="AV52" i="26" a="1"/>
  <c r="AV52" i="26" s="1"/>
  <c r="AW52" i="26" a="1"/>
  <c r="AW52" i="26" s="1"/>
  <c r="AX52" i="26" a="1"/>
  <c r="AX52" i="26"/>
  <c r="AY52" i="26" a="1"/>
  <c r="AY52" i="26" s="1"/>
  <c r="AZ52" i="26" a="1"/>
  <c r="AZ52" i="26"/>
  <c r="BA52" i="26" a="1"/>
  <c r="BA52" i="26" s="1"/>
  <c r="BB52" i="26" a="1"/>
  <c r="BB52" i="26"/>
  <c r="BC52" i="26" a="1"/>
  <c r="BC52" i="26" s="1"/>
  <c r="BD52" i="26" a="1"/>
  <c r="BD52" i="26" s="1"/>
  <c r="BE52" i="26" a="1"/>
  <c r="BE52" i="26" s="1"/>
  <c r="BF52" i="26" a="1"/>
  <c r="BF52" i="26"/>
  <c r="BG52" i="26" a="1"/>
  <c r="BG52" i="26" s="1"/>
  <c r="BH52" i="26" a="1"/>
  <c r="BH52" i="26"/>
  <c r="BI52" i="26" a="1"/>
  <c r="BI52" i="26" s="1"/>
  <c r="BJ52" i="26" a="1"/>
  <c r="BJ52" i="26"/>
  <c r="BK52" i="26" a="1"/>
  <c r="BK52" i="26" s="1"/>
  <c r="BL52" i="26" a="1"/>
  <c r="BL52" i="26"/>
  <c r="AI53" i="26" a="1"/>
  <c r="AI53" i="26" s="1"/>
  <c r="AJ53" i="26" a="1"/>
  <c r="AJ53" i="26"/>
  <c r="AK53" i="26" a="1"/>
  <c r="AK53" i="26" s="1"/>
  <c r="AL53" i="26" a="1"/>
  <c r="AL53" i="26"/>
  <c r="AM53" i="26" a="1"/>
  <c r="AM53" i="26" s="1"/>
  <c r="AN53" i="26" a="1"/>
  <c r="AN53" i="26" s="1"/>
  <c r="AO53" i="26" a="1"/>
  <c r="AO53" i="26" s="1"/>
  <c r="AP53" i="26" a="1"/>
  <c r="AP53" i="26"/>
  <c r="AQ53" i="26" a="1"/>
  <c r="AQ53" i="26" s="1"/>
  <c r="AR53" i="26" a="1"/>
  <c r="AR53" i="26"/>
  <c r="AS53" i="26" a="1"/>
  <c r="AS53" i="26" s="1"/>
  <c r="AT53" i="26" a="1"/>
  <c r="AT53" i="26"/>
  <c r="AU53" i="26" a="1"/>
  <c r="AU53" i="26" s="1"/>
  <c r="AV53" i="26" a="1"/>
  <c r="AV53" i="26" s="1"/>
  <c r="AW53" i="26" a="1"/>
  <c r="AW53" i="26" s="1"/>
  <c r="AX53" i="26" a="1"/>
  <c r="AX53" i="26"/>
  <c r="AY53" i="26" a="1"/>
  <c r="AY53" i="26" s="1"/>
  <c r="AZ53" i="26" a="1"/>
  <c r="AZ53" i="26"/>
  <c r="BA53" i="26" a="1"/>
  <c r="BA53" i="26" s="1"/>
  <c r="BB53" i="26" a="1"/>
  <c r="BB53" i="26"/>
  <c r="BC53" i="26" a="1"/>
  <c r="BC53" i="26" s="1"/>
  <c r="BD53" i="26" a="1"/>
  <c r="BD53" i="26" s="1"/>
  <c r="BE53" i="26" a="1"/>
  <c r="BE53" i="26" s="1"/>
  <c r="BF53" i="26" a="1"/>
  <c r="BF53" i="26"/>
  <c r="BG53" i="26" a="1"/>
  <c r="BG53" i="26" s="1"/>
  <c r="BH53" i="26" a="1"/>
  <c r="BH53" i="26"/>
  <c r="BI53" i="26" a="1"/>
  <c r="BI53" i="26" s="1"/>
  <c r="BJ53" i="26" a="1"/>
  <c r="BJ53" i="26"/>
  <c r="BK53" i="26" a="1"/>
  <c r="BK53" i="26" s="1"/>
  <c r="BL53" i="26" a="1"/>
  <c r="BL53" i="26"/>
  <c r="AI54" i="26" a="1"/>
  <c r="AI54" i="26" s="1"/>
  <c r="AJ54" i="26" a="1"/>
  <c r="AJ54" i="26"/>
  <c r="AK54" i="26" a="1"/>
  <c r="AK54" i="26" s="1"/>
  <c r="AL54" i="26" a="1"/>
  <c r="AL54" i="26" s="1"/>
  <c r="AM54" i="26" a="1"/>
  <c r="AM54" i="26" s="1"/>
  <c r="AN54" i="26" a="1"/>
  <c r="AN54" i="26" s="1"/>
  <c r="AO54" i="26" a="1"/>
  <c r="AO54" i="26" s="1"/>
  <c r="AP54" i="26" a="1"/>
  <c r="AP54" i="26"/>
  <c r="AQ54" i="26" a="1"/>
  <c r="AQ54" i="26" s="1"/>
  <c r="AR54" i="26" a="1"/>
  <c r="AR54" i="26" s="1"/>
  <c r="AS54" i="26" a="1"/>
  <c r="AS54" i="26" s="1"/>
  <c r="AT54" i="26" a="1"/>
  <c r="AT54" i="26"/>
  <c r="AU54" i="26" a="1"/>
  <c r="AU54" i="26" s="1"/>
  <c r="AV54" i="26" a="1"/>
  <c r="AV54" i="26" s="1"/>
  <c r="AW54" i="26" a="1"/>
  <c r="AW54" i="26" s="1"/>
  <c r="AX54" i="26" a="1"/>
  <c r="AX54" i="26"/>
  <c r="AY54" i="26" a="1"/>
  <c r="AY54" i="26" s="1"/>
  <c r="AZ54" i="26" a="1"/>
  <c r="AZ54" i="26"/>
  <c r="BA54" i="26" a="1"/>
  <c r="BA54" i="26" s="1"/>
  <c r="BB54" i="26" a="1"/>
  <c r="BB54" i="26"/>
  <c r="BC54" i="26" a="1"/>
  <c r="BC54" i="26" s="1"/>
  <c r="BD54" i="26" a="1"/>
  <c r="BD54" i="26" s="1"/>
  <c r="BE54" i="26" a="1"/>
  <c r="BE54" i="26" s="1"/>
  <c r="BF54" i="26" a="1"/>
  <c r="BF54" i="26"/>
  <c r="BG54" i="26" a="1"/>
  <c r="BG54" i="26" s="1"/>
  <c r="BH54" i="26" a="1"/>
  <c r="BH54" i="26"/>
  <c r="BI54" i="26" a="1"/>
  <c r="BI54" i="26" s="1"/>
  <c r="BJ54" i="26" a="1"/>
  <c r="BJ54" i="26"/>
  <c r="BK54" i="26" a="1"/>
  <c r="BK54" i="26" s="1"/>
  <c r="BL54" i="26" a="1"/>
  <c r="BL54" i="26"/>
  <c r="BL7" i="26" a="1"/>
  <c r="BL7" i="26" s="1"/>
  <c r="BI7" i="26" a="1"/>
  <c r="BI7" i="26" s="1"/>
  <c r="BJ7" i="26" a="1"/>
  <c r="BJ7" i="26" s="1"/>
  <c r="BK7" i="26" a="1"/>
  <c r="BK7" i="26" s="1"/>
  <c r="AJ7" i="26" a="1"/>
  <c r="AJ7" i="26" s="1"/>
  <c r="AK7" i="26" a="1"/>
  <c r="AK7" i="26"/>
  <c r="AL7" i="26" a="1"/>
  <c r="AL7" i="26" s="1"/>
  <c r="AM7" i="26" a="1"/>
  <c r="AM7" i="26"/>
  <c r="AN7" i="26" a="1"/>
  <c r="AN7" i="26" s="1"/>
  <c r="AO7" i="26" a="1"/>
  <c r="AO7" i="26" s="1"/>
  <c r="AP7" i="26" a="1"/>
  <c r="AP7" i="26" s="1"/>
  <c r="AQ7" i="26" a="1"/>
  <c r="AQ7" i="26"/>
  <c r="AR7" i="26" a="1"/>
  <c r="AR7" i="26" s="1"/>
  <c r="AS7" i="26" a="1"/>
  <c r="AS7" i="26"/>
  <c r="AT7" i="26" a="1"/>
  <c r="AT7" i="26" s="1"/>
  <c r="AU7" i="26" a="1"/>
  <c r="AU7" i="26"/>
  <c r="AV7" i="26" a="1"/>
  <c r="AV7" i="26" s="1"/>
  <c r="AW7" i="26" a="1"/>
  <c r="AW7" i="26"/>
  <c r="AX7" i="26" a="1"/>
  <c r="AX7" i="26" s="1"/>
  <c r="AY7" i="26" a="1"/>
  <c r="AY7" i="26"/>
  <c r="AZ7" i="26" a="1"/>
  <c r="AZ7" i="26" s="1"/>
  <c r="BA7" i="26" a="1"/>
  <c r="BA7" i="26"/>
  <c r="BB7" i="26" a="1"/>
  <c r="BB7" i="26" s="1"/>
  <c r="BC7" i="26" a="1"/>
  <c r="BC7" i="26"/>
  <c r="BD7" i="26" a="1"/>
  <c r="BD7" i="26" s="1"/>
  <c r="BE7" i="26" a="1"/>
  <c r="BE7" i="26" s="1"/>
  <c r="BF7" i="26" a="1"/>
  <c r="BF7" i="26" s="1"/>
  <c r="BG7" i="26" a="1"/>
  <c r="BG7" i="26"/>
  <c r="BH7" i="26" a="1"/>
  <c r="BH7" i="26" s="1"/>
  <c r="AG5" i="26"/>
  <c r="AF5" i="26"/>
  <c r="AE5" i="26"/>
  <c r="AD5" i="26"/>
  <c r="AC5" i="26"/>
  <c r="AB5" i="26"/>
  <c r="AA5" i="26"/>
  <c r="Z5" i="26"/>
  <c r="Y5" i="26"/>
  <c r="X5" i="26"/>
  <c r="W5" i="26"/>
  <c r="V5" i="26"/>
  <c r="U5" i="26"/>
  <c r="T5" i="26"/>
  <c r="S5" i="26"/>
  <c r="R5" i="26"/>
  <c r="Q5" i="26"/>
  <c r="P5" i="26"/>
  <c r="O5" i="26"/>
  <c r="N5" i="26"/>
  <c r="M5" i="26"/>
  <c r="L5" i="26"/>
  <c r="K5" i="26"/>
  <c r="J5" i="26"/>
  <c r="I5" i="26"/>
  <c r="H5" i="26"/>
  <c r="G5" i="26"/>
  <c r="F5" i="26"/>
  <c r="E5" i="26"/>
  <c r="D5" i="26"/>
  <c r="C5" i="26"/>
  <c r="A63" i="24" l="1" a="1"/>
  <c r="A63" i="24" s="1"/>
  <c r="A58" i="24" a="1"/>
  <c r="A58" i="24" s="1"/>
  <c r="A55" i="24" a="1"/>
  <c r="A55" i="24" s="1"/>
  <c r="A52" i="24" a="1"/>
  <c r="A52" i="24" s="1"/>
  <c r="A49" i="24" a="1"/>
  <c r="A49" i="24" s="1"/>
  <c r="A44" i="24" a="1"/>
  <c r="A44" i="24" s="1"/>
  <c r="A41" i="24" a="1"/>
  <c r="A41" i="24" s="1"/>
  <c r="A36" i="24" a="1"/>
  <c r="A36" i="24" s="1"/>
  <c r="A33" i="24" a="1"/>
  <c r="A33" i="24" s="1"/>
  <c r="A28" i="24" a="1"/>
  <c r="A28" i="24" s="1"/>
  <c r="A25" i="24" a="1"/>
  <c r="A25" i="24" s="1"/>
  <c r="A20" i="24" a="1"/>
  <c r="A20" i="24" s="1"/>
  <c r="A17" i="24" a="1"/>
  <c r="A17" i="24" s="1"/>
  <c r="A11" i="24" a="1"/>
  <c r="A11" i="24" s="1"/>
  <c r="B6" i="24" a="1"/>
  <c r="B6" i="24" s="1"/>
  <c r="B60" i="24" a="1"/>
  <c r="B60" i="24" s="1"/>
  <c r="B57" i="24" a="1"/>
  <c r="B57" i="24" s="1"/>
  <c r="B52" i="24" a="1"/>
  <c r="B52" i="24" s="1"/>
  <c r="B49" i="24" a="1"/>
  <c r="B49" i="24" s="1"/>
  <c r="B44" i="24" a="1"/>
  <c r="B44" i="24" s="1"/>
  <c r="B38" i="24" a="1"/>
  <c r="B38" i="24" s="1"/>
  <c r="B35" i="24" a="1"/>
  <c r="B35" i="24" s="1"/>
  <c r="B30" i="24" a="1"/>
  <c r="B30" i="24" s="1"/>
  <c r="B27" i="24" a="1"/>
  <c r="B27" i="24" s="1"/>
  <c r="B22" i="24" a="1"/>
  <c r="B22" i="24" s="1"/>
  <c r="B19" i="24" a="1"/>
  <c r="B19" i="24" s="1"/>
  <c r="B14" i="24" a="1"/>
  <c r="B14" i="24" s="1"/>
  <c r="B8" i="24" a="1"/>
  <c r="B8" i="24" s="1"/>
  <c r="C62" i="24" a="1"/>
  <c r="C62" i="24" s="1"/>
  <c r="C59" i="24" a="1"/>
  <c r="C59" i="24" s="1"/>
  <c r="C54" i="24" a="1"/>
  <c r="C54" i="24" s="1"/>
  <c r="C51" i="24" a="1"/>
  <c r="C51" i="24" s="1"/>
  <c r="C46" i="24" a="1"/>
  <c r="C46" i="24" s="1"/>
  <c r="C43" i="24" a="1"/>
  <c r="C43" i="24" s="1"/>
  <c r="C38" i="24" a="1"/>
  <c r="C38" i="24" s="1"/>
  <c r="C35" i="24" a="1"/>
  <c r="C35" i="24" s="1"/>
  <c r="C32" i="24" a="1"/>
  <c r="C32" i="24" s="1"/>
  <c r="C29" i="24" a="1"/>
  <c r="C29" i="24" s="1"/>
  <c r="C24" i="24" a="1"/>
  <c r="C24" i="24" s="1"/>
  <c r="C21" i="24" a="1"/>
  <c r="C21" i="24" s="1"/>
  <c r="C16" i="24" a="1"/>
  <c r="C16" i="24" s="1"/>
  <c r="C13" i="24" a="1"/>
  <c r="C13" i="24" s="1"/>
  <c r="C11" i="24" a="1"/>
  <c r="C11" i="24" s="1"/>
  <c r="C9" i="24" a="1"/>
  <c r="C9" i="24" s="1"/>
  <c r="A6" i="24" a="1"/>
  <c r="A6" i="24" s="1"/>
  <c r="A60" i="24" a="1"/>
  <c r="A60" i="24" s="1"/>
  <c r="A57" i="24" a="1"/>
  <c r="A57" i="24" s="1"/>
  <c r="A51" i="24" a="1"/>
  <c r="A51" i="24" s="1"/>
  <c r="A46" i="24" a="1"/>
  <c r="A46" i="24" s="1"/>
  <c r="A43" i="24" a="1"/>
  <c r="A43" i="24" s="1"/>
  <c r="A38" i="24" a="1"/>
  <c r="A38" i="24" s="1"/>
  <c r="A35" i="24" a="1"/>
  <c r="A35" i="24" s="1"/>
  <c r="A30" i="24" a="1"/>
  <c r="A30" i="24" s="1"/>
  <c r="A27" i="24" a="1"/>
  <c r="A27" i="24" s="1"/>
  <c r="A22" i="24" a="1"/>
  <c r="A22" i="24" s="1"/>
  <c r="A19" i="24" a="1"/>
  <c r="A19" i="24" s="1"/>
  <c r="A14" i="24" a="1"/>
  <c r="A14" i="24" s="1"/>
  <c r="A8" i="24" a="1"/>
  <c r="A8" i="24" s="1"/>
  <c r="B65" i="24" a="1"/>
  <c r="B65" i="24" s="1"/>
  <c r="B62" i="24" a="1"/>
  <c r="B62" i="24" s="1"/>
  <c r="B59" i="24" a="1"/>
  <c r="B59" i="24" s="1"/>
  <c r="B54" i="24" a="1"/>
  <c r="B54" i="24" s="1"/>
  <c r="B51" i="24" a="1"/>
  <c r="B51" i="24" s="1"/>
  <c r="B46" i="24" a="1"/>
  <c r="B46" i="24" s="1"/>
  <c r="B43" i="24" a="1"/>
  <c r="B43" i="24" s="1"/>
  <c r="B40" i="24" a="1"/>
  <c r="B40" i="24" s="1"/>
  <c r="B37" i="24" a="1"/>
  <c r="B37" i="24" s="1"/>
  <c r="B32" i="24" a="1"/>
  <c r="B32" i="24" s="1"/>
  <c r="B29" i="24" a="1"/>
  <c r="B29" i="24" s="1"/>
  <c r="B24" i="24" a="1"/>
  <c r="B24" i="24" s="1"/>
  <c r="B21" i="24" a="1"/>
  <c r="B21" i="24" s="1"/>
  <c r="B16" i="24" a="1"/>
  <c r="B16" i="24" s="1"/>
  <c r="B13" i="24" a="1"/>
  <c r="B13" i="24" s="1"/>
  <c r="B10" i="24" a="1"/>
  <c r="B10" i="24" s="1"/>
  <c r="B7" i="24" a="1"/>
  <c r="B7" i="24" s="1"/>
  <c r="C64" i="24" a="1"/>
  <c r="C64" i="24" s="1"/>
  <c r="C61" i="24" a="1"/>
  <c r="C61" i="24" s="1"/>
  <c r="C56" i="24" a="1"/>
  <c r="C56" i="24" s="1"/>
  <c r="C53" i="24" a="1"/>
  <c r="C53" i="24" s="1"/>
  <c r="C48" i="24" a="1"/>
  <c r="C48" i="24" s="1"/>
  <c r="C45" i="24" a="1"/>
  <c r="C45" i="24" s="1"/>
  <c r="C40" i="24" a="1"/>
  <c r="C40" i="24" s="1"/>
  <c r="C37" i="24" a="1"/>
  <c r="C37" i="24" s="1"/>
  <c r="C31" i="24" a="1"/>
  <c r="C31" i="24" s="1"/>
  <c r="C26" i="24" a="1"/>
  <c r="C26" i="24" s="1"/>
  <c r="C23" i="24" a="1"/>
  <c r="C23" i="24" s="1"/>
  <c r="C18" i="24" a="1"/>
  <c r="C18" i="24" s="1"/>
  <c r="C15" i="24" a="1"/>
  <c r="C15" i="24" s="1"/>
  <c r="A62" i="24" a="1"/>
  <c r="A62" i="24" s="1"/>
  <c r="A59" i="24" a="1"/>
  <c r="A59" i="24" s="1"/>
  <c r="A54" i="24" a="1"/>
  <c r="A54" i="24" s="1"/>
  <c r="A48" i="24" a="1"/>
  <c r="A48" i="24" s="1"/>
  <c r="A45" i="24" a="1"/>
  <c r="A45" i="24" s="1"/>
  <c r="A40" i="24" a="1"/>
  <c r="A40" i="24" s="1"/>
  <c r="A37" i="24" a="1"/>
  <c r="A37" i="24" s="1"/>
  <c r="A32" i="24" a="1"/>
  <c r="A32" i="24" s="1"/>
  <c r="A29" i="24" a="1"/>
  <c r="A29" i="24" s="1"/>
  <c r="A24" i="24" a="1"/>
  <c r="A24" i="24" s="1"/>
  <c r="A21" i="24" a="1"/>
  <c r="A21" i="24" s="1"/>
  <c r="A16" i="24" a="1"/>
  <c r="A16" i="24" s="1"/>
  <c r="A13" i="24" a="1"/>
  <c r="A13" i="24" s="1"/>
  <c r="A10" i="24" a="1"/>
  <c r="A10" i="24" s="1"/>
  <c r="A7" i="24" a="1"/>
  <c r="A7" i="24" s="1"/>
  <c r="B64" i="24" a="1"/>
  <c r="B64" i="24" s="1"/>
  <c r="B61" i="24" a="1"/>
  <c r="B61" i="24" s="1"/>
  <c r="B56" i="24" a="1"/>
  <c r="B56" i="24" s="1"/>
  <c r="B53" i="24" a="1"/>
  <c r="B53" i="24" s="1"/>
  <c r="B48" i="24" a="1"/>
  <c r="B48" i="24" s="1"/>
  <c r="B45" i="24" a="1"/>
  <c r="B45" i="24" s="1"/>
  <c r="B42" i="24" a="1"/>
  <c r="B42" i="24" s="1"/>
  <c r="B39" i="24" a="1"/>
  <c r="B39" i="24" s="1"/>
  <c r="B34" i="24" a="1"/>
  <c r="B34" i="24" s="1"/>
  <c r="B31" i="24" a="1"/>
  <c r="B31" i="24" s="1"/>
  <c r="B26" i="24" a="1"/>
  <c r="B26" i="24" s="1"/>
  <c r="B23" i="24" a="1"/>
  <c r="B23" i="24" s="1"/>
  <c r="B18" i="24" a="1"/>
  <c r="B18" i="24" s="1"/>
  <c r="B15" i="24" a="1"/>
  <c r="B15" i="24" s="1"/>
  <c r="B12" i="24" a="1"/>
  <c r="B12" i="24" s="1"/>
  <c r="B9" i="24" a="1"/>
  <c r="B9" i="24" s="1"/>
  <c r="C6" i="24" a="1"/>
  <c r="C6" i="24" s="1"/>
  <c r="C63" i="24" a="1"/>
  <c r="C63" i="24" s="1"/>
  <c r="C58" i="24" a="1"/>
  <c r="C58" i="24" s="1"/>
  <c r="C55" i="24" a="1"/>
  <c r="C55" i="24" s="1"/>
  <c r="C50" i="24" a="1"/>
  <c r="C50" i="24" s="1"/>
  <c r="C47" i="24" a="1"/>
  <c r="C47" i="24" s="1"/>
  <c r="C42" i="24" a="1"/>
  <c r="C42" i="24" s="1"/>
  <c r="C39" i="24" a="1"/>
  <c r="C39" i="24" s="1"/>
  <c r="C34" i="24" a="1"/>
  <c r="C34" i="24" s="1"/>
  <c r="C28" i="24" a="1"/>
  <c r="C28" i="24" s="1"/>
  <c r="C25" i="24" a="1"/>
  <c r="C25" i="24" s="1"/>
  <c r="C20" i="24" a="1"/>
  <c r="C20" i="24" s="1"/>
  <c r="C17" i="24" a="1"/>
  <c r="C17" i="24" s="1"/>
  <c r="C12" i="24" a="1"/>
  <c r="C12" i="24" s="1"/>
  <c r="C10" i="24" a="1"/>
  <c r="C10" i="24" s="1"/>
  <c r="C8" i="24" a="1"/>
  <c r="C8" i="24" s="1"/>
  <c r="A64" i="24" a="1"/>
  <c r="A64" i="24" s="1"/>
  <c r="A61" i="24" a="1"/>
  <c r="A61" i="24" s="1"/>
  <c r="A56" i="24" a="1"/>
  <c r="A56" i="24" s="1"/>
  <c r="A53" i="24" a="1"/>
  <c r="A53" i="24" s="1"/>
  <c r="A50" i="24" a="1"/>
  <c r="A50" i="24" s="1"/>
  <c r="A47" i="24" a="1"/>
  <c r="A47" i="24" s="1"/>
  <c r="A42" i="24" a="1"/>
  <c r="A42" i="24" s="1"/>
  <c r="A39" i="24" a="1"/>
  <c r="A39" i="24" s="1"/>
  <c r="A34" i="24" a="1"/>
  <c r="A34" i="24" s="1"/>
  <c r="A31" i="24" a="1"/>
  <c r="A31" i="24" s="1"/>
  <c r="A26" i="24" a="1"/>
  <c r="A26" i="24" s="1"/>
  <c r="A23" i="24" a="1"/>
  <c r="A23" i="24" s="1"/>
  <c r="A18" i="24" a="1"/>
  <c r="A18" i="24" s="1"/>
  <c r="A15" i="24" a="1"/>
  <c r="A15" i="24" s="1"/>
  <c r="A12" i="24" a="1"/>
  <c r="A12" i="24" s="1"/>
  <c r="A9" i="24" a="1"/>
  <c r="A9" i="24" s="1"/>
  <c r="A65" i="24" a="1"/>
  <c r="A65" i="24" s="1"/>
  <c r="B63" i="24" a="1"/>
  <c r="B63" i="24" s="1"/>
  <c r="B58" i="24" a="1"/>
  <c r="B58" i="24" s="1"/>
  <c r="B55" i="24" a="1"/>
  <c r="B55" i="24" s="1"/>
  <c r="B50" i="24" a="1"/>
  <c r="B50" i="24" s="1"/>
  <c r="B47" i="24" a="1"/>
  <c r="B47" i="24" s="1"/>
  <c r="B41" i="24" a="1"/>
  <c r="B41" i="24" s="1"/>
  <c r="B36" i="24" a="1"/>
  <c r="B36" i="24" s="1"/>
  <c r="B33" i="24" a="1"/>
  <c r="B33" i="24" s="1"/>
  <c r="B28" i="24" a="1"/>
  <c r="B28" i="24" s="1"/>
  <c r="B25" i="24" a="1"/>
  <c r="B25" i="24" s="1"/>
  <c r="B20" i="24" a="1"/>
  <c r="B20" i="24" s="1"/>
  <c r="B17" i="24" a="1"/>
  <c r="B17" i="24" s="1"/>
  <c r="B11" i="24" a="1"/>
  <c r="B11" i="24" s="1"/>
  <c r="C65" i="24" a="1"/>
  <c r="C65" i="24" s="1"/>
  <c r="C60" i="24" a="1"/>
  <c r="C60" i="24" s="1"/>
  <c r="C57" i="24" a="1"/>
  <c r="C57" i="24" s="1"/>
  <c r="C52" i="24" a="1"/>
  <c r="C52" i="24" s="1"/>
  <c r="C49" i="24" a="1"/>
  <c r="C49" i="24" s="1"/>
  <c r="C44" i="24" a="1"/>
  <c r="C44" i="24" s="1"/>
  <c r="C41" i="24" a="1"/>
  <c r="C41" i="24" s="1"/>
  <c r="C36" i="24" a="1"/>
  <c r="C36" i="24" s="1"/>
  <c r="C33" i="24" a="1"/>
  <c r="C33" i="24" s="1"/>
  <c r="C30" i="24" a="1"/>
  <c r="C30" i="24" s="1"/>
  <c r="C27" i="24" a="1"/>
  <c r="C27" i="24" s="1"/>
  <c r="C22" i="24" a="1"/>
  <c r="C22" i="24" s="1"/>
  <c r="C19" i="24" a="1"/>
  <c r="C19" i="24" s="1"/>
  <c r="C14" i="24" a="1"/>
  <c r="C14" i="24" s="1"/>
  <c r="AH45" i="4"/>
  <c r="C47" i="4"/>
  <c r="D47" i="4"/>
  <c r="E47" i="4"/>
  <c r="F47" i="4"/>
  <c r="G47" i="4"/>
  <c r="H47" i="4"/>
  <c r="I47" i="4"/>
  <c r="J47" i="4"/>
  <c r="K47" i="4"/>
  <c r="L47" i="4"/>
  <c r="M47" i="4"/>
  <c r="N47" i="4"/>
  <c r="O47" i="4"/>
  <c r="P47" i="4"/>
  <c r="Q47" i="4"/>
  <c r="R47" i="4"/>
  <c r="S47" i="4"/>
  <c r="T47" i="4"/>
  <c r="U47" i="4"/>
  <c r="V47" i="4"/>
  <c r="W47" i="4"/>
  <c r="X47" i="4"/>
  <c r="Y47" i="4"/>
  <c r="Z47" i="4"/>
  <c r="AA47" i="4"/>
  <c r="AB47" i="4"/>
  <c r="AC47" i="4"/>
  <c r="AD47" i="4"/>
  <c r="AE47" i="4"/>
  <c r="AF47" i="4"/>
  <c r="AG47" i="4"/>
  <c r="AH7" i="4"/>
  <c r="AH8" i="4"/>
  <c r="AH9" i="4"/>
  <c r="AH10" i="4"/>
  <c r="AH11" i="4"/>
  <c r="AH12" i="4"/>
  <c r="AH13" i="4"/>
  <c r="AH14" i="4"/>
  <c r="AH15" i="4"/>
  <c r="AH16" i="4"/>
  <c r="AH17" i="4"/>
  <c r="AH18" i="4"/>
  <c r="AH19" i="4"/>
  <c r="AH20" i="4"/>
  <c r="AH21" i="4"/>
  <c r="AH22" i="4"/>
  <c r="AH23" i="4"/>
  <c r="AH24" i="4"/>
  <c r="AH25" i="4"/>
  <c r="AH26" i="4"/>
  <c r="AH27" i="4"/>
  <c r="AH28" i="4"/>
  <c r="AH29" i="4"/>
  <c r="AH30" i="4"/>
  <c r="AH31" i="4"/>
  <c r="AH32" i="4"/>
  <c r="AH33" i="4"/>
  <c r="AH34" i="4"/>
  <c r="AH35" i="4"/>
  <c r="AH36" i="4"/>
  <c r="AH37" i="4"/>
  <c r="AH38" i="4"/>
  <c r="AH39" i="4"/>
  <c r="AH40" i="4"/>
  <c r="AH41" i="4"/>
  <c r="AH42" i="4"/>
  <c r="AH43" i="4"/>
  <c r="AH44" i="4"/>
  <c r="AH46" i="4"/>
  <c r="AG5" i="4" l="1"/>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H47" i="4" l="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<sst xmlns="http://schemas.openxmlformats.org/spreadsheetml/2006/main" count="237" uniqueCount="105">
  <si>
    <t>Janvier</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</si>
  <si>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</si>
  <si>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</si>
  <si>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</si>
  <si>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</si>
  <si>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</si>
  <si>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</si>
  <si>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</si>
  <si>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</si>
  <si>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</si>
  <si>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</si>
  <si>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</si>
  <si>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</si>
  <si>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</si>
  <si>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</si>
  <si>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</si>
  <si>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</si>
  <si>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</si>
  <si>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</si>
  <si>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</si>
  <si>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</si>
  <si>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</si>
  <si>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</si>
  <si>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</si>
  <si>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</si>
  <si>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</si>
  <si>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</si>
  <si>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</si>
  <si>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</si>
  <si>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</si>
  <si>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</si>
  <si>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</si>
  <si>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Entrez l’année :</t>
  </si>
  <si>
    <t>Total des jours</t>
  </si>
  <si>
    <t>Calendrier des locations</t>
  </si>
  <si>
    <t>A</t>
  </si>
  <si>
    <t>Arrivée</t>
  </si>
  <si>
    <t>D</t>
  </si>
  <si>
    <t>Départ</t>
  </si>
  <si>
    <t>Ménage</t>
  </si>
  <si>
    <t>Nom du logement</t>
  </si>
  <si>
    <t>Dates des réservations</t>
  </si>
  <si>
    <t>Clé de codage</t>
  </si>
  <si>
    <t>Travaux</t>
  </si>
  <si>
    <t>D/A</t>
  </si>
  <si>
    <t>Départ et arrivée simultanée</t>
  </si>
  <si>
    <t>LS</t>
  </si>
  <si>
    <t>LP</t>
  </si>
  <si>
    <t>Dépot Départ/arrivée sale</t>
  </si>
  <si>
    <t>Récup Départ/arrivée propre</t>
  </si>
  <si>
    <t>EMMA</t>
  </si>
  <si>
    <t>SABINE</t>
  </si>
  <si>
    <t>BENICIA</t>
  </si>
  <si>
    <t>CARO</t>
  </si>
  <si>
    <t>Logement 2</t>
  </si>
  <si>
    <t>Logement 3</t>
  </si>
  <si>
    <t>Logement 4</t>
  </si>
  <si>
    <t>Logement 5</t>
  </si>
  <si>
    <t>Logement 6</t>
  </si>
  <si>
    <t>Logement 7</t>
  </si>
  <si>
    <t>Logement 8</t>
  </si>
  <si>
    <t>Logement</t>
  </si>
  <si>
    <t>Tâche</t>
  </si>
  <si>
    <t>Date</t>
  </si>
  <si>
    <t>Travaux effectués par</t>
  </si>
  <si>
    <t>en</t>
  </si>
  <si>
    <t>février 23</t>
  </si>
  <si>
    <t>mars 23</t>
  </si>
  <si>
    <t>avril 23</t>
  </si>
  <si>
    <t>mai 23</t>
  </si>
  <si>
    <t>juin 23</t>
  </si>
  <si>
    <t>juillet 23</t>
  </si>
  <si>
    <t>août 23</t>
  </si>
  <si>
    <t>septembre 23</t>
  </si>
  <si>
    <t>octobre 23</t>
  </si>
  <si>
    <t>novembre 23</t>
  </si>
  <si>
    <t>décembre 23</t>
  </si>
  <si>
    <t>Noms</t>
  </si>
  <si>
    <t>Période</t>
  </si>
  <si>
    <t>https://forum.excel-pratique.com/excel/lecture-des-coordonnees-d-une-cellule-en-tetes-ligne-et-colonne-186207</t>
  </si>
  <si>
    <t>janv 23</t>
  </si>
  <si>
    <t>Colonne1</t>
  </si>
  <si>
    <t>Départ Arrivée simul</t>
  </si>
  <si>
    <t>caro</t>
  </si>
  <si>
    <t>Sabine</t>
  </si>
  <si>
    <t>Bénicia</t>
  </si>
  <si>
    <t>Laurène</t>
  </si>
  <si>
    <t>Raïssa</t>
  </si>
  <si>
    <t>demo ouisnet</t>
  </si>
  <si>
    <t>Logement 1</t>
  </si>
  <si>
    <t>Logement 9</t>
  </si>
  <si>
    <t>Logement 10</t>
  </si>
  <si>
    <t>Logement 11</t>
  </si>
  <si>
    <t>Logement 12</t>
  </si>
  <si>
    <t>Lettre A = Arrivée</t>
  </si>
  <si>
    <t>Lettres D/A = Départ/Arrivée</t>
  </si>
  <si>
    <t>Lettre D = Départ</t>
  </si>
  <si>
    <t>Lexique</t>
  </si>
  <si>
    <t>Gestion</t>
  </si>
  <si>
    <t xml:space="preserve">Nom du logement (avec possibilité de filter) </t>
  </si>
  <si>
    <t>m</t>
  </si>
  <si>
    <t>m= menage</t>
  </si>
  <si>
    <t>date</t>
  </si>
  <si>
    <t>activité</t>
  </si>
  <si>
    <t xml:space="preserve">pour filtrer par periode &gt;&gt;&gt;&gt;selectionner dans le filtre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</si>
</sst>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28" x14ac:knownFonts="1">
    <font>
      <sz val="11"/>
      <color theme="1"/>
      <name val="Calibri"/>
      <family val="2"/>
      <scheme val="minor"/>
    </font>
    <font>
      <sz val="12"/>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8"/>
      <name val="Calibri"/>
      <family val="2"/>
      <scheme val="minor"/>
    </font>
    <font>
      <sz val="8"/>
      <color theme="1"/>
      <name val="Calibri"/>
      <family val="2"/>
      <scheme val="minor"/>
    </font>
    <font>
      <sz val="11"/>
      <color rgb="FF00B050"/>
      <name val="Calibri"/>
      <family val="2"/>
      <scheme val="minor"/>
    </font>
    <font>
      <sz val="8"/>
      <color theme="0"/>
      <name val="Calibri"/>
      <family val="2"/>
      <scheme val="minor"/>
    </font>
    <font>
      <b/>
      <sz val="12"/>
      <color theme="1"/>
      <name val="Calibri"/>
      <family val="2"/>
      <scheme val="minor"/>
    </font>
    <font>
      <u/>
      <sz val="11"/>
      <color theme="10"/>
      <name val="Calibri"/>
      <family val="2"/>
      <scheme val="minor"/>
    </font>
    <font>
      <b/>
      <sz val="9"/>
      <color theme="1"/>
      <name val="Calibri"/>
      <family val="2"/>
      <scheme val="minor"/>
    </font>
    <font>
      <sz val="9"/>
      <color theme="1"/>
      <name val="Calibri"/>
      <family val="2"/>
      <scheme val="minor"/>
    </font>
    <font>
      <sz val="9"/>
      <color theme="0"/>
      <name val="Calibri"/>
      <family val="2"/>
      <scheme val="minor"/>
    </font>
  </fonts>
  <fills count="68">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rgb="FF00B0F0"/>
        <bgColor indexed="64"/>
      </patternFill>
    </fill>
    <fill>
      <patternFill patternType="solid">
        <fgColor rgb="FFFFFF00"/>
        <bgColor indexed="64"/>
      </patternFill>
    </fill>
    <fill>
      <patternFill patternType="solid">
        <fgColor rgb="FF00B050"/>
        <bgColor indexed="64"/>
      </patternFill>
    </fill>
    <fill>
      <patternFill patternType="solid">
        <fgColor theme="7" tint="-0.249977111117893"/>
        <bgColor indexed="64"/>
      </patternFill>
    </fill>
    <fill>
      <patternFill patternType="solid">
        <fgColor rgb="FFFB89F6"/>
        <bgColor indexed="64"/>
      </patternFill>
    </fill>
    <fill>
      <patternFill patternType="solid">
        <fgColor rgb="FF4EDDF0"/>
        <bgColor indexed="64"/>
      </patternFill>
    </fill>
    <fill>
      <patternFill patternType="solid">
        <fgColor theme="5" tint="-0.249977111117893"/>
        <bgColor indexed="64"/>
      </patternFill>
    </fill>
    <fill>
      <patternFill patternType="solid">
        <fgColor theme="7" tint="0.79998168889431442"/>
        <bgColor indexed="64"/>
      </patternFill>
    </fill>
    <fill>
      <patternFill patternType="solid">
        <fgColor rgb="FF7030A0"/>
        <bgColor indexed="64"/>
      </patternFill>
    </fill>
    <fill>
      <patternFill patternType="solid">
        <fgColor rgb="FF92D050"/>
        <bgColor indexed="64"/>
      </patternFill>
    </fill>
    <fill>
      <patternFill patternType="solid">
        <fgColor theme="9" tint="-9.9978637043366805E-2"/>
        <bgColor indexed="64"/>
      </patternFill>
    </fill>
    <fill>
      <patternFill patternType="solid">
        <fgColor theme="3" tint="0.89999084444715716"/>
        <bgColor indexed="64"/>
      </patternFill>
    </fill>
    <fill>
      <patternFill patternType="solid">
        <fgColor theme="4" tint="0.39997558519241921"/>
        <bgColor indexed="64"/>
      </patternFill>
    </fill>
    <fill>
      <patternFill patternType="solid">
        <fgColor theme="8" tint="0.59999389629810485"/>
        <bgColor indexed="64"/>
      </patternFill>
    </fill>
    <fill>
      <patternFill patternType="solid">
        <fgColor rgb="FFDE7465"/>
        <bgColor indexed="64"/>
      </patternFill>
    </fill>
    <fill>
      <patternFill patternType="solid">
        <fgColor theme="3" tint="0.499984740745262"/>
        <bgColor indexed="64"/>
      </patternFill>
    </fill>
    <fill>
      <patternFill patternType="solid">
        <fgColor theme="6" tint="-0.249977111117893"/>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rgb="FFFFFF99"/>
        <bgColor indexed="64"/>
      </patternFill>
    </fill>
    <fill>
      <patternFill patternType="solid">
        <fgColor theme="3"/>
        <bgColor indexed="64"/>
      </patternFill>
    </fill>
    <fill>
      <patternFill patternType="solid">
        <fgColor theme="0" tint="-4.9989318521683403E-2"/>
        <bgColor theme="4" tint="0.79992065187536243"/>
      </patternFill>
    </fill>
    <fill>
      <patternFill patternType="solid">
        <fgColor theme="0"/>
        <bgColor indexed="64"/>
      </patternFill>
    </fill>
    <fill>
      <patternFill patternType="solid">
        <fgColor theme="0"/>
        <bgColor theme="4" tint="0.79992065187536243"/>
      </patternFill>
    </fill>
    <fill>
      <patternFill patternType="solid">
        <fgColor theme="3" tint="0.89999084444715716"/>
        <bgColor theme="4" tint="0.79992065187536243"/>
      </patternFill>
    </fill>
    <fill>
      <patternFill patternType="solid">
        <fgColor theme="2" tint="-0.499984740745262"/>
        <bgColor indexed="64"/>
      </patternFill>
    </fill>
    <fill>
      <patternFill patternType="solid">
        <fgColor rgb="FF0070C0"/>
        <bgColor indexed="64"/>
      </patternFill>
    </fill>
    <fill>
      <patternFill patternType="solid">
        <fgColor rgb="FFFFFF47"/>
        <bgColor indexed="64"/>
      </patternFill>
    </fill>
    <fill>
      <patternFill patternType="solid">
        <fgColor rgb="FFFFC000"/>
        <bgColor indexed="64"/>
      </patternFill>
    </fill>
    <fill>
      <patternFill patternType="solid">
        <fgColor rgb="FFFFC000"/>
        <bgColor theme="4" tint="0.79992065187536243"/>
      </patternFill>
    </fill>
    <fill>
      <patternFill patternType="solid">
        <fgColor rgb="FF7030A0"/>
        <bgColor theme="4" tint="0.79992065187536243"/>
      </patternFill>
    </fill>
    <fill>
      <patternFill patternType="solid">
        <fgColor theme="8" tint="0.59999389629810485"/>
        <bgColor theme="4" tint="0.79992065187536243"/>
      </patternFill>
    </fill>
    <fill>
      <patternFill patternType="solid">
        <fgColor theme="3" tint="0.499984740745262"/>
        <bgColor theme="4" tint="0.79992065187536243"/>
      </patternFill>
    </fill>
    <fill>
      <patternFill patternType="solid">
        <fgColor theme="9" tint="-0.249977111117893"/>
        <bgColor indexed="64"/>
      </patternFill>
    </fill>
    <fill>
      <patternFill patternType="solid">
        <fgColor theme="1" tint="0.499984740745262"/>
        <bgColor indexed="64"/>
      </patternFill>
    </fill>
  </fills>
  <borders count="10">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right/>
      <top style="thin">
        <color theme="0" tint="-0.14996795556505021"/>
      </top>
      <bottom/>
      <diagonal/>
    </border>
    <border>
      <left style="thin">
        <color theme="0"/>
      </left>
      <right/>
      <top/>
      <bottom/>
      <diagonal/>
    </border>
    <border>
      <left style="thin">
        <color theme="0"/>
      </left>
      <right style="thin">
        <color theme="0"/>
      </right>
      <top style="thin">
        <color theme="0"/>
      </top>
      <bottom style="thin">
        <color theme="0"/>
      </bottom>
      <diagonal/>
    </border>
  </borders>
  <cellStyleXfs count="50">
    <xf numFmtId="0" fontId="0" fillId="0" borderId="0">
      <alignment horizontal="left" vertical="center"/>
    </xf>
    <xf numFmtId="0" fontId="7" fillId="0" borderId="0" applyNumberFormat="0" applyFill="0" applyBorder="0" applyProtection="0">
      <alignment vertical="top"/>
    </xf>
    <xf numFmtId="0" fontId="5" fillId="0" borderId="0" applyNumberFormat="0" applyFill="0" applyBorder="0" applyProtection="0">
      <alignment vertical="top"/>
    </xf>
    <xf numFmtId="0" fontId="6" fillId="2" borderId="0" applyNumberFormat="0" applyBorder="0" applyProtection="0">
      <alignment horizontal="center" vertical="center"/>
    </xf>
    <xf numFmtId="0" fontId="3" fillId="20" borderId="0" applyNumberFormat="0" applyProtection="0">
      <alignment horizontal="right" vertical="center" indent="1"/>
    </xf>
    <xf numFmtId="0" fontId="2" fillId="0" borderId="0" applyNumberFormat="0" applyFill="0" applyBorder="0" applyProtection="0">
      <alignment horizontal="left" vertical="center" indent="2"/>
    </xf>
    <xf numFmtId="0" fontId="4" fillId="3" borderId="0" applyNumberFormat="0" applyBorder="0" applyAlignment="0" applyProtection="0"/>
    <xf numFmtId="0" fontId="2" fillId="4" borderId="0" applyNumberFormat="0" applyBorder="0" applyProtection="0">
      <alignment horizontal="center" vertical="center"/>
    </xf>
    <xf numFmtId="0" fontId="3" fillId="9" borderId="0" applyNumberFormat="0" applyBorder="0" applyAlignment="0" applyProtection="0"/>
    <xf numFmtId="0" fontId="2" fillId="5" borderId="0" applyNumberFormat="0" applyBorder="0" applyAlignment="0" applyProtection="0"/>
    <xf numFmtId="0" fontId="4" fillId="7" borderId="0" applyNumberFormat="0" applyBorder="0" applyAlignment="0" applyProtection="0"/>
    <xf numFmtId="0" fontId="2" fillId="6" borderId="0" applyNumberFormat="0" applyBorder="0" applyAlignment="0" applyProtection="0"/>
    <xf numFmtId="0" fontId="3" fillId="15" borderId="0" applyNumberFormat="0" applyBorder="0" applyAlignment="0" applyProtection="0"/>
    <xf numFmtId="0" fontId="2" fillId="8" borderId="0" applyNumberFormat="0" applyBorder="0" applyAlignment="0" applyProtection="0"/>
    <xf numFmtId="0" fontId="4" fillId="15" borderId="0" applyNumberFormat="0" applyBorder="0" applyAlignment="0" applyProtection="0"/>
    <xf numFmtId="0" fontId="2" fillId="18" borderId="0" applyNumberFormat="0" applyBorder="0" applyAlignment="0" applyProtection="0"/>
    <xf numFmtId="0" fontId="3" fillId="17" borderId="0" applyNumberFormat="0" applyBorder="0" applyAlignment="0" applyProtection="0"/>
    <xf numFmtId="0" fontId="4" fillId="16" borderId="0" applyNumberFormat="0" applyBorder="0" applyAlignment="0" applyProtection="0"/>
    <xf numFmtId="0" fontId="4" fillId="19" borderId="0" applyNumberFormat="0" applyBorder="0" applyAlignment="0" applyProtection="0"/>
    <xf numFmtId="0" fontId="3" fillId="10" borderId="0" applyNumberFormat="0" applyBorder="0" applyAlignment="0" applyProtection="0"/>
    <xf numFmtId="0" fontId="4" fillId="11" borderId="0" applyNumberFormat="0" applyBorder="0" applyAlignment="0" applyProtection="0"/>
    <xf numFmtId="0" fontId="2" fillId="2" borderId="0" applyNumberFormat="0" applyBorder="0" applyAlignment="0" applyProtection="0"/>
    <xf numFmtId="0" fontId="3" fillId="12" borderId="0" applyNumberFormat="0" applyBorder="0" applyProtection="0">
      <alignment horizontal="left" vertical="center" indent="1"/>
    </xf>
    <xf numFmtId="0" fontId="3" fillId="13" borderId="0" applyNumberFormat="0" applyBorder="0" applyAlignment="0" applyProtection="0"/>
    <xf numFmtId="0" fontId="3" fillId="14" borderId="0" applyNumberFormat="0" applyBorder="0" applyAlignment="0" applyProtection="0"/>
    <xf numFmtId="1" fontId="2" fillId="0" borderId="0" applyFill="0" applyBorder="0" applyProtection="0">
      <alignment horizontal="center" vertical="center"/>
    </xf>
    <xf numFmtId="0" fontId="2" fillId="0" borderId="0" applyNumberFormat="0" applyFill="0" applyBorder="0">
      <alignment horizontal="left" vertical="center" wrapText="1" indent="2"/>
    </xf>
    <xf numFmtId="0" fontId="8" fillId="0" borderId="0">
      <alignment horizontal="center"/>
    </xf>
    <xf numFmtId="165" fontId="2" fillId="0" borderId="0" applyFont="0" applyFill="0" applyBorder="0" applyAlignment="0" applyProtection="0"/>
    <xf numFmtId="164" fontId="2" fillId="0" borderId="0" applyFont="0" applyFill="0" applyBorder="0" applyAlignment="0" applyProtection="0"/>
    <xf numFmtId="44" fontId="2" fillId="0" borderId="0" applyFont="0" applyFill="0" applyBorder="0" applyAlignment="0" applyProtection="0"/>
    <xf numFmtId="42" fontId="2" fillId="0" borderId="0" applyFont="0" applyFill="0" applyBorder="0" applyAlignment="0" applyProtection="0"/>
    <xf numFmtId="9" fontId="2"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2" fillId="27" borderId="5" applyNumberFormat="0" applyFont="0" applyAlignment="0" applyProtection="0"/>
    <xf numFmtId="0" fontId="18" fillId="0" borderId="0" applyNumberFormat="0" applyFill="0" applyBorder="0" applyAlignment="0" applyProtection="0"/>
    <xf numFmtId="0" fontId="2" fillId="28" borderId="0" applyNumberFormat="0" applyBorder="0" applyAlignment="0" applyProtection="0"/>
    <xf numFmtId="0" fontId="2" fillId="29" borderId="0" applyNumberFormat="0" applyBorder="0" applyAlignment="0" applyProtection="0"/>
    <xf numFmtId="0" fontId="4" fillId="30" borderId="0" applyNumberFormat="0" applyBorder="0" applyAlignment="0" applyProtection="0"/>
    <xf numFmtId="0" fontId="2" fillId="31" borderId="0" applyNumberFormat="0" applyBorder="0" applyAlignment="0" applyProtection="0"/>
    <xf numFmtId="0" fontId="2" fillId="32" borderId="0" applyNumberFormat="0" applyBorder="0" applyAlignment="0" applyProtection="0"/>
    <xf numFmtId="0" fontId="24" fillId="0" borderId="0" applyNumberFormat="0" applyFill="0" applyBorder="0" applyAlignment="0" applyProtection="0">
      <alignment horizontal="left" vertical="center"/>
    </xf>
  </cellStyleXfs>
  <cellXfs count="127">
    <xf numFmtId="0" fontId="0" fillId="0" borderId="0" xfId="0">
      <alignment horizontal="left" vertical="center"/>
    </xf>
    <xf numFmtId="0" fontId="0" fillId="0" borderId="0" xfId="0" applyAlignment="1">
      <alignment horizontal="center" vertical="center"/>
    </xf>
    <xf numFmtId="0" fontId="3" fillId="10" borderId="0" xfId="19" applyAlignment="1" applyProtection="1">
      <alignment horizontal="center" vertical="center"/>
    </xf>
    <xf numFmtId="0" fontId="3" fillId="13" borderId="0" xfId="23" applyAlignment="1" applyProtection="1">
      <alignment horizontal="center" vertical="center"/>
    </xf>
    <xf numFmtId="1" fontId="2" fillId="0" borderId="0" xfId="25" applyFill="1" applyBorder="1" applyProtection="1">
      <alignment horizontal="center" vertical="center"/>
    </xf>
    <xf numFmtId="0" fontId="6" fillId="2" borderId="0" xfId="3" applyProtection="1">
      <alignment horizontal="center" vertical="center"/>
    </xf>
    <xf numFmtId="166" fontId="0" fillId="0" borderId="0" xfId="0" applyNumberFormat="1" applyAlignment="1">
      <alignment horizontal="center" vertical="center"/>
    </xf>
    <xf numFmtId="0" fontId="7" fillId="0" borderId="0" xfId="1" applyProtection="1">
      <alignment vertical="top"/>
    </xf>
    <xf numFmtId="0" fontId="2"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0" fillId="0" borderId="0" xfId="0" applyAlignment="1">
      <alignment horizontal="left" vertical="center" wrapText="1"/>
    </xf>
    <xf numFmtId="0" fontId="3" fillId="20" borderId="0" xfId="4" applyProtection="1">
      <alignment horizontal="right" vertical="center" indent="1"/>
    </xf>
    <xf numFmtId="0" fontId="8" fillId="0" borderId="0" xfId="27">
      <alignment horizontal="center"/>
    </xf>
    <xf numFmtId="0" fontId="0" fillId="0" borderId="0" xfId="0" applyAlignment="1">
      <alignment horizontal="left" vertical="center" indent="1"/>
    </xf>
    <xf numFmtId="0" fontId="2" fillId="2" borderId="0" xfId="21" applyAlignment="1" applyProtection="1">
      <alignment horizontal="left" vertical="center"/>
    </xf>
    <xf numFmtId="0" fontId="2" fillId="0" borderId="0" xfId="26" applyNumberFormat="1" applyFill="1" applyBorder="1" applyAlignment="1">
      <alignment horizontal="right" vertical="center" wrapText="1" indent="2"/>
    </xf>
    <xf numFmtId="0" fontId="20" fillId="34" borderId="0" xfId="0" applyFont="1" applyFill="1" applyAlignment="1">
      <alignment horizontal="left" vertical="center" wrapText="1"/>
    </xf>
    <xf numFmtId="0" fontId="20" fillId="35" borderId="0" xfId="0" applyFont="1" applyFill="1" applyAlignment="1">
      <alignment horizontal="left" vertical="center" wrapText="1"/>
    </xf>
    <xf numFmtId="166" fontId="3" fillId="36" borderId="0" xfId="8" applyNumberFormat="1" applyFill="1" applyAlignment="1" applyProtection="1">
      <alignment horizontal="center" vertical="center"/>
    </xf>
    <xf numFmtId="166" fontId="3" fillId="37" borderId="0" xfId="8" applyNumberFormat="1" applyFill="1" applyAlignment="1" applyProtection="1">
      <alignment horizontal="center" vertical="center"/>
    </xf>
    <xf numFmtId="0" fontId="2" fillId="38" borderId="0" xfId="26" applyFill="1" applyBorder="1">
      <alignment horizontal="left" vertical="center" wrapText="1" indent="2"/>
    </xf>
    <xf numFmtId="0" fontId="2" fillId="39" borderId="0" xfId="26" applyFill="1" applyBorder="1">
      <alignment horizontal="left" vertical="center" wrapText="1" indent="2"/>
    </xf>
    <xf numFmtId="0" fontId="2" fillId="40" borderId="0" xfId="26" applyFill="1" applyBorder="1">
      <alignment horizontal="left" vertical="center" wrapText="1" indent="2"/>
    </xf>
    <xf numFmtId="0" fontId="2" fillId="33" borderId="0" xfId="26" applyFill="1" applyBorder="1">
      <alignment horizontal="left" vertical="center" wrapText="1" indent="2"/>
    </xf>
    <xf numFmtId="0" fontId="2" fillId="41" borderId="0" xfId="26" applyFill="1" applyBorder="1">
      <alignment horizontal="left" vertical="center" wrapText="1" indent="2"/>
    </xf>
    <xf numFmtId="0" fontId="2" fillId="34" borderId="0" xfId="26" applyFill="1" applyBorder="1">
      <alignment horizontal="left" vertical="center" wrapText="1" indent="2"/>
    </xf>
    <xf numFmtId="0" fontId="2" fillId="42" borderId="0" xfId="26" applyFill="1" applyBorder="1">
      <alignment horizontal="left" vertical="center" wrapText="1" indent="2"/>
    </xf>
    <xf numFmtId="0" fontId="2" fillId="43" borderId="0" xfId="26" applyFill="1" applyBorder="1">
      <alignment horizontal="left" vertical="center" wrapText="1" indent="2"/>
    </xf>
    <xf numFmtId="0" fontId="0" fillId="44" borderId="0" xfId="0" applyFill="1">
      <alignment horizontal="left" vertical="center"/>
    </xf>
    <xf numFmtId="0" fontId="2" fillId="45" borderId="0" xfId="26" applyFill="1" applyBorder="1">
      <alignment horizontal="left" vertical="center" wrapText="1" indent="2"/>
    </xf>
    <xf numFmtId="0" fontId="0" fillId="33" borderId="0" xfId="0" applyFill="1">
      <alignment horizontal="left" vertical="center"/>
    </xf>
    <xf numFmtId="0" fontId="3" fillId="47" borderId="0" xfId="12" applyFill="1" applyAlignment="1" applyProtection="1">
      <alignment horizontal="center" vertical="center"/>
    </xf>
    <xf numFmtId="0" fontId="0" fillId="48" borderId="0" xfId="0" applyFill="1">
      <alignment horizontal="left" vertical="center"/>
    </xf>
    <xf numFmtId="0" fontId="20" fillId="46" borderId="0" xfId="0" applyFont="1" applyFill="1" applyAlignment="1">
      <alignment horizontal="left" vertical="center" wrapText="1"/>
    </xf>
    <xf numFmtId="166" fontId="3" fillId="49" borderId="0" xfId="24" applyNumberFormat="1" applyFill="1" applyAlignment="1" applyProtection="1">
      <alignment horizontal="center" vertical="center"/>
    </xf>
    <xf numFmtId="0" fontId="4" fillId="0" borderId="0" xfId="0" applyFont="1">
      <alignment horizontal="left" vertical="center"/>
    </xf>
    <xf numFmtId="0" fontId="21" fillId="0" borderId="0" xfId="0" applyFont="1">
      <alignment horizontal="left" vertical="center"/>
    </xf>
    <xf numFmtId="0" fontId="22" fillId="41" borderId="0" xfId="0" applyFont="1" applyFill="1" applyAlignment="1">
      <alignment horizontal="left" vertical="center" wrapText="1"/>
    </xf>
    <xf numFmtId="0" fontId="1" fillId="0" borderId="0" xfId="0" applyFont="1">
      <alignment horizontal="left" vertical="center"/>
    </xf>
    <xf numFmtId="0" fontId="1" fillId="0" borderId="0" xfId="0" applyFont="1" applyAlignment="1">
      <alignment horizontal="center" vertical="center"/>
    </xf>
    <xf numFmtId="0" fontId="23" fillId="0" borderId="6" xfId="0" applyFont="1" applyBorder="1" applyAlignment="1">
      <alignment horizontal="center" vertical="center"/>
    </xf>
    <xf numFmtId="0" fontId="23" fillId="0" borderId="0" xfId="0" applyFont="1">
      <alignment horizontal="left" vertical="center"/>
    </xf>
    <xf numFmtId="0" fontId="3" fillId="51" borderId="0" xfId="0" applyFont="1" applyFill="1" applyAlignment="1">
      <alignment horizontal="center" vertical="center"/>
    </xf>
    <xf numFmtId="0" fontId="24" fillId="0" borderId="0" xfId="49">
      <alignment horizontal="left" vertical="center"/>
    </xf>
    <xf numFmtId="49" fontId="0" fillId="0" borderId="0" xfId="0" applyNumberFormat="1">
      <alignment horizontal="left" vertical="center"/>
    </xf>
    <xf numFmtId="49" fontId="0" fillId="0" borderId="0" xfId="0" quotePrefix="1" applyNumberFormat="1">
      <alignment horizontal="left" vertical="center"/>
    </xf>
    <xf numFmtId="49" fontId="3" fillId="51" borderId="0" xfId="0" applyNumberFormat="1" applyFont="1" applyFill="1" applyAlignment="1">
      <alignment horizontal="center" vertical="center"/>
    </xf>
    <xf numFmtId="0" fontId="20" fillId="52" borderId="0" xfId="0" applyFont="1" applyFill="1" applyAlignment="1">
      <alignment horizontal="left" vertical="center" wrapText="1"/>
    </xf>
    <xf numFmtId="49" fontId="23" fillId="50" borderId="0" xfId="0" applyNumberFormat="1" applyFont="1" applyFill="1" applyAlignment="1">
      <alignment horizontal="center" vertical="center"/>
    </xf>
    <xf numFmtId="49" fontId="1" fillId="0" borderId="0" xfId="0" applyNumberFormat="1" applyFont="1" applyAlignment="1">
      <alignment horizontal="center" vertical="center"/>
    </xf>
    <xf numFmtId="0" fontId="0" fillId="2" borderId="7" xfId="21" applyFont="1" applyBorder="1" applyAlignment="1">
      <alignment horizontal="left" vertical="center" indent="1"/>
    </xf>
    <xf numFmtId="0" fontId="4" fillId="2" borderId="0" xfId="21" applyFont="1" applyBorder="1" applyAlignment="1">
      <alignment horizontal="left" vertical="center" indent="1"/>
    </xf>
    <xf numFmtId="0" fontId="4" fillId="53" borderId="8" xfId="0" applyFont="1" applyFill="1" applyBorder="1" applyAlignment="1">
      <alignment horizontal="center" vertical="center"/>
    </xf>
    <xf numFmtId="0" fontId="0" fillId="38" borderId="9" xfId="26" applyFont="1" applyFill="1" applyBorder="1" applyAlignment="1">
      <alignment vertical="center" wrapText="1"/>
    </xf>
    <xf numFmtId="0" fontId="0" fillId="51" borderId="9" xfId="26" applyNumberFormat="1" applyFont="1" applyFill="1" applyBorder="1" applyAlignment="1">
      <alignment horizontal="right" vertical="center" wrapText="1"/>
    </xf>
    <xf numFmtId="0" fontId="0" fillId="51" borderId="9" xfId="26" applyNumberFormat="1" applyFont="1" applyFill="1" applyBorder="1" applyAlignment="1">
      <alignment horizontal="right" vertical="center" wrapText="1" indent="2"/>
    </xf>
    <xf numFmtId="0" fontId="0" fillId="51" borderId="0" xfId="0" applyFill="1" applyAlignment="1">
      <alignment horizontal="center" vertical="center"/>
    </xf>
    <xf numFmtId="0" fontId="0" fillId="55" borderId="9" xfId="26" applyNumberFormat="1" applyFont="1" applyFill="1" applyBorder="1" applyAlignment="1">
      <alignment horizontal="right" vertical="center" wrapText="1"/>
    </xf>
    <xf numFmtId="0" fontId="0" fillId="56" borderId="9" xfId="26" applyNumberFormat="1" applyFont="1" applyFill="1" applyBorder="1" applyAlignment="1">
      <alignment horizontal="right" vertical="center" wrapText="1" indent="2"/>
    </xf>
    <xf numFmtId="0" fontId="0" fillId="56" borderId="0" xfId="0" applyFill="1" applyAlignment="1">
      <alignment horizontal="center" vertical="center"/>
    </xf>
    <xf numFmtId="0" fontId="0" fillId="39" borderId="9" xfId="26" applyFont="1" applyFill="1" applyBorder="1" applyAlignment="1">
      <alignment vertical="center" wrapText="1"/>
    </xf>
    <xf numFmtId="0" fontId="0" fillId="51" borderId="0" xfId="0" applyFill="1">
      <alignment horizontal="left" vertical="center"/>
    </xf>
    <xf numFmtId="0" fontId="0" fillId="56" borderId="0" xfId="0" applyFill="1">
      <alignment horizontal="left" vertical="center"/>
    </xf>
    <xf numFmtId="0" fontId="0" fillId="40" borderId="9" xfId="26" applyFont="1" applyFill="1" applyBorder="1" applyAlignment="1">
      <alignment vertical="center" wrapText="1"/>
    </xf>
    <xf numFmtId="0" fontId="0" fillId="54" borderId="0" xfId="0" applyFill="1">
      <alignment horizontal="left" vertical="center"/>
    </xf>
    <xf numFmtId="0" fontId="0" fillId="51" borderId="9" xfId="0" applyFill="1" applyBorder="1" applyAlignment="1">
      <alignment horizontal="left" vertical="center" wrapText="1"/>
    </xf>
    <xf numFmtId="0" fontId="0" fillId="55" borderId="9" xfId="0" applyFill="1" applyBorder="1" applyAlignment="1">
      <alignment horizontal="left" vertical="center" wrapText="1"/>
    </xf>
    <xf numFmtId="0" fontId="0" fillId="55" borderId="9" xfId="26" applyNumberFormat="1" applyFont="1" applyFill="1" applyBorder="1" applyAlignment="1">
      <alignment horizontal="right" vertical="center" wrapText="1" indent="2"/>
    </xf>
    <xf numFmtId="0" fontId="0" fillId="33" borderId="9" xfId="26" applyFont="1" applyFill="1" applyBorder="1" applyAlignment="1">
      <alignment vertical="center" wrapText="1"/>
    </xf>
    <xf numFmtId="0" fontId="0" fillId="41" borderId="9" xfId="26" applyFont="1" applyFill="1" applyBorder="1" applyAlignment="1">
      <alignment vertical="center" wrapText="1"/>
    </xf>
    <xf numFmtId="0" fontId="0" fillId="34" borderId="9" xfId="26" applyFont="1" applyFill="1" applyBorder="1" applyAlignment="1">
      <alignment vertical="center" wrapText="1"/>
    </xf>
    <xf numFmtId="0" fontId="0" fillId="42" borderId="9" xfId="26" applyFont="1" applyFill="1" applyBorder="1" applyAlignment="1">
      <alignment vertical="center" wrapText="1"/>
    </xf>
    <xf numFmtId="0" fontId="0" fillId="43" borderId="9" xfId="26" applyFont="1" applyFill="1" applyBorder="1" applyAlignment="1">
      <alignment vertical="center" wrapText="1"/>
    </xf>
    <xf numFmtId="0" fontId="0" fillId="45" borderId="9" xfId="26" applyFont="1" applyFill="1" applyBorder="1" applyAlignment="1">
      <alignment vertical="center" wrapText="1"/>
    </xf>
    <xf numFmtId="0" fontId="0" fillId="58" borderId="9" xfId="26" applyFont="1" applyFill="1" applyBorder="1" applyAlignment="1">
      <alignment vertical="center" wrapText="1"/>
    </xf>
    <xf numFmtId="0" fontId="0" fillId="59" borderId="9" xfId="26" applyFont="1" applyFill="1" applyBorder="1" applyAlignment="1">
      <alignment vertical="center" wrapText="1"/>
    </xf>
    <xf numFmtId="0" fontId="0" fillId="36" borderId="9" xfId="26" applyFont="1" applyFill="1" applyBorder="1" applyAlignment="1">
      <alignment vertical="center" wrapText="1"/>
    </xf>
    <xf numFmtId="0" fontId="25" fillId="47" borderId="0" xfId="12" applyFont="1" applyFill="1" applyAlignment="1" applyProtection="1">
      <alignment horizontal="center" vertical="center" wrapText="1"/>
    </xf>
    <xf numFmtId="0" fontId="25" fillId="10" borderId="0" xfId="19" applyFont="1" applyAlignment="1" applyProtection="1">
      <alignment horizontal="center" vertical="center" wrapText="1"/>
    </xf>
    <xf numFmtId="166" fontId="25" fillId="46" borderId="0" xfId="8" applyNumberFormat="1" applyFont="1" applyFill="1" applyAlignment="1" applyProtection="1">
      <alignment horizontal="center" vertical="center" wrapText="1"/>
    </xf>
    <xf numFmtId="0" fontId="27" fillId="41" borderId="0" xfId="0" applyFont="1" applyFill="1" applyAlignment="1">
      <alignment horizontal="left" vertical="center" wrapText="1"/>
    </xf>
    <xf numFmtId="0" fontId="26" fillId="34" borderId="0" xfId="0" applyFont="1" applyFill="1" applyAlignment="1">
      <alignment horizontal="left" vertical="center" wrapText="1"/>
    </xf>
    <xf numFmtId="0" fontId="26" fillId="35" borderId="0" xfId="0" applyFont="1" applyFill="1" applyAlignment="1">
      <alignment horizontal="left" vertical="center" wrapText="1"/>
    </xf>
    <xf numFmtId="0" fontId="26" fillId="33" borderId="0" xfId="0" applyFont="1" applyFill="1" applyAlignment="1">
      <alignment horizontal="left" vertical="center" wrapText="1"/>
    </xf>
    <xf numFmtId="0" fontId="22" fillId="0" borderId="0" xfId="0" applyFont="1" applyAlignment="1">
      <alignment horizontal="left" vertical="center" wrapText="1"/>
    </xf>
    <xf numFmtId="0" fontId="20" fillId="0" borderId="0" xfId="0" applyFont="1" applyAlignment="1">
      <alignment horizontal="left" vertical="center" wrapText="1"/>
    </xf>
    <xf numFmtId="0" fontId="0" fillId="57" borderId="0" xfId="0" applyFill="1" applyAlignment="1">
      <alignment horizontal="center" vertical="center"/>
    </xf>
    <xf numFmtId="0" fontId="0" fillId="57" borderId="8" xfId="0" applyFill="1" applyBorder="1" applyAlignment="1">
      <alignment horizontal="center" vertical="center"/>
    </xf>
    <xf numFmtId="0" fontId="0" fillId="54" borderId="8" xfId="0" applyFill="1" applyBorder="1" applyAlignment="1">
      <alignment horizontal="center" vertical="center"/>
    </xf>
    <xf numFmtId="0" fontId="0" fillId="57" borderId="8" xfId="0" applyFill="1" applyBorder="1">
      <alignment horizontal="left" vertical="center"/>
    </xf>
    <xf numFmtId="0" fontId="0" fillId="51" borderId="8" xfId="0" applyFill="1" applyBorder="1" applyAlignment="1">
      <alignment horizontal="center" vertical="center"/>
    </xf>
    <xf numFmtId="0" fontId="0" fillId="34" borderId="8" xfId="0" applyFill="1" applyBorder="1" applyAlignment="1">
      <alignment horizontal="center" vertical="center"/>
    </xf>
    <xf numFmtId="0" fontId="0" fillId="0" borderId="8" xfId="0" applyBorder="1" applyAlignment="1">
      <alignment horizontal="center" vertical="center"/>
    </xf>
    <xf numFmtId="0" fontId="0" fillId="44" borderId="8" xfId="0" applyFill="1" applyBorder="1" applyAlignment="1">
      <alignment horizontal="center" vertical="center"/>
    </xf>
    <xf numFmtId="0" fontId="0" fillId="61" borderId="8" xfId="0" applyFill="1" applyBorder="1" applyAlignment="1">
      <alignment horizontal="center" vertical="center"/>
    </xf>
    <xf numFmtId="0" fontId="0" fillId="62" borderId="0" xfId="0" applyFill="1" applyAlignment="1">
      <alignment horizontal="center" vertical="center"/>
    </xf>
    <xf numFmtId="0" fontId="0" fillId="57" borderId="0" xfId="0" applyFill="1">
      <alignment horizontal="left" vertical="center"/>
    </xf>
    <xf numFmtId="0" fontId="0" fillId="54" borderId="8" xfId="0" applyFill="1" applyBorder="1">
      <alignment horizontal="left" vertical="center"/>
    </xf>
    <xf numFmtId="0" fontId="0" fillId="34" borderId="8" xfId="0" applyFill="1" applyBorder="1">
      <alignment horizontal="left" vertical="center"/>
    </xf>
    <xf numFmtId="0" fontId="0" fillId="51" borderId="8" xfId="0" applyFill="1" applyBorder="1">
      <alignment horizontal="left" vertical="center"/>
    </xf>
    <xf numFmtId="0" fontId="0" fillId="62" borderId="0" xfId="0" applyFill="1">
      <alignment horizontal="left" vertical="center"/>
    </xf>
    <xf numFmtId="0" fontId="0" fillId="44" borderId="8" xfId="0" applyFill="1" applyBorder="1">
      <alignment horizontal="left" vertical="center"/>
    </xf>
    <xf numFmtId="0" fontId="0" fillId="0" borderId="8" xfId="0" applyBorder="1">
      <alignment horizontal="left" vertical="center"/>
    </xf>
    <xf numFmtId="0" fontId="0" fillId="35" borderId="8" xfId="0" applyFill="1" applyBorder="1">
      <alignment horizontal="left" vertical="center"/>
    </xf>
    <xf numFmtId="0" fontId="21" fillId="51" borderId="8" xfId="0" applyFont="1" applyFill="1" applyBorder="1">
      <alignment horizontal="left" vertical="center"/>
    </xf>
    <xf numFmtId="0" fontId="0" fillId="63" borderId="0" xfId="0" applyFill="1">
      <alignment horizontal="left" vertical="center"/>
    </xf>
    <xf numFmtId="0" fontId="0" fillId="58" borderId="9" xfId="26" applyFont="1" applyFill="1" applyBorder="1" applyAlignment="1">
      <alignment vertical="center"/>
    </xf>
    <xf numFmtId="0" fontId="0" fillId="64" borderId="8" xfId="0" applyFill="1" applyBorder="1">
      <alignment horizontal="left" vertical="center"/>
    </xf>
    <xf numFmtId="0" fontId="0" fillId="65" borderId="8" xfId="0" applyFill="1" applyBorder="1">
      <alignment horizontal="left" vertical="center"/>
    </xf>
    <xf numFmtId="0" fontId="0" fillId="51" borderId="9" xfId="26" applyNumberFormat="1" applyFont="1" applyFill="1" applyBorder="1" applyAlignment="1">
      <alignment horizontal="right" vertical="center"/>
    </xf>
    <xf numFmtId="0" fontId="0" fillId="55" borderId="9" xfId="26" applyNumberFormat="1" applyFont="1" applyFill="1" applyBorder="1" applyAlignment="1">
      <alignment horizontal="right" vertical="center"/>
    </xf>
    <xf numFmtId="0" fontId="0" fillId="59" borderId="9" xfId="26" applyFont="1" applyFill="1" applyBorder="1" applyAlignment="1">
      <alignment vertical="center"/>
    </xf>
    <xf numFmtId="0" fontId="0" fillId="50" borderId="8" xfId="0" applyFill="1" applyBorder="1">
      <alignment horizontal="left" vertical="center"/>
    </xf>
    <xf numFmtId="0" fontId="0" fillId="60" borderId="8" xfId="0" applyFill="1" applyBorder="1">
      <alignment horizontal="left" vertical="center"/>
    </xf>
    <xf numFmtId="0" fontId="0" fillId="36" borderId="9" xfId="26" applyFont="1" applyFill="1" applyBorder="1" applyAlignment="1">
      <alignment vertical="center"/>
    </xf>
    <xf numFmtId="0" fontId="0" fillId="64" borderId="8" xfId="0" applyFill="1" applyBorder="1" applyAlignment="1">
      <alignment horizontal="center" vertical="center"/>
    </xf>
    <xf numFmtId="0" fontId="0" fillId="66" borderId="0" xfId="0" applyFill="1">
      <alignment horizontal="left" vertical="center"/>
    </xf>
    <xf numFmtId="0" fontId="3" fillId="67" borderId="6" xfId="0" applyFont="1" applyFill="1" applyBorder="1">
      <alignment horizontal="left" vertical="center"/>
    </xf>
    <xf numFmtId="0" fontId="3" fillId="67" borderId="6" xfId="0" applyFont="1" applyFill="1" applyBorder="1" applyAlignment="1">
      <alignment horizontal="left" vertical="center" wrapText="1"/>
    </xf>
    <xf numFmtId="0" fontId="0" fillId="51" borderId="6" xfId="0" applyFill="1" applyBorder="1">
      <alignment horizontal="left" vertical="center"/>
    </xf>
    <xf numFmtId="0" fontId="6" fillId="2" borderId="0" xfId="3" applyProtection="1">
      <alignment horizontal="center" vertical="center"/>
    </xf>
    <xf numFmtId="0" fontId="2" fillId="2" borderId="0" xfId="21" applyAlignment="1" applyProtection="1">
      <alignment horizontal="left" vertical="center"/>
    </xf>
    <xf numFmtId="0" fontId="26" fillId="2" borderId="0" xfId="21" applyFont="1" applyAlignment="1" applyProtection="1">
      <alignment horizontal="left" vertical="center" wrapText="1"/>
    </xf>
    <xf numFmtId="0" fontId="26" fillId="61" borderId="0" xfId="21" applyFont="1" applyFill="1" applyAlignment="1" applyProtection="1">
      <alignment horizontal="left" vertical="center" wrapText="1"/>
    </xf>
    <xf numFmtId="0" fontId="26" fillId="0" borderId="0" xfId="21" applyFont="1" applyFill="1" applyAlignment="1" applyProtection="1">
      <alignment horizontal="left" vertical="center" wrapText="1"/>
    </xf>
    <xf numFmtId="0" fontId="0" fillId="42" borderId="0" xfId="0" applyFill="1">
      <alignment horizontal="left" vertical="center"/>
    </xf>
    <xf numFmtId="14" fontId="0" fillId="51" borderId="6" xfId="0" applyNumberFormat="1" applyFill="1" applyBorder="1" applyAlignment="1">
      <alignment horizontal="left" vertical="center" wrapText="1"/>
    </xf>
  </cellXfs>
  <cellStyles count="50">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B000000}"/>
    <cellStyle name="Entrée" xfId="36" builtinId="20" customBuiltin="1"/>
    <cellStyle name="Étiquette" xfId="27" xr:uid="{00000000-0005-0000-0000-00001D000000}"/>
    <cellStyle name="Insatisfaisant" xfId="34" builtinId="27" customBuiltin="1"/>
    <cellStyle name="Lien hypertexte" xfId="49" builtinId="8"/>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8">
    <dxf>
      <fill>
        <patternFill>
          <bgColor theme="3" tint="0.499984740745262"/>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66" formatCode="0;0;"/>
      <alignment horizontal="center" vertical="center" textRotation="0" wrapText="0" indent="0" justifyLastLine="0" shrinkToFit="0" readingOrder="0"/>
    </dxf>
    <dxf>
      <numFmt numFmtId="0" formatCode="Genera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alignment horizontal="right" vertical="center" textRotation="0" wrapText="1" indent="2" justifyLastLine="0" shrinkToFit="0" readingOrder="0"/>
    </dxf>
    <dxf>
      <protection locked="1" hidden="0"/>
    </dxf>
    <dxf>
      <protection locked="1" hidden="0"/>
    </dxf>
    <dxf>
      <protection locked="1" hidden="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TableStyle="TableStyleMedium2" defaultPivotStyle="PivotStyleLight16">
    <tableStyle name="Tableau des absences des employés" pivot="0" count="13" xr9:uid="{00000000-0011-0000-FFFF-FFFF00000000}">
      <tableStyleElement type="wholeTable" dxfId="97"/>
      <tableStyleElement type="headerRow" dxfId="96"/>
      <tableStyleElement type="totalRow" dxfId="95"/>
      <tableStyleElement type="firstColumn" dxfId="94"/>
      <tableStyleElement type="lastColumn" dxfId="93"/>
      <tableStyleElement type="firstRowStripe" dxfId="92"/>
      <tableStyleElement type="secondRowStripe" dxfId="91"/>
      <tableStyleElement type="firstColumnStripe" dxfId="90"/>
      <tableStyleElement type="secondColumnStripe" dxfId="89"/>
      <tableStyleElement type="firstHeaderCell" dxfId="88"/>
      <tableStyleElement type="lastHeaderCell" dxfId="87"/>
      <tableStyleElement type="firstTotalCell" dxfId="86"/>
      <tableStyleElement type="lastTotalCell" dxfId="85"/>
    </tableStyle>
  </tableStyles>
  <colors>
    <mruColors>
      <color rgb="FFFFFF66"/>
      <color rgb="FF4EDDF0"/>
      <color rgb="FFFFFF99"/>
      <color rgb="FFCDC800"/>
      <color rgb="FFFB89F6"/>
      <color rgb="FF2266CA"/>
      <color rgb="FFDE7465"/>
      <color rgb="FFFC9CE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heetMetadata" Target="metadata.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5</xdr:col>
      <xdr:colOff>784860</xdr:colOff>
      <xdr:row>2</xdr:row>
      <xdr:rowOff>91440</xdr:rowOff>
    </xdr:from>
    <xdr:to>
      <xdr:col>8</xdr:col>
      <xdr:colOff>358140</xdr:colOff>
      <xdr:row>3</xdr:row>
      <xdr:rowOff>182880</xdr:rowOff>
    </xdr:to>
    <xdr:sp macro="" textlink="">
      <xdr:nvSpPr>
        <xdr:cNvPr id="2" name="ZoneTexte 1">
          <a:extLst>
            <a:ext uri="{FF2B5EF4-FFF2-40B4-BE49-F238E27FC236}">
              <a16:creationId xmlns:a16="http://schemas.microsoft.com/office/drawing/2014/main" id="{00000000-0008-0000-0200-000002000000}"/>
            </a:ext>
          </a:extLst>
        </xdr:cNvPr>
        <xdr:cNvSpPr txBox="1"/>
      </xdr:nvSpPr>
      <xdr:spPr>
        <a:xfrm>
          <a:off x="5547360" y="487680"/>
          <a:ext cx="1950720" cy="289560"/>
        </a:xfrm>
        <a:prstGeom prst="rect">
          <a:avLst/>
        </a:prstGeom>
        <a:ln/>
      </xdr:spPr>
      <xdr:style>
        <a:lnRef idx="2">
          <a:schemeClr val="accent2"/>
        </a:lnRef>
        <a:fillRef idx="1">
          <a:schemeClr val="lt1"/>
        </a:fillRef>
        <a:effectRef idx="0">
          <a:schemeClr val="accent2"/>
        </a:effectRef>
        <a:fontRef idx="minor">
          <a:schemeClr val="dk1"/>
        </a:fontRef>
      </xdr:style>
      <xdr:txBody>
        <a:bodyPr vertOverflow="clip" horzOverflow="clip" wrap="square" rtlCol="0" anchor="t"/>
        <a:lstStyle/>
        <a:p>
          <a:r>
            <a:rPr lang="fr-FR" sz="1100"/>
            <a:t>Choisir</a:t>
          </a:r>
          <a:r>
            <a:rPr lang="fr-FR" sz="1100" baseline="0"/>
            <a:t> un nom et une période</a:t>
          </a:r>
          <a:endParaRPr lang="fr-FR" sz="1100"/>
        </a:p>
      </xdr:txBody>
    </xdr:sp>
    <xdr:clientData/>
  </xdr:twoCellAnchor>
  <xdr:twoCellAnchor>
    <xdr:from>
      <xdr:col>2</xdr:col>
      <xdr:colOff>1059180</xdr:colOff>
      <xdr:row>1</xdr:row>
      <xdr:rowOff>15240</xdr:rowOff>
    </xdr:from>
    <xdr:to>
      <xdr:col>5</xdr:col>
      <xdr:colOff>784860</xdr:colOff>
      <xdr:row>3</xdr:row>
      <xdr:rowOff>38100</xdr:rowOff>
    </xdr:to>
    <xdr:cxnSp macro="">
      <xdr:nvCxnSpPr>
        <xdr:cNvPr id="4" name="Connecteur droit avec flèche 3">
          <a:extLst>
            <a:ext uri="{FF2B5EF4-FFF2-40B4-BE49-F238E27FC236}">
              <a16:creationId xmlns:a16="http://schemas.microsoft.com/office/drawing/2014/main" id="{00000000-0008-0000-0200-000004000000}"/>
            </a:ext>
          </a:extLst>
        </xdr:cNvPr>
        <xdr:cNvCxnSpPr>
          <a:stCxn id="2" idx="1"/>
        </xdr:cNvCxnSpPr>
      </xdr:nvCxnSpPr>
      <xdr:spPr>
        <a:xfrm flipH="1" flipV="1">
          <a:off x="2994660" y="213360"/>
          <a:ext cx="2552700" cy="4191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853440</xdr:colOff>
      <xdr:row>1</xdr:row>
      <xdr:rowOff>30480</xdr:rowOff>
    </xdr:from>
    <xdr:to>
      <xdr:col>5</xdr:col>
      <xdr:colOff>784860</xdr:colOff>
      <xdr:row>3</xdr:row>
      <xdr:rowOff>38100</xdr:rowOff>
    </xdr:to>
    <xdr:cxnSp macro="">
      <xdr:nvCxnSpPr>
        <xdr:cNvPr id="6" name="Connecteur droit avec flèche 5">
          <a:extLst>
            <a:ext uri="{FF2B5EF4-FFF2-40B4-BE49-F238E27FC236}">
              <a16:creationId xmlns:a16="http://schemas.microsoft.com/office/drawing/2014/main" id="{00000000-0008-0000-0200-000006000000}"/>
            </a:ext>
          </a:extLst>
        </xdr:cNvPr>
        <xdr:cNvCxnSpPr>
          <a:stCxn id="2" idx="1"/>
        </xdr:cNvCxnSpPr>
      </xdr:nvCxnSpPr>
      <xdr:spPr>
        <a:xfrm flipH="1" flipV="1">
          <a:off x="4671060" y="228600"/>
          <a:ext cx="876300" cy="40386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https://d.docs.live.net/25a4b322ee921561/Documents/CAP%20SXM/Calendrier%20des%20locations%20V2.xlsm" TargetMode="External"/><Relationship Id="rId1" Type="http://schemas.openxmlformats.org/officeDocument/2006/relationships/externalLinkPath" Target="/25a4b322ee921561/Documents/CAP%20SXM/Calendrier%20des%20locations%20V2.xlsm"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https://d.docs.live.net/25a4b322ee921561/Documents/CAP%20SXM/location/calendrier%20pour%20Sabine.xlsx" TargetMode="External"/><Relationship Id="rId1" Type="http://schemas.openxmlformats.org/officeDocument/2006/relationships/externalLinkPath" Target="/25a4b322ee921561/Documents/CAP%20SXM/location/calendrier%20pour%20Sabin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Octobre22 "/>
      <sheetName val="Novembre 22"/>
      <sheetName val="Décembre 22"/>
      <sheetName val="Janvier"/>
      <sheetName val="Février"/>
      <sheetName val="Mars"/>
      <sheetName val="Avril"/>
      <sheetName val="Mai"/>
      <sheetName val="Juin"/>
      <sheetName val="juillet 23"/>
      <sheetName val="août 23"/>
      <sheetName val="septembre 23"/>
      <sheetName val="octobre 23"/>
      <sheetName val="novembre 23"/>
      <sheetName val="décembre 23"/>
      <sheetName val="Employée"/>
      <sheetName val="Janvier 24"/>
      <sheetName val="Février 24"/>
      <sheetName val="Mars 24"/>
      <sheetName val="Feuil1"/>
      <sheetName val="Avril 24"/>
      <sheetName val="Mai 24"/>
      <sheetName val="Juin 24"/>
      <sheetName val="Juillet 24"/>
      <sheetName val="Août 24"/>
      <sheetName val="Septembre 24"/>
      <sheetName val="Octobre 24"/>
      <sheetName val="Novembre 24"/>
      <sheetName val="Décembre 24"/>
      <sheetName val="Feuil2"/>
      <sheetName val="Noms des employés"/>
      <sheetName val="Datas"/>
      <sheetName val="Feuil3"/>
    </sheetNames>
    <sheetDataSet>
      <sheetData sheetId="0"/>
      <sheetData sheetId="1"/>
      <sheetData sheetId="2"/>
      <sheetData sheetId="3">
        <row r="2">
          <cell r="M2" t="str">
            <v>LS</v>
          </cell>
          <cell r="R2" t="str">
            <v>LP</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 sheetId="17">
        <row r="4">
          <cell r="AH4">
            <v>2024</v>
          </cell>
        </row>
      </sheetData>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Installation"/>
      <sheetName val="décembre"/>
      <sheetName val="janvier"/>
      <sheetName val="février"/>
      <sheetName val="mars"/>
      <sheetName val="avril"/>
      <sheetName val="mai"/>
      <sheetName val="juin"/>
      <sheetName val="8"/>
      <sheetName val="9"/>
      <sheetName val="10"/>
      <sheetName val="11"/>
      <sheetName val="12"/>
    </sheetNames>
    <sheetDataSet>
      <sheetData sheetId="0">
        <row r="10">
          <cell r="D10">
            <v>2</v>
          </cell>
        </row>
      </sheetData>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6:AH47" totalsRowCount="1" headerRowDxfId="74" dataDxfId="73" totalsRowDxfId="72">
  <autoFilter ref="B6:AH46"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00000000-0010-0000-0000-000001000000}" name="Nom du logement" dataDxfId="71" totalsRowDxfId="70" dataCellStyle="Employé"/>
    <tableColumn id="2" xr3:uid="{00000000-0010-0000-0000-000002000000}" name="1" totalsRowFunction="custom" dataDxfId="69" totalsRowDxfId="68">
      <totalsRowFormula>SUBTOTAL(103,Janvier!$C$7:$C$46)</totalsRowFormula>
    </tableColumn>
    <tableColumn id="3" xr3:uid="{00000000-0010-0000-0000-000003000000}" name="2" totalsRowFunction="custom" dataDxfId="67" totalsRowDxfId="66">
      <totalsRowFormula>SUBTOTAL(103,Janvier!$D$7:$D$46)</totalsRowFormula>
    </tableColumn>
    <tableColumn id="4" xr3:uid="{00000000-0010-0000-0000-000004000000}" name="3" totalsRowFunction="custom" dataDxfId="65" totalsRowDxfId="64">
      <totalsRowFormula>SUBTOTAL(103,Janvier!$E$7:$E$46)</totalsRowFormula>
    </tableColumn>
    <tableColumn id="5" xr3:uid="{00000000-0010-0000-0000-000005000000}" name="4" totalsRowFunction="custom" dataDxfId="63" totalsRowDxfId="62">
      <totalsRowFormula>SUBTOTAL(103,Janvier!$F$7:$F$46)</totalsRowFormula>
    </tableColumn>
    <tableColumn id="6" xr3:uid="{00000000-0010-0000-0000-000006000000}" name="5" totalsRowFunction="custom" dataDxfId="61" totalsRowDxfId="60">
      <totalsRowFormula>SUBTOTAL(103,Janvier!$G$7:$G$46)</totalsRowFormula>
    </tableColumn>
    <tableColumn id="7" xr3:uid="{00000000-0010-0000-0000-000007000000}" name="6" totalsRowFunction="custom" dataDxfId="59" totalsRowDxfId="58">
      <totalsRowFormula>SUBTOTAL(103,Janvier!$H$7:$H$46)</totalsRowFormula>
    </tableColumn>
    <tableColumn id="8" xr3:uid="{00000000-0010-0000-0000-000008000000}" name="7" totalsRowFunction="custom" dataDxfId="57" totalsRowDxfId="56">
      <totalsRowFormula>SUBTOTAL(103,Janvier!$I$7:$I$46)</totalsRowFormula>
    </tableColumn>
    <tableColumn id="9" xr3:uid="{00000000-0010-0000-0000-000009000000}" name="8" totalsRowFunction="custom" dataDxfId="55" totalsRowDxfId="54">
      <totalsRowFormula>SUBTOTAL(103,Janvier!$J$7:$J$46)</totalsRowFormula>
    </tableColumn>
    <tableColumn id="10" xr3:uid="{00000000-0010-0000-0000-00000A000000}" name="9" totalsRowFunction="custom" dataDxfId="53" totalsRowDxfId="52">
      <totalsRowFormula>SUBTOTAL(103,Janvier!$K$7:$K$46)</totalsRowFormula>
    </tableColumn>
    <tableColumn id="11" xr3:uid="{00000000-0010-0000-0000-00000B000000}" name="10" totalsRowFunction="custom" dataDxfId="51" totalsRowDxfId="50">
      <totalsRowFormula>SUBTOTAL(103,Janvier!$L$7:$L$46)</totalsRowFormula>
    </tableColumn>
    <tableColumn id="12" xr3:uid="{00000000-0010-0000-0000-00000C000000}" name="11" totalsRowFunction="custom" dataDxfId="49" totalsRowDxfId="48">
      <totalsRowFormula>SUBTOTAL(103,Janvier!$M$7:$M$46)</totalsRowFormula>
    </tableColumn>
    <tableColumn id="13" xr3:uid="{00000000-0010-0000-0000-00000D000000}" name="12" totalsRowFunction="custom" dataDxfId="47" totalsRowDxfId="46">
      <totalsRowFormula>SUBTOTAL(103,Janvier!$N$7:$N$46)</totalsRowFormula>
    </tableColumn>
    <tableColumn id="14" xr3:uid="{00000000-0010-0000-0000-00000E000000}" name="13" totalsRowFunction="custom" dataDxfId="45" totalsRowDxfId="44">
      <totalsRowFormula>SUBTOTAL(103,Janvier!$O$7:$O$46)</totalsRowFormula>
    </tableColumn>
    <tableColumn id="15" xr3:uid="{00000000-0010-0000-0000-00000F000000}" name="14" totalsRowFunction="custom" dataDxfId="43" totalsRowDxfId="42">
      <totalsRowFormula>SUBTOTAL(103,Janvier!$P$7:$P$46)</totalsRowFormula>
    </tableColumn>
    <tableColumn id="16" xr3:uid="{00000000-0010-0000-0000-000010000000}" name="15" totalsRowFunction="custom" dataDxfId="41" totalsRowDxfId="40">
      <totalsRowFormula>SUBTOTAL(103,Janvier!$Q$7:$Q$46)</totalsRowFormula>
    </tableColumn>
    <tableColumn id="17" xr3:uid="{00000000-0010-0000-0000-000011000000}" name="16" totalsRowFunction="custom" dataDxfId="39" totalsRowDxfId="38">
      <totalsRowFormula>SUBTOTAL(103,Janvier!$R$7:$R$46)</totalsRowFormula>
    </tableColumn>
    <tableColumn id="18" xr3:uid="{00000000-0010-0000-0000-000012000000}" name="17" totalsRowFunction="custom" dataDxfId="37" totalsRowDxfId="36">
      <totalsRowFormula>SUBTOTAL(103,Janvier!$S$7:$S$46)</totalsRowFormula>
    </tableColumn>
    <tableColumn id="19" xr3:uid="{00000000-0010-0000-0000-000013000000}" name="18" totalsRowFunction="custom" dataDxfId="35" totalsRowDxfId="34">
      <totalsRowFormula>SUBTOTAL(103,Janvier!$T$7:$T$46)</totalsRowFormula>
    </tableColumn>
    <tableColumn id="20" xr3:uid="{00000000-0010-0000-0000-000014000000}" name="19" totalsRowFunction="custom" dataDxfId="33" totalsRowDxfId="32">
      <totalsRowFormula>SUBTOTAL(103,Janvier!$U$7:$U$46)</totalsRowFormula>
    </tableColumn>
    <tableColumn id="21" xr3:uid="{00000000-0010-0000-0000-000015000000}" name="20" totalsRowFunction="custom" dataDxfId="31" totalsRowDxfId="30">
      <totalsRowFormula>SUBTOTAL(103,Janvier!$V$7:$V$46)</totalsRowFormula>
    </tableColumn>
    <tableColumn id="22" xr3:uid="{00000000-0010-0000-0000-000016000000}" name="21" totalsRowFunction="custom" dataDxfId="29" totalsRowDxfId="28">
      <totalsRowFormula>SUBTOTAL(103,Janvier!$W$7:$W$46)</totalsRowFormula>
    </tableColumn>
    <tableColumn id="23" xr3:uid="{00000000-0010-0000-0000-000017000000}" name="22" totalsRowFunction="custom" dataDxfId="27" totalsRowDxfId="26">
      <totalsRowFormula>SUBTOTAL(103,Janvier!$X$7:$X$46)</totalsRowFormula>
    </tableColumn>
    <tableColumn id="24" xr3:uid="{00000000-0010-0000-0000-000018000000}" name="23" totalsRowFunction="custom" dataDxfId="25" totalsRowDxfId="24">
      <totalsRowFormula>SUBTOTAL(103,Janvier!$Y$7:$Y$46)</totalsRowFormula>
    </tableColumn>
    <tableColumn id="25" xr3:uid="{00000000-0010-0000-0000-000019000000}" name="24" totalsRowFunction="custom" dataDxfId="23" totalsRowDxfId="22">
      <totalsRowFormula>SUBTOTAL(103,Janvier!$Z$7:$Z$46)</totalsRowFormula>
    </tableColumn>
    <tableColumn id="26" xr3:uid="{00000000-0010-0000-0000-00001A000000}" name="25" totalsRowFunction="custom" dataDxfId="21" totalsRowDxfId="20">
      <totalsRowFormula>SUBTOTAL(103,Janvier!$AA$7:$AA$46)</totalsRowFormula>
    </tableColumn>
    <tableColumn id="27" xr3:uid="{00000000-0010-0000-0000-00001B000000}" name="26" totalsRowFunction="custom" dataDxfId="19" totalsRowDxfId="18">
      <totalsRowFormula>SUBTOTAL(103,Janvier!$AB$7:$AB$46)</totalsRowFormula>
    </tableColumn>
    <tableColumn id="28" xr3:uid="{00000000-0010-0000-0000-00001C000000}" name="27" totalsRowFunction="custom" dataDxfId="17" totalsRowDxfId="16">
      <totalsRowFormula>SUBTOTAL(103,Janvier!$AC$7:$AC$46)</totalsRowFormula>
    </tableColumn>
    <tableColumn id="29" xr3:uid="{00000000-0010-0000-0000-00001D000000}" name="28" totalsRowFunction="custom" dataDxfId="15" totalsRowDxfId="14">
      <totalsRowFormula>SUBTOTAL(103,Janvier!$AD$7:$AD$46)</totalsRowFormula>
    </tableColumn>
    <tableColumn id="30" xr3:uid="{00000000-0010-0000-0000-00001E000000}" name="29" totalsRowFunction="custom" dataDxfId="13" totalsRowDxfId="12">
      <totalsRowFormula>SUBTOTAL(103,Janvier!$AE$7:$AE$46)</totalsRowFormula>
    </tableColumn>
    <tableColumn id="31" xr3:uid="{00000000-0010-0000-0000-00001F000000}" name="30" totalsRowFunction="custom" dataDxfId="11" totalsRowDxfId="10">
      <totalsRowFormula>SUBTOTAL(103,Janvier!$AF$7:$AF$46)</totalsRowFormula>
    </tableColumn>
    <tableColumn id="32" xr3:uid="{00000000-0010-0000-0000-000020000000}" name="31" totalsRowFunction="custom" dataDxfId="9" totalsRowDxfId="8">
      <totalsRowFormula>SUBTOTAL(103,Janvier!$AG$7:$AG$46)</totalsRowFormula>
    </tableColumn>
    <tableColumn id="33" xr3:uid="{00000000-0010-0000-0000-000021000000}" name="Total des jours" totalsRowFunction="sum" dataDxfId="7" totalsRowDxfId="6">
      <calculatedColumnFormula>COUNTA(#REF!)</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https://forum.excel-pratique.com/excel/lecture-des-coordonnees-d-une-cellule-en-tetes-ligne-et-colonne-18620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4">
    <tabColor rgb="FFFB89F6"/>
    <pageSetUpPr fitToPage="1"/>
  </sheetPr>
  <dimension ref="A1:AH47"/>
  <sheetViews>
    <sheetView topLeftCell="B1" zoomScaleNormal="100" workbookViewId="0">
      <pane xSplit="15" ySplit="6" topLeftCell="Q7" activePane="bottomRight" state="frozen"/>
      <selection activeCell="AH2" sqref="AH2"/>
      <selection pane="topRight" activeCell="AH2" sqref="AH2"/>
      <selection pane="bottomLeft" activeCell="AH2" sqref="AH2"/>
      <selection pane="bottomRight" activeCell="B7" sqref="B7"/>
    </sheetView>
  </sheetViews>
  <sheetFormatPr baseColWidth="10" defaultColWidth="9.109375" defaultRowHeight="30" customHeight="1" outlineLevelRow="1" x14ac:dyDescent="0.3"/>
  <cols>
    <col min="1" max="1" width="2.6640625" customWidth="1"/>
    <col min="2" max="2" width="14.109375" customWidth="1"/>
    <col min="3" max="33" width="4.6640625" customWidth="1"/>
    <col min="34" max="34" width="13.5546875" customWidth="1"/>
    <col min="35" max="35" width="2.6640625" customWidth="1"/>
  </cols>
  <sheetData>
    <row r="1" spans="1:34" ht="50.1" customHeight="1" x14ac:dyDescent="0.3">
      <c r="A1" s="10"/>
      <c r="B1" s="7" t="s">
        <v>34</v>
      </c>
    </row>
    <row r="2" spans="1:34" ht="28.8" customHeight="1" x14ac:dyDescent="0.3">
      <c r="B2" s="11" t="s">
        <v>42</v>
      </c>
      <c r="C2" s="31" t="s">
        <v>35</v>
      </c>
      <c r="D2" s="121" t="s">
        <v>36</v>
      </c>
      <c r="E2" s="121"/>
      <c r="F2" s="2" t="s">
        <v>37</v>
      </c>
      <c r="G2" s="121" t="s">
        <v>38</v>
      </c>
      <c r="H2" s="121"/>
      <c r="I2" s="121"/>
      <c r="J2" s="3"/>
      <c r="K2" s="121"/>
      <c r="L2" s="121"/>
      <c r="M2" s="18" t="s">
        <v>46</v>
      </c>
      <c r="N2" s="121" t="s">
        <v>48</v>
      </c>
      <c r="O2" s="121"/>
      <c r="P2" s="121"/>
      <c r="Q2" s="121"/>
      <c r="R2" s="19" t="s">
        <v>47</v>
      </c>
      <c r="S2" s="121" t="s">
        <v>49</v>
      </c>
      <c r="T2" s="121"/>
      <c r="U2" s="121"/>
      <c r="V2" s="121"/>
      <c r="W2" s="14"/>
      <c r="X2" s="14"/>
      <c r="Y2" s="14"/>
      <c r="Z2" s="34" t="s">
        <v>44</v>
      </c>
      <c r="AA2" s="121" t="s">
        <v>45</v>
      </c>
      <c r="AB2" s="121"/>
      <c r="AC2" s="121"/>
      <c r="AD2" s="121"/>
      <c r="AE2" s="33" t="s">
        <v>50</v>
      </c>
      <c r="AF2" s="16" t="s">
        <v>51</v>
      </c>
      <c r="AG2" s="17" t="s">
        <v>52</v>
      </c>
      <c r="AH2" s="30" t="s">
        <v>53</v>
      </c>
    </row>
    <row r="3" spans="1:34" ht="15" customHeight="1" x14ac:dyDescent="0.3">
      <c r="AH3" s="12" t="s">
        <v>32</v>
      </c>
    </row>
    <row r="4" spans="1:34" ht="30" customHeight="1" x14ac:dyDescent="0.3">
      <c r="B4" s="5" t="s">
        <v>0</v>
      </c>
      <c r="C4" s="120" t="s">
        <v>41</v>
      </c>
      <c r="D4" s="120"/>
      <c r="E4" s="120"/>
      <c r="F4" s="120"/>
      <c r="G4" s="120"/>
      <c r="H4" s="120"/>
      <c r="I4" s="120"/>
      <c r="J4" s="120"/>
      <c r="K4" s="120"/>
      <c r="L4" s="120"/>
      <c r="M4" s="120"/>
      <c r="N4" s="120"/>
      <c r="O4" s="120"/>
      <c r="P4" s="120"/>
      <c r="Q4" s="120"/>
      <c r="R4" s="120"/>
      <c r="S4" s="120"/>
      <c r="T4" s="120"/>
      <c r="U4" s="120"/>
      <c r="V4" s="120"/>
      <c r="W4" s="120"/>
      <c r="X4" s="120"/>
      <c r="Y4" s="120"/>
      <c r="Z4" s="120"/>
      <c r="AA4" s="120"/>
      <c r="AB4" s="120"/>
      <c r="AC4" s="120"/>
      <c r="AD4" s="120"/>
      <c r="AE4" s="120"/>
      <c r="AF4" s="120"/>
      <c r="AG4" s="120"/>
      <c r="AH4" s="5">
        <v>2023</v>
      </c>
    </row>
    <row r="5" spans="1:34" ht="15" customHeight="1" x14ac:dyDescent="0.3">
      <c r="B5" s="5"/>
      <c r="C5" s="1" t="str">
        <f>TEXT(WEEKDAY(DATE(AnnéeCalendrier,1,1),1),"jjj")</f>
        <v>dim</v>
      </c>
      <c r="D5" s="1" t="str">
        <f>TEXT(WEEKDAY(DATE(AnnéeCalendrier,1,2),1),"jjj")</f>
        <v>lun</v>
      </c>
      <c r="E5" s="1" t="str">
        <f>TEXT(WEEKDAY(DATE(AnnéeCalendrier,1,3),1),"jjj")</f>
        <v>mar</v>
      </c>
      <c r="F5" s="1" t="str">
        <f>TEXT(WEEKDAY(DATE(AnnéeCalendrier,1,4),1),"jjj")</f>
        <v>mer</v>
      </c>
      <c r="G5" s="1" t="str">
        <f>TEXT(WEEKDAY(DATE(AnnéeCalendrier,1,5),1),"jjj")</f>
        <v>jeu</v>
      </c>
      <c r="H5" s="1" t="str">
        <f>TEXT(WEEKDAY(DATE(AnnéeCalendrier,1,6),1),"jjj")</f>
        <v>ven</v>
      </c>
      <c r="I5" s="1" t="str">
        <f>TEXT(WEEKDAY(DATE(AnnéeCalendrier,1,7),1),"jjj")</f>
        <v>sam</v>
      </c>
      <c r="J5" s="1" t="str">
        <f>TEXT(WEEKDAY(DATE(AnnéeCalendrier,1,8),1),"jjj")</f>
        <v>dim</v>
      </c>
      <c r="K5" s="1" t="str">
        <f>TEXT(WEEKDAY(DATE(AnnéeCalendrier,1,9),1),"jjj")</f>
        <v>lun</v>
      </c>
      <c r="L5" s="1" t="str">
        <f>TEXT(WEEKDAY(DATE(AnnéeCalendrier,1,10),1),"jjj")</f>
        <v>mar</v>
      </c>
      <c r="M5" s="1" t="str">
        <f>TEXT(WEEKDAY(DATE(AnnéeCalendrier,1,11),1),"jjj")</f>
        <v>mer</v>
      </c>
      <c r="N5" s="1" t="str">
        <f>TEXT(WEEKDAY(DATE(AnnéeCalendrier,1,12),1),"jjj")</f>
        <v>jeu</v>
      </c>
      <c r="O5" s="1" t="str">
        <f>TEXT(WEEKDAY(DATE(AnnéeCalendrier,1,13),1),"jjj")</f>
        <v>ven</v>
      </c>
      <c r="P5" s="1" t="str">
        <f>TEXT(WEEKDAY(DATE(AnnéeCalendrier,1,14),1),"jjj")</f>
        <v>sam</v>
      </c>
      <c r="Q5" s="1" t="str">
        <f>TEXT(WEEKDAY(DATE(AnnéeCalendrier,1,15),1),"jjj")</f>
        <v>dim</v>
      </c>
      <c r="R5" s="1" t="str">
        <f>TEXT(WEEKDAY(DATE(AnnéeCalendrier,1,16),1),"jjj")</f>
        <v>lun</v>
      </c>
      <c r="S5" s="1" t="str">
        <f>TEXT(WEEKDAY(DATE(AnnéeCalendrier,1,17),1),"jjj")</f>
        <v>mar</v>
      </c>
      <c r="T5" s="1" t="str">
        <f>TEXT(WEEKDAY(DATE(AnnéeCalendrier,1,18),1),"jjj")</f>
        <v>mer</v>
      </c>
      <c r="U5" s="1" t="str">
        <f>TEXT(WEEKDAY(DATE(AnnéeCalendrier,1,19),1),"jjj")</f>
        <v>jeu</v>
      </c>
      <c r="V5" s="1" t="str">
        <f>TEXT(WEEKDAY(DATE(AnnéeCalendrier,1,20),1),"jjj")</f>
        <v>ven</v>
      </c>
      <c r="W5" s="1" t="str">
        <f>TEXT(WEEKDAY(DATE(AnnéeCalendrier,1,21),1),"jjj")</f>
        <v>sam</v>
      </c>
      <c r="X5" s="1" t="str">
        <f>TEXT(WEEKDAY(DATE(AnnéeCalendrier,1,22),1),"jjj")</f>
        <v>dim</v>
      </c>
      <c r="Y5" s="1" t="str">
        <f>TEXT(WEEKDAY(DATE(AnnéeCalendrier,1,23),1),"jjj")</f>
        <v>lun</v>
      </c>
      <c r="Z5" s="1" t="str">
        <f>TEXT(WEEKDAY(DATE(AnnéeCalendrier,1,24),1),"jjj")</f>
        <v>mar</v>
      </c>
      <c r="AA5" s="1" t="str">
        <f>TEXT(WEEKDAY(DATE(AnnéeCalendrier,1,25),1),"jjj")</f>
        <v>mer</v>
      </c>
      <c r="AB5" s="1" t="str">
        <f>TEXT(WEEKDAY(DATE(AnnéeCalendrier,1,26),1),"jjj")</f>
        <v>jeu</v>
      </c>
      <c r="AC5" s="1" t="str">
        <f>TEXT(WEEKDAY(DATE(AnnéeCalendrier,1,27),1),"jjj")</f>
        <v>ven</v>
      </c>
      <c r="AD5" s="1" t="str">
        <f>TEXT(WEEKDAY(DATE(AnnéeCalendrier,1,28),1),"jjj")</f>
        <v>sam</v>
      </c>
      <c r="AE5" s="1" t="str">
        <f>TEXT(WEEKDAY(DATE(AnnéeCalendrier,1,29),1),"jjj")</f>
        <v>dim</v>
      </c>
      <c r="AF5" s="1" t="str">
        <f>TEXT(WEEKDAY(DATE(AnnéeCalendrier,1,30),1),"jjj")</f>
        <v>lun</v>
      </c>
      <c r="AG5" s="1" t="str">
        <f>TEXT(WEEKDAY(DATE(AnnéeCalendrier,1,31),1),"jjj")</f>
        <v>mar</v>
      </c>
      <c r="AH5" s="5"/>
    </row>
    <row r="6" spans="1:34" ht="15" customHeight="1" x14ac:dyDescent="0.3">
      <c r="B6" s="8" t="s">
        <v>40</v>
      </c>
      <c r="C6" s="1" t="s">
        <v>1</v>
      </c>
      <c r="D6" s="1" t="s">
        <v>2</v>
      </c>
      <c r="E6" s="1" t="s">
        <v>3</v>
      </c>
      <c r="F6" s="1" t="s">
        <v>4</v>
      </c>
      <c r="G6" s="1" t="s">
        <v>5</v>
      </c>
      <c r="H6" s="1" t="s">
        <v>6</v>
      </c>
      <c r="I6" s="1" t="s">
        <v>7</v>
      </c>
      <c r="J6" s="1" t="s">
        <v>8</v>
      </c>
      <c r="K6" s="1" t="s">
        <v>9</v>
      </c>
      <c r="L6" s="1" t="s">
        <v>10</v>
      </c>
      <c r="M6" s="1" t="s">
        <v>11</v>
      </c>
      <c r="N6" s="1" t="s">
        <v>12</v>
      </c>
      <c r="O6" s="1" t="s">
        <v>13</v>
      </c>
      <c r="P6" s="1" t="s">
        <v>14</v>
      </c>
      <c r="Q6" s="1" t="s">
        <v>15</v>
      </c>
      <c r="R6" s="1" t="s">
        <v>16</v>
      </c>
      <c r="S6" s="1" t="s">
        <v>17</v>
      </c>
      <c r="T6" s="1" t="s">
        <v>18</v>
      </c>
      <c r="U6" s="1" t="s">
        <v>19</v>
      </c>
      <c r="V6" s="1" t="s">
        <v>20</v>
      </c>
      <c r="W6" s="1" t="s">
        <v>21</v>
      </c>
      <c r="X6" s="1" t="s">
        <v>22</v>
      </c>
      <c r="Y6" s="1" t="s">
        <v>23</v>
      </c>
      <c r="Z6" s="1" t="s">
        <v>24</v>
      </c>
      <c r="AA6" s="1" t="s">
        <v>25</v>
      </c>
      <c r="AB6" s="1" t="s">
        <v>26</v>
      </c>
      <c r="AC6" s="1" t="s">
        <v>27</v>
      </c>
      <c r="AD6" s="1" t="s">
        <v>28</v>
      </c>
      <c r="AE6" s="1" t="s">
        <v>29</v>
      </c>
      <c r="AF6" s="1" t="s">
        <v>30</v>
      </c>
      <c r="AG6" s="1" t="s">
        <v>31</v>
      </c>
      <c r="AH6" s="9" t="s">
        <v>33</v>
      </c>
    </row>
    <row r="7" spans="1:34" ht="9.9" customHeight="1" x14ac:dyDescent="0.3">
      <c r="B7" s="20"/>
      <c r="C7" s="1"/>
      <c r="D7" s="1"/>
      <c r="E7" s="1"/>
      <c r="F7" s="1"/>
      <c r="G7" s="1"/>
      <c r="H7" s="1"/>
      <c r="I7" s="1"/>
      <c r="J7" s="1"/>
      <c r="K7" s="1"/>
      <c r="L7" s="1"/>
      <c r="M7" s="1"/>
      <c r="N7" s="1"/>
      <c r="O7" s="1"/>
      <c r="P7" s="1"/>
      <c r="Q7" s="1"/>
      <c r="R7" s="1"/>
      <c r="S7" s="1"/>
      <c r="T7" s="1"/>
      <c r="U7" s="1"/>
      <c r="V7" s="1"/>
      <c r="W7" s="1"/>
      <c r="X7" s="1"/>
      <c r="Y7" s="1"/>
      <c r="Z7" s="1"/>
      <c r="AA7" s="1"/>
      <c r="AB7" s="1"/>
      <c r="AE7" s="1"/>
      <c r="AF7" s="1"/>
      <c r="AG7" s="1"/>
      <c r="AH7" s="4">
        <f>COUNTA(#REF!)</f>
        <v>1</v>
      </c>
    </row>
    <row r="8" spans="1:34" ht="9.9" customHeight="1" x14ac:dyDescent="0.3">
      <c r="B8" s="15"/>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4">
        <f>COUNTA(#REF!)</f>
        <v>1</v>
      </c>
    </row>
    <row r="9" spans="1:34" ht="9.9" customHeight="1" x14ac:dyDescent="0.3">
      <c r="B9" s="15"/>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4">
        <f>COUNTA(#REF!)</f>
        <v>1</v>
      </c>
    </row>
    <row r="10" spans="1:34" ht="9.9" customHeight="1" x14ac:dyDescent="0.3">
      <c r="B10" s="15"/>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4">
        <f>COUNTA(#REF!)</f>
        <v>1</v>
      </c>
    </row>
    <row r="11" spans="1:34" ht="9.9" customHeight="1" x14ac:dyDescent="0.3">
      <c r="B11" s="15"/>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4">
        <f>COUNTA(#REF!)</f>
        <v>1</v>
      </c>
    </row>
    <row r="12" spans="1:34" ht="9.75" customHeight="1" x14ac:dyDescent="0.3">
      <c r="B12" s="21"/>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4">
        <f>COUNTA(#REF!)</f>
        <v>1</v>
      </c>
    </row>
    <row r="13" spans="1:34" ht="9.9" customHeight="1" x14ac:dyDescent="0.3">
      <c r="B13" s="15"/>
      <c r="C13" s="1"/>
      <c r="D13" s="1"/>
      <c r="E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4">
        <f>COUNTA(#REF!)</f>
        <v>1</v>
      </c>
    </row>
    <row r="14" spans="1:34" ht="9.9" customHeight="1" x14ac:dyDescent="0.3">
      <c r="B14" s="15"/>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4">
        <f>COUNTA(#REF!)</f>
        <v>1</v>
      </c>
    </row>
    <row r="15" spans="1:34" ht="9.9" customHeight="1" x14ac:dyDescent="0.3">
      <c r="B15" s="15"/>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4">
        <f>COUNTA(#REF!)</f>
        <v>1</v>
      </c>
    </row>
    <row r="16" spans="1:34" ht="9.9" customHeight="1" x14ac:dyDescent="0.3">
      <c r="B16" s="22"/>
      <c r="AH16">
        <f>COUNTA(#REF!)</f>
        <v>1</v>
      </c>
    </row>
    <row r="17" spans="2:34" ht="9.9" customHeight="1" x14ac:dyDescent="0.3">
      <c r="B17" s="15"/>
      <c r="AH17">
        <f>COUNTA(#REF!)</f>
        <v>1</v>
      </c>
    </row>
    <row r="18" spans="2:34" ht="9.9" customHeight="1" x14ac:dyDescent="0.3">
      <c r="B18" s="15"/>
      <c r="H18" s="35"/>
      <c r="I18" s="35"/>
      <c r="J18" s="35"/>
      <c r="K18" s="35"/>
      <c r="L18" s="35"/>
      <c r="M18" s="35"/>
      <c r="N18" s="35"/>
      <c r="O18" s="35"/>
      <c r="P18" s="35"/>
      <c r="AH18">
        <f>COUNTA(#REF!)</f>
        <v>1</v>
      </c>
    </row>
    <row r="19" spans="2:34" ht="9.9" customHeight="1" x14ac:dyDescent="0.3">
      <c r="B19" s="15"/>
      <c r="E19" s="1"/>
      <c r="AH19">
        <f>COUNTA(#REF!)</f>
        <v>1</v>
      </c>
    </row>
    <row r="20" spans="2:34" ht="9.9" customHeight="1" x14ac:dyDescent="0.3">
      <c r="B20" s="15"/>
      <c r="AH20">
        <f>COUNTA(#REF!)</f>
        <v>1</v>
      </c>
    </row>
    <row r="21" spans="2:34" ht="9.9" customHeight="1" x14ac:dyDescent="0.3">
      <c r="B21" s="23"/>
      <c r="AH21">
        <f>COUNTA(#REF!)</f>
        <v>1</v>
      </c>
    </row>
    <row r="22" spans="2:34" ht="9.9" customHeight="1" x14ac:dyDescent="0.3">
      <c r="B22" s="15"/>
      <c r="AH22">
        <f>COUNTA(#REF!)</f>
        <v>1</v>
      </c>
    </row>
    <row r="23" spans="2:34" ht="9.9" customHeight="1" x14ac:dyDescent="0.3">
      <c r="B23" s="15"/>
      <c r="AH23">
        <f>COUNTA(#REF!)</f>
        <v>1</v>
      </c>
    </row>
    <row r="24" spans="2:34" ht="9.9" customHeight="1" x14ac:dyDescent="0.3">
      <c r="B24" s="15"/>
      <c r="AH24">
        <f>COUNTA(#REF!)</f>
        <v>1</v>
      </c>
    </row>
    <row r="25" spans="2:34" ht="9.9" customHeight="1" x14ac:dyDescent="0.3">
      <c r="B25" s="24"/>
      <c r="AH25">
        <f>COUNTA(#REF!)</f>
        <v>1</v>
      </c>
    </row>
    <row r="26" spans="2:34" ht="9.9" customHeight="1" x14ac:dyDescent="0.3">
      <c r="B26" s="15"/>
      <c r="AH26">
        <f>COUNTA(#REF!)</f>
        <v>1</v>
      </c>
    </row>
    <row r="27" spans="2:34" ht="9.9" customHeight="1" x14ac:dyDescent="0.3">
      <c r="B27" s="15"/>
      <c r="AH27">
        <f>COUNTA(#REF!)</f>
        <v>1</v>
      </c>
    </row>
    <row r="28" spans="2:34" ht="9.9" customHeight="1" x14ac:dyDescent="0.3">
      <c r="B28" s="15"/>
      <c r="AH28">
        <f>COUNTA(#REF!)</f>
        <v>1</v>
      </c>
    </row>
    <row r="29" spans="2:34" ht="9.9" customHeight="1" x14ac:dyDescent="0.3">
      <c r="B29" s="25"/>
      <c r="AH29">
        <f>COUNTA(#REF!)</f>
        <v>1</v>
      </c>
    </row>
    <row r="30" spans="2:34" ht="9.9" customHeight="1" x14ac:dyDescent="0.3">
      <c r="B30" s="15"/>
      <c r="AH30">
        <f>COUNTA(#REF!)</f>
        <v>1</v>
      </c>
    </row>
    <row r="31" spans="2:34" ht="9.9" customHeight="1" x14ac:dyDescent="0.3">
      <c r="B31" s="15"/>
      <c r="E31" s="1"/>
      <c r="AH31">
        <f>COUNTA(#REF!)</f>
        <v>1</v>
      </c>
    </row>
    <row r="32" spans="2:34" ht="9.9" customHeight="1" x14ac:dyDescent="0.3">
      <c r="B32" s="15"/>
      <c r="AH32">
        <f>COUNTA(#REF!)</f>
        <v>1</v>
      </c>
    </row>
    <row r="33" spans="2:34" ht="9.9" customHeight="1" x14ac:dyDescent="0.3">
      <c r="B33" s="26"/>
      <c r="AH33">
        <f>COUNTA(#REF!)</f>
        <v>1</v>
      </c>
    </row>
    <row r="34" spans="2:34" ht="9.9" customHeight="1" x14ac:dyDescent="0.3">
      <c r="B34" s="15"/>
      <c r="X34" s="36"/>
      <c r="AH34">
        <f>COUNTA(#REF!)</f>
        <v>1</v>
      </c>
    </row>
    <row r="35" spans="2:34" ht="9.9" customHeight="1" x14ac:dyDescent="0.3">
      <c r="B35" s="15"/>
      <c r="AH35">
        <f>COUNTA(#REF!)</f>
        <v>1</v>
      </c>
    </row>
    <row r="36" spans="2:34" ht="9.9" customHeight="1" x14ac:dyDescent="0.3">
      <c r="B36" s="15"/>
      <c r="AH36">
        <f>COUNTA(#REF!)</f>
        <v>1</v>
      </c>
    </row>
    <row r="37" spans="2:34" ht="9.9" customHeight="1" x14ac:dyDescent="0.3">
      <c r="B37" s="15"/>
      <c r="AH37">
        <f>COUNTA(#REF!)</f>
        <v>1</v>
      </c>
    </row>
    <row r="38" spans="2:34" ht="9.9" customHeight="1" x14ac:dyDescent="0.3">
      <c r="B38" s="27"/>
      <c r="AH38">
        <f>COUNTA(#REF!)</f>
        <v>1</v>
      </c>
    </row>
    <row r="39" spans="2:34" ht="9.9" customHeight="1" x14ac:dyDescent="0.3">
      <c r="B39" s="15"/>
      <c r="AH39">
        <f>COUNTA(#REF!)</f>
        <v>1</v>
      </c>
    </row>
    <row r="40" spans="2:34" ht="9.9" customHeight="1" x14ac:dyDescent="0.3">
      <c r="B40" s="15"/>
      <c r="AH40">
        <f>COUNTA(#REF!)</f>
        <v>1</v>
      </c>
    </row>
    <row r="41" spans="2:34" ht="9.9" customHeight="1" x14ac:dyDescent="0.3">
      <c r="B41" s="15"/>
      <c r="AH41">
        <f>COUNTA(#REF!)</f>
        <v>1</v>
      </c>
    </row>
    <row r="42" spans="2:34" ht="10.35" customHeight="1" outlineLevel="1" x14ac:dyDescent="0.3">
      <c r="B42" s="29"/>
      <c r="AH42">
        <f>COUNTA(#REF!)</f>
        <v>1</v>
      </c>
    </row>
    <row r="43" spans="2:34" ht="12.9" customHeight="1" x14ac:dyDescent="0.3">
      <c r="B43" s="15"/>
      <c r="AH43">
        <f>COUNTA(#REF!)</f>
        <v>1</v>
      </c>
    </row>
    <row r="44" spans="2:34" ht="12.15" customHeight="1" x14ac:dyDescent="0.3">
      <c r="B44" s="15"/>
      <c r="AH44">
        <f>COUNTA(#REF!)</f>
        <v>1</v>
      </c>
    </row>
    <row r="45" spans="2:34" ht="12.15" customHeight="1" x14ac:dyDescent="0.3">
      <c r="B45" s="15"/>
      <c r="AH45">
        <f>COUNTA(#REF!)</f>
        <v>1</v>
      </c>
    </row>
    <row r="46" spans="2:34" ht="13.2" customHeight="1" x14ac:dyDescent="0.3">
      <c r="B46" s="15"/>
      <c r="AH46">
        <f>COUNTA(#REF!)</f>
        <v>1</v>
      </c>
    </row>
    <row r="47" spans="2:34" ht="30" customHeight="1" x14ac:dyDescent="0.3">
      <c r="B47" s="13"/>
      <c r="C47" s="6">
        <f>SUBTOTAL(103,Janvier!$C$7:$C$46)</f>
        <v>0</v>
      </c>
      <c r="D47" s="6">
        <f>SUBTOTAL(103,Janvier!$D$7:$D$46)</f>
        <v>0</v>
      </c>
      <c r="E47" s="6">
        <f>SUBTOTAL(103,Janvier!$E$7:$E$46)</f>
        <v>0</v>
      </c>
      <c r="F47" s="6">
        <f>SUBTOTAL(103,Janvier!$F$7:$F$46)</f>
        <v>0</v>
      </c>
      <c r="G47" s="6">
        <f>SUBTOTAL(103,Janvier!$G$7:$G$46)</f>
        <v>0</v>
      </c>
      <c r="H47" s="6">
        <f>SUBTOTAL(103,Janvier!$H$7:$H$46)</f>
        <v>0</v>
      </c>
      <c r="I47" s="6">
        <f>SUBTOTAL(103,Janvier!$I$7:$I$46)</f>
        <v>0</v>
      </c>
      <c r="J47" s="6">
        <f>SUBTOTAL(103,Janvier!$J$7:$J$46)</f>
        <v>0</v>
      </c>
      <c r="K47" s="6">
        <f>SUBTOTAL(103,Janvier!$K$7:$K$46)</f>
        <v>0</v>
      </c>
      <c r="L47" s="6">
        <f>SUBTOTAL(103,Janvier!$L$7:$L$46)</f>
        <v>0</v>
      </c>
      <c r="M47" s="6">
        <f>SUBTOTAL(103,Janvier!$M$7:$M$46)</f>
        <v>0</v>
      </c>
      <c r="N47" s="6">
        <f>SUBTOTAL(103,Janvier!$N$7:$N$46)</f>
        <v>0</v>
      </c>
      <c r="O47" s="6">
        <f>SUBTOTAL(103,Janvier!$O$7:$O$46)</f>
        <v>0</v>
      </c>
      <c r="P47" s="6">
        <f>SUBTOTAL(103,Janvier!$P$7:$P$46)</f>
        <v>0</v>
      </c>
      <c r="Q47" s="6">
        <f>SUBTOTAL(103,Janvier!$Q$7:$Q$46)</f>
        <v>0</v>
      </c>
      <c r="R47" s="6">
        <f>SUBTOTAL(103,Janvier!$R$7:$R$46)</f>
        <v>0</v>
      </c>
      <c r="S47" s="6">
        <f>SUBTOTAL(103,Janvier!$S$7:$S$46)</f>
        <v>0</v>
      </c>
      <c r="T47" s="6">
        <f>SUBTOTAL(103,Janvier!$T$7:$T$46)</f>
        <v>0</v>
      </c>
      <c r="U47" s="6">
        <f>SUBTOTAL(103,Janvier!$U$7:$U$46)</f>
        <v>0</v>
      </c>
      <c r="V47" s="6">
        <f>SUBTOTAL(103,Janvier!$V$7:$V$46)</f>
        <v>0</v>
      </c>
      <c r="W47" s="6">
        <f>SUBTOTAL(103,Janvier!$W$7:$W$46)</f>
        <v>0</v>
      </c>
      <c r="X47" s="6">
        <f>SUBTOTAL(103,Janvier!$X$7:$X$46)</f>
        <v>0</v>
      </c>
      <c r="Y47" s="6">
        <f>SUBTOTAL(103,Janvier!$Y$7:$Y$46)</f>
        <v>0</v>
      </c>
      <c r="Z47" s="6">
        <f>SUBTOTAL(103,Janvier!$Z$7:$Z$46)</f>
        <v>0</v>
      </c>
      <c r="AA47" s="6">
        <f>SUBTOTAL(103,Janvier!$AA$7:$AA$46)</f>
        <v>0</v>
      </c>
      <c r="AB47" s="6">
        <f>SUBTOTAL(103,Janvier!$AB$7:$AB$46)</f>
        <v>0</v>
      </c>
      <c r="AC47" s="6">
        <f>SUBTOTAL(103,Janvier!$AC$7:$AC$46)</f>
        <v>0</v>
      </c>
      <c r="AD47" s="6">
        <f>SUBTOTAL(103,Janvier!$AD$7:$AD$46)</f>
        <v>0</v>
      </c>
      <c r="AE47" s="6">
        <f>SUBTOTAL(103,Janvier!$AE$7:$AE$46)</f>
        <v>0</v>
      </c>
      <c r="AF47" s="6">
        <f>SUBTOTAL(103,Janvier!$AF$7:$AF$46)</f>
        <v>0</v>
      </c>
      <c r="AG47" s="6">
        <f>SUBTOTAL(103,Janvier!$AG$7:$AG$46)</f>
        <v>0</v>
      </c>
      <c r="AH47" s="6">
        <f>SUBTOTAL(109,Janvier[Total des jours])</f>
        <v>40</v>
      </c>
    </row>
  </sheetData>
  <mergeCells count="7">
    <mergeCell ref="C4:AG4"/>
    <mergeCell ref="D2:E2"/>
    <mergeCell ref="G2:I2"/>
    <mergeCell ref="K2:L2"/>
    <mergeCell ref="N2:Q2"/>
    <mergeCell ref="S2:V2"/>
    <mergeCell ref="AA2:AD2"/>
  </mergeCells>
  <phoneticPr fontId="19" type="noConversion"/>
  <conditionalFormatting sqref="C7:AB7 AE7:AG7 C8:AG12 C13:E13 G13:AG13 C14:AG16 C17:N17 P17:AG17 C18:AG20 C21:AF21 AG21:AG22 C22:AB22">
    <cfRule type="expression" priority="8" stopIfTrue="1">
      <formula>C7=""</formula>
    </cfRule>
    <cfRule type="expression" dxfId="84" priority="13" stopIfTrue="1">
      <formula>C7=CléLingepropre</formula>
    </cfRule>
    <cfRule type="expression" dxfId="83" priority="14" stopIfTrue="1">
      <formula>C7=CléLingesale</formula>
    </cfRule>
    <cfRule type="expression" dxfId="82" priority="15" stopIfTrue="1">
      <formula>C7=CléMénage</formula>
    </cfRule>
    <cfRule type="expression" dxfId="81" priority="16" stopIfTrue="1">
      <formula>C7=CléDépart</formula>
    </cfRule>
    <cfRule type="expression" dxfId="80" priority="17" stopIfTrue="1">
      <formula>C7=CléArrivée</formula>
    </cfRule>
  </conditionalFormatting>
  <conditionalFormatting sqref="C23:AG43">
    <cfRule type="expression" priority="1" stopIfTrue="1">
      <formula>C23=""</formula>
    </cfRule>
    <cfRule type="expression" dxfId="79" priority="2" stopIfTrue="1">
      <formula>C23=CléLingepropre</formula>
    </cfRule>
    <cfRule type="expression" dxfId="78" priority="3" stopIfTrue="1">
      <formula>C23=CléLingesale</formula>
    </cfRule>
    <cfRule type="expression" dxfId="77" priority="4" stopIfTrue="1">
      <formula>C23=CléMénage</formula>
    </cfRule>
    <cfRule type="expression" dxfId="76" priority="5" stopIfTrue="1">
      <formula>C23=CléDépart</formula>
    </cfRule>
    <cfRule type="expression" dxfId="75" priority="6" stopIfTrue="1">
      <formula>C23=CléArrivée</formula>
    </cfRule>
  </conditionalFormatting>
  <conditionalFormatting sqref="AH7:AH41">
    <cfRule type="dataBar" priority="175">
      <dataBar>
        <cfvo type="num" val="0"/>
        <cfvo type="num" val="31"/>
        <color theme="2" tint="-0.249977111117893"/>
      </dataBar>
      <extLst>
        <ext xmlns:x14="http://schemas.microsoft.com/office/spreadsheetml/2009/9/main" uri="{B025F937-C7B1-47D3-B67F-A62EFF666E3E}">
          <x14:id>{ECCE2C3C-1B01-4700-B60E-DAAAB19A9C1A}</x14:id>
        </ext>
      </extLst>
    </cfRule>
  </conditionalFormatting>
  <conditionalFormatting sqref="AH42:AH46">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{938A10BE-8BC2-4DB8-9A20-8C9AEEB28C0C}</x14:id>
        </ext>
      </extLst>
    </cfRule>
  </conditionalFormatting>
  <dataValidations count="17">
    <dataValidation allowBlank="1" showInputMessage="1" showErrorMessage="1" prompt="Entrez l’année dans cette cellule." sqref="AH4" xr:uid="{00000000-0002-0000-00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0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0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000-000003000000}"/>
    <dataValidation allowBlank="1" showInputMessage="1" showErrorMessage="1" prompt="Calcule automatiquement le nombre total de jours d’absence d’un employé durant ce mois" sqref="AH6" xr:uid="{00000000-0002-0000-00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0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000-000006000000}"/>
    <dataValidation allowBlank="1" showInputMessage="1" showErrorMessage="1" prompt="Cette ligne définit les clés utilisées dans le tableau : Congé en C2, Personnel en F2 et Congé maladie en J2. Les cellules M2 et R2 sont personnalisables" sqref="B2" xr:uid="{00000000-0002-0000-0000-000007000000}"/>
    <dataValidation allowBlank="1" showInputMessage="1" showErrorMessage="1" prompt="La lettre « C » indique une absence pour cause de congé" sqref="C2" xr:uid="{00000000-0002-0000-0000-000008000000}"/>
    <dataValidation allowBlank="1" showInputMessage="1" showErrorMessage="1" prompt="La lettre « P » indique une absence pour motifs personnels" sqref="F2" xr:uid="{00000000-0002-0000-0000-000009000000}"/>
    <dataValidation allowBlank="1" showInputMessage="1" showErrorMessage="1" prompt="La lettre « M » indique une absence pour cause de maladie" sqref="J2" xr:uid="{00000000-0002-0000-0000-00000A000000}"/>
    <dataValidation allowBlank="1" showInputMessage="1" showErrorMessage="1" prompt="Entrez une lettre et personnalisez l’étiquette à droite pour ajouter un élément de clé" sqref="Z2 M2 R2" xr:uid="{00000000-0002-0000-0000-00000B000000}"/>
    <dataValidation allowBlank="1" showInputMessage="1" showErrorMessage="1" prompt="Entrez une étiquette pour décrire la clé personnalisée à gauche" sqref="AA2 N2 S2" xr:uid="{00000000-0002-0000-0000-00000C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000-00000D000000}"/>
    <dataValidation allowBlank="1" showInputMessage="1" showErrorMessage="1" prompt="Entrez l’année dans la cellule ci-dessous" sqref="AH3" xr:uid="{00000000-0002-0000-0000-00000E000000}"/>
    <dataValidation type="list" allowBlank="1" showInputMessage="1" showErrorMessage="1" sqref="B7 B25 B29 B16 B12 B38 B21 B33" xr:uid="{00000000-0002-0000-0000-00000F000000}">
      <formula1>#REF!</formula1>
    </dataValidation>
    <dataValidation type="list" allowBlank="1" showInputMessage="1" showErrorMessage="1" sqref="B42" xr:uid="{00000000-0002-0000-0000-000010000000}">
      <formula1>#REF!</formula1>
    </dataValidation>
  </dataValidations>
  <printOptions gridLines="1"/>
  <pageMargins left="0.7" right="0.7" top="0.75" bottom="0.75" header="0.3" footer="0.3"/>
  <pageSetup paperSize="9" scale="82" orientation="landscape" horizont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AH7:AH41</xm:sqref>
        </x14:conditionalFormatting>
        <x14:conditionalFormatting xmlns:xm="http://schemas.microsoft.com/office/excel/2006/main">
          <x14:cfRule type="dataBar" id="{938A10BE-8BC2-4DB8-9A20-8C9AEEB28C0C}">
            <x14:dataBar minLength="0" maxLength="100">
              <x14:cfvo type="autoMin"/>
              <x14:cfvo type="formula">
                <xm:f>DATEDIF(DATE(AnnéeCalendrier,2,1),DATE(AnnéeCalendrier,3,1),"d")</xm:f>
              </x14:cfvo>
              <x14:negativeFillColor rgb="FFFF0000"/>
              <x14:axisColor rgb="FF000000"/>
            </x14:dataBar>
          </x14:cfRule>
          <xm:sqref>AH42:AH46</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36B55C-7CC4-4423-B1DB-32AF395BBA5F}">
  <dimension ref="A1:BR54"/>
  <sheetViews>
    <sheetView topLeftCell="A3" zoomScale="72" zoomScaleNormal="72" workbookViewId="0">
      <selection activeCell="AH13" sqref="AH13"/>
    </sheetView>
  </sheetViews>
  <sheetFormatPr baseColWidth="10" defaultColWidth="4.33203125" defaultRowHeight="14.4" x14ac:dyDescent="0.3"/>
  <cols>
    <col min="1" max="1" width="25.44140625" customWidth="1"/>
    <col min="2" max="2" width="35.109375" customWidth="1"/>
    <col min="34" max="34" width="212.44140625" customWidth="1"/>
    <col min="35" max="65" width="8.77734375" customWidth="1"/>
  </cols>
  <sheetData>
    <row r="1" spans="1:70" ht="33.6" x14ac:dyDescent="0.3">
      <c r="A1" s="7" t="s">
        <v>34</v>
      </c>
      <c r="B1" s="7"/>
    </row>
    <row r="2" spans="1:70" ht="24" x14ac:dyDescent="0.3">
      <c r="A2" s="11" t="s">
        <v>42</v>
      </c>
      <c r="B2" s="11"/>
      <c r="C2" s="77" t="s">
        <v>35</v>
      </c>
      <c r="D2" s="122" t="s">
        <v>36</v>
      </c>
      <c r="E2" s="122"/>
      <c r="F2" s="78" t="s">
        <v>37</v>
      </c>
      <c r="G2" s="122" t="s">
        <v>38</v>
      </c>
      <c r="H2" s="122"/>
      <c r="I2" s="122"/>
      <c r="J2" s="79" t="s">
        <v>44</v>
      </c>
      <c r="K2" s="122" t="s">
        <v>82</v>
      </c>
      <c r="L2" s="122"/>
      <c r="M2" s="122"/>
      <c r="N2" s="122"/>
      <c r="O2" s="80" t="s">
        <v>83</v>
      </c>
      <c r="P2" s="81" t="s">
        <v>84</v>
      </c>
      <c r="Q2" s="82" t="s">
        <v>85</v>
      </c>
      <c r="R2" s="83" t="s">
        <v>86</v>
      </c>
      <c r="S2" s="123" t="s">
        <v>87</v>
      </c>
      <c r="T2" s="124"/>
      <c r="U2" s="124"/>
      <c r="V2" s="124"/>
      <c r="W2" s="84"/>
      <c r="X2" s="85"/>
      <c r="Y2" s="85"/>
    </row>
    <row r="4" spans="1:70" ht="23.4" x14ac:dyDescent="0.3">
      <c r="A4" s="5" t="s">
        <v>0</v>
      </c>
      <c r="B4" s="5"/>
      <c r="C4" s="120" t="s">
        <v>41</v>
      </c>
      <c r="D4" s="120"/>
      <c r="E4" s="120"/>
      <c r="F4" s="120"/>
      <c r="G4" s="120"/>
      <c r="H4" s="120"/>
      <c r="I4" s="120"/>
      <c r="J4" s="120"/>
      <c r="K4" s="120"/>
      <c r="L4" s="120"/>
      <c r="M4" s="120"/>
      <c r="N4" s="120"/>
      <c r="O4" s="120"/>
      <c r="P4" s="120"/>
      <c r="Q4" s="120"/>
      <c r="R4" s="120"/>
      <c r="S4" s="120"/>
      <c r="T4" s="120"/>
      <c r="U4" s="120"/>
      <c r="V4" s="120"/>
      <c r="W4" s="120"/>
      <c r="X4" s="120"/>
      <c r="Y4" s="120"/>
      <c r="Z4" s="120"/>
      <c r="AA4" s="120"/>
      <c r="AB4" s="120"/>
      <c r="AC4" s="120"/>
      <c r="AD4" s="120"/>
      <c r="AE4" s="120"/>
      <c r="AF4" s="120"/>
      <c r="AG4" s="120"/>
    </row>
    <row r="5" spans="1:70" ht="23.4" x14ac:dyDescent="0.3">
      <c r="A5" s="5"/>
      <c r="B5" s="5"/>
      <c r="C5" s="1" t="str">
        <f>TEXT(WEEKDAY(DATE(AnnéeCalendrier24,1,1),1),"jjj")</f>
        <v>lun</v>
      </c>
      <c r="D5" s="1" t="str">
        <f>TEXT(WEEKDAY(DATE(AnnéeCalendrier24,1,2),1),"jjj")</f>
        <v>mar</v>
      </c>
      <c r="E5" s="1" t="str">
        <f>TEXT(WEEKDAY(DATE(AnnéeCalendrier24,1,3),1),"jjj")</f>
        <v>mer</v>
      </c>
      <c r="F5" s="1" t="str">
        <f>TEXT(WEEKDAY(DATE(AnnéeCalendrier24,1,4),1),"jjj")</f>
        <v>jeu</v>
      </c>
      <c r="G5" s="1" t="str">
        <f>TEXT(WEEKDAY(DATE(AnnéeCalendrier24,1,5),1),"jjj")</f>
        <v>ven</v>
      </c>
      <c r="H5" s="1" t="str">
        <f>TEXT(WEEKDAY(DATE(AnnéeCalendrier24,1,6),1),"jjj")</f>
        <v>sam</v>
      </c>
      <c r="I5" s="1" t="str">
        <f>TEXT(WEEKDAY(DATE(AnnéeCalendrier24,1,7),1),"jjj")</f>
        <v>dim</v>
      </c>
      <c r="J5" s="1" t="str">
        <f>TEXT(WEEKDAY(DATE(AnnéeCalendrier24,1,8),1),"jjj")</f>
        <v>lun</v>
      </c>
      <c r="K5" s="1" t="str">
        <f>TEXT(WEEKDAY(DATE(AnnéeCalendrier24,1,9),1),"jjj")</f>
        <v>mar</v>
      </c>
      <c r="L5" s="1" t="str">
        <f>TEXT(WEEKDAY(DATE(AnnéeCalendrier24,1,10),1),"jjj")</f>
        <v>mer</v>
      </c>
      <c r="M5" s="1" t="str">
        <f>TEXT(WEEKDAY(DATE(AnnéeCalendrier24,1,11),1),"jjj")</f>
        <v>jeu</v>
      </c>
      <c r="N5" s="1" t="str">
        <f>TEXT(WEEKDAY(DATE(AnnéeCalendrier24,1,12),1),"jjj")</f>
        <v>ven</v>
      </c>
      <c r="O5" s="1" t="str">
        <f>TEXT(WEEKDAY(DATE(AnnéeCalendrier24,1,13),1),"jjj")</f>
        <v>sam</v>
      </c>
      <c r="P5" s="1" t="str">
        <f>TEXT(WEEKDAY(DATE(AnnéeCalendrier24,1,14),1),"jjj")</f>
        <v>dim</v>
      </c>
      <c r="Q5" s="1" t="str">
        <f>TEXT(WEEKDAY(DATE(AnnéeCalendrier24,1,15),1),"jjj")</f>
        <v>lun</v>
      </c>
      <c r="R5" s="1" t="str">
        <f>TEXT(WEEKDAY(DATE(AnnéeCalendrier24,1,16),1),"jjj")</f>
        <v>mar</v>
      </c>
      <c r="S5" s="1" t="str">
        <f>TEXT(WEEKDAY(DATE(AnnéeCalendrier24,1,17),1),"jjj")</f>
        <v>mer</v>
      </c>
      <c r="T5" s="1" t="str">
        <f>TEXT(WEEKDAY(DATE(AnnéeCalendrier24,1,18),1),"jjj")</f>
        <v>jeu</v>
      </c>
      <c r="U5" s="1" t="str">
        <f>TEXT(WEEKDAY(DATE(AnnéeCalendrier24,1,19),1),"jjj")</f>
        <v>ven</v>
      </c>
      <c r="V5" s="1" t="str">
        <f>TEXT(WEEKDAY(DATE(AnnéeCalendrier24,1,20),1),"jjj")</f>
        <v>sam</v>
      </c>
      <c r="W5" s="1" t="str">
        <f>TEXT(WEEKDAY(DATE(AnnéeCalendrier24,1,21),1),"jjj")</f>
        <v>dim</v>
      </c>
      <c r="X5" s="1" t="str">
        <f>TEXT(WEEKDAY(DATE(AnnéeCalendrier24,1,22),1),"jjj")</f>
        <v>lun</v>
      </c>
      <c r="Y5" s="1" t="str">
        <f>TEXT(WEEKDAY(DATE(AnnéeCalendrier24,1,23),1),"jjj")</f>
        <v>mar</v>
      </c>
      <c r="Z5" s="1" t="str">
        <f>TEXT(WEEKDAY(DATE(AnnéeCalendrier24,1,24),1),"jjj")</f>
        <v>mer</v>
      </c>
      <c r="AA5" s="1" t="str">
        <f>TEXT(WEEKDAY(DATE(AnnéeCalendrier24,1,25),1),"jjj")</f>
        <v>jeu</v>
      </c>
      <c r="AB5" s="1" t="str">
        <f>TEXT(WEEKDAY(DATE(AnnéeCalendrier24,1,26),1),"jjj")</f>
        <v>ven</v>
      </c>
      <c r="AC5" s="1" t="str">
        <f>TEXT(WEEKDAY(DATE(AnnéeCalendrier24,1,27),1),"jjj")</f>
        <v>sam</v>
      </c>
      <c r="AD5" s="1" t="str">
        <f>TEXT(WEEKDAY(DATE(AnnéeCalendrier24,1,28),1),"jjj")</f>
        <v>dim</v>
      </c>
      <c r="AE5" s="1" t="str">
        <f>TEXT(WEEKDAY(DATE(AnnéeCalendrier24,1,29),1),"jjj")</f>
        <v>lun</v>
      </c>
      <c r="AF5" s="1" t="str">
        <f>TEXT(WEEKDAY(DATE(AnnéeCalendrier24,1,30),1),"jjj")</f>
        <v>mar</v>
      </c>
      <c r="AG5" s="1" t="str">
        <f>TEXT(WEEKDAY(DATE(AnnéeCalendrier24,1,31),1),"jjj")</f>
        <v>mer</v>
      </c>
    </row>
    <row r="6" spans="1:70" x14ac:dyDescent="0.3">
      <c r="A6" s="50" t="s">
        <v>40</v>
      </c>
      <c r="B6" s="51" t="s">
        <v>81</v>
      </c>
      <c r="C6" s="52" t="s">
        <v>1</v>
      </c>
      <c r="D6" s="52" t="s">
        <v>2</v>
      </c>
      <c r="E6" s="52" t="s">
        <v>3</v>
      </c>
      <c r="F6" s="52" t="s">
        <v>4</v>
      </c>
      <c r="G6" s="52" t="s">
        <v>5</v>
      </c>
      <c r="H6" s="52" t="s">
        <v>6</v>
      </c>
      <c r="I6" s="52" t="s">
        <v>7</v>
      </c>
      <c r="J6" s="52" t="s">
        <v>8</v>
      </c>
      <c r="K6" s="52" t="s">
        <v>9</v>
      </c>
      <c r="L6" s="52" t="s">
        <v>10</v>
      </c>
      <c r="M6" s="52" t="s">
        <v>11</v>
      </c>
      <c r="N6" s="52" t="s">
        <v>12</v>
      </c>
      <c r="O6" s="52" t="s">
        <v>13</v>
      </c>
      <c r="P6" s="52" t="s">
        <v>14</v>
      </c>
      <c r="Q6" s="52" t="s">
        <v>15</v>
      </c>
      <c r="R6" s="52" t="s">
        <v>16</v>
      </c>
      <c r="S6" s="52" t="s">
        <v>17</v>
      </c>
      <c r="T6" s="52" t="s">
        <v>18</v>
      </c>
      <c r="U6" s="52" t="s">
        <v>19</v>
      </c>
      <c r="V6" s="52" t="s">
        <v>20</v>
      </c>
      <c r="W6" s="52" t="s">
        <v>21</v>
      </c>
      <c r="X6" s="52" t="s">
        <v>22</v>
      </c>
      <c r="Y6" s="52" t="s">
        <v>23</v>
      </c>
      <c r="Z6" s="52" t="s">
        <v>24</v>
      </c>
      <c r="AA6" s="52" t="s">
        <v>25</v>
      </c>
      <c r="AB6" s="52" t="s">
        <v>26</v>
      </c>
      <c r="AC6" s="52" t="s">
        <v>27</v>
      </c>
      <c r="AD6" s="52" t="s">
        <v>28</v>
      </c>
      <c r="AE6" s="52" t="s">
        <v>29</v>
      </c>
      <c r="AF6" s="52" t="s">
        <v>30</v>
      </c>
      <c r="AG6" s="52" t="s">
        <v>31</v>
      </c>
    </row>
    <row r="7" spans="1:70" x14ac:dyDescent="0.3">
      <c r="A7" s="53" t="s">
        <v>89</v>
      </c>
      <c r="B7" s="53"/>
      <c r="C7" s="86"/>
      <c r="D7" s="87"/>
      <c r="E7" s="87"/>
      <c r="F7" s="87"/>
      <c r="G7" s="87"/>
      <c r="H7" s="87"/>
      <c r="I7" s="87"/>
      <c r="J7" s="88" t="s">
        <v>37</v>
      </c>
      <c r="K7" s="88" t="s">
        <v>35</v>
      </c>
      <c r="L7" s="87"/>
      <c r="M7" s="87"/>
      <c r="N7" s="87"/>
      <c r="O7" s="87"/>
      <c r="P7" s="87"/>
      <c r="Q7" s="87"/>
      <c r="R7" s="87"/>
      <c r="S7" s="87"/>
      <c r="T7" s="87"/>
      <c r="U7" s="87"/>
      <c r="V7" s="87"/>
      <c r="W7" s="87"/>
      <c r="X7" s="87"/>
      <c r="Y7" s="87"/>
      <c r="Z7" s="87"/>
      <c r="AA7" s="87"/>
      <c r="AB7" s="87"/>
      <c r="AC7" s="89"/>
      <c r="AD7" s="89"/>
      <c r="AE7" s="87"/>
      <c r="AF7" s="88" t="s">
        <v>37</v>
      </c>
      <c r="AG7" s="88"/>
      <c r="AH7" t="str" cm="1">
        <f t="array" ref="AH7">INDEX(A$7:A7,MAX(IF(A$7:A7&lt;&gt;"",ROW(A$7:A7)-6,"")))</f>
        <v>Logement 1</v>
      </c>
      <c r="AI7" s="125" t="str" cm="1">
        <f t="array" ref="AI7">IF(C7&lt;&gt;"",COLUMN(A:A)+ROW(C7)/1000,"")</f>
        <v/>
      </c>
      <c r="AJ7" s="125" t="str" cm="1">
        <f t="array" ref="AJ7">IF(D7&lt;&gt;"",COLUMN(B:B)+ROW(D7)/1000,"")</f>
        <v/>
      </c>
      <c r="AK7" s="125" t="str" cm="1">
        <f t="array" ref="AK7">IF(E7&lt;&gt;"",COLUMN(C:C)+ROW(E7)/1000,"")</f>
        <v/>
      </c>
      <c r="AL7" s="125" t="str" cm="1">
        <f t="array" ref="AL7">IF(F7&lt;&gt;"",COLUMN(D:D)+ROW(F7)/1000,"")</f>
        <v/>
      </c>
      <c r="AM7" s="125" t="str" cm="1">
        <f t="array" ref="AM7">IF(G7&lt;&gt;"",COLUMN(E:E)+ROW(G7)/1000,"")</f>
        <v/>
      </c>
      <c r="AN7" s="125" t="str" cm="1">
        <f t="array" ref="AN7">IF(H7&lt;&gt;"",COLUMN(F:F)+ROW(H7)/1000,"")</f>
        <v/>
      </c>
      <c r="AO7" s="125" t="str" cm="1">
        <f t="array" ref="AO7">IF(I7&lt;&gt;"",COLUMN(G:G)+ROW(I7)/1000,"")</f>
        <v/>
      </c>
      <c r="AP7" s="125" cm="1">
        <f t="array" ref="AP7">IF(J7&lt;&gt;"",COLUMN(H:H)+ROW(J7)/1000,"")</f>
        <v>8.0069999999999997</v>
      </c>
      <c r="AQ7" s="125" cm="1">
        <f t="array" ref="AQ7">IF(K7&lt;&gt;"",COLUMN(I:I)+ROW(K7)/1000,"")</f>
        <v>9.0069999999999997</v>
      </c>
      <c r="AR7" s="125" t="str" cm="1">
        <f t="array" ref="AR7">IF(L7&lt;&gt;"",COLUMN(J:J)+ROW(L7)/1000,"")</f>
        <v/>
      </c>
      <c r="AS7" s="125" t="str" cm="1">
        <f t="array" ref="AS7">IF(M7&lt;&gt;"",COLUMN(K:K)+ROW(M7)/1000,"")</f>
        <v/>
      </c>
      <c r="AT7" s="125" t="str" cm="1">
        <f t="array" ref="AT7">IF(N7&lt;&gt;"",COLUMN(L:L)+ROW(N7)/1000,"")</f>
        <v/>
      </c>
      <c r="AU7" s="125" t="str" cm="1">
        <f t="array" ref="AU7">IF(O7&lt;&gt;"",COLUMN(M:M)+ROW(O7)/1000,"")</f>
        <v/>
      </c>
      <c r="AV7" s="125" t="str" cm="1">
        <f t="array" ref="AV7">IF(P7&lt;&gt;"",COLUMN(N:N)+ROW(P7)/1000,"")</f>
        <v/>
      </c>
      <c r="AW7" s="125" t="str" cm="1">
        <f t="array" ref="AW7">IF(Q7&lt;&gt;"",COLUMN(O:O)+ROW(Q7)/1000,"")</f>
        <v/>
      </c>
      <c r="AX7" s="125" t="str" cm="1">
        <f t="array" ref="AX7">IF(R7&lt;&gt;"",COLUMN(P:P)+ROW(R7)/1000,"")</f>
        <v/>
      </c>
      <c r="AY7" s="125" t="str" cm="1">
        <f t="array" ref="AY7">IF(S7&lt;&gt;"",COLUMN(Q:Q)+ROW(S7)/1000,"")</f>
        <v/>
      </c>
      <c r="AZ7" s="125" t="str" cm="1">
        <f t="array" ref="AZ7">IF(T7&lt;&gt;"",COLUMN(R:R)+ROW(T7)/1000,"")</f>
        <v/>
      </c>
      <c r="BA7" s="125" t="str" cm="1">
        <f t="array" ref="BA7">IF(U7&lt;&gt;"",COLUMN(S:S)+ROW(U7)/1000,"")</f>
        <v/>
      </c>
      <c r="BB7" s="125" t="str" cm="1">
        <f t="array" ref="BB7">IF(V7&lt;&gt;"",COLUMN(T:T)+ROW(V7)/1000,"")</f>
        <v/>
      </c>
      <c r="BC7" s="125" t="str" cm="1">
        <f t="array" ref="BC7">IF(W7&lt;&gt;"",COLUMN(U:U)+ROW(W7)/1000,"")</f>
        <v/>
      </c>
      <c r="BD7" s="125" t="str" cm="1">
        <f t="array" ref="BD7">IF(X7&lt;&gt;"",COLUMN(V:V)+ROW(X7)/1000,"")</f>
        <v/>
      </c>
      <c r="BE7" s="125" t="str" cm="1">
        <f t="array" ref="BE7">IF(Y7&lt;&gt;"",COLUMN(W:W)+ROW(Y7)/1000,"")</f>
        <v/>
      </c>
      <c r="BF7" s="125" t="str" cm="1">
        <f t="array" ref="BF7">IF(Z7&lt;&gt;"",COLUMN(X:X)+ROW(Z7)/1000,"")</f>
        <v/>
      </c>
      <c r="BG7" s="125" t="str" cm="1">
        <f t="array" ref="BG7">IF(AA7&lt;&gt;"",COLUMN(Y:Y)+ROW(AA7)/1000,"")</f>
        <v/>
      </c>
      <c r="BH7" s="125" t="str" cm="1">
        <f t="array" ref="BH7">IF(AB7&lt;&gt;"",COLUMN(Z:Z)+ROW(AB7)/1000,"")</f>
        <v/>
      </c>
      <c r="BI7" s="125" t="str" cm="1">
        <f t="array" ref="BI7">IF(AC7&lt;&gt;"",COLUMN(AA:AA)+ROW(AC7)/1000,"")</f>
        <v/>
      </c>
      <c r="BJ7" s="125" t="str" cm="1">
        <f t="array" ref="BJ7">IF(AD7&lt;&gt;"",COLUMN(AB:AB)+ROW(AD7)/1000,"")</f>
        <v/>
      </c>
      <c r="BK7" s="125" t="str" cm="1">
        <f t="array" ref="BK7">IF(AE7&lt;&gt;"",COLUMN(AC:AC)+ROW(AE7)/1000,"")</f>
        <v/>
      </c>
      <c r="BL7" s="125" cm="1">
        <f t="array" ref="BL7">IF(AF7&lt;&gt;"",COLUMN(AD:AD)+ROW(AF7)/1000,"")</f>
        <v>30.007000000000001</v>
      </c>
      <c r="BM7" s="125" t="str" cm="1">
        <f t="array" ref="BM7">IF(AG7&lt;&gt;"",COLUMN(AE:AE)+ROW(AG7)/1000,"")</f>
        <v/>
      </c>
      <c r="BN7" s="125"/>
      <c r="BO7" s="125"/>
      <c r="BP7" s="125"/>
      <c r="BQ7" s="125"/>
      <c r="BR7" s="125"/>
    </row>
    <row r="8" spans="1:70" x14ac:dyDescent="0.3">
      <c r="A8" s="54"/>
      <c r="B8" s="55" t="s">
        <v>39</v>
      </c>
      <c r="C8" s="56"/>
      <c r="D8" s="90"/>
      <c r="E8" s="90"/>
      <c r="F8" s="90"/>
      <c r="G8" s="90"/>
      <c r="H8" s="90"/>
      <c r="I8" s="90"/>
      <c r="J8" s="91" t="s">
        <v>100</v>
      </c>
      <c r="K8" s="90"/>
      <c r="L8" s="90"/>
      <c r="M8" s="90"/>
      <c r="N8" s="90"/>
      <c r="O8" s="90"/>
      <c r="P8" s="90"/>
      <c r="Q8" s="90"/>
      <c r="R8" s="90"/>
      <c r="S8" s="90"/>
      <c r="T8" s="90"/>
      <c r="U8" s="90"/>
      <c r="V8" s="90"/>
      <c r="W8" s="90"/>
      <c r="X8" s="90"/>
      <c r="Y8" s="90"/>
      <c r="Z8" s="90"/>
      <c r="AA8" s="90"/>
      <c r="AB8" s="90"/>
      <c r="AC8" s="90"/>
      <c r="AD8" s="90"/>
      <c r="AE8" s="90"/>
      <c r="AF8" s="90"/>
      <c r="AG8" s="91" t="s">
        <v>100</v>
      </c>
      <c r="AH8" t="str" cm="1">
        <f t="array" ref="AH8">INDEX(A$7:A8,MAX(IF(A$7:A8&lt;&gt;"",ROW(A$7:A8)-6,"")))</f>
        <v>Logement 1</v>
      </c>
      <c r="AI8" s="125" t="str" cm="1">
        <f t="array" ref="AI8">IF(C8&lt;&gt;"",COLUMN(A:A)+ROW(C8)/1000,"")</f>
        <v/>
      </c>
      <c r="AJ8" s="125" t="str" cm="1">
        <f t="array" ref="AJ8">IF(D8&lt;&gt;"",COLUMN(B:B)+ROW(D8)/1000,"")</f>
        <v/>
      </c>
      <c r="AK8" s="125" t="str" cm="1">
        <f t="array" ref="AK8">IF(E8&lt;&gt;"",COLUMN(C:C)+ROW(E8)/1000,"")</f>
        <v/>
      </c>
      <c r="AL8" s="125" t="str" cm="1">
        <f t="array" ref="AL8">IF(F8&lt;&gt;"",COLUMN(D:D)+ROW(F8)/1000,"")</f>
        <v/>
      </c>
      <c r="AM8" s="125" t="str" cm="1">
        <f t="array" ref="AM8">IF(G8&lt;&gt;"",COLUMN(E:E)+ROW(G8)/1000,"")</f>
        <v/>
      </c>
      <c r="AN8" s="125" t="str" cm="1">
        <f t="array" ref="AN8">IF(H8&lt;&gt;"",COLUMN(F:F)+ROW(H8)/1000,"")</f>
        <v/>
      </c>
      <c r="AO8" s="125" t="str" cm="1">
        <f t="array" ref="AO8">IF(I8&lt;&gt;"",COLUMN(G:G)+ROW(I8)/1000,"")</f>
        <v/>
      </c>
      <c r="AP8" s="125" cm="1">
        <f t="array" ref="AP8">IF(J8&lt;&gt;"",COLUMN(H:H)+ROW(J8)/1000,"")</f>
        <v>8.0079999999999991</v>
      </c>
      <c r="AQ8" s="125" t="str" cm="1">
        <f t="array" ref="AQ8">IF(K8&lt;&gt;"",COLUMN(I:I)+ROW(K8)/1000,"")</f>
        <v/>
      </c>
      <c r="AR8" s="125" t="str" cm="1">
        <f t="array" ref="AR8">IF(L8&lt;&gt;"",COLUMN(J:J)+ROW(L8)/1000,"")</f>
        <v/>
      </c>
      <c r="AS8" s="125" t="str" cm="1">
        <f t="array" ref="AS8">IF(M8&lt;&gt;"",COLUMN(K:K)+ROW(M8)/1000,"")</f>
        <v/>
      </c>
      <c r="AT8" s="125" t="str" cm="1">
        <f t="array" ref="AT8">IF(N8&lt;&gt;"",COLUMN(L:L)+ROW(N8)/1000,"")</f>
        <v/>
      </c>
      <c r="AU8" s="125" t="str" cm="1">
        <f t="array" ref="AU8">IF(O8&lt;&gt;"",COLUMN(M:M)+ROW(O8)/1000,"")</f>
        <v/>
      </c>
      <c r="AV8" s="125" t="str" cm="1">
        <f t="array" ref="AV8">IF(P8&lt;&gt;"",COLUMN(N:N)+ROW(P8)/1000,"")</f>
        <v/>
      </c>
      <c r="AW8" s="125" t="str" cm="1">
        <f t="array" ref="AW8">IF(Q8&lt;&gt;"",COLUMN(O:O)+ROW(Q8)/1000,"")</f>
        <v/>
      </c>
      <c r="AX8" s="125" t="str" cm="1">
        <f t="array" ref="AX8">IF(R8&lt;&gt;"",COLUMN(P:P)+ROW(R8)/1000,"")</f>
        <v/>
      </c>
      <c r="AY8" s="125" t="str" cm="1">
        <f t="array" ref="AY8">IF(S8&lt;&gt;"",COLUMN(Q:Q)+ROW(S8)/1000,"")</f>
        <v/>
      </c>
      <c r="AZ8" s="125" t="str" cm="1">
        <f t="array" ref="AZ8">IF(T8&lt;&gt;"",COLUMN(R:R)+ROW(T8)/1000,"")</f>
        <v/>
      </c>
      <c r="BA8" s="125" t="str" cm="1">
        <f t="array" ref="BA8">IF(U8&lt;&gt;"",COLUMN(S:S)+ROW(U8)/1000,"")</f>
        <v/>
      </c>
      <c r="BB8" s="125" t="str" cm="1">
        <f t="array" ref="BB8">IF(V8&lt;&gt;"",COLUMN(T:T)+ROW(V8)/1000,"")</f>
        <v/>
      </c>
      <c r="BC8" s="125" t="str" cm="1">
        <f t="array" ref="BC8">IF(W8&lt;&gt;"",COLUMN(U:U)+ROW(W8)/1000,"")</f>
        <v/>
      </c>
      <c r="BD8" s="125" t="str" cm="1">
        <f t="array" ref="BD8">IF(X8&lt;&gt;"",COLUMN(V:V)+ROW(X8)/1000,"")</f>
        <v/>
      </c>
      <c r="BE8" s="125" t="str" cm="1">
        <f t="array" ref="BE8">IF(Y8&lt;&gt;"",COLUMN(W:W)+ROW(Y8)/1000,"")</f>
        <v/>
      </c>
      <c r="BF8" s="125" t="str" cm="1">
        <f t="array" ref="BF8">IF(Z8&lt;&gt;"",COLUMN(X:X)+ROW(Z8)/1000,"")</f>
        <v/>
      </c>
      <c r="BG8" s="125" t="str" cm="1">
        <f t="array" ref="BG8">IF(AA8&lt;&gt;"",COLUMN(Y:Y)+ROW(AA8)/1000,"")</f>
        <v/>
      </c>
      <c r="BH8" s="125" t="str" cm="1">
        <f t="array" ref="BH8">IF(AB8&lt;&gt;"",COLUMN(Z:Z)+ROW(AB8)/1000,"")</f>
        <v/>
      </c>
      <c r="BI8" s="125" t="str" cm="1">
        <f t="array" ref="BI8">IF(AC8&lt;&gt;"",COLUMN(AA:AA)+ROW(AC8)/1000,"")</f>
        <v/>
      </c>
      <c r="BJ8" s="125" t="str" cm="1">
        <f t="array" ref="BJ8">IF(AD8&lt;&gt;"",COLUMN(AB:AB)+ROW(AD8)/1000,"")</f>
        <v/>
      </c>
      <c r="BK8" s="125" t="str" cm="1">
        <f t="array" ref="BK8">IF(AE8&lt;&gt;"",COLUMN(AC:AC)+ROW(AE8)/1000,"")</f>
        <v/>
      </c>
      <c r="BL8" s="125" t="str" cm="1">
        <f t="array" ref="BL8">IF(AF8&lt;&gt;"",COLUMN(AD:AD)+ROW(AF8)/1000,"")</f>
        <v/>
      </c>
      <c r="BM8" s="125" cm="1">
        <f t="array" ref="BM8">IF(AG8&lt;&gt;"",COLUMN(AE:AE)+ROW(AG8)/1000,"")</f>
        <v>31.007999999999999</v>
      </c>
    </row>
    <row r="9" spans="1:70" x14ac:dyDescent="0.3">
      <c r="A9" s="57"/>
      <c r="B9" s="58" t="s">
        <v>98</v>
      </c>
      <c r="C9" s="59"/>
      <c r="D9" s="59"/>
      <c r="E9" s="59"/>
      <c r="F9" s="59"/>
      <c r="G9" s="59"/>
      <c r="H9" s="59"/>
      <c r="I9" s="59"/>
      <c r="J9" s="59"/>
      <c r="K9" s="59"/>
      <c r="L9" s="59"/>
      <c r="M9" s="59"/>
      <c r="N9" s="59"/>
      <c r="O9" s="59"/>
      <c r="P9" s="59"/>
      <c r="Q9" s="59"/>
      <c r="R9" s="59"/>
      <c r="S9" s="59"/>
      <c r="T9" s="59"/>
      <c r="U9" s="59"/>
      <c r="V9" s="59"/>
      <c r="W9" s="59"/>
      <c r="X9" s="59"/>
      <c r="Y9" s="59"/>
      <c r="Z9" s="59"/>
      <c r="AA9" s="59"/>
      <c r="AB9" s="59"/>
      <c r="AC9" s="59"/>
      <c r="AD9" s="59"/>
      <c r="AE9" s="59"/>
      <c r="AF9" s="59"/>
      <c r="AG9" s="59"/>
      <c r="AH9" t="str" cm="1">
        <f t="array" ref="AH9">INDEX(A$7:A9,MAX(IF(A$7:A9&lt;&gt;"",ROW(A$7:A9)-6,"")))</f>
        <v>Logement 1</v>
      </c>
      <c r="AI9" s="125" t="str" cm="1">
        <f t="array" ref="AI9">IF(C9&lt;&gt;"",COLUMN(A:A)+ROW(C9)/1000,"")</f>
        <v/>
      </c>
      <c r="AJ9" s="125" t="str" cm="1">
        <f t="array" ref="AJ9">IF(D9&lt;&gt;"",COLUMN(B:B)+ROW(D9)/1000,"")</f>
        <v/>
      </c>
      <c r="AK9" s="125" t="str" cm="1">
        <f t="array" ref="AK9">IF(E9&lt;&gt;"",COLUMN(C:C)+ROW(E9)/1000,"")</f>
        <v/>
      </c>
      <c r="AL9" s="125" t="str" cm="1">
        <f t="array" ref="AL9">IF(F9&lt;&gt;"",COLUMN(D:D)+ROW(F9)/1000,"")</f>
        <v/>
      </c>
      <c r="AM9" s="125" t="str" cm="1">
        <f t="array" ref="AM9">IF(G9&lt;&gt;"",COLUMN(E:E)+ROW(G9)/1000,"")</f>
        <v/>
      </c>
      <c r="AN9" s="125" t="str" cm="1">
        <f t="array" ref="AN9">IF(H9&lt;&gt;"",COLUMN(F:F)+ROW(H9)/1000,"")</f>
        <v/>
      </c>
      <c r="AO9" s="125" t="str" cm="1">
        <f t="array" ref="AO9">IF(I9&lt;&gt;"",COLUMN(G:G)+ROW(I9)/1000,"")</f>
        <v/>
      </c>
      <c r="AP9" s="125" t="str" cm="1">
        <f t="array" ref="AP9">IF(J9&lt;&gt;"",COLUMN(H:H)+ROW(J9)/1000,"")</f>
        <v/>
      </c>
      <c r="AQ9" s="125" t="str" cm="1">
        <f t="array" ref="AQ9">IF(K9&lt;&gt;"",COLUMN(I:I)+ROW(K9)/1000,"")</f>
        <v/>
      </c>
      <c r="AR9" s="125" t="str" cm="1">
        <f t="array" ref="AR9">IF(L9&lt;&gt;"",COLUMN(J:J)+ROW(L9)/1000,"")</f>
        <v/>
      </c>
      <c r="AS9" s="125" t="str" cm="1">
        <f t="array" ref="AS9">IF(M9&lt;&gt;"",COLUMN(K:K)+ROW(M9)/1000,"")</f>
        <v/>
      </c>
      <c r="AT9" s="125" t="str" cm="1">
        <f t="array" ref="AT9">IF(N9&lt;&gt;"",COLUMN(L:L)+ROW(N9)/1000,"")</f>
        <v/>
      </c>
      <c r="AU9" s="125" t="str" cm="1">
        <f t="array" ref="AU9">IF(O9&lt;&gt;"",COLUMN(M:M)+ROW(O9)/1000,"")</f>
        <v/>
      </c>
      <c r="AV9" s="125" t="str" cm="1">
        <f t="array" ref="AV9">IF(P9&lt;&gt;"",COLUMN(N:N)+ROW(P9)/1000,"")</f>
        <v/>
      </c>
      <c r="AW9" s="125" t="str" cm="1">
        <f t="array" ref="AW9">IF(Q9&lt;&gt;"",COLUMN(O:O)+ROW(Q9)/1000,"")</f>
        <v/>
      </c>
      <c r="AX9" s="125" t="str" cm="1">
        <f t="array" ref="AX9">IF(R9&lt;&gt;"",COLUMN(P:P)+ROW(R9)/1000,"")</f>
        <v/>
      </c>
      <c r="AY9" s="125" t="str" cm="1">
        <f t="array" ref="AY9">IF(S9&lt;&gt;"",COLUMN(Q:Q)+ROW(S9)/1000,"")</f>
        <v/>
      </c>
      <c r="AZ9" s="125" t="str" cm="1">
        <f t="array" ref="AZ9">IF(T9&lt;&gt;"",COLUMN(R:R)+ROW(T9)/1000,"")</f>
        <v/>
      </c>
      <c r="BA9" s="125" t="str" cm="1">
        <f t="array" ref="BA9">IF(U9&lt;&gt;"",COLUMN(S:S)+ROW(U9)/1000,"")</f>
        <v/>
      </c>
      <c r="BB9" s="125" t="str" cm="1">
        <f t="array" ref="BB9">IF(V9&lt;&gt;"",COLUMN(T:T)+ROW(V9)/1000,"")</f>
        <v/>
      </c>
      <c r="BC9" s="125" t="str" cm="1">
        <f t="array" ref="BC9">IF(W9&lt;&gt;"",COLUMN(U:U)+ROW(W9)/1000,"")</f>
        <v/>
      </c>
      <c r="BD9" s="125" t="str" cm="1">
        <f t="array" ref="BD9">IF(X9&lt;&gt;"",COLUMN(V:V)+ROW(X9)/1000,"")</f>
        <v/>
      </c>
      <c r="BE9" s="125" t="str" cm="1">
        <f t="array" ref="BE9">IF(Y9&lt;&gt;"",COLUMN(W:W)+ROW(Y9)/1000,"")</f>
        <v/>
      </c>
      <c r="BF9" s="125" t="str" cm="1">
        <f t="array" ref="BF9">IF(Z9&lt;&gt;"",COLUMN(X:X)+ROW(Z9)/1000,"")</f>
        <v/>
      </c>
      <c r="BG9" s="125" t="str" cm="1">
        <f t="array" ref="BG9">IF(AA9&lt;&gt;"",COLUMN(Y:Y)+ROW(AA9)/1000,"")</f>
        <v/>
      </c>
      <c r="BH9" s="125" t="str" cm="1">
        <f t="array" ref="BH9">IF(AB9&lt;&gt;"",COLUMN(Z:Z)+ROW(AB9)/1000,"")</f>
        <v/>
      </c>
      <c r="BI9" s="125" t="str" cm="1">
        <f t="array" ref="BI9">IF(AC9&lt;&gt;"",COLUMN(AA:AA)+ROW(AC9)/1000,"")</f>
        <v/>
      </c>
      <c r="BJ9" s="125" t="str" cm="1">
        <f t="array" ref="BJ9">IF(AD9&lt;&gt;"",COLUMN(AB:AB)+ROW(AD9)/1000,"")</f>
        <v/>
      </c>
      <c r="BK9" s="125" t="str" cm="1">
        <f t="array" ref="BK9">IF(AE9&lt;&gt;"",COLUMN(AC:AC)+ROW(AE9)/1000,"")</f>
        <v/>
      </c>
      <c r="BL9" s="125" t="str" cm="1">
        <f t="array" ref="BL9">IF(AF9&lt;&gt;"",COLUMN(AD:AD)+ROW(AF9)/1000,"")</f>
        <v/>
      </c>
      <c r="BM9" s="125" t="str" cm="1">
        <f t="array" ref="BM9">IF(AG9&lt;&gt;"",COLUMN(AE:AE)+ROW(AG9)/1000,"")</f>
        <v/>
      </c>
    </row>
    <row r="10" spans="1:70" x14ac:dyDescent="0.3">
      <c r="A10" s="54"/>
      <c r="B10" s="55" t="s">
        <v>43</v>
      </c>
      <c r="C10" s="56"/>
      <c r="D10" s="90"/>
      <c r="E10" s="90"/>
      <c r="F10" s="90"/>
      <c r="G10" s="90"/>
      <c r="H10" s="90"/>
      <c r="I10" s="90"/>
      <c r="J10" s="90"/>
      <c r="K10" s="90"/>
      <c r="L10" s="90"/>
      <c r="M10" s="90"/>
      <c r="N10" s="90"/>
      <c r="O10" s="90"/>
      <c r="P10" s="90"/>
      <c r="Q10" s="90"/>
      <c r="R10" s="90"/>
      <c r="S10" s="90"/>
      <c r="T10" s="90"/>
      <c r="U10" s="90"/>
      <c r="V10" s="90"/>
      <c r="W10" s="90"/>
      <c r="X10" s="90"/>
      <c r="Y10" s="90"/>
      <c r="Z10" s="90"/>
      <c r="AA10" s="90"/>
      <c r="AB10" s="90"/>
      <c r="AC10" s="90"/>
      <c r="AD10" s="90"/>
      <c r="AE10" s="90"/>
      <c r="AF10" s="90"/>
      <c r="AG10" s="90"/>
      <c r="AH10" t="str" cm="1">
        <f t="array" ref="AH10">INDEX(A$7:A10,MAX(IF(A$7:A10&lt;&gt;"",ROW(A$7:A10)-6,"")))</f>
        <v>Logement 1</v>
      </c>
      <c r="AI10" s="125" t="str" cm="1">
        <f t="array" ref="AI10">IF(C10&lt;&gt;"",COLUMN(A:A)+ROW(C10)/1000,"")</f>
        <v/>
      </c>
      <c r="AJ10" s="125" t="str" cm="1">
        <f t="array" ref="AJ10">IF(D10&lt;&gt;"",COLUMN(B:B)+ROW(D10)/1000,"")</f>
        <v/>
      </c>
      <c r="AK10" s="125" t="str" cm="1">
        <f t="array" ref="AK10">IF(E10&lt;&gt;"",COLUMN(C:C)+ROW(E10)/1000,"")</f>
        <v/>
      </c>
      <c r="AL10" s="125" t="str" cm="1">
        <f t="array" ref="AL10">IF(F10&lt;&gt;"",COLUMN(D:D)+ROW(F10)/1000,"")</f>
        <v/>
      </c>
      <c r="AM10" s="125" t="str" cm="1">
        <f t="array" ref="AM10">IF(G10&lt;&gt;"",COLUMN(E:E)+ROW(G10)/1000,"")</f>
        <v/>
      </c>
      <c r="AN10" s="125" t="str" cm="1">
        <f t="array" ref="AN10">IF(H10&lt;&gt;"",COLUMN(F:F)+ROW(H10)/1000,"")</f>
        <v/>
      </c>
      <c r="AO10" s="125" t="str" cm="1">
        <f t="array" ref="AO10">IF(I10&lt;&gt;"",COLUMN(G:G)+ROW(I10)/1000,"")</f>
        <v/>
      </c>
      <c r="AP10" s="125" t="str" cm="1">
        <f t="array" ref="AP10">IF(J10&lt;&gt;"",COLUMN(H:H)+ROW(J10)/1000,"")</f>
        <v/>
      </c>
      <c r="AQ10" s="125" t="str" cm="1">
        <f t="array" ref="AQ10">IF(K10&lt;&gt;"",COLUMN(I:I)+ROW(K10)/1000,"")</f>
        <v/>
      </c>
      <c r="AR10" s="125" t="str" cm="1">
        <f t="array" ref="AR10">IF(L10&lt;&gt;"",COLUMN(J:J)+ROW(L10)/1000,"")</f>
        <v/>
      </c>
      <c r="AS10" s="125" t="str" cm="1">
        <f t="array" ref="AS10">IF(M10&lt;&gt;"",COLUMN(K:K)+ROW(M10)/1000,"")</f>
        <v/>
      </c>
      <c r="AT10" s="125" t="str" cm="1">
        <f t="array" ref="AT10">IF(N10&lt;&gt;"",COLUMN(L:L)+ROW(N10)/1000,"")</f>
        <v/>
      </c>
      <c r="AU10" s="125" t="str" cm="1">
        <f t="array" ref="AU10">IF(O10&lt;&gt;"",COLUMN(M:M)+ROW(O10)/1000,"")</f>
        <v/>
      </c>
      <c r="AV10" s="125" t="str" cm="1">
        <f t="array" ref="AV10">IF(P10&lt;&gt;"",COLUMN(N:N)+ROW(P10)/1000,"")</f>
        <v/>
      </c>
      <c r="AW10" s="125" t="str" cm="1">
        <f t="array" ref="AW10">IF(Q10&lt;&gt;"",COLUMN(O:O)+ROW(Q10)/1000,"")</f>
        <v/>
      </c>
      <c r="AX10" s="125" t="str" cm="1">
        <f t="array" ref="AX10">IF(R10&lt;&gt;"",COLUMN(P:P)+ROW(R10)/1000,"")</f>
        <v/>
      </c>
      <c r="AY10" s="125" t="str" cm="1">
        <f t="array" ref="AY10">IF(S10&lt;&gt;"",COLUMN(Q:Q)+ROW(S10)/1000,"")</f>
        <v/>
      </c>
      <c r="AZ10" s="125" t="str" cm="1">
        <f t="array" ref="AZ10">IF(T10&lt;&gt;"",COLUMN(R:R)+ROW(T10)/1000,"")</f>
        <v/>
      </c>
      <c r="BA10" s="125" t="str" cm="1">
        <f t="array" ref="BA10">IF(U10&lt;&gt;"",COLUMN(S:S)+ROW(U10)/1000,"")</f>
        <v/>
      </c>
      <c r="BB10" s="125" t="str" cm="1">
        <f t="array" ref="BB10">IF(V10&lt;&gt;"",COLUMN(T:T)+ROW(V10)/1000,"")</f>
        <v/>
      </c>
      <c r="BC10" s="125" t="str" cm="1">
        <f t="array" ref="BC10">IF(W10&lt;&gt;"",COLUMN(U:U)+ROW(W10)/1000,"")</f>
        <v/>
      </c>
      <c r="BD10" s="125" t="str" cm="1">
        <f t="array" ref="BD10">IF(X10&lt;&gt;"",COLUMN(V:V)+ROW(X10)/1000,"")</f>
        <v/>
      </c>
      <c r="BE10" s="125" t="str" cm="1">
        <f t="array" ref="BE10">IF(Y10&lt;&gt;"",COLUMN(W:W)+ROW(Y10)/1000,"")</f>
        <v/>
      </c>
      <c r="BF10" s="125" t="str" cm="1">
        <f t="array" ref="BF10">IF(Z10&lt;&gt;"",COLUMN(X:X)+ROW(Z10)/1000,"")</f>
        <v/>
      </c>
      <c r="BG10" s="125" t="str" cm="1">
        <f t="array" ref="BG10">IF(AA10&lt;&gt;"",COLUMN(Y:Y)+ROW(AA10)/1000,"")</f>
        <v/>
      </c>
      <c r="BH10" s="125" t="str" cm="1">
        <f t="array" ref="BH10">IF(AB10&lt;&gt;"",COLUMN(Z:Z)+ROW(AB10)/1000,"")</f>
        <v/>
      </c>
      <c r="BI10" s="125" t="str" cm="1">
        <f t="array" ref="BI10">IF(AC10&lt;&gt;"",COLUMN(AA:AA)+ROW(AC10)/1000,"")</f>
        <v/>
      </c>
      <c r="BJ10" s="125" t="str" cm="1">
        <f t="array" ref="BJ10">IF(AD10&lt;&gt;"",COLUMN(AB:AB)+ROW(AD10)/1000,"")</f>
        <v/>
      </c>
      <c r="BK10" s="125" t="str" cm="1">
        <f t="array" ref="BK10">IF(AE10&lt;&gt;"",COLUMN(AC:AC)+ROW(AE10)/1000,"")</f>
        <v/>
      </c>
      <c r="BL10" s="125" t="str" cm="1">
        <f t="array" ref="BL10">IF(AF10&lt;&gt;"",COLUMN(AD:AD)+ROW(AF10)/1000,"")</f>
        <v/>
      </c>
      <c r="BM10" s="125" t="str" cm="1">
        <f t="array" ref="BM10">IF(AG10&lt;&gt;"",COLUMN(AE:AE)+ROW(AG10)/1000,"")</f>
        <v/>
      </c>
    </row>
    <row r="11" spans="1:70" x14ac:dyDescent="0.3">
      <c r="A11" s="60" t="s">
        <v>54</v>
      </c>
      <c r="B11" s="60"/>
      <c r="C11" s="1" t="s">
        <v>35</v>
      </c>
      <c r="D11" s="92" t="s">
        <v>37</v>
      </c>
      <c r="E11" s="92"/>
      <c r="F11" s="92" t="s">
        <v>35</v>
      </c>
      <c r="G11" s="87"/>
      <c r="H11" s="87"/>
      <c r="I11" s="87"/>
      <c r="J11" s="87"/>
      <c r="K11" s="115" t="s">
        <v>44</v>
      </c>
      <c r="L11" s="87"/>
      <c r="M11" s="87"/>
      <c r="N11" s="87"/>
      <c r="O11" s="87"/>
      <c r="P11" s="87"/>
      <c r="Q11" s="87"/>
      <c r="R11" s="87"/>
      <c r="S11" s="87"/>
      <c r="T11" s="87"/>
      <c r="U11" s="88" t="s">
        <v>37</v>
      </c>
      <c r="V11" s="88"/>
      <c r="W11" s="88" t="s">
        <v>35</v>
      </c>
      <c r="X11" s="93"/>
      <c r="Y11" s="93"/>
      <c r="Z11" s="93"/>
      <c r="AA11" s="93"/>
      <c r="AB11" s="93"/>
      <c r="AC11" s="93"/>
      <c r="AD11" s="93"/>
      <c r="AE11" s="93"/>
      <c r="AF11" s="93"/>
      <c r="AG11" s="93"/>
      <c r="AH11" t="str" cm="1">
        <f t="array" ref="AH11">INDEX(A$7:A11,MAX(IF(A$7:A11&lt;&gt;"",ROW(A$7:A11)-6,"")))</f>
        <v>Logement 2</v>
      </c>
      <c r="AI11" s="125" cm="1">
        <f t="array" ref="AI11">IF(C11&lt;&gt;"",COLUMN(A:A)+ROW(C11)/1000,"")</f>
        <v>1.0109999999999999</v>
      </c>
      <c r="AJ11" s="125" cm="1">
        <f t="array" ref="AJ11">IF(D11&lt;&gt;"",COLUMN(B:B)+ROW(D11)/1000,"")</f>
        <v>2.0110000000000001</v>
      </c>
      <c r="AK11" s="125" t="str" cm="1">
        <f t="array" ref="AK11">IF(E11&lt;&gt;"",COLUMN(C:C)+ROW(E11)/1000,"")</f>
        <v/>
      </c>
      <c r="AL11" s="125" cm="1">
        <f t="array" ref="AL11">IF(F11&lt;&gt;"",COLUMN(D:D)+ROW(F11)/1000,"")</f>
        <v>4.0110000000000001</v>
      </c>
      <c r="AM11" s="125" t="str" cm="1">
        <f t="array" ref="AM11">IF(G11&lt;&gt;"",COLUMN(E:E)+ROW(G11)/1000,"")</f>
        <v/>
      </c>
      <c r="AN11" s="125" t="str" cm="1">
        <f t="array" ref="AN11">IF(H11&lt;&gt;"",COLUMN(F:F)+ROW(H11)/1000,"")</f>
        <v/>
      </c>
      <c r="AO11" s="125" t="str" cm="1">
        <f t="array" ref="AO11">IF(I11&lt;&gt;"",COLUMN(G:G)+ROW(I11)/1000,"")</f>
        <v/>
      </c>
      <c r="AP11" s="125" t="str" cm="1">
        <f t="array" ref="AP11">IF(J11&lt;&gt;"",COLUMN(H:H)+ROW(J11)/1000,"")</f>
        <v/>
      </c>
      <c r="AQ11" s="125" cm="1">
        <f t="array" ref="AQ11">IF(K11&lt;&gt;"",COLUMN(I:I)+ROW(K11)/1000,"")</f>
        <v>9.0109999999999992</v>
      </c>
      <c r="AR11" s="125" t="str" cm="1">
        <f t="array" ref="AR11">IF(L11&lt;&gt;"",COLUMN(J:J)+ROW(L11)/1000,"")</f>
        <v/>
      </c>
      <c r="AS11" s="125" t="str" cm="1">
        <f t="array" ref="AS11">IF(M11&lt;&gt;"",COLUMN(K:K)+ROW(M11)/1000,"")</f>
        <v/>
      </c>
      <c r="AT11" s="125" t="str" cm="1">
        <f t="array" ref="AT11">IF(N11&lt;&gt;"",COLUMN(L:L)+ROW(N11)/1000,"")</f>
        <v/>
      </c>
      <c r="AU11" s="125" t="str" cm="1">
        <f t="array" ref="AU11">IF(O11&lt;&gt;"",COLUMN(M:M)+ROW(O11)/1000,"")</f>
        <v/>
      </c>
      <c r="AV11" s="125" t="str" cm="1">
        <f t="array" ref="AV11">IF(P11&lt;&gt;"",COLUMN(N:N)+ROW(P11)/1000,"")</f>
        <v/>
      </c>
      <c r="AW11" s="125" t="str" cm="1">
        <f t="array" ref="AW11">IF(Q11&lt;&gt;"",COLUMN(O:O)+ROW(Q11)/1000,"")</f>
        <v/>
      </c>
      <c r="AX11" s="125" t="str" cm="1">
        <f t="array" ref="AX11">IF(R11&lt;&gt;"",COLUMN(P:P)+ROW(R11)/1000,"")</f>
        <v/>
      </c>
      <c r="AY11" s="125" t="str" cm="1">
        <f t="array" ref="AY11">IF(S11&lt;&gt;"",COLUMN(Q:Q)+ROW(S11)/1000,"")</f>
        <v/>
      </c>
      <c r="AZ11" s="125" t="str" cm="1">
        <f t="array" ref="AZ11">IF(T11&lt;&gt;"",COLUMN(R:R)+ROW(T11)/1000,"")</f>
        <v/>
      </c>
      <c r="BA11" s="125" cm="1">
        <f t="array" ref="BA11">IF(U11&lt;&gt;"",COLUMN(S:S)+ROW(U11)/1000,"")</f>
        <v>19.010999999999999</v>
      </c>
      <c r="BB11" s="125" t="str" cm="1">
        <f t="array" ref="BB11">IF(V11&lt;&gt;"",COLUMN(T:T)+ROW(V11)/1000,"")</f>
        <v/>
      </c>
      <c r="BC11" s="125" cm="1">
        <f t="array" ref="BC11">IF(W11&lt;&gt;"",COLUMN(U:U)+ROW(W11)/1000,"")</f>
        <v>21.010999999999999</v>
      </c>
      <c r="BD11" s="125" t="str" cm="1">
        <f t="array" ref="BD11">IF(X11&lt;&gt;"",COLUMN(V:V)+ROW(X11)/1000,"")</f>
        <v/>
      </c>
      <c r="BE11" s="125" t="str" cm="1">
        <f t="array" ref="BE11">IF(Y11&lt;&gt;"",COLUMN(W:W)+ROW(Y11)/1000,"")</f>
        <v/>
      </c>
      <c r="BF11" s="125" t="str" cm="1">
        <f t="array" ref="BF11">IF(Z11&lt;&gt;"",COLUMN(X:X)+ROW(Z11)/1000,"")</f>
        <v/>
      </c>
      <c r="BG11" s="125" t="str" cm="1">
        <f t="array" ref="BG11">IF(AA11&lt;&gt;"",COLUMN(Y:Y)+ROW(AA11)/1000,"")</f>
        <v/>
      </c>
      <c r="BH11" s="125" t="str" cm="1">
        <f t="array" ref="BH11">IF(AB11&lt;&gt;"",COLUMN(Z:Z)+ROW(AB11)/1000,"")</f>
        <v/>
      </c>
      <c r="BI11" s="125" t="str" cm="1">
        <f t="array" ref="BI11">IF(AC11&lt;&gt;"",COLUMN(AA:AA)+ROW(AC11)/1000,"")</f>
        <v/>
      </c>
      <c r="BJ11" s="125" t="str" cm="1">
        <f t="array" ref="BJ11">IF(AD11&lt;&gt;"",COLUMN(AB:AB)+ROW(AD11)/1000,"")</f>
        <v/>
      </c>
      <c r="BK11" s="125" t="str" cm="1">
        <f t="array" ref="BK11">IF(AE11&lt;&gt;"",COLUMN(AC:AC)+ROW(AE11)/1000,"")</f>
        <v/>
      </c>
      <c r="BL11" s="125" t="str" cm="1">
        <f t="array" ref="BL11">IF(AF11&lt;&gt;"",COLUMN(AD:AD)+ROW(AF11)/1000,"")</f>
        <v/>
      </c>
      <c r="BM11" s="125" t="str" cm="1">
        <f t="array" ref="BM11">IF(AG11&lt;&gt;"",COLUMN(AE:AE)+ROW(AG11)/1000,"")</f>
        <v/>
      </c>
    </row>
    <row r="12" spans="1:70" x14ac:dyDescent="0.3">
      <c r="A12" s="54"/>
      <c r="B12" s="55" t="s">
        <v>39</v>
      </c>
      <c r="C12" s="56"/>
      <c r="D12" s="90"/>
      <c r="E12" s="61"/>
      <c r="F12" s="94" t="s">
        <v>100</v>
      </c>
      <c r="G12" s="90"/>
      <c r="H12" s="90"/>
      <c r="I12" s="90"/>
      <c r="J12" s="61"/>
      <c r="K12" s="91" t="s">
        <v>100</v>
      </c>
      <c r="L12" s="90"/>
      <c r="M12" s="90"/>
      <c r="N12" s="90"/>
      <c r="O12" s="90"/>
      <c r="P12" s="90"/>
      <c r="Q12" s="90"/>
      <c r="R12" s="90"/>
      <c r="S12" s="90"/>
      <c r="T12" s="90"/>
      <c r="U12" s="90"/>
      <c r="V12" s="91" t="s">
        <v>100</v>
      </c>
      <c r="W12" s="90"/>
      <c r="X12" s="90"/>
      <c r="Y12" s="90"/>
      <c r="Z12" s="90"/>
      <c r="AA12" s="90"/>
      <c r="AB12" s="90"/>
      <c r="AC12" s="90"/>
      <c r="AD12" s="90"/>
      <c r="AE12" s="90"/>
      <c r="AF12" s="90"/>
      <c r="AG12" s="90"/>
      <c r="AH12" t="str" cm="1">
        <f t="array" ref="AH12">INDEX(A$7:A12,MAX(IF(A$7:A12&lt;&gt;"",ROW(A$7:A12)-6,"")))</f>
        <v>Logement 2</v>
      </c>
      <c r="AI12" s="125" t="str" cm="1">
        <f t="array" ref="AI12">IF(C12&lt;&gt;"",COLUMN(A:A)+ROW(C12)/1000,"")</f>
        <v/>
      </c>
      <c r="AJ12" s="125" t="str" cm="1">
        <f t="array" ref="AJ12">IF(D12&lt;&gt;"",COLUMN(B:B)+ROW(D12)/1000,"")</f>
        <v/>
      </c>
      <c r="AK12" s="125" t="str" cm="1">
        <f t="array" ref="AK12">IF(E12&lt;&gt;"",COLUMN(C:C)+ROW(E12)/1000,"")</f>
        <v/>
      </c>
      <c r="AL12" s="125" cm="1">
        <f t="array" ref="AL12">IF(F12&lt;&gt;"",COLUMN(D:D)+ROW(F12)/1000,"")</f>
        <v>4.0119999999999996</v>
      </c>
      <c r="AM12" s="125" t="str" cm="1">
        <f t="array" ref="AM12">IF(G12&lt;&gt;"",COLUMN(E:E)+ROW(G12)/1000,"")</f>
        <v/>
      </c>
      <c r="AN12" s="125" t="str" cm="1">
        <f t="array" ref="AN12">IF(H12&lt;&gt;"",COLUMN(F:F)+ROW(H12)/1000,"")</f>
        <v/>
      </c>
      <c r="AO12" s="125" t="str" cm="1">
        <f t="array" ref="AO12">IF(I12&lt;&gt;"",COLUMN(G:G)+ROW(I12)/1000,"")</f>
        <v/>
      </c>
      <c r="AP12" s="125" t="str" cm="1">
        <f t="array" ref="AP12">IF(J12&lt;&gt;"",COLUMN(H:H)+ROW(J12)/1000,"")</f>
        <v/>
      </c>
      <c r="AQ12" s="125" cm="1">
        <f t="array" ref="AQ12">IF(K12&lt;&gt;"",COLUMN(I:I)+ROW(K12)/1000,"")</f>
        <v>9.0120000000000005</v>
      </c>
      <c r="AR12" s="125" t="str" cm="1">
        <f t="array" ref="AR12">IF(L12&lt;&gt;"",COLUMN(J:J)+ROW(L12)/1000,"")</f>
        <v/>
      </c>
      <c r="AS12" s="125" t="str" cm="1">
        <f t="array" ref="AS12">IF(M12&lt;&gt;"",COLUMN(K:K)+ROW(M12)/1000,"")</f>
        <v/>
      </c>
      <c r="AT12" s="125" t="str" cm="1">
        <f t="array" ref="AT12">IF(N12&lt;&gt;"",COLUMN(L:L)+ROW(N12)/1000,"")</f>
        <v/>
      </c>
      <c r="AU12" s="125" t="str" cm="1">
        <f t="array" ref="AU12">IF(O12&lt;&gt;"",COLUMN(M:M)+ROW(O12)/1000,"")</f>
        <v/>
      </c>
      <c r="AV12" s="125" t="str" cm="1">
        <f t="array" ref="AV12">IF(P12&lt;&gt;"",COLUMN(N:N)+ROW(P12)/1000,"")</f>
        <v/>
      </c>
      <c r="AW12" s="125" t="str" cm="1">
        <f t="array" ref="AW12">IF(Q12&lt;&gt;"",COLUMN(O:O)+ROW(Q12)/1000,"")</f>
        <v/>
      </c>
      <c r="AX12" s="125" t="str" cm="1">
        <f t="array" ref="AX12">IF(R12&lt;&gt;"",COLUMN(P:P)+ROW(R12)/1000,"")</f>
        <v/>
      </c>
      <c r="AY12" s="125" t="str" cm="1">
        <f t="array" ref="AY12">IF(S12&lt;&gt;"",COLUMN(Q:Q)+ROW(S12)/1000,"")</f>
        <v/>
      </c>
      <c r="AZ12" s="125" t="str" cm="1">
        <f t="array" ref="AZ12">IF(T12&lt;&gt;"",COLUMN(R:R)+ROW(T12)/1000,"")</f>
        <v/>
      </c>
      <c r="BA12" s="125" t="str" cm="1">
        <f t="array" ref="BA12">IF(U12&lt;&gt;"",COLUMN(S:S)+ROW(U12)/1000,"")</f>
        <v/>
      </c>
      <c r="BB12" s="125" cm="1">
        <f t="array" ref="BB12">IF(V12&lt;&gt;"",COLUMN(T:T)+ROW(V12)/1000,"")</f>
        <v>20.012</v>
      </c>
      <c r="BC12" s="125" t="str" cm="1">
        <f t="array" ref="BC12">IF(W12&lt;&gt;"",COLUMN(U:U)+ROW(W12)/1000,"")</f>
        <v/>
      </c>
      <c r="BD12" s="125" t="str" cm="1">
        <f t="array" ref="BD12">IF(X12&lt;&gt;"",COLUMN(V:V)+ROW(X12)/1000,"")</f>
        <v/>
      </c>
      <c r="BE12" s="125" t="str" cm="1">
        <f t="array" ref="BE12">IF(Y12&lt;&gt;"",COLUMN(W:W)+ROW(Y12)/1000,"")</f>
        <v/>
      </c>
      <c r="BF12" s="125" t="str" cm="1">
        <f t="array" ref="BF12">IF(Z12&lt;&gt;"",COLUMN(X:X)+ROW(Z12)/1000,"")</f>
        <v/>
      </c>
      <c r="BG12" s="125" t="str" cm="1">
        <f t="array" ref="BG12">IF(AA12&lt;&gt;"",COLUMN(Y:Y)+ROW(AA12)/1000,"")</f>
        <v/>
      </c>
      <c r="BH12" s="125" t="str" cm="1">
        <f t="array" ref="BH12">IF(AB12&lt;&gt;"",COLUMN(Z:Z)+ROW(AB12)/1000,"")</f>
        <v/>
      </c>
      <c r="BI12" s="125" t="str" cm="1">
        <f t="array" ref="BI12">IF(AC12&lt;&gt;"",COLUMN(AA:AA)+ROW(AC12)/1000,"")</f>
        <v/>
      </c>
      <c r="BJ12" s="125" t="str" cm="1">
        <f t="array" ref="BJ12">IF(AD12&lt;&gt;"",COLUMN(AB:AB)+ROW(AD12)/1000,"")</f>
        <v/>
      </c>
      <c r="BK12" s="125" t="str" cm="1">
        <f t="array" ref="BK12">IF(AE12&lt;&gt;"",COLUMN(AC:AC)+ROW(AE12)/1000,"")</f>
        <v/>
      </c>
      <c r="BL12" s="125" t="str" cm="1">
        <f t="array" ref="BL12">IF(AF12&lt;&gt;"",COLUMN(AD:AD)+ROW(AF12)/1000,"")</f>
        <v/>
      </c>
      <c r="BM12" s="125" t="str" cm="1">
        <f t="array" ref="BM12">IF(AG12&lt;&gt;"",COLUMN(AE:AE)+ROW(AG12)/1000,"")</f>
        <v/>
      </c>
    </row>
    <row r="13" spans="1:70" x14ac:dyDescent="0.3">
      <c r="A13" s="57"/>
      <c r="B13" s="58" t="s">
        <v>98</v>
      </c>
      <c r="C13" s="95"/>
      <c r="D13" s="59"/>
      <c r="E13" s="59"/>
      <c r="F13" s="95"/>
      <c r="G13" s="59"/>
      <c r="H13" s="59"/>
      <c r="I13" s="59"/>
      <c r="J13" s="59"/>
      <c r="K13" s="59"/>
      <c r="L13" s="59"/>
      <c r="M13" s="59"/>
      <c r="N13" s="59"/>
      <c r="O13" s="59"/>
      <c r="P13" s="59"/>
      <c r="Q13" s="59"/>
      <c r="R13" s="59"/>
      <c r="S13" s="59"/>
      <c r="T13" s="59"/>
      <c r="U13" s="59"/>
      <c r="V13" s="59"/>
      <c r="W13" s="59"/>
      <c r="X13" s="59"/>
      <c r="Y13" s="59"/>
      <c r="Z13" s="59"/>
      <c r="AA13" s="59"/>
      <c r="AB13" s="59"/>
      <c r="AC13" s="59"/>
      <c r="AD13" s="59"/>
      <c r="AE13" s="59"/>
      <c r="AF13" s="59"/>
      <c r="AG13" s="59"/>
      <c r="AH13" t="str" cm="1">
        <f t="array" ref="AH13">INDEX(A$7:A13,MAX(IF(A$7:A13&lt;&gt;"",ROW(A$7:A13)-6,"")))</f>
        <v>Logement 2</v>
      </c>
      <c r="AI13" s="125" t="str" cm="1">
        <f t="array" ref="AI13">IF(C13&lt;&gt;"",COLUMN(A:A)+ROW(C13)/1000,"")</f>
        <v/>
      </c>
      <c r="AJ13" s="125" t="str" cm="1">
        <f t="array" ref="AJ13">IF(D13&lt;&gt;"",COLUMN(B:B)+ROW(D13)/1000,"")</f>
        <v/>
      </c>
      <c r="AK13" s="125" t="str" cm="1">
        <f t="array" ref="AK13">IF(E13&lt;&gt;"",COLUMN(C:C)+ROW(E13)/1000,"")</f>
        <v/>
      </c>
      <c r="AL13" s="125" t="str" cm="1">
        <f t="array" ref="AL13">IF(F13&lt;&gt;"",COLUMN(D:D)+ROW(F13)/1000,"")</f>
        <v/>
      </c>
      <c r="AM13" s="125" t="str" cm="1">
        <f t="array" ref="AM13">IF(G13&lt;&gt;"",COLUMN(E:E)+ROW(G13)/1000,"")</f>
        <v/>
      </c>
      <c r="AN13" s="125" t="str" cm="1">
        <f t="array" ref="AN13">IF(H13&lt;&gt;"",COLUMN(F:F)+ROW(H13)/1000,"")</f>
        <v/>
      </c>
      <c r="AO13" s="125" t="str" cm="1">
        <f t="array" ref="AO13">IF(I13&lt;&gt;"",COLUMN(G:G)+ROW(I13)/1000,"")</f>
        <v/>
      </c>
      <c r="AP13" s="125" t="str" cm="1">
        <f t="array" ref="AP13">IF(J13&lt;&gt;"",COLUMN(H:H)+ROW(J13)/1000,"")</f>
        <v/>
      </c>
      <c r="AQ13" s="125" t="str" cm="1">
        <f t="array" ref="AQ13">IF(K13&lt;&gt;"",COLUMN(I:I)+ROW(K13)/1000,"")</f>
        <v/>
      </c>
      <c r="AR13" s="125" t="str" cm="1">
        <f t="array" ref="AR13">IF(L13&lt;&gt;"",COLUMN(J:J)+ROW(L13)/1000,"")</f>
        <v/>
      </c>
      <c r="AS13" s="125" t="str" cm="1">
        <f t="array" ref="AS13">IF(M13&lt;&gt;"",COLUMN(K:K)+ROW(M13)/1000,"")</f>
        <v/>
      </c>
      <c r="AT13" s="125" t="str" cm="1">
        <f t="array" ref="AT13">IF(N13&lt;&gt;"",COLUMN(L:L)+ROW(N13)/1000,"")</f>
        <v/>
      </c>
      <c r="AU13" s="125" t="str" cm="1">
        <f t="array" ref="AU13">IF(O13&lt;&gt;"",COLUMN(M:M)+ROW(O13)/1000,"")</f>
        <v/>
      </c>
      <c r="AV13" s="125" t="str" cm="1">
        <f t="array" ref="AV13">IF(P13&lt;&gt;"",COLUMN(N:N)+ROW(P13)/1000,"")</f>
        <v/>
      </c>
      <c r="AW13" s="125" t="str" cm="1">
        <f t="array" ref="AW13">IF(Q13&lt;&gt;"",COLUMN(O:O)+ROW(Q13)/1000,"")</f>
        <v/>
      </c>
      <c r="AX13" s="125" t="str" cm="1">
        <f t="array" ref="AX13">IF(R13&lt;&gt;"",COLUMN(P:P)+ROW(R13)/1000,"")</f>
        <v/>
      </c>
      <c r="AY13" s="125" t="str" cm="1">
        <f t="array" ref="AY13">IF(S13&lt;&gt;"",COLUMN(Q:Q)+ROW(S13)/1000,"")</f>
        <v/>
      </c>
      <c r="AZ13" s="125" t="str" cm="1">
        <f t="array" ref="AZ13">IF(T13&lt;&gt;"",COLUMN(R:R)+ROW(T13)/1000,"")</f>
        <v/>
      </c>
      <c r="BA13" s="125" t="str" cm="1">
        <f t="array" ref="BA13">IF(U13&lt;&gt;"",COLUMN(S:S)+ROW(U13)/1000,"")</f>
        <v/>
      </c>
      <c r="BB13" s="125" t="str" cm="1">
        <f t="array" ref="BB13">IF(V13&lt;&gt;"",COLUMN(T:T)+ROW(V13)/1000,"")</f>
        <v/>
      </c>
      <c r="BC13" s="125" t="str" cm="1">
        <f t="array" ref="BC13">IF(W13&lt;&gt;"",COLUMN(U:U)+ROW(W13)/1000,"")</f>
        <v/>
      </c>
      <c r="BD13" s="125" t="str" cm="1">
        <f t="array" ref="BD13">IF(X13&lt;&gt;"",COLUMN(V:V)+ROW(X13)/1000,"")</f>
        <v/>
      </c>
      <c r="BE13" s="125" t="str" cm="1">
        <f t="array" ref="BE13">IF(Y13&lt;&gt;"",COLUMN(W:W)+ROW(Y13)/1000,"")</f>
        <v/>
      </c>
      <c r="BF13" s="125" t="str" cm="1">
        <f t="array" ref="BF13">IF(Z13&lt;&gt;"",COLUMN(X:X)+ROW(Z13)/1000,"")</f>
        <v/>
      </c>
      <c r="BG13" s="125" t="str" cm="1">
        <f t="array" ref="BG13">IF(AA13&lt;&gt;"",COLUMN(Y:Y)+ROW(AA13)/1000,"")</f>
        <v/>
      </c>
      <c r="BH13" s="125" t="str" cm="1">
        <f t="array" ref="BH13">IF(AB13&lt;&gt;"",COLUMN(Z:Z)+ROW(AB13)/1000,"")</f>
        <v/>
      </c>
      <c r="BI13" s="125" t="str" cm="1">
        <f t="array" ref="BI13">IF(AC13&lt;&gt;"",COLUMN(AA:AA)+ROW(AC13)/1000,"")</f>
        <v/>
      </c>
      <c r="BJ13" s="125" t="str" cm="1">
        <f t="array" ref="BJ13">IF(AD13&lt;&gt;"",COLUMN(AB:AB)+ROW(AD13)/1000,"")</f>
        <v/>
      </c>
      <c r="BK13" s="125" t="str" cm="1">
        <f t="array" ref="BK13">IF(AE13&lt;&gt;"",COLUMN(AC:AC)+ROW(AE13)/1000,"")</f>
        <v/>
      </c>
      <c r="BL13" s="125" t="str" cm="1">
        <f t="array" ref="BL13">IF(AF13&lt;&gt;"",COLUMN(AD:AD)+ROW(AF13)/1000,"")</f>
        <v/>
      </c>
      <c r="BM13" s="125" t="str" cm="1">
        <f t="array" ref="BM13">IF(AG13&lt;&gt;"",COLUMN(AE:AE)+ROW(AG13)/1000,"")</f>
        <v/>
      </c>
    </row>
    <row r="14" spans="1:70" x14ac:dyDescent="0.3">
      <c r="A14" s="54"/>
      <c r="B14" s="55" t="s">
        <v>43</v>
      </c>
      <c r="C14" s="56"/>
      <c r="D14" s="90"/>
      <c r="E14" s="90"/>
      <c r="F14" s="90"/>
      <c r="G14" s="90"/>
      <c r="H14" s="90"/>
      <c r="I14" s="90"/>
      <c r="J14" s="90"/>
      <c r="K14" s="90"/>
      <c r="L14" s="90"/>
      <c r="M14" s="90"/>
      <c r="N14" s="90"/>
      <c r="O14" s="90"/>
      <c r="P14" s="90"/>
      <c r="Q14" s="90"/>
      <c r="R14" s="90"/>
      <c r="S14" s="90"/>
      <c r="T14" s="90"/>
      <c r="U14" s="90"/>
      <c r="V14" s="90"/>
      <c r="W14" s="90"/>
      <c r="X14" s="90"/>
      <c r="Y14" s="90"/>
      <c r="Z14" s="90"/>
      <c r="AA14" s="90"/>
      <c r="AB14" s="90"/>
      <c r="AC14" s="90"/>
      <c r="AD14" s="90"/>
      <c r="AE14" s="90"/>
      <c r="AF14" s="90"/>
      <c r="AG14" s="90"/>
      <c r="AH14" t="str" cm="1">
        <f t="array" ref="AH14">INDEX(A$7:A14,MAX(IF(A$7:A14&lt;&gt;"",ROW(A$7:A14)-6,"")))</f>
        <v>Logement 2</v>
      </c>
      <c r="AI14" s="125" t="str" cm="1">
        <f t="array" ref="AI14">IF(C14&lt;&gt;"",COLUMN(A:A)+ROW(C14)/1000,"")</f>
        <v/>
      </c>
      <c r="AJ14" s="125" t="str" cm="1">
        <f t="array" ref="AJ14">IF(D14&lt;&gt;"",COLUMN(B:B)+ROW(D14)/1000,"")</f>
        <v/>
      </c>
      <c r="AK14" s="125" t="str" cm="1">
        <f t="array" ref="AK14">IF(E14&lt;&gt;"",COLUMN(C:C)+ROW(E14)/1000,"")</f>
        <v/>
      </c>
      <c r="AL14" s="125" t="str" cm="1">
        <f t="array" ref="AL14">IF(F14&lt;&gt;"",COLUMN(D:D)+ROW(F14)/1000,"")</f>
        <v/>
      </c>
      <c r="AM14" s="125" t="str" cm="1">
        <f t="array" ref="AM14">IF(G14&lt;&gt;"",COLUMN(E:E)+ROW(G14)/1000,"")</f>
        <v/>
      </c>
      <c r="AN14" s="125" t="str" cm="1">
        <f t="array" ref="AN14">IF(H14&lt;&gt;"",COLUMN(F:F)+ROW(H14)/1000,"")</f>
        <v/>
      </c>
      <c r="AO14" s="125" t="str" cm="1">
        <f t="array" ref="AO14">IF(I14&lt;&gt;"",COLUMN(G:G)+ROW(I14)/1000,"")</f>
        <v/>
      </c>
      <c r="AP14" s="125" t="str" cm="1">
        <f t="array" ref="AP14">IF(J14&lt;&gt;"",COLUMN(H:H)+ROW(J14)/1000,"")</f>
        <v/>
      </c>
      <c r="AQ14" s="125" t="str" cm="1">
        <f t="array" ref="AQ14">IF(K14&lt;&gt;"",COLUMN(I:I)+ROW(K14)/1000,"")</f>
        <v/>
      </c>
      <c r="AR14" s="125" t="str" cm="1">
        <f t="array" ref="AR14">IF(L14&lt;&gt;"",COLUMN(J:J)+ROW(L14)/1000,"")</f>
        <v/>
      </c>
      <c r="AS14" s="125" t="str" cm="1">
        <f t="array" ref="AS14">IF(M14&lt;&gt;"",COLUMN(K:K)+ROW(M14)/1000,"")</f>
        <v/>
      </c>
      <c r="AT14" s="125" t="str" cm="1">
        <f t="array" ref="AT14">IF(N14&lt;&gt;"",COLUMN(L:L)+ROW(N14)/1000,"")</f>
        <v/>
      </c>
      <c r="AU14" s="125" t="str" cm="1">
        <f t="array" ref="AU14">IF(O14&lt;&gt;"",COLUMN(M:M)+ROW(O14)/1000,"")</f>
        <v/>
      </c>
      <c r="AV14" s="125" t="str" cm="1">
        <f t="array" ref="AV14">IF(P14&lt;&gt;"",COLUMN(N:N)+ROW(P14)/1000,"")</f>
        <v/>
      </c>
      <c r="AW14" s="125" t="str" cm="1">
        <f t="array" ref="AW14">IF(Q14&lt;&gt;"",COLUMN(O:O)+ROW(Q14)/1000,"")</f>
        <v/>
      </c>
      <c r="AX14" s="125" t="str" cm="1">
        <f t="array" ref="AX14">IF(R14&lt;&gt;"",COLUMN(P:P)+ROW(R14)/1000,"")</f>
        <v/>
      </c>
      <c r="AY14" s="125" t="str" cm="1">
        <f t="array" ref="AY14">IF(S14&lt;&gt;"",COLUMN(Q:Q)+ROW(S14)/1000,"")</f>
        <v/>
      </c>
      <c r="AZ14" s="125" t="str" cm="1">
        <f t="array" ref="AZ14">IF(T14&lt;&gt;"",COLUMN(R:R)+ROW(T14)/1000,"")</f>
        <v/>
      </c>
      <c r="BA14" s="125" t="str" cm="1">
        <f t="array" ref="BA14">IF(U14&lt;&gt;"",COLUMN(S:S)+ROW(U14)/1000,"")</f>
        <v/>
      </c>
      <c r="BB14" s="125" t="str" cm="1">
        <f t="array" ref="BB14">IF(V14&lt;&gt;"",COLUMN(T:T)+ROW(V14)/1000,"")</f>
        <v/>
      </c>
      <c r="BC14" s="125" t="str" cm="1">
        <f t="array" ref="BC14">IF(W14&lt;&gt;"",COLUMN(U:U)+ROW(W14)/1000,"")</f>
        <v/>
      </c>
      <c r="BD14" s="125" t="str" cm="1">
        <f t="array" ref="BD14">IF(X14&lt;&gt;"",COLUMN(V:V)+ROW(X14)/1000,"")</f>
        <v/>
      </c>
      <c r="BE14" s="125" t="str" cm="1">
        <f t="array" ref="BE14">IF(Y14&lt;&gt;"",COLUMN(W:W)+ROW(Y14)/1000,"")</f>
        <v/>
      </c>
      <c r="BF14" s="125" t="str" cm="1">
        <f t="array" ref="BF14">IF(Z14&lt;&gt;"",COLUMN(X:X)+ROW(Z14)/1000,"")</f>
        <v/>
      </c>
      <c r="BG14" s="125" t="str" cm="1">
        <f t="array" ref="BG14">IF(AA14&lt;&gt;"",COLUMN(Y:Y)+ROW(AA14)/1000,"")</f>
        <v/>
      </c>
      <c r="BH14" s="125" t="str" cm="1">
        <f t="array" ref="BH14">IF(AB14&lt;&gt;"",COLUMN(Z:Z)+ROW(AB14)/1000,"")</f>
        <v/>
      </c>
      <c r="BI14" s="125" t="str" cm="1">
        <f t="array" ref="BI14">IF(AC14&lt;&gt;"",COLUMN(AA:AA)+ROW(AC14)/1000,"")</f>
        <v/>
      </c>
      <c r="BJ14" s="125" t="str" cm="1">
        <f t="array" ref="BJ14">IF(AD14&lt;&gt;"",COLUMN(AB:AB)+ROW(AD14)/1000,"")</f>
        <v/>
      </c>
      <c r="BK14" s="125" t="str" cm="1">
        <f t="array" ref="BK14">IF(AE14&lt;&gt;"",COLUMN(AC:AC)+ROW(AE14)/1000,"")</f>
        <v/>
      </c>
      <c r="BL14" s="125" t="str" cm="1">
        <f t="array" ref="BL14">IF(AF14&lt;&gt;"",COLUMN(AD:AD)+ROW(AF14)/1000,"")</f>
        <v/>
      </c>
      <c r="BM14" s="125" t="str" cm="1">
        <f t="array" ref="BM14">IF(AG14&lt;&gt;"",COLUMN(AE:AE)+ROW(AG14)/1000,"")</f>
        <v/>
      </c>
    </row>
    <row r="15" spans="1:70" x14ac:dyDescent="0.3">
      <c r="A15" s="63" t="s">
        <v>55</v>
      </c>
      <c r="B15" s="63"/>
      <c r="C15" s="96"/>
      <c r="D15" s="107" t="s">
        <v>44</v>
      </c>
      <c r="E15" s="28"/>
      <c r="F15" s="89"/>
      <c r="G15" s="89"/>
      <c r="H15" s="89"/>
      <c r="I15" s="89"/>
      <c r="J15" s="89"/>
      <c r="K15" s="89"/>
      <c r="L15" s="89"/>
      <c r="M15" s="89"/>
      <c r="N15" s="89"/>
      <c r="O15" s="89"/>
      <c r="P15" s="89"/>
      <c r="Q15" s="89"/>
      <c r="R15" s="89"/>
      <c r="S15" s="89"/>
      <c r="T15" s="89"/>
      <c r="U15" s="89"/>
      <c r="V15" s="97" t="s">
        <v>37</v>
      </c>
      <c r="W15" s="89" t="s">
        <v>35</v>
      </c>
      <c r="X15" s="89"/>
      <c r="Y15" s="89"/>
      <c r="Z15" s="89"/>
      <c r="AA15" s="89"/>
      <c r="AB15" s="89" t="s">
        <v>37</v>
      </c>
      <c r="AC15" s="97" t="s">
        <v>35</v>
      </c>
      <c r="AD15" s="89"/>
      <c r="AE15" s="89"/>
      <c r="AF15" s="89"/>
      <c r="AG15" s="97" t="s">
        <v>37</v>
      </c>
      <c r="AH15" t="str" cm="1">
        <f t="array" ref="AH15">INDEX(A$7:A15,MAX(IF(A$7:A15&lt;&gt;"",ROW(A$7:A15)-6,"")))</f>
        <v>Logement 3</v>
      </c>
      <c r="AI15" s="125" t="str" cm="1">
        <f t="array" ref="AI15">IF(C15&lt;&gt;"",COLUMN(A:A)+ROW(C15)/1000,"")</f>
        <v/>
      </c>
      <c r="AJ15" s="125" cm="1">
        <f t="array" ref="AJ15">IF(D15&lt;&gt;"",COLUMN(B:B)+ROW(D15)/1000,"")</f>
        <v>2.0150000000000001</v>
      </c>
      <c r="AK15" s="125" t="str" cm="1">
        <f t="array" ref="AK15">IF(E15&lt;&gt;"",COLUMN(C:C)+ROW(E15)/1000,"")</f>
        <v/>
      </c>
      <c r="AL15" s="125" t="str" cm="1">
        <f t="array" ref="AL15">IF(F15&lt;&gt;"",COLUMN(D:D)+ROW(F15)/1000,"")</f>
        <v/>
      </c>
      <c r="AM15" s="125" t="str" cm="1">
        <f t="array" ref="AM15">IF(G15&lt;&gt;"",COLUMN(E:E)+ROW(G15)/1000,"")</f>
        <v/>
      </c>
      <c r="AN15" s="125" t="str" cm="1">
        <f t="array" ref="AN15">IF(H15&lt;&gt;"",COLUMN(F:F)+ROW(H15)/1000,"")</f>
        <v/>
      </c>
      <c r="AO15" s="125" t="str" cm="1">
        <f t="array" ref="AO15">IF(I15&lt;&gt;"",COLUMN(G:G)+ROW(I15)/1000,"")</f>
        <v/>
      </c>
      <c r="AP15" s="125" t="str" cm="1">
        <f t="array" ref="AP15">IF(J15&lt;&gt;"",COLUMN(H:H)+ROW(J15)/1000,"")</f>
        <v/>
      </c>
      <c r="AQ15" s="125" t="str" cm="1">
        <f t="array" ref="AQ15">IF(K15&lt;&gt;"",COLUMN(I:I)+ROW(K15)/1000,"")</f>
        <v/>
      </c>
      <c r="AR15" s="125" t="str" cm="1">
        <f t="array" ref="AR15">IF(L15&lt;&gt;"",COLUMN(J:J)+ROW(L15)/1000,"")</f>
        <v/>
      </c>
      <c r="AS15" s="125" t="str" cm="1">
        <f t="array" ref="AS15">IF(M15&lt;&gt;"",COLUMN(K:K)+ROW(M15)/1000,"")</f>
        <v/>
      </c>
      <c r="AT15" s="125" t="str" cm="1">
        <f t="array" ref="AT15">IF(N15&lt;&gt;"",COLUMN(L:L)+ROW(N15)/1000,"")</f>
        <v/>
      </c>
      <c r="AU15" s="125" t="str" cm="1">
        <f t="array" ref="AU15">IF(O15&lt;&gt;"",COLUMN(M:M)+ROW(O15)/1000,"")</f>
        <v/>
      </c>
      <c r="AV15" s="125" t="str" cm="1">
        <f t="array" ref="AV15">IF(P15&lt;&gt;"",COLUMN(N:N)+ROW(P15)/1000,"")</f>
        <v/>
      </c>
      <c r="AW15" s="125" t="str" cm="1">
        <f t="array" ref="AW15">IF(Q15&lt;&gt;"",COLUMN(O:O)+ROW(Q15)/1000,"")</f>
        <v/>
      </c>
      <c r="AX15" s="125" t="str" cm="1">
        <f t="array" ref="AX15">IF(R15&lt;&gt;"",COLUMN(P:P)+ROW(R15)/1000,"")</f>
        <v/>
      </c>
      <c r="AY15" s="125" t="str" cm="1">
        <f t="array" ref="AY15">IF(S15&lt;&gt;"",COLUMN(Q:Q)+ROW(S15)/1000,"")</f>
        <v/>
      </c>
      <c r="AZ15" s="125" t="str" cm="1">
        <f t="array" ref="AZ15">IF(T15&lt;&gt;"",COLUMN(R:R)+ROW(T15)/1000,"")</f>
        <v/>
      </c>
      <c r="BA15" s="125" t="str" cm="1">
        <f t="array" ref="BA15">IF(U15&lt;&gt;"",COLUMN(S:S)+ROW(U15)/1000,"")</f>
        <v/>
      </c>
      <c r="BB15" s="125" cm="1">
        <f t="array" ref="BB15">IF(V15&lt;&gt;"",COLUMN(T:T)+ROW(V15)/1000,"")</f>
        <v>20.015000000000001</v>
      </c>
      <c r="BC15" s="125" cm="1">
        <f t="array" ref="BC15">IF(W15&lt;&gt;"",COLUMN(U:U)+ROW(W15)/1000,"")</f>
        <v>21.015000000000001</v>
      </c>
      <c r="BD15" s="125" t="str" cm="1">
        <f t="array" ref="BD15">IF(X15&lt;&gt;"",COLUMN(V:V)+ROW(X15)/1000,"")</f>
        <v/>
      </c>
      <c r="BE15" s="125" t="str" cm="1">
        <f t="array" ref="BE15">IF(Y15&lt;&gt;"",COLUMN(W:W)+ROW(Y15)/1000,"")</f>
        <v/>
      </c>
      <c r="BF15" s="125" t="str" cm="1">
        <f t="array" ref="BF15">IF(Z15&lt;&gt;"",COLUMN(X:X)+ROW(Z15)/1000,"")</f>
        <v/>
      </c>
      <c r="BG15" s="125" t="str" cm="1">
        <f t="array" ref="BG15">IF(AA15&lt;&gt;"",COLUMN(Y:Y)+ROW(AA15)/1000,"")</f>
        <v/>
      </c>
      <c r="BH15" s="125" cm="1">
        <f t="array" ref="BH15">IF(AB15&lt;&gt;"",COLUMN(Z:Z)+ROW(AB15)/1000,"")</f>
        <v>26.015000000000001</v>
      </c>
      <c r="BI15" s="125" cm="1">
        <f t="array" ref="BI15">IF(AC15&lt;&gt;"",COLUMN(AA:AA)+ROW(AC15)/1000,"")</f>
        <v>27.015000000000001</v>
      </c>
      <c r="BJ15" s="125" t="str" cm="1">
        <f t="array" ref="BJ15">IF(AD15&lt;&gt;"",COLUMN(AB:AB)+ROW(AD15)/1000,"")</f>
        <v/>
      </c>
      <c r="BK15" s="125" t="str" cm="1">
        <f t="array" ref="BK15">IF(AE15&lt;&gt;"",COLUMN(AC:AC)+ROW(AE15)/1000,"")</f>
        <v/>
      </c>
      <c r="BL15" s="125" t="str" cm="1">
        <f t="array" ref="BL15">IF(AF15&lt;&gt;"",COLUMN(AD:AD)+ROW(AF15)/1000,"")</f>
        <v/>
      </c>
      <c r="BM15" s="125" cm="1">
        <f t="array" ref="BM15">IF(AG15&lt;&gt;"",COLUMN(AE:AE)+ROW(AG15)/1000,"")</f>
        <v>31.015000000000001</v>
      </c>
    </row>
    <row r="16" spans="1:70" x14ac:dyDescent="0.3">
      <c r="A16" s="65"/>
      <c r="B16" s="55" t="s">
        <v>39</v>
      </c>
      <c r="C16" s="61"/>
      <c r="D16" s="98" t="s">
        <v>100</v>
      </c>
      <c r="E16" s="99"/>
      <c r="F16" s="99"/>
      <c r="G16" s="99"/>
      <c r="H16" s="99"/>
      <c r="I16" s="99"/>
      <c r="J16" s="99"/>
      <c r="K16" s="99"/>
      <c r="L16" s="99"/>
      <c r="M16" s="99"/>
      <c r="N16" s="99"/>
      <c r="O16" s="99"/>
      <c r="P16" s="99"/>
      <c r="Q16" s="99"/>
      <c r="R16" s="99"/>
      <c r="S16" s="99"/>
      <c r="T16" s="99"/>
      <c r="U16" s="99"/>
      <c r="V16" s="98" t="s">
        <v>100</v>
      </c>
      <c r="W16" s="99"/>
      <c r="X16" s="99"/>
      <c r="Y16" s="99"/>
      <c r="Z16" s="99"/>
      <c r="AA16" s="99"/>
      <c r="AB16" s="99"/>
      <c r="AC16" s="98" t="s">
        <v>100</v>
      </c>
      <c r="AD16" s="99"/>
      <c r="AE16" s="99"/>
      <c r="AF16" s="99"/>
      <c r="AG16" s="99"/>
      <c r="AH16" t="str" cm="1">
        <f t="array" ref="AH16">INDEX(A$7:A16,MAX(IF(A$7:A16&lt;&gt;"",ROW(A$7:A16)-6,"")))</f>
        <v>Logement 3</v>
      </c>
      <c r="AI16" s="125" t="str" cm="1">
        <f t="array" ref="AI16">IF(C16&lt;&gt;"",COLUMN(A:A)+ROW(C16)/1000,"")</f>
        <v/>
      </c>
      <c r="AJ16" s="125" cm="1">
        <f t="array" ref="AJ16">IF(D16&lt;&gt;"",COLUMN(B:B)+ROW(D16)/1000,"")</f>
        <v>2.016</v>
      </c>
      <c r="AK16" s="125" t="str" cm="1">
        <f t="array" ref="AK16">IF(E16&lt;&gt;"",COLUMN(C:C)+ROW(E16)/1000,"")</f>
        <v/>
      </c>
      <c r="AL16" s="125" t="str" cm="1">
        <f t="array" ref="AL16">IF(F16&lt;&gt;"",COLUMN(D:D)+ROW(F16)/1000,"")</f>
        <v/>
      </c>
      <c r="AM16" s="125" t="str" cm="1">
        <f t="array" ref="AM16">IF(G16&lt;&gt;"",COLUMN(E:E)+ROW(G16)/1000,"")</f>
        <v/>
      </c>
      <c r="AN16" s="125" t="str" cm="1">
        <f t="array" ref="AN16">IF(H16&lt;&gt;"",COLUMN(F:F)+ROW(H16)/1000,"")</f>
        <v/>
      </c>
      <c r="AO16" s="125" t="str" cm="1">
        <f t="array" ref="AO16">IF(I16&lt;&gt;"",COLUMN(G:G)+ROW(I16)/1000,"")</f>
        <v/>
      </c>
      <c r="AP16" s="125" t="str" cm="1">
        <f t="array" ref="AP16">IF(J16&lt;&gt;"",COLUMN(H:H)+ROW(J16)/1000,"")</f>
        <v/>
      </c>
      <c r="AQ16" s="125" t="str" cm="1">
        <f t="array" ref="AQ16">IF(K16&lt;&gt;"",COLUMN(I:I)+ROW(K16)/1000,"")</f>
        <v/>
      </c>
      <c r="AR16" s="125" t="str" cm="1">
        <f t="array" ref="AR16">IF(L16&lt;&gt;"",COLUMN(J:J)+ROW(L16)/1000,"")</f>
        <v/>
      </c>
      <c r="AS16" s="125" t="str" cm="1">
        <f t="array" ref="AS16">IF(M16&lt;&gt;"",COLUMN(K:K)+ROW(M16)/1000,"")</f>
        <v/>
      </c>
      <c r="AT16" s="125" t="str" cm="1">
        <f t="array" ref="AT16">IF(N16&lt;&gt;"",COLUMN(L:L)+ROW(N16)/1000,"")</f>
        <v/>
      </c>
      <c r="AU16" s="125" t="str" cm="1">
        <f t="array" ref="AU16">IF(O16&lt;&gt;"",COLUMN(M:M)+ROW(O16)/1000,"")</f>
        <v/>
      </c>
      <c r="AV16" s="125" t="str" cm="1">
        <f t="array" ref="AV16">IF(P16&lt;&gt;"",COLUMN(N:N)+ROW(P16)/1000,"")</f>
        <v/>
      </c>
      <c r="AW16" s="125" t="str" cm="1">
        <f t="array" ref="AW16">IF(Q16&lt;&gt;"",COLUMN(O:O)+ROW(Q16)/1000,"")</f>
        <v/>
      </c>
      <c r="AX16" s="125" t="str" cm="1">
        <f t="array" ref="AX16">IF(R16&lt;&gt;"",COLUMN(P:P)+ROW(R16)/1000,"")</f>
        <v/>
      </c>
      <c r="AY16" s="125" t="str" cm="1">
        <f t="array" ref="AY16">IF(S16&lt;&gt;"",COLUMN(Q:Q)+ROW(S16)/1000,"")</f>
        <v/>
      </c>
      <c r="AZ16" s="125" t="str" cm="1">
        <f t="array" ref="AZ16">IF(T16&lt;&gt;"",COLUMN(R:R)+ROW(T16)/1000,"")</f>
        <v/>
      </c>
      <c r="BA16" s="125" t="str" cm="1">
        <f t="array" ref="BA16">IF(U16&lt;&gt;"",COLUMN(S:S)+ROW(U16)/1000,"")</f>
        <v/>
      </c>
      <c r="BB16" s="125" cm="1">
        <f t="array" ref="BB16">IF(V16&lt;&gt;"",COLUMN(T:T)+ROW(V16)/1000,"")</f>
        <v>20.015999999999998</v>
      </c>
      <c r="BC16" s="125" t="str" cm="1">
        <f t="array" ref="BC16">IF(W16&lt;&gt;"",COLUMN(U:U)+ROW(W16)/1000,"")</f>
        <v/>
      </c>
      <c r="BD16" s="125" t="str" cm="1">
        <f t="array" ref="BD16">IF(X16&lt;&gt;"",COLUMN(V:V)+ROW(X16)/1000,"")</f>
        <v/>
      </c>
      <c r="BE16" s="125" t="str" cm="1">
        <f t="array" ref="BE16">IF(Y16&lt;&gt;"",COLUMN(W:W)+ROW(Y16)/1000,"")</f>
        <v/>
      </c>
      <c r="BF16" s="125" t="str" cm="1">
        <f t="array" ref="BF16">IF(Z16&lt;&gt;"",COLUMN(X:X)+ROW(Z16)/1000,"")</f>
        <v/>
      </c>
      <c r="BG16" s="125" t="str" cm="1">
        <f t="array" ref="BG16">IF(AA16&lt;&gt;"",COLUMN(Y:Y)+ROW(AA16)/1000,"")</f>
        <v/>
      </c>
      <c r="BH16" s="125" t="str" cm="1">
        <f t="array" ref="BH16">IF(AB16&lt;&gt;"",COLUMN(Z:Z)+ROW(AB16)/1000,"")</f>
        <v/>
      </c>
      <c r="BI16" s="125" cm="1">
        <f t="array" ref="BI16">IF(AC16&lt;&gt;"",COLUMN(AA:AA)+ROW(AC16)/1000,"")</f>
        <v>27.015999999999998</v>
      </c>
      <c r="BJ16" s="125" t="str" cm="1">
        <f t="array" ref="BJ16">IF(AD16&lt;&gt;"",COLUMN(AB:AB)+ROW(AD16)/1000,"")</f>
        <v/>
      </c>
      <c r="BK16" s="125" t="str" cm="1">
        <f t="array" ref="BK16">IF(AE16&lt;&gt;"",COLUMN(AC:AC)+ROW(AE16)/1000,"")</f>
        <v/>
      </c>
      <c r="BL16" s="125" t="str" cm="1">
        <f t="array" ref="BL16">IF(AF16&lt;&gt;"",COLUMN(AD:AD)+ROW(AF16)/1000,"")</f>
        <v/>
      </c>
      <c r="BM16" s="125" t="str" cm="1">
        <f t="array" ref="BM16">IF(AG16&lt;&gt;"",COLUMN(AE:AE)+ROW(AG16)/1000,"")</f>
        <v/>
      </c>
    </row>
    <row r="17" spans="1:65" x14ac:dyDescent="0.3">
      <c r="A17" s="66"/>
      <c r="B17" s="67" t="s">
        <v>98</v>
      </c>
      <c r="C17" s="62"/>
      <c r="D17" s="100"/>
      <c r="E17" s="59"/>
      <c r="F17" s="62"/>
      <c r="G17" s="62"/>
      <c r="H17" s="62"/>
      <c r="I17" s="62"/>
      <c r="J17" s="62"/>
      <c r="K17" s="62"/>
      <c r="L17" s="62"/>
      <c r="M17" s="62"/>
      <c r="N17" s="62"/>
      <c r="O17" s="62"/>
      <c r="P17" s="62"/>
      <c r="Q17" s="62"/>
      <c r="R17" s="62"/>
      <c r="S17" s="62"/>
      <c r="T17" s="62"/>
      <c r="U17" s="62"/>
      <c r="V17" s="62"/>
      <c r="W17" s="62"/>
      <c r="X17" s="62"/>
      <c r="Y17" s="62"/>
      <c r="Z17" s="62"/>
      <c r="AA17" s="62"/>
      <c r="AB17" s="62"/>
      <c r="AC17" s="62"/>
      <c r="AD17" s="62"/>
      <c r="AE17" s="62"/>
      <c r="AF17" s="62"/>
      <c r="AG17" s="62"/>
      <c r="AH17" t="str" cm="1">
        <f t="array" ref="AH17">INDEX(A$7:A17,MAX(IF(A$7:A17&lt;&gt;"",ROW(A$7:A17)-6,"")))</f>
        <v>Logement 3</v>
      </c>
      <c r="AI17" s="125" t="str" cm="1">
        <f t="array" ref="AI17">IF(C17&lt;&gt;"",COLUMN(A:A)+ROW(C17)/1000,"")</f>
        <v/>
      </c>
      <c r="AJ17" s="125" t="str" cm="1">
        <f t="array" ref="AJ17">IF(D17&lt;&gt;"",COLUMN(B:B)+ROW(D17)/1000,"")</f>
        <v/>
      </c>
      <c r="AK17" s="125" t="str" cm="1">
        <f t="array" ref="AK17">IF(E17&lt;&gt;"",COLUMN(C:C)+ROW(E17)/1000,"")</f>
        <v/>
      </c>
      <c r="AL17" s="125" t="str" cm="1">
        <f t="array" ref="AL17">IF(F17&lt;&gt;"",COLUMN(D:D)+ROW(F17)/1000,"")</f>
        <v/>
      </c>
      <c r="AM17" s="125" t="str" cm="1">
        <f t="array" ref="AM17">IF(G17&lt;&gt;"",COLUMN(E:E)+ROW(G17)/1000,"")</f>
        <v/>
      </c>
      <c r="AN17" s="125" t="str" cm="1">
        <f t="array" ref="AN17">IF(H17&lt;&gt;"",COLUMN(F:F)+ROW(H17)/1000,"")</f>
        <v/>
      </c>
      <c r="AO17" s="125" t="str" cm="1">
        <f t="array" ref="AO17">IF(I17&lt;&gt;"",COLUMN(G:G)+ROW(I17)/1000,"")</f>
        <v/>
      </c>
      <c r="AP17" s="125" t="str" cm="1">
        <f t="array" ref="AP17">IF(J17&lt;&gt;"",COLUMN(H:H)+ROW(J17)/1000,"")</f>
        <v/>
      </c>
      <c r="AQ17" s="125" t="str" cm="1">
        <f t="array" ref="AQ17">IF(K17&lt;&gt;"",COLUMN(I:I)+ROW(K17)/1000,"")</f>
        <v/>
      </c>
      <c r="AR17" s="125" t="str" cm="1">
        <f t="array" ref="AR17">IF(L17&lt;&gt;"",COLUMN(J:J)+ROW(L17)/1000,"")</f>
        <v/>
      </c>
      <c r="AS17" s="125" t="str" cm="1">
        <f t="array" ref="AS17">IF(M17&lt;&gt;"",COLUMN(K:K)+ROW(M17)/1000,"")</f>
        <v/>
      </c>
      <c r="AT17" s="125" t="str" cm="1">
        <f t="array" ref="AT17">IF(N17&lt;&gt;"",COLUMN(L:L)+ROW(N17)/1000,"")</f>
        <v/>
      </c>
      <c r="AU17" s="125" t="str" cm="1">
        <f t="array" ref="AU17">IF(O17&lt;&gt;"",COLUMN(M:M)+ROW(O17)/1000,"")</f>
        <v/>
      </c>
      <c r="AV17" s="125" t="str" cm="1">
        <f t="array" ref="AV17">IF(P17&lt;&gt;"",COLUMN(N:N)+ROW(P17)/1000,"")</f>
        <v/>
      </c>
      <c r="AW17" s="125" t="str" cm="1">
        <f t="array" ref="AW17">IF(Q17&lt;&gt;"",COLUMN(O:O)+ROW(Q17)/1000,"")</f>
        <v/>
      </c>
      <c r="AX17" s="125" t="str" cm="1">
        <f t="array" ref="AX17">IF(R17&lt;&gt;"",COLUMN(P:P)+ROW(R17)/1000,"")</f>
        <v/>
      </c>
      <c r="AY17" s="125" t="str" cm="1">
        <f t="array" ref="AY17">IF(S17&lt;&gt;"",COLUMN(Q:Q)+ROW(S17)/1000,"")</f>
        <v/>
      </c>
      <c r="AZ17" s="125" t="str" cm="1">
        <f t="array" ref="AZ17">IF(T17&lt;&gt;"",COLUMN(R:R)+ROW(T17)/1000,"")</f>
        <v/>
      </c>
      <c r="BA17" s="125" t="str" cm="1">
        <f t="array" ref="BA17">IF(U17&lt;&gt;"",COLUMN(S:S)+ROW(U17)/1000,"")</f>
        <v/>
      </c>
      <c r="BB17" s="125" t="str" cm="1">
        <f t="array" ref="BB17">IF(V17&lt;&gt;"",COLUMN(T:T)+ROW(V17)/1000,"")</f>
        <v/>
      </c>
      <c r="BC17" s="125" t="str" cm="1">
        <f t="array" ref="BC17">IF(W17&lt;&gt;"",COLUMN(U:U)+ROW(W17)/1000,"")</f>
        <v/>
      </c>
      <c r="BD17" s="125" t="str" cm="1">
        <f t="array" ref="BD17">IF(X17&lt;&gt;"",COLUMN(V:V)+ROW(X17)/1000,"")</f>
        <v/>
      </c>
      <c r="BE17" s="125" t="str" cm="1">
        <f t="array" ref="BE17">IF(Y17&lt;&gt;"",COLUMN(W:W)+ROW(Y17)/1000,"")</f>
        <v/>
      </c>
      <c r="BF17" s="125" t="str" cm="1">
        <f t="array" ref="BF17">IF(Z17&lt;&gt;"",COLUMN(X:X)+ROW(Z17)/1000,"")</f>
        <v/>
      </c>
      <c r="BG17" s="125" t="str" cm="1">
        <f t="array" ref="BG17">IF(AA17&lt;&gt;"",COLUMN(Y:Y)+ROW(AA17)/1000,"")</f>
        <v/>
      </c>
      <c r="BH17" s="125" t="str" cm="1">
        <f t="array" ref="BH17">IF(AB17&lt;&gt;"",COLUMN(Z:Z)+ROW(AB17)/1000,"")</f>
        <v/>
      </c>
      <c r="BI17" s="125" t="str" cm="1">
        <f t="array" ref="BI17">IF(AC17&lt;&gt;"",COLUMN(AA:AA)+ROW(AC17)/1000,"")</f>
        <v/>
      </c>
      <c r="BJ17" s="125" t="str" cm="1">
        <f t="array" ref="BJ17">IF(AD17&lt;&gt;"",COLUMN(AB:AB)+ROW(AD17)/1000,"")</f>
        <v/>
      </c>
      <c r="BK17" s="125" t="str" cm="1">
        <f t="array" ref="BK17">IF(AE17&lt;&gt;"",COLUMN(AC:AC)+ROW(AE17)/1000,"")</f>
        <v/>
      </c>
      <c r="BL17" s="125" t="str" cm="1">
        <f t="array" ref="BL17">IF(AF17&lt;&gt;"",COLUMN(AD:AD)+ROW(AF17)/1000,"")</f>
        <v/>
      </c>
      <c r="BM17" s="125" t="str" cm="1">
        <f t="array" ref="BM17">IF(AG17&lt;&gt;"",COLUMN(AE:AE)+ROW(AG17)/1000,"")</f>
        <v/>
      </c>
    </row>
    <row r="18" spans="1:65" x14ac:dyDescent="0.3">
      <c r="A18" s="65"/>
      <c r="B18" s="55" t="s">
        <v>43</v>
      </c>
      <c r="C18" s="61"/>
      <c r="D18" s="99"/>
      <c r="E18" s="99"/>
      <c r="F18" s="99"/>
      <c r="G18" s="99"/>
      <c r="H18" s="99"/>
      <c r="I18" s="99"/>
      <c r="J18" s="99"/>
      <c r="K18" s="99"/>
      <c r="L18" s="99"/>
      <c r="M18" s="99"/>
      <c r="N18" s="99"/>
      <c r="O18" s="99"/>
      <c r="P18" s="99"/>
      <c r="Q18" s="99"/>
      <c r="R18" s="99"/>
      <c r="S18" s="99"/>
      <c r="T18" s="99"/>
      <c r="U18" s="99"/>
      <c r="V18" s="99"/>
      <c r="W18" s="99"/>
      <c r="X18" s="99"/>
      <c r="Y18" s="99"/>
      <c r="Z18" s="99"/>
      <c r="AA18" s="99"/>
      <c r="AB18" s="99"/>
      <c r="AC18" s="99"/>
      <c r="AD18" s="99"/>
      <c r="AE18" s="99"/>
      <c r="AF18" s="99"/>
      <c r="AG18" s="99"/>
      <c r="AH18" t="str" cm="1">
        <f t="array" ref="AH18">INDEX(A$7:A18,MAX(IF(A$7:A18&lt;&gt;"",ROW(A$7:A18)-6,"")))</f>
        <v>Logement 3</v>
      </c>
      <c r="AI18" s="125" t="str" cm="1">
        <f t="array" ref="AI18">IF(C18&lt;&gt;"",COLUMN(A:A)+ROW(C18)/1000,"")</f>
        <v/>
      </c>
      <c r="AJ18" s="125" t="str" cm="1">
        <f t="array" ref="AJ18">IF(D18&lt;&gt;"",COLUMN(B:B)+ROW(D18)/1000,"")</f>
        <v/>
      </c>
      <c r="AK18" s="125" t="str" cm="1">
        <f t="array" ref="AK18">IF(E18&lt;&gt;"",COLUMN(C:C)+ROW(E18)/1000,"")</f>
        <v/>
      </c>
      <c r="AL18" s="125" t="str" cm="1">
        <f t="array" ref="AL18">IF(F18&lt;&gt;"",COLUMN(D:D)+ROW(F18)/1000,"")</f>
        <v/>
      </c>
      <c r="AM18" s="125" t="str" cm="1">
        <f t="array" ref="AM18">IF(G18&lt;&gt;"",COLUMN(E:E)+ROW(G18)/1000,"")</f>
        <v/>
      </c>
      <c r="AN18" s="125" t="str" cm="1">
        <f t="array" ref="AN18">IF(H18&lt;&gt;"",COLUMN(F:F)+ROW(H18)/1000,"")</f>
        <v/>
      </c>
      <c r="AO18" s="125" t="str" cm="1">
        <f t="array" ref="AO18">IF(I18&lt;&gt;"",COLUMN(G:G)+ROW(I18)/1000,"")</f>
        <v/>
      </c>
      <c r="AP18" s="125" t="str" cm="1">
        <f t="array" ref="AP18">IF(J18&lt;&gt;"",COLUMN(H:H)+ROW(J18)/1000,"")</f>
        <v/>
      </c>
      <c r="AQ18" s="125" t="str" cm="1">
        <f t="array" ref="AQ18">IF(K18&lt;&gt;"",COLUMN(I:I)+ROW(K18)/1000,"")</f>
        <v/>
      </c>
      <c r="AR18" s="125" t="str" cm="1">
        <f t="array" ref="AR18">IF(L18&lt;&gt;"",COLUMN(J:J)+ROW(L18)/1000,"")</f>
        <v/>
      </c>
      <c r="AS18" s="125" t="str" cm="1">
        <f t="array" ref="AS18">IF(M18&lt;&gt;"",COLUMN(K:K)+ROW(M18)/1000,"")</f>
        <v/>
      </c>
      <c r="AT18" s="125" t="str" cm="1">
        <f t="array" ref="AT18">IF(N18&lt;&gt;"",COLUMN(L:L)+ROW(N18)/1000,"")</f>
        <v/>
      </c>
      <c r="AU18" s="125" t="str" cm="1">
        <f t="array" ref="AU18">IF(O18&lt;&gt;"",COLUMN(M:M)+ROW(O18)/1000,"")</f>
        <v/>
      </c>
      <c r="AV18" s="125" t="str" cm="1">
        <f t="array" ref="AV18">IF(P18&lt;&gt;"",COLUMN(N:N)+ROW(P18)/1000,"")</f>
        <v/>
      </c>
      <c r="AW18" s="125" t="str" cm="1">
        <f t="array" ref="AW18">IF(Q18&lt;&gt;"",COLUMN(O:O)+ROW(Q18)/1000,"")</f>
        <v/>
      </c>
      <c r="AX18" s="125" t="str" cm="1">
        <f t="array" ref="AX18">IF(R18&lt;&gt;"",COLUMN(P:P)+ROW(R18)/1000,"")</f>
        <v/>
      </c>
      <c r="AY18" s="125" t="str" cm="1">
        <f t="array" ref="AY18">IF(S18&lt;&gt;"",COLUMN(Q:Q)+ROW(S18)/1000,"")</f>
        <v/>
      </c>
      <c r="AZ18" s="125" t="str" cm="1">
        <f t="array" ref="AZ18">IF(T18&lt;&gt;"",COLUMN(R:R)+ROW(T18)/1000,"")</f>
        <v/>
      </c>
      <c r="BA18" s="125" t="str" cm="1">
        <f t="array" ref="BA18">IF(U18&lt;&gt;"",COLUMN(S:S)+ROW(U18)/1000,"")</f>
        <v/>
      </c>
      <c r="BB18" s="125" t="str" cm="1">
        <f t="array" ref="BB18">IF(V18&lt;&gt;"",COLUMN(T:T)+ROW(V18)/1000,"")</f>
        <v/>
      </c>
      <c r="BC18" s="125" t="str" cm="1">
        <f t="array" ref="BC18">IF(W18&lt;&gt;"",COLUMN(U:U)+ROW(W18)/1000,"")</f>
        <v/>
      </c>
      <c r="BD18" s="125" t="str" cm="1">
        <f t="array" ref="BD18">IF(X18&lt;&gt;"",COLUMN(V:V)+ROW(X18)/1000,"")</f>
        <v/>
      </c>
      <c r="BE18" s="125" t="str" cm="1">
        <f t="array" ref="BE18">IF(Y18&lt;&gt;"",COLUMN(W:W)+ROW(Y18)/1000,"")</f>
        <v/>
      </c>
      <c r="BF18" s="125" t="str" cm="1">
        <f t="array" ref="BF18">IF(Z18&lt;&gt;"",COLUMN(X:X)+ROW(Z18)/1000,"")</f>
        <v/>
      </c>
      <c r="BG18" s="125" t="str" cm="1">
        <f t="array" ref="BG18">IF(AA18&lt;&gt;"",COLUMN(Y:Y)+ROW(AA18)/1000,"")</f>
        <v/>
      </c>
      <c r="BH18" s="125" t="str" cm="1">
        <f t="array" ref="BH18">IF(AB18&lt;&gt;"",COLUMN(Z:Z)+ROW(AB18)/1000,"")</f>
        <v/>
      </c>
      <c r="BI18" s="125" t="str" cm="1">
        <f t="array" ref="BI18">IF(AC18&lt;&gt;"",COLUMN(AA:AA)+ROW(AC18)/1000,"")</f>
        <v/>
      </c>
      <c r="BJ18" s="125" t="str" cm="1">
        <f t="array" ref="BJ18">IF(AD18&lt;&gt;"",COLUMN(AB:AB)+ROW(AD18)/1000,"")</f>
        <v/>
      </c>
      <c r="BK18" s="125" t="str" cm="1">
        <f t="array" ref="BK18">IF(AE18&lt;&gt;"",COLUMN(AC:AC)+ROW(AE18)/1000,"")</f>
        <v/>
      </c>
      <c r="BL18" s="125" t="str" cm="1">
        <f t="array" ref="BL18">IF(AF18&lt;&gt;"",COLUMN(AD:AD)+ROW(AF18)/1000,"")</f>
        <v/>
      </c>
      <c r="BM18" s="125" t="str" cm="1">
        <f t="array" ref="BM18">IF(AG18&lt;&gt;"",COLUMN(AE:AE)+ROW(AG18)/1000,"")</f>
        <v/>
      </c>
    </row>
    <row r="19" spans="1:65" x14ac:dyDescent="0.3">
      <c r="A19" s="68" t="s">
        <v>56</v>
      </c>
      <c r="B19" s="68"/>
      <c r="C19" s="96"/>
      <c r="D19" s="89"/>
      <c r="E19" s="89"/>
      <c r="F19" s="107" t="s">
        <v>44</v>
      </c>
      <c r="G19" s="101"/>
      <c r="H19" s="101"/>
      <c r="I19" s="101"/>
      <c r="J19" s="101"/>
      <c r="K19" s="101"/>
      <c r="L19" s="101"/>
      <c r="M19" s="101"/>
      <c r="N19" s="101"/>
      <c r="O19" s="101"/>
      <c r="P19" s="97" t="s">
        <v>37</v>
      </c>
      <c r="Q19" s="102"/>
      <c r="R19" s="102"/>
      <c r="S19" s="102"/>
      <c r="T19" s="102"/>
      <c r="U19" s="102"/>
      <c r="V19" s="97" t="s">
        <v>35</v>
      </c>
      <c r="W19" s="101"/>
      <c r="X19" s="101"/>
      <c r="Y19" s="101"/>
      <c r="Z19" s="101"/>
      <c r="AA19" s="101"/>
      <c r="AB19" s="101"/>
      <c r="AC19" s="101"/>
      <c r="AD19" s="101"/>
      <c r="AE19" s="101"/>
      <c r="AF19" s="101"/>
      <c r="AG19" s="101"/>
      <c r="AH19" t="str" cm="1">
        <f t="array" ref="AH19">INDEX(A$7:A19,MAX(IF(A$7:A19&lt;&gt;"",ROW(A$7:A19)-6,"")))</f>
        <v>Logement 4</v>
      </c>
      <c r="AI19" s="125" t="str" cm="1">
        <f t="array" ref="AI19">IF(C19&lt;&gt;"",COLUMN(A:A)+ROW(C19)/1000,"")</f>
        <v/>
      </c>
      <c r="AJ19" s="125" t="str" cm="1">
        <f t="array" ref="AJ19">IF(D19&lt;&gt;"",COLUMN(B:B)+ROW(D19)/1000,"")</f>
        <v/>
      </c>
      <c r="AK19" s="125" t="str" cm="1">
        <f t="array" ref="AK19">IF(E19&lt;&gt;"",COLUMN(C:C)+ROW(E19)/1000,"")</f>
        <v/>
      </c>
      <c r="AL19" s="125" cm="1">
        <f t="array" ref="AL19">IF(F19&lt;&gt;"",COLUMN(D:D)+ROW(F19)/1000,"")</f>
        <v>4.0190000000000001</v>
      </c>
      <c r="AM19" s="125" t="str" cm="1">
        <f t="array" ref="AM19">IF(G19&lt;&gt;"",COLUMN(E:E)+ROW(G19)/1000,"")</f>
        <v/>
      </c>
      <c r="AN19" s="125" t="str" cm="1">
        <f t="array" ref="AN19">IF(H19&lt;&gt;"",COLUMN(F:F)+ROW(H19)/1000,"")</f>
        <v/>
      </c>
      <c r="AO19" s="125" t="str" cm="1">
        <f t="array" ref="AO19">IF(I19&lt;&gt;"",COLUMN(G:G)+ROW(I19)/1000,"")</f>
        <v/>
      </c>
      <c r="AP19" s="125" t="str" cm="1">
        <f t="array" ref="AP19">IF(J19&lt;&gt;"",COLUMN(H:H)+ROW(J19)/1000,"")</f>
        <v/>
      </c>
      <c r="AQ19" s="125" t="str" cm="1">
        <f t="array" ref="AQ19">IF(K19&lt;&gt;"",COLUMN(I:I)+ROW(K19)/1000,"")</f>
        <v/>
      </c>
      <c r="AR19" s="125" t="str" cm="1">
        <f t="array" ref="AR19">IF(L19&lt;&gt;"",COLUMN(J:J)+ROW(L19)/1000,"")</f>
        <v/>
      </c>
      <c r="AS19" s="125" t="str" cm="1">
        <f t="array" ref="AS19">IF(M19&lt;&gt;"",COLUMN(K:K)+ROW(M19)/1000,"")</f>
        <v/>
      </c>
      <c r="AT19" s="125" t="str" cm="1">
        <f t="array" ref="AT19">IF(N19&lt;&gt;"",COLUMN(L:L)+ROW(N19)/1000,"")</f>
        <v/>
      </c>
      <c r="AU19" s="125" t="str" cm="1">
        <f t="array" ref="AU19">IF(O19&lt;&gt;"",COLUMN(M:M)+ROW(O19)/1000,"")</f>
        <v/>
      </c>
      <c r="AV19" s="125" cm="1">
        <f t="array" ref="AV19">IF(P19&lt;&gt;"",COLUMN(N:N)+ROW(P19)/1000,"")</f>
        <v>14.019</v>
      </c>
      <c r="AW19" s="125" t="str" cm="1">
        <f t="array" ref="AW19">IF(Q19&lt;&gt;"",COLUMN(O:O)+ROW(Q19)/1000,"")</f>
        <v/>
      </c>
      <c r="AX19" s="125" t="str" cm="1">
        <f t="array" ref="AX19">IF(R19&lt;&gt;"",COLUMN(P:P)+ROW(R19)/1000,"")</f>
        <v/>
      </c>
      <c r="AY19" s="125" t="str" cm="1">
        <f t="array" ref="AY19">IF(S19&lt;&gt;"",COLUMN(Q:Q)+ROW(S19)/1000,"")</f>
        <v/>
      </c>
      <c r="AZ19" s="125" t="str" cm="1">
        <f t="array" ref="AZ19">IF(T19&lt;&gt;"",COLUMN(R:R)+ROW(T19)/1000,"")</f>
        <v/>
      </c>
      <c r="BA19" s="125" t="str" cm="1">
        <f t="array" ref="BA19">IF(U19&lt;&gt;"",COLUMN(S:S)+ROW(U19)/1000,"")</f>
        <v/>
      </c>
      <c r="BB19" s="125" cm="1">
        <f t="array" ref="BB19">IF(V19&lt;&gt;"",COLUMN(T:T)+ROW(V19)/1000,"")</f>
        <v>20.018999999999998</v>
      </c>
      <c r="BC19" s="125" t="str" cm="1">
        <f t="array" ref="BC19">IF(W19&lt;&gt;"",COLUMN(U:U)+ROW(W19)/1000,"")</f>
        <v/>
      </c>
      <c r="BD19" s="125" t="str" cm="1">
        <f t="array" ref="BD19">IF(X19&lt;&gt;"",COLUMN(V:V)+ROW(X19)/1000,"")</f>
        <v/>
      </c>
      <c r="BE19" s="125" t="str" cm="1">
        <f t="array" ref="BE19">IF(Y19&lt;&gt;"",COLUMN(W:W)+ROW(Y19)/1000,"")</f>
        <v/>
      </c>
      <c r="BF19" s="125" t="str" cm="1">
        <f t="array" ref="BF19">IF(Z19&lt;&gt;"",COLUMN(X:X)+ROW(Z19)/1000,"")</f>
        <v/>
      </c>
      <c r="BG19" s="125" t="str" cm="1">
        <f t="array" ref="BG19">IF(AA19&lt;&gt;"",COLUMN(Y:Y)+ROW(AA19)/1000,"")</f>
        <v/>
      </c>
      <c r="BH19" s="125" t="str" cm="1">
        <f t="array" ref="BH19">IF(AB19&lt;&gt;"",COLUMN(Z:Z)+ROW(AB19)/1000,"")</f>
        <v/>
      </c>
      <c r="BI19" s="125" t="str" cm="1">
        <f t="array" ref="BI19">IF(AC19&lt;&gt;"",COLUMN(AA:AA)+ROW(AC19)/1000,"")</f>
        <v/>
      </c>
      <c r="BJ19" s="125" t="str" cm="1">
        <f t="array" ref="BJ19">IF(AD19&lt;&gt;"",COLUMN(AB:AB)+ROW(AD19)/1000,"")</f>
        <v/>
      </c>
      <c r="BK19" s="125" t="str" cm="1">
        <f t="array" ref="BK19">IF(AE19&lt;&gt;"",COLUMN(AC:AC)+ROW(AE19)/1000,"")</f>
        <v/>
      </c>
      <c r="BL19" s="125" t="str" cm="1">
        <f t="array" ref="BL19">IF(AF19&lt;&gt;"",COLUMN(AD:AD)+ROW(AF19)/1000,"")</f>
        <v/>
      </c>
      <c r="BM19" s="125" t="str" cm="1">
        <f t="array" ref="BM19">IF(AG19&lt;&gt;"",COLUMN(AE:AE)+ROW(AG19)/1000,"")</f>
        <v/>
      </c>
    </row>
    <row r="20" spans="1:65" x14ac:dyDescent="0.3">
      <c r="A20" s="65"/>
      <c r="B20" s="55" t="s">
        <v>39</v>
      </c>
      <c r="C20" s="61"/>
      <c r="D20" s="99"/>
      <c r="E20" s="99"/>
      <c r="F20" s="103" t="s">
        <v>100</v>
      </c>
      <c r="G20" s="99"/>
      <c r="H20" s="99"/>
      <c r="I20" s="99"/>
      <c r="J20" s="99"/>
      <c r="K20" s="99"/>
      <c r="L20" s="99"/>
      <c r="M20" s="99"/>
      <c r="N20" s="99"/>
      <c r="O20" s="99"/>
      <c r="P20" s="99"/>
      <c r="Q20" s="99"/>
      <c r="R20" s="99"/>
      <c r="S20" s="99"/>
      <c r="T20" s="99"/>
      <c r="U20" s="99"/>
      <c r="V20" s="99"/>
      <c r="W20" s="99"/>
      <c r="X20" s="99"/>
      <c r="Y20" s="99"/>
      <c r="Z20" s="99"/>
      <c r="AA20" s="99"/>
      <c r="AB20" s="99"/>
      <c r="AC20" s="99"/>
      <c r="AD20" s="99"/>
      <c r="AE20" s="99"/>
      <c r="AF20" s="99"/>
      <c r="AG20" s="99"/>
      <c r="AH20" t="str" cm="1">
        <f t="array" ref="AH20">INDEX(A$7:A20,MAX(IF(A$7:A20&lt;&gt;"",ROW(A$7:A20)-6,"")))</f>
        <v>Logement 4</v>
      </c>
      <c r="AI20" s="125" t="str" cm="1">
        <f t="array" ref="AI20">IF(C20&lt;&gt;"",COLUMN(A:A)+ROW(C20)/1000,"")</f>
        <v/>
      </c>
      <c r="AJ20" s="125" t="str" cm="1">
        <f t="array" ref="AJ20">IF(D20&lt;&gt;"",COLUMN(B:B)+ROW(D20)/1000,"")</f>
        <v/>
      </c>
      <c r="AK20" s="125" t="str" cm="1">
        <f t="array" ref="AK20">IF(E20&lt;&gt;"",COLUMN(C:C)+ROW(E20)/1000,"")</f>
        <v/>
      </c>
      <c r="AL20" s="125" cm="1">
        <f t="array" ref="AL20">IF(F20&lt;&gt;"",COLUMN(D:D)+ROW(F20)/1000,"")</f>
        <v>4.0199999999999996</v>
      </c>
      <c r="AM20" s="125" t="str" cm="1">
        <f t="array" ref="AM20">IF(G20&lt;&gt;"",COLUMN(E:E)+ROW(G20)/1000,"")</f>
        <v/>
      </c>
      <c r="AN20" s="125" t="str" cm="1">
        <f t="array" ref="AN20">IF(H20&lt;&gt;"",COLUMN(F:F)+ROW(H20)/1000,"")</f>
        <v/>
      </c>
      <c r="AO20" s="125" t="str" cm="1">
        <f t="array" ref="AO20">IF(I20&lt;&gt;"",COLUMN(G:G)+ROW(I20)/1000,"")</f>
        <v/>
      </c>
      <c r="AP20" s="125" t="str" cm="1">
        <f t="array" ref="AP20">IF(J20&lt;&gt;"",COLUMN(H:H)+ROW(J20)/1000,"")</f>
        <v/>
      </c>
      <c r="AQ20" s="125" t="str" cm="1">
        <f t="array" ref="AQ20">IF(K20&lt;&gt;"",COLUMN(I:I)+ROW(K20)/1000,"")</f>
        <v/>
      </c>
      <c r="AR20" s="125" t="str" cm="1">
        <f t="array" ref="AR20">IF(L20&lt;&gt;"",COLUMN(J:J)+ROW(L20)/1000,"")</f>
        <v/>
      </c>
      <c r="AS20" s="125" t="str" cm="1">
        <f t="array" ref="AS20">IF(M20&lt;&gt;"",COLUMN(K:K)+ROW(M20)/1000,"")</f>
        <v/>
      </c>
      <c r="AT20" s="125" t="str" cm="1">
        <f t="array" ref="AT20">IF(N20&lt;&gt;"",COLUMN(L:L)+ROW(N20)/1000,"")</f>
        <v/>
      </c>
      <c r="AU20" s="125" t="str" cm="1">
        <f t="array" ref="AU20">IF(O20&lt;&gt;"",COLUMN(M:M)+ROW(O20)/1000,"")</f>
        <v/>
      </c>
      <c r="AV20" s="125" t="str" cm="1">
        <f t="array" ref="AV20">IF(P20&lt;&gt;"",COLUMN(N:N)+ROW(P20)/1000,"")</f>
        <v/>
      </c>
      <c r="AW20" s="125" t="str" cm="1">
        <f t="array" ref="AW20">IF(Q20&lt;&gt;"",COLUMN(O:O)+ROW(Q20)/1000,"")</f>
        <v/>
      </c>
      <c r="AX20" s="125" t="str" cm="1">
        <f t="array" ref="AX20">IF(R20&lt;&gt;"",COLUMN(P:P)+ROW(R20)/1000,"")</f>
        <v/>
      </c>
      <c r="AY20" s="125" t="str" cm="1">
        <f t="array" ref="AY20">IF(S20&lt;&gt;"",COLUMN(Q:Q)+ROW(S20)/1000,"")</f>
        <v/>
      </c>
      <c r="AZ20" s="125" t="str" cm="1">
        <f t="array" ref="AZ20">IF(T20&lt;&gt;"",COLUMN(R:R)+ROW(T20)/1000,"")</f>
        <v/>
      </c>
      <c r="BA20" s="125" t="str" cm="1">
        <f t="array" ref="BA20">IF(U20&lt;&gt;"",COLUMN(S:S)+ROW(U20)/1000,"")</f>
        <v/>
      </c>
      <c r="BB20" s="125" t="str" cm="1">
        <f t="array" ref="BB20">IF(V20&lt;&gt;"",COLUMN(T:T)+ROW(V20)/1000,"")</f>
        <v/>
      </c>
      <c r="BC20" s="125" t="str" cm="1">
        <f t="array" ref="BC20">IF(W20&lt;&gt;"",COLUMN(U:U)+ROW(W20)/1000,"")</f>
        <v/>
      </c>
      <c r="BD20" s="125" t="str" cm="1">
        <f t="array" ref="BD20">IF(X20&lt;&gt;"",COLUMN(V:V)+ROW(X20)/1000,"")</f>
        <v/>
      </c>
      <c r="BE20" s="125" t="str" cm="1">
        <f t="array" ref="BE20">IF(Y20&lt;&gt;"",COLUMN(W:W)+ROW(Y20)/1000,"")</f>
        <v/>
      </c>
      <c r="BF20" s="125" t="str" cm="1">
        <f t="array" ref="BF20">IF(Z20&lt;&gt;"",COLUMN(X:X)+ROW(Z20)/1000,"")</f>
        <v/>
      </c>
      <c r="BG20" s="125" t="str" cm="1">
        <f t="array" ref="BG20">IF(AA20&lt;&gt;"",COLUMN(Y:Y)+ROW(AA20)/1000,"")</f>
        <v/>
      </c>
      <c r="BH20" s="125" t="str" cm="1">
        <f t="array" ref="BH20">IF(AB20&lt;&gt;"",COLUMN(Z:Z)+ROW(AB20)/1000,"")</f>
        <v/>
      </c>
      <c r="BI20" s="125" t="str" cm="1">
        <f t="array" ref="BI20">IF(AC20&lt;&gt;"",COLUMN(AA:AA)+ROW(AC20)/1000,"")</f>
        <v/>
      </c>
      <c r="BJ20" s="125" t="str" cm="1">
        <f t="array" ref="BJ20">IF(AD20&lt;&gt;"",COLUMN(AB:AB)+ROW(AD20)/1000,"")</f>
        <v/>
      </c>
      <c r="BK20" s="125" t="str" cm="1">
        <f t="array" ref="BK20">IF(AE20&lt;&gt;"",COLUMN(AC:AC)+ROW(AE20)/1000,"")</f>
        <v/>
      </c>
      <c r="BL20" s="125" t="str" cm="1">
        <f t="array" ref="BL20">IF(AF20&lt;&gt;"",COLUMN(AD:AD)+ROW(AF20)/1000,"")</f>
        <v/>
      </c>
      <c r="BM20" s="125" t="str" cm="1">
        <f t="array" ref="BM20">IF(AG20&lt;&gt;"",COLUMN(AE:AE)+ROW(AG20)/1000,"")</f>
        <v/>
      </c>
    </row>
    <row r="21" spans="1:65" x14ac:dyDescent="0.3">
      <c r="A21" s="66"/>
      <c r="B21" s="67" t="s">
        <v>98</v>
      </c>
      <c r="C21" s="62"/>
      <c r="D21" s="62"/>
      <c r="E21" s="62"/>
      <c r="F21" s="100"/>
      <c r="G21" s="62"/>
      <c r="H21" s="62"/>
      <c r="I21" s="62"/>
      <c r="J21" s="62"/>
      <c r="K21" s="62"/>
      <c r="L21" s="62"/>
      <c r="M21" s="62"/>
      <c r="N21" s="62"/>
      <c r="O21" s="62"/>
      <c r="P21" s="62"/>
      <c r="Q21" s="62"/>
      <c r="R21" s="62"/>
      <c r="S21" s="62"/>
      <c r="T21" s="62"/>
      <c r="U21" s="62"/>
      <c r="V21" s="62"/>
      <c r="W21" s="62"/>
      <c r="X21" s="62"/>
      <c r="Y21" s="62"/>
      <c r="Z21" s="62"/>
      <c r="AA21" s="62"/>
      <c r="AB21" s="62"/>
      <c r="AC21" s="62"/>
      <c r="AD21" s="62"/>
      <c r="AE21" s="62"/>
      <c r="AF21" s="62"/>
      <c r="AG21" s="62"/>
      <c r="AH21" t="str" cm="1">
        <f t="array" ref="AH21">INDEX(A$7:A21,MAX(IF(A$7:A21&lt;&gt;"",ROW(A$7:A21)-6,"")))</f>
        <v>Logement 4</v>
      </c>
      <c r="AI21" s="125" t="str" cm="1">
        <f t="array" ref="AI21">IF(C21&lt;&gt;"",COLUMN(A:A)+ROW(C21)/1000,"")</f>
        <v/>
      </c>
      <c r="AJ21" s="125" t="str" cm="1">
        <f t="array" ref="AJ21">IF(D21&lt;&gt;"",COLUMN(B:B)+ROW(D21)/1000,"")</f>
        <v/>
      </c>
      <c r="AK21" s="125" t="str" cm="1">
        <f t="array" ref="AK21">IF(E21&lt;&gt;"",COLUMN(C:C)+ROW(E21)/1000,"")</f>
        <v/>
      </c>
      <c r="AL21" s="125" t="str" cm="1">
        <f t="array" ref="AL21">IF(F21&lt;&gt;"",COLUMN(D:D)+ROW(F21)/1000,"")</f>
        <v/>
      </c>
      <c r="AM21" s="125" t="str" cm="1">
        <f t="array" ref="AM21">IF(G21&lt;&gt;"",COLUMN(E:E)+ROW(G21)/1000,"")</f>
        <v/>
      </c>
      <c r="AN21" s="125" t="str" cm="1">
        <f t="array" ref="AN21">IF(H21&lt;&gt;"",COLUMN(F:F)+ROW(H21)/1000,"")</f>
        <v/>
      </c>
      <c r="AO21" s="125" t="str" cm="1">
        <f t="array" ref="AO21">IF(I21&lt;&gt;"",COLUMN(G:G)+ROW(I21)/1000,"")</f>
        <v/>
      </c>
      <c r="AP21" s="125" t="str" cm="1">
        <f t="array" ref="AP21">IF(J21&lt;&gt;"",COLUMN(H:H)+ROW(J21)/1000,"")</f>
        <v/>
      </c>
      <c r="AQ21" s="125" t="str" cm="1">
        <f t="array" ref="AQ21">IF(K21&lt;&gt;"",COLUMN(I:I)+ROW(K21)/1000,"")</f>
        <v/>
      </c>
      <c r="AR21" s="125" t="str" cm="1">
        <f t="array" ref="AR21">IF(L21&lt;&gt;"",COLUMN(J:J)+ROW(L21)/1000,"")</f>
        <v/>
      </c>
      <c r="AS21" s="125" t="str" cm="1">
        <f t="array" ref="AS21">IF(M21&lt;&gt;"",COLUMN(K:K)+ROW(M21)/1000,"")</f>
        <v/>
      </c>
      <c r="AT21" s="125" t="str" cm="1">
        <f t="array" ref="AT21">IF(N21&lt;&gt;"",COLUMN(L:L)+ROW(N21)/1000,"")</f>
        <v/>
      </c>
      <c r="AU21" s="125" t="str" cm="1">
        <f t="array" ref="AU21">IF(O21&lt;&gt;"",COLUMN(M:M)+ROW(O21)/1000,"")</f>
        <v/>
      </c>
      <c r="AV21" s="125" t="str" cm="1">
        <f t="array" ref="AV21">IF(P21&lt;&gt;"",COLUMN(N:N)+ROW(P21)/1000,"")</f>
        <v/>
      </c>
      <c r="AW21" s="125" t="str" cm="1">
        <f t="array" ref="AW21">IF(Q21&lt;&gt;"",COLUMN(O:O)+ROW(Q21)/1000,"")</f>
        <v/>
      </c>
      <c r="AX21" s="125" t="str" cm="1">
        <f t="array" ref="AX21">IF(R21&lt;&gt;"",COLUMN(P:P)+ROW(R21)/1000,"")</f>
        <v/>
      </c>
      <c r="AY21" s="125" t="str" cm="1">
        <f t="array" ref="AY21">IF(S21&lt;&gt;"",COLUMN(Q:Q)+ROW(S21)/1000,"")</f>
        <v/>
      </c>
      <c r="AZ21" s="125" t="str" cm="1">
        <f t="array" ref="AZ21">IF(T21&lt;&gt;"",COLUMN(R:R)+ROW(T21)/1000,"")</f>
        <v/>
      </c>
      <c r="BA21" s="125" t="str" cm="1">
        <f t="array" ref="BA21">IF(U21&lt;&gt;"",COLUMN(S:S)+ROW(U21)/1000,"")</f>
        <v/>
      </c>
      <c r="BB21" s="125" t="str" cm="1">
        <f t="array" ref="BB21">IF(V21&lt;&gt;"",COLUMN(T:T)+ROW(V21)/1000,"")</f>
        <v/>
      </c>
      <c r="BC21" s="125" t="str" cm="1">
        <f t="array" ref="BC21">IF(W21&lt;&gt;"",COLUMN(U:U)+ROW(W21)/1000,"")</f>
        <v/>
      </c>
      <c r="BD21" s="125" t="str" cm="1">
        <f t="array" ref="BD21">IF(X21&lt;&gt;"",COLUMN(V:V)+ROW(X21)/1000,"")</f>
        <v/>
      </c>
      <c r="BE21" s="125" t="str" cm="1">
        <f t="array" ref="BE21">IF(Y21&lt;&gt;"",COLUMN(W:W)+ROW(Y21)/1000,"")</f>
        <v/>
      </c>
      <c r="BF21" s="125" t="str" cm="1">
        <f t="array" ref="BF21">IF(Z21&lt;&gt;"",COLUMN(X:X)+ROW(Z21)/1000,"")</f>
        <v/>
      </c>
      <c r="BG21" s="125" t="str" cm="1">
        <f t="array" ref="BG21">IF(AA21&lt;&gt;"",COLUMN(Y:Y)+ROW(AA21)/1000,"")</f>
        <v/>
      </c>
      <c r="BH21" s="125" t="str" cm="1">
        <f t="array" ref="BH21">IF(AB21&lt;&gt;"",COLUMN(Z:Z)+ROW(AB21)/1000,"")</f>
        <v/>
      </c>
      <c r="BI21" s="125" t="str" cm="1">
        <f t="array" ref="BI21">IF(AC21&lt;&gt;"",COLUMN(AA:AA)+ROW(AC21)/1000,"")</f>
        <v/>
      </c>
      <c r="BJ21" s="125" t="str" cm="1">
        <f t="array" ref="BJ21">IF(AD21&lt;&gt;"",COLUMN(AB:AB)+ROW(AD21)/1000,"")</f>
        <v/>
      </c>
      <c r="BK21" s="125" t="str" cm="1">
        <f t="array" ref="BK21">IF(AE21&lt;&gt;"",COLUMN(AC:AC)+ROW(AE21)/1000,"")</f>
        <v/>
      </c>
      <c r="BL21" s="125" t="str" cm="1">
        <f t="array" ref="BL21">IF(AF21&lt;&gt;"",COLUMN(AD:AD)+ROW(AF21)/1000,"")</f>
        <v/>
      </c>
      <c r="BM21" s="125" t="str" cm="1">
        <f t="array" ref="BM21">IF(AG21&lt;&gt;"",COLUMN(AE:AE)+ROW(AG21)/1000,"")</f>
        <v/>
      </c>
    </row>
    <row r="22" spans="1:65" x14ac:dyDescent="0.3">
      <c r="A22" s="65"/>
      <c r="B22" s="55" t="s">
        <v>43</v>
      </c>
      <c r="C22" s="61"/>
      <c r="D22" s="99"/>
      <c r="E22" s="99"/>
      <c r="F22" s="99"/>
      <c r="G22" s="99"/>
      <c r="H22" s="99"/>
      <c r="I22" s="99"/>
      <c r="J22" s="99"/>
      <c r="K22" s="99"/>
      <c r="L22" s="99"/>
      <c r="M22" s="99"/>
      <c r="N22" s="99"/>
      <c r="O22" s="99"/>
      <c r="P22" s="99"/>
      <c r="Q22" s="99"/>
      <c r="R22" s="99"/>
      <c r="S22" s="99"/>
      <c r="T22" s="99"/>
      <c r="U22" s="99"/>
      <c r="V22" s="99"/>
      <c r="W22" s="99"/>
      <c r="X22" s="99"/>
      <c r="Y22" s="99"/>
      <c r="Z22" s="99"/>
      <c r="AA22" s="99"/>
      <c r="AB22" s="99"/>
      <c r="AC22" s="99"/>
      <c r="AD22" s="99"/>
      <c r="AE22" s="99"/>
      <c r="AF22" s="99"/>
      <c r="AG22" s="99"/>
      <c r="AH22" t="str" cm="1">
        <f t="array" ref="AH22">INDEX(A$7:A22,MAX(IF(A$7:A22&lt;&gt;"",ROW(A$7:A22)-6,"")))</f>
        <v>Logement 4</v>
      </c>
      <c r="AI22" s="125" t="str" cm="1">
        <f t="array" ref="AI22">IF(C22&lt;&gt;"",COLUMN(A:A)+ROW(C22)/1000,"")</f>
        <v/>
      </c>
      <c r="AJ22" s="125" t="str" cm="1">
        <f t="array" ref="AJ22">IF(D22&lt;&gt;"",COLUMN(B:B)+ROW(D22)/1000,"")</f>
        <v/>
      </c>
      <c r="AK22" s="125" t="str" cm="1">
        <f t="array" ref="AK22">IF(E22&lt;&gt;"",COLUMN(C:C)+ROW(E22)/1000,"")</f>
        <v/>
      </c>
      <c r="AL22" s="125" t="str" cm="1">
        <f t="array" ref="AL22">IF(F22&lt;&gt;"",COLUMN(D:D)+ROW(F22)/1000,"")</f>
        <v/>
      </c>
      <c r="AM22" s="125" t="str" cm="1">
        <f t="array" ref="AM22">IF(G22&lt;&gt;"",COLUMN(E:E)+ROW(G22)/1000,"")</f>
        <v/>
      </c>
      <c r="AN22" s="125" t="str" cm="1">
        <f t="array" ref="AN22">IF(H22&lt;&gt;"",COLUMN(F:F)+ROW(H22)/1000,"")</f>
        <v/>
      </c>
      <c r="AO22" s="125" t="str" cm="1">
        <f t="array" ref="AO22">IF(I22&lt;&gt;"",COLUMN(G:G)+ROW(I22)/1000,"")</f>
        <v/>
      </c>
      <c r="AP22" s="125" t="str" cm="1">
        <f t="array" ref="AP22">IF(J22&lt;&gt;"",COLUMN(H:H)+ROW(J22)/1000,"")</f>
        <v/>
      </c>
      <c r="AQ22" s="125" t="str" cm="1">
        <f t="array" ref="AQ22">IF(K22&lt;&gt;"",COLUMN(I:I)+ROW(K22)/1000,"")</f>
        <v/>
      </c>
      <c r="AR22" s="125" t="str" cm="1">
        <f t="array" ref="AR22">IF(L22&lt;&gt;"",COLUMN(J:J)+ROW(L22)/1000,"")</f>
        <v/>
      </c>
      <c r="AS22" s="125" t="str" cm="1">
        <f t="array" ref="AS22">IF(M22&lt;&gt;"",COLUMN(K:K)+ROW(M22)/1000,"")</f>
        <v/>
      </c>
      <c r="AT22" s="125" t="str" cm="1">
        <f t="array" ref="AT22">IF(N22&lt;&gt;"",COLUMN(L:L)+ROW(N22)/1000,"")</f>
        <v/>
      </c>
      <c r="AU22" s="125" t="str" cm="1">
        <f t="array" ref="AU22">IF(O22&lt;&gt;"",COLUMN(M:M)+ROW(O22)/1000,"")</f>
        <v/>
      </c>
      <c r="AV22" s="125" t="str" cm="1">
        <f t="array" ref="AV22">IF(P22&lt;&gt;"",COLUMN(N:N)+ROW(P22)/1000,"")</f>
        <v/>
      </c>
      <c r="AW22" s="125" t="str" cm="1">
        <f t="array" ref="AW22">IF(Q22&lt;&gt;"",COLUMN(O:O)+ROW(Q22)/1000,"")</f>
        <v/>
      </c>
      <c r="AX22" s="125" t="str" cm="1">
        <f t="array" ref="AX22">IF(R22&lt;&gt;"",COLUMN(P:P)+ROW(R22)/1000,"")</f>
        <v/>
      </c>
      <c r="AY22" s="125" t="str" cm="1">
        <f t="array" ref="AY22">IF(S22&lt;&gt;"",COLUMN(Q:Q)+ROW(S22)/1000,"")</f>
        <v/>
      </c>
      <c r="AZ22" s="125" t="str" cm="1">
        <f t="array" ref="AZ22">IF(T22&lt;&gt;"",COLUMN(R:R)+ROW(T22)/1000,"")</f>
        <v/>
      </c>
      <c r="BA22" s="125" t="str" cm="1">
        <f t="array" ref="BA22">IF(U22&lt;&gt;"",COLUMN(S:S)+ROW(U22)/1000,"")</f>
        <v/>
      </c>
      <c r="BB22" s="125" t="str" cm="1">
        <f t="array" ref="BB22">IF(V22&lt;&gt;"",COLUMN(T:T)+ROW(V22)/1000,"")</f>
        <v/>
      </c>
      <c r="BC22" s="125" t="str" cm="1">
        <f t="array" ref="BC22">IF(W22&lt;&gt;"",COLUMN(U:U)+ROW(W22)/1000,"")</f>
        <v/>
      </c>
      <c r="BD22" s="125" t="str" cm="1">
        <f t="array" ref="BD22">IF(X22&lt;&gt;"",COLUMN(V:V)+ROW(X22)/1000,"")</f>
        <v/>
      </c>
      <c r="BE22" s="125" t="str" cm="1">
        <f t="array" ref="BE22">IF(Y22&lt;&gt;"",COLUMN(W:W)+ROW(Y22)/1000,"")</f>
        <v/>
      </c>
      <c r="BF22" s="125" t="str" cm="1">
        <f t="array" ref="BF22">IF(Z22&lt;&gt;"",COLUMN(X:X)+ROW(Z22)/1000,"")</f>
        <v/>
      </c>
      <c r="BG22" s="125" t="str" cm="1">
        <f t="array" ref="BG22">IF(AA22&lt;&gt;"",COLUMN(Y:Y)+ROW(AA22)/1000,"")</f>
        <v/>
      </c>
      <c r="BH22" s="125" t="str" cm="1">
        <f t="array" ref="BH22">IF(AB22&lt;&gt;"",COLUMN(Z:Z)+ROW(AB22)/1000,"")</f>
        <v/>
      </c>
      <c r="BI22" s="125" t="str" cm="1">
        <f t="array" ref="BI22">IF(AC22&lt;&gt;"",COLUMN(AA:AA)+ROW(AC22)/1000,"")</f>
        <v/>
      </c>
      <c r="BJ22" s="125" t="str" cm="1">
        <f t="array" ref="BJ22">IF(AD22&lt;&gt;"",COLUMN(AB:AB)+ROW(AD22)/1000,"")</f>
        <v/>
      </c>
      <c r="BK22" s="125" t="str" cm="1">
        <f t="array" ref="BK22">IF(AE22&lt;&gt;"",COLUMN(AC:AC)+ROW(AE22)/1000,"")</f>
        <v/>
      </c>
      <c r="BL22" s="125" t="str" cm="1">
        <f t="array" ref="BL22">IF(AF22&lt;&gt;"",COLUMN(AD:AD)+ROW(AF22)/1000,"")</f>
        <v/>
      </c>
      <c r="BM22" s="125" t="str" cm="1">
        <f t="array" ref="BM22">IF(AG22&lt;&gt;"",COLUMN(AE:AE)+ROW(AG22)/1000,"")</f>
        <v/>
      </c>
    </row>
    <row r="23" spans="1:65" x14ac:dyDescent="0.3">
      <c r="A23" s="69" t="s">
        <v>57</v>
      </c>
      <c r="B23" s="69"/>
      <c r="C23" s="64"/>
      <c r="D23" s="97"/>
      <c r="E23" s="97"/>
      <c r="F23" s="97"/>
      <c r="G23" s="97"/>
      <c r="H23" s="97"/>
      <c r="I23" s="97"/>
      <c r="J23" s="97"/>
      <c r="K23" s="97"/>
      <c r="L23" s="97"/>
      <c r="M23" s="97"/>
      <c r="N23" s="97"/>
      <c r="O23" s="97"/>
      <c r="P23" s="97"/>
      <c r="Q23" s="97"/>
      <c r="R23" s="97"/>
      <c r="S23" s="97"/>
      <c r="T23" s="97"/>
      <c r="U23" s="97"/>
      <c r="V23" s="97"/>
      <c r="W23" s="97"/>
      <c r="X23" s="97"/>
      <c r="Y23" s="97"/>
      <c r="Z23" s="97"/>
      <c r="AA23" s="97"/>
      <c r="AB23" s="102" t="s">
        <v>35</v>
      </c>
      <c r="AC23" s="101"/>
      <c r="AD23" s="101"/>
      <c r="AE23" s="101"/>
      <c r="AF23" s="101"/>
      <c r="AG23" s="102" t="s">
        <v>37</v>
      </c>
      <c r="AH23" t="str" cm="1">
        <f t="array" ref="AH23">INDEX(A$7:A23,MAX(IF(A$7:A23&lt;&gt;"",ROW(A$7:A23)-6,"")))</f>
        <v>Logement 5</v>
      </c>
      <c r="AI23" s="125" t="str" cm="1">
        <f t="array" ref="AI23">IF(C23&lt;&gt;"",COLUMN(A:A)+ROW(C23)/1000,"")</f>
        <v/>
      </c>
      <c r="AJ23" s="125" t="str" cm="1">
        <f t="array" ref="AJ23">IF(D23&lt;&gt;"",COLUMN(B:B)+ROW(D23)/1000,"")</f>
        <v/>
      </c>
      <c r="AK23" s="125" t="str" cm="1">
        <f t="array" ref="AK23">IF(E23&lt;&gt;"",COLUMN(C:C)+ROW(E23)/1000,"")</f>
        <v/>
      </c>
      <c r="AL23" s="125" t="str" cm="1">
        <f t="array" ref="AL23">IF(F23&lt;&gt;"",COLUMN(D:D)+ROW(F23)/1000,"")</f>
        <v/>
      </c>
      <c r="AM23" s="125" t="str" cm="1">
        <f t="array" ref="AM23">IF(G23&lt;&gt;"",COLUMN(E:E)+ROW(G23)/1000,"")</f>
        <v/>
      </c>
      <c r="AN23" s="125" t="str" cm="1">
        <f t="array" ref="AN23">IF(H23&lt;&gt;"",COLUMN(F:F)+ROW(H23)/1000,"")</f>
        <v/>
      </c>
      <c r="AO23" s="125" t="str" cm="1">
        <f t="array" ref="AO23">IF(I23&lt;&gt;"",COLUMN(G:G)+ROW(I23)/1000,"")</f>
        <v/>
      </c>
      <c r="AP23" s="125" t="str" cm="1">
        <f t="array" ref="AP23">IF(J23&lt;&gt;"",COLUMN(H:H)+ROW(J23)/1000,"")</f>
        <v/>
      </c>
      <c r="AQ23" s="125" t="str" cm="1">
        <f t="array" ref="AQ23">IF(K23&lt;&gt;"",COLUMN(I:I)+ROW(K23)/1000,"")</f>
        <v/>
      </c>
      <c r="AR23" s="125" t="str" cm="1">
        <f t="array" ref="AR23">IF(L23&lt;&gt;"",COLUMN(J:J)+ROW(L23)/1000,"")</f>
        <v/>
      </c>
      <c r="AS23" s="125" t="str" cm="1">
        <f t="array" ref="AS23">IF(M23&lt;&gt;"",COLUMN(K:K)+ROW(M23)/1000,"")</f>
        <v/>
      </c>
      <c r="AT23" s="125" t="str" cm="1">
        <f t="array" ref="AT23">IF(N23&lt;&gt;"",COLUMN(L:L)+ROW(N23)/1000,"")</f>
        <v/>
      </c>
      <c r="AU23" s="125" t="str" cm="1">
        <f t="array" ref="AU23">IF(O23&lt;&gt;"",COLUMN(M:M)+ROW(O23)/1000,"")</f>
        <v/>
      </c>
      <c r="AV23" s="125" t="str" cm="1">
        <f t="array" ref="AV23">IF(P23&lt;&gt;"",COLUMN(N:N)+ROW(P23)/1000,"")</f>
        <v/>
      </c>
      <c r="AW23" s="125" t="str" cm="1">
        <f t="array" ref="AW23">IF(Q23&lt;&gt;"",COLUMN(O:O)+ROW(Q23)/1000,"")</f>
        <v/>
      </c>
      <c r="AX23" s="125" t="str" cm="1">
        <f t="array" ref="AX23">IF(R23&lt;&gt;"",COLUMN(P:P)+ROW(R23)/1000,"")</f>
        <v/>
      </c>
      <c r="AY23" s="125" t="str" cm="1">
        <f t="array" ref="AY23">IF(S23&lt;&gt;"",COLUMN(Q:Q)+ROW(S23)/1000,"")</f>
        <v/>
      </c>
      <c r="AZ23" s="125" t="str" cm="1">
        <f t="array" ref="AZ23">IF(T23&lt;&gt;"",COLUMN(R:R)+ROW(T23)/1000,"")</f>
        <v/>
      </c>
      <c r="BA23" s="125" t="str" cm="1">
        <f t="array" ref="BA23">IF(U23&lt;&gt;"",COLUMN(S:S)+ROW(U23)/1000,"")</f>
        <v/>
      </c>
      <c r="BB23" s="125" t="str" cm="1">
        <f t="array" ref="BB23">IF(V23&lt;&gt;"",COLUMN(T:T)+ROW(V23)/1000,"")</f>
        <v/>
      </c>
      <c r="BC23" s="125" t="str" cm="1">
        <f t="array" ref="BC23">IF(W23&lt;&gt;"",COLUMN(U:U)+ROW(W23)/1000,"")</f>
        <v/>
      </c>
      <c r="BD23" s="125" t="str" cm="1">
        <f t="array" ref="BD23">IF(X23&lt;&gt;"",COLUMN(V:V)+ROW(X23)/1000,"")</f>
        <v/>
      </c>
      <c r="BE23" s="125" t="str" cm="1">
        <f t="array" ref="BE23">IF(Y23&lt;&gt;"",COLUMN(W:W)+ROW(Y23)/1000,"")</f>
        <v/>
      </c>
      <c r="BF23" s="125" t="str" cm="1">
        <f t="array" ref="BF23">IF(Z23&lt;&gt;"",COLUMN(X:X)+ROW(Z23)/1000,"")</f>
        <v/>
      </c>
      <c r="BG23" s="125" t="str" cm="1">
        <f t="array" ref="BG23">IF(AA23&lt;&gt;"",COLUMN(Y:Y)+ROW(AA23)/1000,"")</f>
        <v/>
      </c>
      <c r="BH23" s="125" cm="1">
        <f t="array" ref="BH23">IF(AB23&lt;&gt;"",COLUMN(Z:Z)+ROW(AB23)/1000,"")</f>
        <v>26.023</v>
      </c>
      <c r="BI23" s="125" t="str" cm="1">
        <f t="array" ref="BI23">IF(AC23&lt;&gt;"",COLUMN(AA:AA)+ROW(AC23)/1000,"")</f>
        <v/>
      </c>
      <c r="BJ23" s="125" t="str" cm="1">
        <f t="array" ref="BJ23">IF(AD23&lt;&gt;"",COLUMN(AB:AB)+ROW(AD23)/1000,"")</f>
        <v/>
      </c>
      <c r="BK23" s="125" t="str" cm="1">
        <f t="array" ref="BK23">IF(AE23&lt;&gt;"",COLUMN(AC:AC)+ROW(AE23)/1000,"")</f>
        <v/>
      </c>
      <c r="BL23" s="125" t="str" cm="1">
        <f t="array" ref="BL23">IF(AF23&lt;&gt;"",COLUMN(AD:AD)+ROW(AF23)/1000,"")</f>
        <v/>
      </c>
      <c r="BM23" s="125" cm="1">
        <f t="array" ref="BM23">IF(AG23&lt;&gt;"",COLUMN(AE:AE)+ROW(AG23)/1000,"")</f>
        <v>31.023</v>
      </c>
    </row>
    <row r="24" spans="1:65" x14ac:dyDescent="0.3">
      <c r="A24" s="65"/>
      <c r="B24" s="55" t="s">
        <v>39</v>
      </c>
      <c r="C24" s="61"/>
      <c r="D24" s="99"/>
      <c r="E24" s="99"/>
      <c r="F24" s="99"/>
      <c r="G24" s="99"/>
      <c r="H24" s="99"/>
      <c r="I24" s="99"/>
      <c r="J24" s="99"/>
      <c r="K24" s="99"/>
      <c r="L24" s="99"/>
      <c r="M24" s="99"/>
      <c r="N24" s="99"/>
      <c r="O24" s="99"/>
      <c r="P24" s="99"/>
      <c r="Q24" s="99"/>
      <c r="R24" s="99"/>
      <c r="S24" s="99"/>
      <c r="T24" s="99"/>
      <c r="U24" s="99"/>
      <c r="V24" s="99"/>
      <c r="W24" s="99"/>
      <c r="X24" s="99"/>
      <c r="Y24" s="99"/>
      <c r="Z24" s="99"/>
      <c r="AA24" s="99"/>
      <c r="AB24" s="61"/>
      <c r="AC24" s="61"/>
      <c r="AD24" s="61"/>
      <c r="AE24" s="61"/>
      <c r="AF24" s="61"/>
      <c r="AG24" s="61"/>
      <c r="AH24" t="str" cm="1">
        <f t="array" ref="AH24">INDEX(A$7:A24,MAX(IF(A$7:A24&lt;&gt;"",ROW(A$7:A24)-6,"")))</f>
        <v>Logement 5</v>
      </c>
      <c r="AI24" s="125" t="str" cm="1">
        <f t="array" ref="AI24">IF(C24&lt;&gt;"",COLUMN(A:A)+ROW(C24)/1000,"")</f>
        <v/>
      </c>
      <c r="AJ24" s="125" t="str" cm="1">
        <f t="array" ref="AJ24">IF(D24&lt;&gt;"",COLUMN(B:B)+ROW(D24)/1000,"")</f>
        <v/>
      </c>
      <c r="AK24" s="125" t="str" cm="1">
        <f t="array" ref="AK24">IF(E24&lt;&gt;"",COLUMN(C:C)+ROW(E24)/1000,"")</f>
        <v/>
      </c>
      <c r="AL24" s="125" t="str" cm="1">
        <f t="array" ref="AL24">IF(F24&lt;&gt;"",COLUMN(D:D)+ROW(F24)/1000,"")</f>
        <v/>
      </c>
      <c r="AM24" s="125" t="str" cm="1">
        <f t="array" ref="AM24">IF(G24&lt;&gt;"",COLUMN(E:E)+ROW(G24)/1000,"")</f>
        <v/>
      </c>
      <c r="AN24" s="125" t="str" cm="1">
        <f t="array" ref="AN24">IF(H24&lt;&gt;"",COLUMN(F:F)+ROW(H24)/1000,"")</f>
        <v/>
      </c>
      <c r="AO24" s="125" t="str" cm="1">
        <f t="array" ref="AO24">IF(I24&lt;&gt;"",COLUMN(G:G)+ROW(I24)/1000,"")</f>
        <v/>
      </c>
      <c r="AP24" s="125" t="str" cm="1">
        <f t="array" ref="AP24">IF(J24&lt;&gt;"",COLUMN(H:H)+ROW(J24)/1000,"")</f>
        <v/>
      </c>
      <c r="AQ24" s="125" t="str" cm="1">
        <f t="array" ref="AQ24">IF(K24&lt;&gt;"",COLUMN(I:I)+ROW(K24)/1000,"")</f>
        <v/>
      </c>
      <c r="AR24" s="125" t="str" cm="1">
        <f t="array" ref="AR24">IF(L24&lt;&gt;"",COLUMN(J:J)+ROW(L24)/1000,"")</f>
        <v/>
      </c>
      <c r="AS24" s="125" t="str" cm="1">
        <f t="array" ref="AS24">IF(M24&lt;&gt;"",COLUMN(K:K)+ROW(M24)/1000,"")</f>
        <v/>
      </c>
      <c r="AT24" s="125" t="str" cm="1">
        <f t="array" ref="AT24">IF(N24&lt;&gt;"",COLUMN(L:L)+ROW(N24)/1000,"")</f>
        <v/>
      </c>
      <c r="AU24" s="125" t="str" cm="1">
        <f t="array" ref="AU24">IF(O24&lt;&gt;"",COLUMN(M:M)+ROW(O24)/1000,"")</f>
        <v/>
      </c>
      <c r="AV24" s="125" t="str" cm="1">
        <f t="array" ref="AV24">IF(P24&lt;&gt;"",COLUMN(N:N)+ROW(P24)/1000,"")</f>
        <v/>
      </c>
      <c r="AW24" s="125" t="str" cm="1">
        <f t="array" ref="AW24">IF(Q24&lt;&gt;"",COLUMN(O:O)+ROW(Q24)/1000,"")</f>
        <v/>
      </c>
      <c r="AX24" s="125" t="str" cm="1">
        <f t="array" ref="AX24">IF(R24&lt;&gt;"",COLUMN(P:P)+ROW(R24)/1000,"")</f>
        <v/>
      </c>
      <c r="AY24" s="125" t="str" cm="1">
        <f t="array" ref="AY24">IF(S24&lt;&gt;"",COLUMN(Q:Q)+ROW(S24)/1000,"")</f>
        <v/>
      </c>
      <c r="AZ24" s="125" t="str" cm="1">
        <f t="array" ref="AZ24">IF(T24&lt;&gt;"",COLUMN(R:R)+ROW(T24)/1000,"")</f>
        <v/>
      </c>
      <c r="BA24" s="125" t="str" cm="1">
        <f t="array" ref="BA24">IF(U24&lt;&gt;"",COLUMN(S:S)+ROW(U24)/1000,"")</f>
        <v/>
      </c>
      <c r="BB24" s="125" t="str" cm="1">
        <f t="array" ref="BB24">IF(V24&lt;&gt;"",COLUMN(T:T)+ROW(V24)/1000,"")</f>
        <v/>
      </c>
      <c r="BC24" s="125" t="str" cm="1">
        <f t="array" ref="BC24">IF(W24&lt;&gt;"",COLUMN(U:U)+ROW(W24)/1000,"")</f>
        <v/>
      </c>
      <c r="BD24" s="125" t="str" cm="1">
        <f t="array" ref="BD24">IF(X24&lt;&gt;"",COLUMN(V:V)+ROW(X24)/1000,"")</f>
        <v/>
      </c>
      <c r="BE24" s="125" t="str" cm="1">
        <f t="array" ref="BE24">IF(Y24&lt;&gt;"",COLUMN(W:W)+ROW(Y24)/1000,"")</f>
        <v/>
      </c>
      <c r="BF24" s="125" t="str" cm="1">
        <f t="array" ref="BF24">IF(Z24&lt;&gt;"",COLUMN(X:X)+ROW(Z24)/1000,"")</f>
        <v/>
      </c>
      <c r="BG24" s="125" t="str" cm="1">
        <f t="array" ref="BG24">IF(AA24&lt;&gt;"",COLUMN(Y:Y)+ROW(AA24)/1000,"")</f>
        <v/>
      </c>
      <c r="BH24" s="125" t="str" cm="1">
        <f t="array" ref="BH24">IF(AB24&lt;&gt;"",COLUMN(Z:Z)+ROW(AB24)/1000,"")</f>
        <v/>
      </c>
      <c r="BI24" s="125" t="str" cm="1">
        <f t="array" ref="BI24">IF(AC24&lt;&gt;"",COLUMN(AA:AA)+ROW(AC24)/1000,"")</f>
        <v/>
      </c>
      <c r="BJ24" s="125" t="str" cm="1">
        <f t="array" ref="BJ24">IF(AD24&lt;&gt;"",COLUMN(AB:AB)+ROW(AD24)/1000,"")</f>
        <v/>
      </c>
      <c r="BK24" s="125" t="str" cm="1">
        <f t="array" ref="BK24">IF(AE24&lt;&gt;"",COLUMN(AC:AC)+ROW(AE24)/1000,"")</f>
        <v/>
      </c>
      <c r="BL24" s="125" t="str" cm="1">
        <f t="array" ref="BL24">IF(AF24&lt;&gt;"",COLUMN(AD:AD)+ROW(AF24)/1000,"")</f>
        <v/>
      </c>
      <c r="BM24" s="125" t="str" cm="1">
        <f t="array" ref="BM24">IF(AG24&lt;&gt;"",COLUMN(AE:AE)+ROW(AG24)/1000,"")</f>
        <v/>
      </c>
    </row>
    <row r="25" spans="1:65" x14ac:dyDescent="0.3">
      <c r="A25" s="66"/>
      <c r="B25" s="67" t="s">
        <v>98</v>
      </c>
      <c r="C25" s="62"/>
      <c r="D25" s="62"/>
      <c r="E25" s="62"/>
      <c r="F25" s="62"/>
      <c r="G25" s="62"/>
      <c r="H25" s="62"/>
      <c r="I25" s="62"/>
      <c r="J25" s="62"/>
      <c r="K25" s="62"/>
      <c r="L25" s="62"/>
      <c r="M25" s="62"/>
      <c r="N25" s="62"/>
      <c r="O25" s="62"/>
      <c r="P25" s="62"/>
      <c r="Q25" s="62"/>
      <c r="R25" s="62"/>
      <c r="S25" s="62"/>
      <c r="T25" s="62"/>
      <c r="U25" s="62"/>
      <c r="V25" s="62"/>
      <c r="W25" s="62"/>
      <c r="X25" s="62"/>
      <c r="Y25" s="62"/>
      <c r="Z25" s="62"/>
      <c r="AA25" s="62"/>
      <c r="AB25" s="62"/>
      <c r="AC25" s="62"/>
      <c r="AD25" s="62"/>
      <c r="AE25" s="62"/>
      <c r="AF25" s="62"/>
      <c r="AG25" s="62"/>
      <c r="AH25" t="str" cm="1">
        <f t="array" ref="AH25">INDEX(A$7:A25,MAX(IF(A$7:A25&lt;&gt;"",ROW(A$7:A25)-6,"")))</f>
        <v>Logement 5</v>
      </c>
      <c r="AI25" s="125" t="str" cm="1">
        <f t="array" ref="AI25">IF(C25&lt;&gt;"",COLUMN(A:A)+ROW(C25)/1000,"")</f>
        <v/>
      </c>
      <c r="AJ25" s="125" t="str" cm="1">
        <f t="array" ref="AJ25">IF(D25&lt;&gt;"",COLUMN(B:B)+ROW(D25)/1000,"")</f>
        <v/>
      </c>
      <c r="AK25" s="125" t="str" cm="1">
        <f t="array" ref="AK25">IF(E25&lt;&gt;"",COLUMN(C:C)+ROW(E25)/1000,"")</f>
        <v/>
      </c>
      <c r="AL25" s="125" t="str" cm="1">
        <f t="array" ref="AL25">IF(F25&lt;&gt;"",COLUMN(D:D)+ROW(F25)/1000,"")</f>
        <v/>
      </c>
      <c r="AM25" s="125" t="str" cm="1">
        <f t="array" ref="AM25">IF(G25&lt;&gt;"",COLUMN(E:E)+ROW(G25)/1000,"")</f>
        <v/>
      </c>
      <c r="AN25" s="125" t="str" cm="1">
        <f t="array" ref="AN25">IF(H25&lt;&gt;"",COLUMN(F:F)+ROW(H25)/1000,"")</f>
        <v/>
      </c>
      <c r="AO25" s="125" t="str" cm="1">
        <f t="array" ref="AO25">IF(I25&lt;&gt;"",COLUMN(G:G)+ROW(I25)/1000,"")</f>
        <v/>
      </c>
      <c r="AP25" s="125" t="str" cm="1">
        <f t="array" ref="AP25">IF(J25&lt;&gt;"",COLUMN(H:H)+ROW(J25)/1000,"")</f>
        <v/>
      </c>
      <c r="AQ25" s="125" t="str" cm="1">
        <f t="array" ref="AQ25">IF(K25&lt;&gt;"",COLUMN(I:I)+ROW(K25)/1000,"")</f>
        <v/>
      </c>
      <c r="AR25" s="125" t="str" cm="1">
        <f t="array" ref="AR25">IF(L25&lt;&gt;"",COLUMN(J:J)+ROW(L25)/1000,"")</f>
        <v/>
      </c>
      <c r="AS25" s="125" t="str" cm="1">
        <f t="array" ref="AS25">IF(M25&lt;&gt;"",COLUMN(K:K)+ROW(M25)/1000,"")</f>
        <v/>
      </c>
      <c r="AT25" s="125" t="str" cm="1">
        <f t="array" ref="AT25">IF(N25&lt;&gt;"",COLUMN(L:L)+ROW(N25)/1000,"")</f>
        <v/>
      </c>
      <c r="AU25" s="125" t="str" cm="1">
        <f t="array" ref="AU25">IF(O25&lt;&gt;"",COLUMN(M:M)+ROW(O25)/1000,"")</f>
        <v/>
      </c>
      <c r="AV25" s="125" t="str" cm="1">
        <f t="array" ref="AV25">IF(P25&lt;&gt;"",COLUMN(N:N)+ROW(P25)/1000,"")</f>
        <v/>
      </c>
      <c r="AW25" s="125" t="str" cm="1">
        <f t="array" ref="AW25">IF(Q25&lt;&gt;"",COLUMN(O:O)+ROW(Q25)/1000,"")</f>
        <v/>
      </c>
      <c r="AX25" s="125" t="str" cm="1">
        <f t="array" ref="AX25">IF(R25&lt;&gt;"",COLUMN(P:P)+ROW(R25)/1000,"")</f>
        <v/>
      </c>
      <c r="AY25" s="125" t="str" cm="1">
        <f t="array" ref="AY25">IF(S25&lt;&gt;"",COLUMN(Q:Q)+ROW(S25)/1000,"")</f>
        <v/>
      </c>
      <c r="AZ25" s="125" t="str" cm="1">
        <f t="array" ref="AZ25">IF(T25&lt;&gt;"",COLUMN(R:R)+ROW(T25)/1000,"")</f>
        <v/>
      </c>
      <c r="BA25" s="125" t="str" cm="1">
        <f t="array" ref="BA25">IF(U25&lt;&gt;"",COLUMN(S:S)+ROW(U25)/1000,"")</f>
        <v/>
      </c>
      <c r="BB25" s="125" t="str" cm="1">
        <f t="array" ref="BB25">IF(V25&lt;&gt;"",COLUMN(T:T)+ROW(V25)/1000,"")</f>
        <v/>
      </c>
      <c r="BC25" s="125" t="str" cm="1">
        <f t="array" ref="BC25">IF(W25&lt;&gt;"",COLUMN(U:U)+ROW(W25)/1000,"")</f>
        <v/>
      </c>
      <c r="BD25" s="125" t="str" cm="1">
        <f t="array" ref="BD25">IF(X25&lt;&gt;"",COLUMN(V:V)+ROW(X25)/1000,"")</f>
        <v/>
      </c>
      <c r="BE25" s="125" t="str" cm="1">
        <f t="array" ref="BE25">IF(Y25&lt;&gt;"",COLUMN(W:W)+ROW(Y25)/1000,"")</f>
        <v/>
      </c>
      <c r="BF25" s="125" t="str" cm="1">
        <f t="array" ref="BF25">IF(Z25&lt;&gt;"",COLUMN(X:X)+ROW(Z25)/1000,"")</f>
        <v/>
      </c>
      <c r="BG25" s="125" t="str" cm="1">
        <f t="array" ref="BG25">IF(AA25&lt;&gt;"",COLUMN(Y:Y)+ROW(AA25)/1000,"")</f>
        <v/>
      </c>
      <c r="BH25" s="125" t="str" cm="1">
        <f t="array" ref="BH25">IF(AB25&lt;&gt;"",COLUMN(Z:Z)+ROW(AB25)/1000,"")</f>
        <v/>
      </c>
      <c r="BI25" s="125" t="str" cm="1">
        <f t="array" ref="BI25">IF(AC25&lt;&gt;"",COLUMN(AA:AA)+ROW(AC25)/1000,"")</f>
        <v/>
      </c>
      <c r="BJ25" s="125" t="str" cm="1">
        <f t="array" ref="BJ25">IF(AD25&lt;&gt;"",COLUMN(AB:AB)+ROW(AD25)/1000,"")</f>
        <v/>
      </c>
      <c r="BK25" s="125" t="str" cm="1">
        <f t="array" ref="BK25">IF(AE25&lt;&gt;"",COLUMN(AC:AC)+ROW(AE25)/1000,"")</f>
        <v/>
      </c>
      <c r="BL25" s="125" t="str" cm="1">
        <f t="array" ref="BL25">IF(AF25&lt;&gt;"",COLUMN(AD:AD)+ROW(AF25)/1000,"")</f>
        <v/>
      </c>
      <c r="BM25" s="125" t="str" cm="1">
        <f t="array" ref="BM25">IF(AG25&lt;&gt;"",COLUMN(AE:AE)+ROW(AG25)/1000,"")</f>
        <v/>
      </c>
    </row>
    <row r="26" spans="1:65" x14ac:dyDescent="0.3">
      <c r="A26" s="65"/>
      <c r="B26" s="55" t="s">
        <v>43</v>
      </c>
      <c r="C26" s="61"/>
      <c r="D26" s="99"/>
      <c r="E26" s="99"/>
      <c r="F26" s="99"/>
      <c r="G26" s="99"/>
      <c r="H26" s="99"/>
      <c r="I26" s="99"/>
      <c r="J26" s="99"/>
      <c r="K26" s="99"/>
      <c r="L26" s="99"/>
      <c r="M26" s="99"/>
      <c r="N26" s="99"/>
      <c r="O26" s="99"/>
      <c r="P26" s="99"/>
      <c r="Q26" s="99"/>
      <c r="R26" s="99"/>
      <c r="S26" s="99"/>
      <c r="T26" s="99"/>
      <c r="U26" s="99"/>
      <c r="V26" s="99"/>
      <c r="W26" s="99"/>
      <c r="X26" s="99"/>
      <c r="Y26" s="99"/>
      <c r="Z26" s="99"/>
      <c r="AA26" s="99"/>
      <c r="AB26" s="99"/>
      <c r="AC26" s="99"/>
      <c r="AD26" s="99"/>
      <c r="AE26" s="99"/>
      <c r="AF26" s="99"/>
      <c r="AG26" s="99"/>
      <c r="AH26" t="str" cm="1">
        <f t="array" ref="AH26">INDEX(A$7:A26,MAX(IF(A$7:A26&lt;&gt;"",ROW(A$7:A26)-6,"")))</f>
        <v>Logement 5</v>
      </c>
      <c r="AI26" s="125" t="str" cm="1">
        <f t="array" ref="AI26">IF(C26&lt;&gt;"",COLUMN(A:A)+ROW(C26)/1000,"")</f>
        <v/>
      </c>
      <c r="AJ26" s="125" t="str" cm="1">
        <f t="array" ref="AJ26">IF(D26&lt;&gt;"",COLUMN(B:B)+ROW(D26)/1000,"")</f>
        <v/>
      </c>
      <c r="AK26" s="125" t="str" cm="1">
        <f t="array" ref="AK26">IF(E26&lt;&gt;"",COLUMN(C:C)+ROW(E26)/1000,"")</f>
        <v/>
      </c>
      <c r="AL26" s="125" t="str" cm="1">
        <f t="array" ref="AL26">IF(F26&lt;&gt;"",COLUMN(D:D)+ROW(F26)/1000,"")</f>
        <v/>
      </c>
      <c r="AM26" s="125" t="str" cm="1">
        <f t="array" ref="AM26">IF(G26&lt;&gt;"",COLUMN(E:E)+ROW(G26)/1000,"")</f>
        <v/>
      </c>
      <c r="AN26" s="125" t="str" cm="1">
        <f t="array" ref="AN26">IF(H26&lt;&gt;"",COLUMN(F:F)+ROW(H26)/1000,"")</f>
        <v/>
      </c>
      <c r="AO26" s="125" t="str" cm="1">
        <f t="array" ref="AO26">IF(I26&lt;&gt;"",COLUMN(G:G)+ROW(I26)/1000,"")</f>
        <v/>
      </c>
      <c r="AP26" s="125" t="str" cm="1">
        <f t="array" ref="AP26">IF(J26&lt;&gt;"",COLUMN(H:H)+ROW(J26)/1000,"")</f>
        <v/>
      </c>
      <c r="AQ26" s="125" t="str" cm="1">
        <f t="array" ref="AQ26">IF(K26&lt;&gt;"",COLUMN(I:I)+ROW(K26)/1000,"")</f>
        <v/>
      </c>
      <c r="AR26" s="125" t="str" cm="1">
        <f t="array" ref="AR26">IF(L26&lt;&gt;"",COLUMN(J:J)+ROW(L26)/1000,"")</f>
        <v/>
      </c>
      <c r="AS26" s="125" t="str" cm="1">
        <f t="array" ref="AS26">IF(M26&lt;&gt;"",COLUMN(K:K)+ROW(M26)/1000,"")</f>
        <v/>
      </c>
      <c r="AT26" s="125" t="str" cm="1">
        <f t="array" ref="AT26">IF(N26&lt;&gt;"",COLUMN(L:L)+ROW(N26)/1000,"")</f>
        <v/>
      </c>
      <c r="AU26" s="125" t="str" cm="1">
        <f t="array" ref="AU26">IF(O26&lt;&gt;"",COLUMN(M:M)+ROW(O26)/1000,"")</f>
        <v/>
      </c>
      <c r="AV26" s="125" t="str" cm="1">
        <f t="array" ref="AV26">IF(P26&lt;&gt;"",COLUMN(N:N)+ROW(P26)/1000,"")</f>
        <v/>
      </c>
      <c r="AW26" s="125" t="str" cm="1">
        <f t="array" ref="AW26">IF(Q26&lt;&gt;"",COLUMN(O:O)+ROW(Q26)/1000,"")</f>
        <v/>
      </c>
      <c r="AX26" s="125" t="str" cm="1">
        <f t="array" ref="AX26">IF(R26&lt;&gt;"",COLUMN(P:P)+ROW(R26)/1000,"")</f>
        <v/>
      </c>
      <c r="AY26" s="125" t="str" cm="1">
        <f t="array" ref="AY26">IF(S26&lt;&gt;"",COLUMN(Q:Q)+ROW(S26)/1000,"")</f>
        <v/>
      </c>
      <c r="AZ26" s="125" t="str" cm="1">
        <f t="array" ref="AZ26">IF(T26&lt;&gt;"",COLUMN(R:R)+ROW(T26)/1000,"")</f>
        <v/>
      </c>
      <c r="BA26" s="125" t="str" cm="1">
        <f t="array" ref="BA26">IF(U26&lt;&gt;"",COLUMN(S:S)+ROW(U26)/1000,"")</f>
        <v/>
      </c>
      <c r="BB26" s="125" t="str" cm="1">
        <f t="array" ref="BB26">IF(V26&lt;&gt;"",COLUMN(T:T)+ROW(V26)/1000,"")</f>
        <v/>
      </c>
      <c r="BC26" s="125" t="str" cm="1">
        <f t="array" ref="BC26">IF(W26&lt;&gt;"",COLUMN(U:U)+ROW(W26)/1000,"")</f>
        <v/>
      </c>
      <c r="BD26" s="125" t="str" cm="1">
        <f t="array" ref="BD26">IF(X26&lt;&gt;"",COLUMN(V:V)+ROW(X26)/1000,"")</f>
        <v/>
      </c>
      <c r="BE26" s="125" t="str" cm="1">
        <f t="array" ref="BE26">IF(Y26&lt;&gt;"",COLUMN(W:W)+ROW(Y26)/1000,"")</f>
        <v/>
      </c>
      <c r="BF26" s="125" t="str" cm="1">
        <f t="array" ref="BF26">IF(Z26&lt;&gt;"",COLUMN(X:X)+ROW(Z26)/1000,"")</f>
        <v/>
      </c>
      <c r="BG26" s="125" t="str" cm="1">
        <f t="array" ref="BG26">IF(AA26&lt;&gt;"",COLUMN(Y:Y)+ROW(AA26)/1000,"")</f>
        <v/>
      </c>
      <c r="BH26" s="125" t="str" cm="1">
        <f t="array" ref="BH26">IF(AB26&lt;&gt;"",COLUMN(Z:Z)+ROW(AB26)/1000,"")</f>
        <v/>
      </c>
      <c r="BI26" s="125" t="str" cm="1">
        <f t="array" ref="BI26">IF(AC26&lt;&gt;"",COLUMN(AA:AA)+ROW(AC26)/1000,"")</f>
        <v/>
      </c>
      <c r="BJ26" s="125" t="str" cm="1">
        <f t="array" ref="BJ26">IF(AD26&lt;&gt;"",COLUMN(AB:AB)+ROW(AD26)/1000,"")</f>
        <v/>
      </c>
      <c r="BK26" s="125" t="str" cm="1">
        <f t="array" ref="BK26">IF(AE26&lt;&gt;"",COLUMN(AC:AC)+ROW(AE26)/1000,"")</f>
        <v/>
      </c>
      <c r="BL26" s="125" t="str" cm="1">
        <f t="array" ref="BL26">IF(AF26&lt;&gt;"",COLUMN(AD:AD)+ROW(AF26)/1000,"")</f>
        <v/>
      </c>
      <c r="BM26" s="125" t="str" cm="1">
        <f t="array" ref="BM26">IF(AG26&lt;&gt;"",COLUMN(AE:AE)+ROW(AG26)/1000,"")</f>
        <v/>
      </c>
    </row>
    <row r="27" spans="1:65" x14ac:dyDescent="0.3">
      <c r="A27" s="70" t="s">
        <v>58</v>
      </c>
      <c r="B27" s="70"/>
      <c r="D27" s="102"/>
      <c r="E27" s="102"/>
      <c r="F27" s="102"/>
      <c r="G27" s="102"/>
      <c r="H27" s="102"/>
      <c r="I27" s="102"/>
      <c r="J27" s="102"/>
      <c r="K27" s="102"/>
      <c r="L27" s="102"/>
      <c r="M27" s="102"/>
      <c r="N27" s="102"/>
      <c r="O27" s="102"/>
      <c r="P27" s="102"/>
      <c r="Q27" s="102" t="s">
        <v>35</v>
      </c>
      <c r="R27" s="101"/>
      <c r="S27" s="101"/>
      <c r="T27" s="101"/>
      <c r="U27" s="101"/>
      <c r="V27" s="102" t="s">
        <v>37</v>
      </c>
      <c r="W27" s="102"/>
      <c r="X27" s="102"/>
      <c r="Y27" s="102"/>
      <c r="Z27" s="102"/>
      <c r="AA27" s="102"/>
      <c r="AF27" s="32" t="s">
        <v>35</v>
      </c>
      <c r="AG27" s="28"/>
      <c r="AH27" t="str" cm="1">
        <f t="array" ref="AH27">INDEX(A$7:A27,MAX(IF(A$7:A27&lt;&gt;"",ROW(A$7:A27)-6,"")))</f>
        <v>Logement 6</v>
      </c>
      <c r="AI27" s="125" t="str" cm="1">
        <f t="array" ref="AI27">IF(C27&lt;&gt;"",COLUMN(A:A)+ROW(C27)/1000,"")</f>
        <v/>
      </c>
      <c r="AJ27" s="125" t="str" cm="1">
        <f t="array" ref="AJ27">IF(D27&lt;&gt;"",COLUMN(B:B)+ROW(D27)/1000,"")</f>
        <v/>
      </c>
      <c r="AK27" s="125" t="str" cm="1">
        <f t="array" ref="AK27">IF(E27&lt;&gt;"",COLUMN(C:C)+ROW(E27)/1000,"")</f>
        <v/>
      </c>
      <c r="AL27" s="125" t="str" cm="1">
        <f t="array" ref="AL27">IF(F27&lt;&gt;"",COLUMN(D:D)+ROW(F27)/1000,"")</f>
        <v/>
      </c>
      <c r="AM27" s="125" t="str" cm="1">
        <f t="array" ref="AM27">IF(G27&lt;&gt;"",COLUMN(E:E)+ROW(G27)/1000,"")</f>
        <v/>
      </c>
      <c r="AN27" s="125" t="str" cm="1">
        <f t="array" ref="AN27">IF(H27&lt;&gt;"",COLUMN(F:F)+ROW(H27)/1000,"")</f>
        <v/>
      </c>
      <c r="AO27" s="125" t="str" cm="1">
        <f t="array" ref="AO27">IF(I27&lt;&gt;"",COLUMN(G:G)+ROW(I27)/1000,"")</f>
        <v/>
      </c>
      <c r="AP27" s="125" t="str" cm="1">
        <f t="array" ref="AP27">IF(J27&lt;&gt;"",COLUMN(H:H)+ROW(J27)/1000,"")</f>
        <v/>
      </c>
      <c r="AQ27" s="125" t="str" cm="1">
        <f t="array" ref="AQ27">IF(K27&lt;&gt;"",COLUMN(I:I)+ROW(K27)/1000,"")</f>
        <v/>
      </c>
      <c r="AR27" s="125" t="str" cm="1">
        <f t="array" ref="AR27">IF(L27&lt;&gt;"",COLUMN(J:J)+ROW(L27)/1000,"")</f>
        <v/>
      </c>
      <c r="AS27" s="125" t="str" cm="1">
        <f t="array" ref="AS27">IF(M27&lt;&gt;"",COLUMN(K:K)+ROW(M27)/1000,"")</f>
        <v/>
      </c>
      <c r="AT27" s="125" t="str" cm="1">
        <f t="array" ref="AT27">IF(N27&lt;&gt;"",COLUMN(L:L)+ROW(N27)/1000,"")</f>
        <v/>
      </c>
      <c r="AU27" s="125" t="str" cm="1">
        <f t="array" ref="AU27">IF(O27&lt;&gt;"",COLUMN(M:M)+ROW(O27)/1000,"")</f>
        <v/>
      </c>
      <c r="AV27" s="125" t="str" cm="1">
        <f t="array" ref="AV27">IF(P27&lt;&gt;"",COLUMN(N:N)+ROW(P27)/1000,"")</f>
        <v/>
      </c>
      <c r="AW27" s="125" cm="1">
        <f t="array" ref="AW27">IF(Q27&lt;&gt;"",COLUMN(O:O)+ROW(Q27)/1000,"")</f>
        <v>15.026999999999999</v>
      </c>
      <c r="AX27" s="125" t="str" cm="1">
        <f t="array" ref="AX27">IF(R27&lt;&gt;"",COLUMN(P:P)+ROW(R27)/1000,"")</f>
        <v/>
      </c>
      <c r="AY27" s="125" t="str" cm="1">
        <f t="array" ref="AY27">IF(S27&lt;&gt;"",COLUMN(Q:Q)+ROW(S27)/1000,"")</f>
        <v/>
      </c>
      <c r="AZ27" s="125" t="str" cm="1">
        <f t="array" ref="AZ27">IF(T27&lt;&gt;"",COLUMN(R:R)+ROW(T27)/1000,"")</f>
        <v/>
      </c>
      <c r="BA27" s="125" t="str" cm="1">
        <f t="array" ref="BA27">IF(U27&lt;&gt;"",COLUMN(S:S)+ROW(U27)/1000,"")</f>
        <v/>
      </c>
      <c r="BB27" s="125" cm="1">
        <f t="array" ref="BB27">IF(V27&lt;&gt;"",COLUMN(T:T)+ROW(V27)/1000,"")</f>
        <v>20.027000000000001</v>
      </c>
      <c r="BC27" s="125" t="str" cm="1">
        <f t="array" ref="BC27">IF(W27&lt;&gt;"",COLUMN(U:U)+ROW(W27)/1000,"")</f>
        <v/>
      </c>
      <c r="BD27" s="125" t="str" cm="1">
        <f t="array" ref="BD27">IF(X27&lt;&gt;"",COLUMN(V:V)+ROW(X27)/1000,"")</f>
        <v/>
      </c>
      <c r="BE27" s="125" t="str" cm="1">
        <f t="array" ref="BE27">IF(Y27&lt;&gt;"",COLUMN(W:W)+ROW(Y27)/1000,"")</f>
        <v/>
      </c>
      <c r="BF27" s="125" t="str" cm="1">
        <f t="array" ref="BF27">IF(Z27&lt;&gt;"",COLUMN(X:X)+ROW(Z27)/1000,"")</f>
        <v/>
      </c>
      <c r="BG27" s="125" t="str" cm="1">
        <f t="array" ref="BG27">IF(AA27&lt;&gt;"",COLUMN(Y:Y)+ROW(AA27)/1000,"")</f>
        <v/>
      </c>
      <c r="BH27" s="125" t="str" cm="1">
        <f t="array" ref="BH27">IF(AB27&lt;&gt;"",COLUMN(Z:Z)+ROW(AB27)/1000,"")</f>
        <v/>
      </c>
      <c r="BI27" s="125" t="str" cm="1">
        <f t="array" ref="BI27">IF(AC27&lt;&gt;"",COLUMN(AA:AA)+ROW(AC27)/1000,"")</f>
        <v/>
      </c>
      <c r="BJ27" s="125" t="str" cm="1">
        <f t="array" ref="BJ27">IF(AD27&lt;&gt;"",COLUMN(AB:AB)+ROW(AD27)/1000,"")</f>
        <v/>
      </c>
      <c r="BK27" s="125" t="str" cm="1">
        <f t="array" ref="BK27">IF(AE27&lt;&gt;"",COLUMN(AC:AC)+ROW(AE27)/1000,"")</f>
        <v/>
      </c>
      <c r="BL27" s="125" cm="1">
        <f t="array" ref="BL27">IF(AF27&lt;&gt;"",COLUMN(AD:AD)+ROW(AF27)/1000,"")</f>
        <v>30.027000000000001</v>
      </c>
      <c r="BM27" s="125" t="str" cm="1">
        <f t="array" ref="BM27">IF(AG27&lt;&gt;"",COLUMN(AE:AE)+ROW(AG27)/1000,"")</f>
        <v/>
      </c>
    </row>
    <row r="28" spans="1:65" x14ac:dyDescent="0.3">
      <c r="A28" s="65"/>
      <c r="B28" s="55" t="s">
        <v>39</v>
      </c>
      <c r="C28" s="61"/>
      <c r="D28" s="99"/>
      <c r="E28" s="99"/>
      <c r="F28" s="99"/>
      <c r="G28" s="99"/>
      <c r="H28" s="99"/>
      <c r="I28" s="99"/>
      <c r="J28" s="99"/>
      <c r="K28" s="99"/>
      <c r="L28" s="99"/>
      <c r="M28" s="99"/>
      <c r="N28" s="99"/>
      <c r="O28" s="99"/>
      <c r="P28" s="99"/>
      <c r="Q28" s="99"/>
      <c r="R28" s="99"/>
      <c r="S28" s="99"/>
      <c r="T28" s="99"/>
      <c r="U28" s="99"/>
      <c r="V28" s="99"/>
      <c r="W28" s="99"/>
      <c r="X28" s="99"/>
      <c r="Y28" s="99"/>
      <c r="Z28" s="99"/>
      <c r="AA28" s="99"/>
      <c r="AB28" s="99"/>
      <c r="AC28" s="99"/>
      <c r="AD28" s="99"/>
      <c r="AE28" s="99"/>
      <c r="AF28" s="99"/>
      <c r="AG28" s="99"/>
      <c r="AH28" t="str" cm="1">
        <f t="array" ref="AH28">INDEX(A$7:A28,MAX(IF(A$7:A28&lt;&gt;"",ROW(A$7:A28)-6,"")))</f>
        <v>Logement 6</v>
      </c>
      <c r="AI28" s="125" t="str" cm="1">
        <f t="array" ref="AI28">IF(C28&lt;&gt;"",COLUMN(A:A)+ROW(C28)/1000,"")</f>
        <v/>
      </c>
      <c r="AJ28" s="125" t="str" cm="1">
        <f t="array" ref="AJ28">IF(D28&lt;&gt;"",COLUMN(B:B)+ROW(D28)/1000,"")</f>
        <v/>
      </c>
      <c r="AK28" s="125" t="str" cm="1">
        <f t="array" ref="AK28">IF(E28&lt;&gt;"",COLUMN(C:C)+ROW(E28)/1000,"")</f>
        <v/>
      </c>
      <c r="AL28" s="125" t="str" cm="1">
        <f t="array" ref="AL28">IF(F28&lt;&gt;"",COLUMN(D:D)+ROW(F28)/1000,"")</f>
        <v/>
      </c>
      <c r="AM28" s="125" t="str" cm="1">
        <f t="array" ref="AM28">IF(G28&lt;&gt;"",COLUMN(E:E)+ROW(G28)/1000,"")</f>
        <v/>
      </c>
      <c r="AN28" s="125" t="str" cm="1">
        <f t="array" ref="AN28">IF(H28&lt;&gt;"",COLUMN(F:F)+ROW(H28)/1000,"")</f>
        <v/>
      </c>
      <c r="AO28" s="125" t="str" cm="1">
        <f t="array" ref="AO28">IF(I28&lt;&gt;"",COLUMN(G:G)+ROW(I28)/1000,"")</f>
        <v/>
      </c>
      <c r="AP28" s="125" t="str" cm="1">
        <f t="array" ref="AP28">IF(J28&lt;&gt;"",COLUMN(H:H)+ROW(J28)/1000,"")</f>
        <v/>
      </c>
      <c r="AQ28" s="125" t="str" cm="1">
        <f t="array" ref="AQ28">IF(K28&lt;&gt;"",COLUMN(I:I)+ROW(K28)/1000,"")</f>
        <v/>
      </c>
      <c r="AR28" s="125" t="str" cm="1">
        <f t="array" ref="AR28">IF(L28&lt;&gt;"",COLUMN(J:J)+ROW(L28)/1000,"")</f>
        <v/>
      </c>
      <c r="AS28" s="125" t="str" cm="1">
        <f t="array" ref="AS28">IF(M28&lt;&gt;"",COLUMN(K:K)+ROW(M28)/1000,"")</f>
        <v/>
      </c>
      <c r="AT28" s="125" t="str" cm="1">
        <f t="array" ref="AT28">IF(N28&lt;&gt;"",COLUMN(L:L)+ROW(N28)/1000,"")</f>
        <v/>
      </c>
      <c r="AU28" s="125" t="str" cm="1">
        <f t="array" ref="AU28">IF(O28&lt;&gt;"",COLUMN(M:M)+ROW(O28)/1000,"")</f>
        <v/>
      </c>
      <c r="AV28" s="125" t="str" cm="1">
        <f t="array" ref="AV28">IF(P28&lt;&gt;"",COLUMN(N:N)+ROW(P28)/1000,"")</f>
        <v/>
      </c>
      <c r="AW28" s="125" t="str" cm="1">
        <f t="array" ref="AW28">IF(Q28&lt;&gt;"",COLUMN(O:O)+ROW(Q28)/1000,"")</f>
        <v/>
      </c>
      <c r="AX28" s="125" t="str" cm="1">
        <f t="array" ref="AX28">IF(R28&lt;&gt;"",COLUMN(P:P)+ROW(R28)/1000,"")</f>
        <v/>
      </c>
      <c r="AY28" s="125" t="str" cm="1">
        <f t="array" ref="AY28">IF(S28&lt;&gt;"",COLUMN(Q:Q)+ROW(S28)/1000,"")</f>
        <v/>
      </c>
      <c r="AZ28" s="125" t="str" cm="1">
        <f t="array" ref="AZ28">IF(T28&lt;&gt;"",COLUMN(R:R)+ROW(T28)/1000,"")</f>
        <v/>
      </c>
      <c r="BA28" s="125" t="str" cm="1">
        <f t="array" ref="BA28">IF(U28&lt;&gt;"",COLUMN(S:S)+ROW(U28)/1000,"")</f>
        <v/>
      </c>
      <c r="BB28" s="125" t="str" cm="1">
        <f t="array" ref="BB28">IF(V28&lt;&gt;"",COLUMN(T:T)+ROW(V28)/1000,"")</f>
        <v/>
      </c>
      <c r="BC28" s="125" t="str" cm="1">
        <f t="array" ref="BC28">IF(W28&lt;&gt;"",COLUMN(U:U)+ROW(W28)/1000,"")</f>
        <v/>
      </c>
      <c r="BD28" s="125" t="str" cm="1">
        <f t="array" ref="BD28">IF(X28&lt;&gt;"",COLUMN(V:V)+ROW(X28)/1000,"")</f>
        <v/>
      </c>
      <c r="BE28" s="125" t="str" cm="1">
        <f t="array" ref="BE28">IF(Y28&lt;&gt;"",COLUMN(W:W)+ROW(Y28)/1000,"")</f>
        <v/>
      </c>
      <c r="BF28" s="125" t="str" cm="1">
        <f t="array" ref="BF28">IF(Z28&lt;&gt;"",COLUMN(X:X)+ROW(Z28)/1000,"")</f>
        <v/>
      </c>
      <c r="BG28" s="125" t="str" cm="1">
        <f t="array" ref="BG28">IF(AA28&lt;&gt;"",COLUMN(Y:Y)+ROW(AA28)/1000,"")</f>
        <v/>
      </c>
      <c r="BH28" s="125" t="str" cm="1">
        <f t="array" ref="BH28">IF(AB28&lt;&gt;"",COLUMN(Z:Z)+ROW(AB28)/1000,"")</f>
        <v/>
      </c>
      <c r="BI28" s="125" t="str" cm="1">
        <f t="array" ref="BI28">IF(AC28&lt;&gt;"",COLUMN(AA:AA)+ROW(AC28)/1000,"")</f>
        <v/>
      </c>
      <c r="BJ28" s="125" t="str" cm="1">
        <f t="array" ref="BJ28">IF(AD28&lt;&gt;"",COLUMN(AB:AB)+ROW(AD28)/1000,"")</f>
        <v/>
      </c>
      <c r="BK28" s="125" t="str" cm="1">
        <f t="array" ref="BK28">IF(AE28&lt;&gt;"",COLUMN(AC:AC)+ROW(AE28)/1000,"")</f>
        <v/>
      </c>
      <c r="BL28" s="125" t="str" cm="1">
        <f t="array" ref="BL28">IF(AF28&lt;&gt;"",COLUMN(AD:AD)+ROW(AF28)/1000,"")</f>
        <v/>
      </c>
      <c r="BM28" s="125" t="str" cm="1">
        <f t="array" ref="BM28">IF(AG28&lt;&gt;"",COLUMN(AE:AE)+ROW(AG28)/1000,"")</f>
        <v/>
      </c>
    </row>
    <row r="29" spans="1:65" x14ac:dyDescent="0.3">
      <c r="A29" s="66"/>
      <c r="B29" s="67" t="s">
        <v>98</v>
      </c>
      <c r="C29" s="62"/>
      <c r="D29" s="62"/>
      <c r="E29" s="59"/>
      <c r="F29" s="62"/>
      <c r="G29" s="62"/>
      <c r="H29" s="62"/>
      <c r="I29" s="62"/>
      <c r="J29" s="62"/>
      <c r="K29" s="62"/>
      <c r="L29" s="62"/>
      <c r="M29" s="62"/>
      <c r="N29" s="62"/>
      <c r="O29" s="62"/>
      <c r="P29" s="62"/>
      <c r="Q29" s="62"/>
      <c r="R29" s="62"/>
      <c r="S29" s="62"/>
      <c r="T29" s="62"/>
      <c r="U29" s="62"/>
      <c r="V29" s="62"/>
      <c r="W29" s="62"/>
      <c r="X29" s="62"/>
      <c r="Y29" s="62"/>
      <c r="Z29" s="62"/>
      <c r="AA29" s="62"/>
      <c r="AB29" s="62"/>
      <c r="AC29" s="62"/>
      <c r="AD29" s="62"/>
      <c r="AE29" s="62"/>
      <c r="AF29" s="62"/>
      <c r="AG29" s="62"/>
      <c r="AH29" t="str" cm="1">
        <f t="array" ref="AH29">INDEX(A$7:A29,MAX(IF(A$7:A29&lt;&gt;"",ROW(A$7:A29)-6,"")))</f>
        <v>Logement 6</v>
      </c>
      <c r="AI29" s="125" t="str" cm="1">
        <f t="array" ref="AI29">IF(C29&lt;&gt;"",COLUMN(A:A)+ROW(C29)/1000,"")</f>
        <v/>
      </c>
      <c r="AJ29" s="125" t="str" cm="1">
        <f t="array" ref="AJ29">IF(D29&lt;&gt;"",COLUMN(B:B)+ROW(D29)/1000,"")</f>
        <v/>
      </c>
      <c r="AK29" s="125" t="str" cm="1">
        <f t="array" ref="AK29">IF(E29&lt;&gt;"",COLUMN(C:C)+ROW(E29)/1000,"")</f>
        <v/>
      </c>
      <c r="AL29" s="125" t="str" cm="1">
        <f t="array" ref="AL29">IF(F29&lt;&gt;"",COLUMN(D:D)+ROW(F29)/1000,"")</f>
        <v/>
      </c>
      <c r="AM29" s="125" t="str" cm="1">
        <f t="array" ref="AM29">IF(G29&lt;&gt;"",COLUMN(E:E)+ROW(G29)/1000,"")</f>
        <v/>
      </c>
      <c r="AN29" s="125" t="str" cm="1">
        <f t="array" ref="AN29">IF(H29&lt;&gt;"",COLUMN(F:F)+ROW(H29)/1000,"")</f>
        <v/>
      </c>
      <c r="AO29" s="125" t="str" cm="1">
        <f t="array" ref="AO29">IF(I29&lt;&gt;"",COLUMN(G:G)+ROW(I29)/1000,"")</f>
        <v/>
      </c>
      <c r="AP29" s="125" t="str" cm="1">
        <f t="array" ref="AP29">IF(J29&lt;&gt;"",COLUMN(H:H)+ROW(J29)/1000,"")</f>
        <v/>
      </c>
      <c r="AQ29" s="125" t="str" cm="1">
        <f t="array" ref="AQ29">IF(K29&lt;&gt;"",COLUMN(I:I)+ROW(K29)/1000,"")</f>
        <v/>
      </c>
      <c r="AR29" s="125" t="str" cm="1">
        <f t="array" ref="AR29">IF(L29&lt;&gt;"",COLUMN(J:J)+ROW(L29)/1000,"")</f>
        <v/>
      </c>
      <c r="AS29" s="125" t="str" cm="1">
        <f t="array" ref="AS29">IF(M29&lt;&gt;"",COLUMN(K:K)+ROW(M29)/1000,"")</f>
        <v/>
      </c>
      <c r="AT29" s="125" t="str" cm="1">
        <f t="array" ref="AT29">IF(N29&lt;&gt;"",COLUMN(L:L)+ROW(N29)/1000,"")</f>
        <v/>
      </c>
      <c r="AU29" s="125" t="str" cm="1">
        <f t="array" ref="AU29">IF(O29&lt;&gt;"",COLUMN(M:M)+ROW(O29)/1000,"")</f>
        <v/>
      </c>
      <c r="AV29" s="125" t="str" cm="1">
        <f t="array" ref="AV29">IF(P29&lt;&gt;"",COLUMN(N:N)+ROW(P29)/1000,"")</f>
        <v/>
      </c>
      <c r="AW29" s="125" t="str" cm="1">
        <f t="array" ref="AW29">IF(Q29&lt;&gt;"",COLUMN(O:O)+ROW(Q29)/1000,"")</f>
        <v/>
      </c>
      <c r="AX29" s="125" t="str" cm="1">
        <f t="array" ref="AX29">IF(R29&lt;&gt;"",COLUMN(P:P)+ROW(R29)/1000,"")</f>
        <v/>
      </c>
      <c r="AY29" s="125" t="str" cm="1">
        <f t="array" ref="AY29">IF(S29&lt;&gt;"",COLUMN(Q:Q)+ROW(S29)/1000,"")</f>
        <v/>
      </c>
      <c r="AZ29" s="125" t="str" cm="1">
        <f t="array" ref="AZ29">IF(T29&lt;&gt;"",COLUMN(R:R)+ROW(T29)/1000,"")</f>
        <v/>
      </c>
      <c r="BA29" s="125" t="str" cm="1">
        <f t="array" ref="BA29">IF(U29&lt;&gt;"",COLUMN(S:S)+ROW(U29)/1000,"")</f>
        <v/>
      </c>
      <c r="BB29" s="125" t="str" cm="1">
        <f t="array" ref="BB29">IF(V29&lt;&gt;"",COLUMN(T:T)+ROW(V29)/1000,"")</f>
        <v/>
      </c>
      <c r="BC29" s="125" t="str" cm="1">
        <f t="array" ref="BC29">IF(W29&lt;&gt;"",COLUMN(U:U)+ROW(W29)/1000,"")</f>
        <v/>
      </c>
      <c r="BD29" s="125" t="str" cm="1">
        <f t="array" ref="BD29">IF(X29&lt;&gt;"",COLUMN(V:V)+ROW(X29)/1000,"")</f>
        <v/>
      </c>
      <c r="BE29" s="125" t="str" cm="1">
        <f t="array" ref="BE29">IF(Y29&lt;&gt;"",COLUMN(W:W)+ROW(Y29)/1000,"")</f>
        <v/>
      </c>
      <c r="BF29" s="125" t="str" cm="1">
        <f t="array" ref="BF29">IF(Z29&lt;&gt;"",COLUMN(X:X)+ROW(Z29)/1000,"")</f>
        <v/>
      </c>
      <c r="BG29" s="125" t="str" cm="1">
        <f t="array" ref="BG29">IF(AA29&lt;&gt;"",COLUMN(Y:Y)+ROW(AA29)/1000,"")</f>
        <v/>
      </c>
      <c r="BH29" s="125" t="str" cm="1">
        <f t="array" ref="BH29">IF(AB29&lt;&gt;"",COLUMN(Z:Z)+ROW(AB29)/1000,"")</f>
        <v/>
      </c>
      <c r="BI29" s="125" t="str" cm="1">
        <f t="array" ref="BI29">IF(AC29&lt;&gt;"",COLUMN(AA:AA)+ROW(AC29)/1000,"")</f>
        <v/>
      </c>
      <c r="BJ29" s="125" t="str" cm="1">
        <f t="array" ref="BJ29">IF(AD29&lt;&gt;"",COLUMN(AB:AB)+ROW(AD29)/1000,"")</f>
        <v/>
      </c>
      <c r="BK29" s="125" t="str" cm="1">
        <f t="array" ref="BK29">IF(AE29&lt;&gt;"",COLUMN(AC:AC)+ROW(AE29)/1000,"")</f>
        <v/>
      </c>
      <c r="BL29" s="125" t="str" cm="1">
        <f t="array" ref="BL29">IF(AF29&lt;&gt;"",COLUMN(AD:AD)+ROW(AF29)/1000,"")</f>
        <v/>
      </c>
      <c r="BM29" s="125" t="str" cm="1">
        <f t="array" ref="BM29">IF(AG29&lt;&gt;"",COLUMN(AE:AE)+ROW(AG29)/1000,"")</f>
        <v/>
      </c>
    </row>
    <row r="30" spans="1:65" x14ac:dyDescent="0.3">
      <c r="A30" s="65"/>
      <c r="B30" s="55" t="s">
        <v>43</v>
      </c>
      <c r="C30" s="61"/>
      <c r="D30" s="99"/>
      <c r="E30" s="99"/>
      <c r="F30" s="99"/>
      <c r="G30" s="99"/>
      <c r="H30" s="99"/>
      <c r="I30" s="99"/>
      <c r="J30" s="99"/>
      <c r="K30" s="99"/>
      <c r="L30" s="99"/>
      <c r="M30" s="99"/>
      <c r="N30" s="99"/>
      <c r="O30" s="99"/>
      <c r="P30" s="99"/>
      <c r="Q30" s="99"/>
      <c r="R30" s="99"/>
      <c r="S30" s="99"/>
      <c r="T30" s="99"/>
      <c r="U30" s="99"/>
      <c r="V30" s="99"/>
      <c r="W30" s="99"/>
      <c r="X30" s="99"/>
      <c r="Y30" s="99"/>
      <c r="Z30" s="99"/>
      <c r="AA30" s="99"/>
      <c r="AB30" s="99"/>
      <c r="AC30" s="99"/>
      <c r="AD30" s="99"/>
      <c r="AE30" s="99"/>
      <c r="AF30" s="99"/>
      <c r="AG30" s="99"/>
      <c r="AH30" t="str" cm="1">
        <f t="array" ref="AH30">INDEX(A$7:A30,MAX(IF(A$7:A30&lt;&gt;"",ROW(A$7:A30)-6,"")))</f>
        <v>Logement 6</v>
      </c>
      <c r="AI30" s="125" t="str" cm="1">
        <f t="array" ref="AI30">IF(C30&lt;&gt;"",COLUMN(A:A)+ROW(C30)/1000,"")</f>
        <v/>
      </c>
      <c r="AJ30" s="125" t="str" cm="1">
        <f t="array" ref="AJ30">IF(D30&lt;&gt;"",COLUMN(B:B)+ROW(D30)/1000,"")</f>
        <v/>
      </c>
      <c r="AK30" s="125" t="str" cm="1">
        <f t="array" ref="AK30">IF(E30&lt;&gt;"",COLUMN(C:C)+ROW(E30)/1000,"")</f>
        <v/>
      </c>
      <c r="AL30" s="125" t="str" cm="1">
        <f t="array" ref="AL30">IF(F30&lt;&gt;"",COLUMN(D:D)+ROW(F30)/1000,"")</f>
        <v/>
      </c>
      <c r="AM30" s="125" t="str" cm="1">
        <f t="array" ref="AM30">IF(G30&lt;&gt;"",COLUMN(E:E)+ROW(G30)/1000,"")</f>
        <v/>
      </c>
      <c r="AN30" s="125" t="str" cm="1">
        <f t="array" ref="AN30">IF(H30&lt;&gt;"",COLUMN(F:F)+ROW(H30)/1000,"")</f>
        <v/>
      </c>
      <c r="AO30" s="125" t="str" cm="1">
        <f t="array" ref="AO30">IF(I30&lt;&gt;"",COLUMN(G:G)+ROW(I30)/1000,"")</f>
        <v/>
      </c>
      <c r="AP30" s="125" t="str" cm="1">
        <f t="array" ref="AP30">IF(J30&lt;&gt;"",COLUMN(H:H)+ROW(J30)/1000,"")</f>
        <v/>
      </c>
      <c r="AQ30" s="125" t="str" cm="1">
        <f t="array" ref="AQ30">IF(K30&lt;&gt;"",COLUMN(I:I)+ROW(K30)/1000,"")</f>
        <v/>
      </c>
      <c r="AR30" s="125" t="str" cm="1">
        <f t="array" ref="AR30">IF(L30&lt;&gt;"",COLUMN(J:J)+ROW(L30)/1000,"")</f>
        <v/>
      </c>
      <c r="AS30" s="125" t="str" cm="1">
        <f t="array" ref="AS30">IF(M30&lt;&gt;"",COLUMN(K:K)+ROW(M30)/1000,"")</f>
        <v/>
      </c>
      <c r="AT30" s="125" t="str" cm="1">
        <f t="array" ref="AT30">IF(N30&lt;&gt;"",COLUMN(L:L)+ROW(N30)/1000,"")</f>
        <v/>
      </c>
      <c r="AU30" s="125" t="str" cm="1">
        <f t="array" ref="AU30">IF(O30&lt;&gt;"",COLUMN(M:M)+ROW(O30)/1000,"")</f>
        <v/>
      </c>
      <c r="AV30" s="125" t="str" cm="1">
        <f t="array" ref="AV30">IF(P30&lt;&gt;"",COLUMN(N:N)+ROW(P30)/1000,"")</f>
        <v/>
      </c>
      <c r="AW30" s="125" t="str" cm="1">
        <f t="array" ref="AW30">IF(Q30&lt;&gt;"",COLUMN(O:O)+ROW(Q30)/1000,"")</f>
        <v/>
      </c>
      <c r="AX30" s="125" t="str" cm="1">
        <f t="array" ref="AX30">IF(R30&lt;&gt;"",COLUMN(P:P)+ROW(R30)/1000,"")</f>
        <v/>
      </c>
      <c r="AY30" s="125" t="str" cm="1">
        <f t="array" ref="AY30">IF(S30&lt;&gt;"",COLUMN(Q:Q)+ROW(S30)/1000,"")</f>
        <v/>
      </c>
      <c r="AZ30" s="125" t="str" cm="1">
        <f t="array" ref="AZ30">IF(T30&lt;&gt;"",COLUMN(R:R)+ROW(T30)/1000,"")</f>
        <v/>
      </c>
      <c r="BA30" s="125" t="str" cm="1">
        <f t="array" ref="BA30">IF(U30&lt;&gt;"",COLUMN(S:S)+ROW(U30)/1000,"")</f>
        <v/>
      </c>
      <c r="BB30" s="125" t="str" cm="1">
        <f t="array" ref="BB30">IF(V30&lt;&gt;"",COLUMN(T:T)+ROW(V30)/1000,"")</f>
        <v/>
      </c>
      <c r="BC30" s="125" t="str" cm="1">
        <f t="array" ref="BC30">IF(W30&lt;&gt;"",COLUMN(U:U)+ROW(W30)/1000,"")</f>
        <v/>
      </c>
      <c r="BD30" s="125" t="str" cm="1">
        <f t="array" ref="BD30">IF(X30&lt;&gt;"",COLUMN(V:V)+ROW(X30)/1000,"")</f>
        <v/>
      </c>
      <c r="BE30" s="125" t="str" cm="1">
        <f t="array" ref="BE30">IF(Y30&lt;&gt;"",COLUMN(W:W)+ROW(Y30)/1000,"")</f>
        <v/>
      </c>
      <c r="BF30" s="125" t="str" cm="1">
        <f t="array" ref="BF30">IF(Z30&lt;&gt;"",COLUMN(X:X)+ROW(Z30)/1000,"")</f>
        <v/>
      </c>
      <c r="BG30" s="125" t="str" cm="1">
        <f t="array" ref="BG30">IF(AA30&lt;&gt;"",COLUMN(Y:Y)+ROW(AA30)/1000,"")</f>
        <v/>
      </c>
      <c r="BH30" s="125" t="str" cm="1">
        <f t="array" ref="BH30">IF(AB30&lt;&gt;"",COLUMN(Z:Z)+ROW(AB30)/1000,"")</f>
        <v/>
      </c>
      <c r="BI30" s="125" t="str" cm="1">
        <f t="array" ref="BI30">IF(AC30&lt;&gt;"",COLUMN(AA:AA)+ROW(AC30)/1000,"")</f>
        <v/>
      </c>
      <c r="BJ30" s="125" t="str" cm="1">
        <f t="array" ref="BJ30">IF(AD30&lt;&gt;"",COLUMN(AB:AB)+ROW(AD30)/1000,"")</f>
        <v/>
      </c>
      <c r="BK30" s="125" t="str" cm="1">
        <f t="array" ref="BK30">IF(AE30&lt;&gt;"",COLUMN(AC:AC)+ROW(AE30)/1000,"")</f>
        <v/>
      </c>
      <c r="BL30" s="125" t="str" cm="1">
        <f t="array" ref="BL30">IF(AF30&lt;&gt;"",COLUMN(AD:AD)+ROW(AF30)/1000,"")</f>
        <v/>
      </c>
      <c r="BM30" s="125" t="str" cm="1">
        <f t="array" ref="BM30">IF(AG30&lt;&gt;"",COLUMN(AE:AE)+ROW(AG30)/1000,"")</f>
        <v/>
      </c>
    </row>
    <row r="31" spans="1:65" x14ac:dyDescent="0.3">
      <c r="A31" s="71" t="s">
        <v>59</v>
      </c>
      <c r="B31" s="71"/>
      <c r="C31" s="96"/>
      <c r="D31" s="89"/>
      <c r="E31" s="89"/>
      <c r="F31" s="89"/>
      <c r="G31" s="89"/>
      <c r="H31" s="89"/>
      <c r="I31" s="89"/>
      <c r="J31" s="89"/>
      <c r="K31" s="89"/>
      <c r="L31" s="89"/>
      <c r="M31" s="89"/>
      <c r="N31" s="89"/>
      <c r="O31" s="89"/>
      <c r="P31" s="89"/>
      <c r="Q31" s="89"/>
      <c r="R31" s="101"/>
      <c r="S31" s="101"/>
      <c r="T31" s="101"/>
      <c r="U31" s="101"/>
      <c r="V31" s="101"/>
      <c r="W31" s="101"/>
      <c r="X31" s="101"/>
      <c r="Y31" s="101"/>
      <c r="Z31" s="101"/>
      <c r="AA31" s="101"/>
      <c r="AB31" s="101"/>
      <c r="AC31" s="101"/>
      <c r="AD31" s="101"/>
      <c r="AE31" s="89"/>
      <c r="AF31" s="89"/>
      <c r="AG31" s="89"/>
      <c r="AH31" t="str" cm="1">
        <f t="array" ref="AH31">INDEX(A$7:A31,MAX(IF(A$7:A31&lt;&gt;"",ROW(A$7:A31)-6,"")))</f>
        <v>Logement 7</v>
      </c>
      <c r="AI31" s="125" t="str" cm="1">
        <f t="array" ref="AI31">IF(C31&lt;&gt;"",COLUMN(A:A)+ROW(C31)/1000,"")</f>
        <v/>
      </c>
      <c r="AJ31" s="125" t="str" cm="1">
        <f t="array" ref="AJ31">IF(D31&lt;&gt;"",COLUMN(B:B)+ROW(D31)/1000,"")</f>
        <v/>
      </c>
      <c r="AK31" s="125" t="str" cm="1">
        <f t="array" ref="AK31">IF(E31&lt;&gt;"",COLUMN(C:C)+ROW(E31)/1000,"")</f>
        <v/>
      </c>
      <c r="AL31" s="125" t="str" cm="1">
        <f t="array" ref="AL31">IF(F31&lt;&gt;"",COLUMN(D:D)+ROW(F31)/1000,"")</f>
        <v/>
      </c>
      <c r="AM31" s="125" t="str" cm="1">
        <f t="array" ref="AM31">IF(G31&lt;&gt;"",COLUMN(E:E)+ROW(G31)/1000,"")</f>
        <v/>
      </c>
      <c r="AN31" s="125" t="str" cm="1">
        <f t="array" ref="AN31">IF(H31&lt;&gt;"",COLUMN(F:F)+ROW(H31)/1000,"")</f>
        <v/>
      </c>
      <c r="AO31" s="125" t="str" cm="1">
        <f t="array" ref="AO31">IF(I31&lt;&gt;"",COLUMN(G:G)+ROW(I31)/1000,"")</f>
        <v/>
      </c>
      <c r="AP31" s="125" t="str" cm="1">
        <f t="array" ref="AP31">IF(J31&lt;&gt;"",COLUMN(H:H)+ROW(J31)/1000,"")</f>
        <v/>
      </c>
      <c r="AQ31" s="125" t="str" cm="1">
        <f t="array" ref="AQ31">IF(K31&lt;&gt;"",COLUMN(I:I)+ROW(K31)/1000,"")</f>
        <v/>
      </c>
      <c r="AR31" s="125" t="str" cm="1">
        <f t="array" ref="AR31">IF(L31&lt;&gt;"",COLUMN(J:J)+ROW(L31)/1000,"")</f>
        <v/>
      </c>
      <c r="AS31" s="125" t="str" cm="1">
        <f t="array" ref="AS31">IF(M31&lt;&gt;"",COLUMN(K:K)+ROW(M31)/1000,"")</f>
        <v/>
      </c>
      <c r="AT31" s="125" t="str" cm="1">
        <f t="array" ref="AT31">IF(N31&lt;&gt;"",COLUMN(L:L)+ROW(N31)/1000,"")</f>
        <v/>
      </c>
      <c r="AU31" s="125" t="str" cm="1">
        <f t="array" ref="AU31">IF(O31&lt;&gt;"",COLUMN(M:M)+ROW(O31)/1000,"")</f>
        <v/>
      </c>
      <c r="AV31" s="125" t="str" cm="1">
        <f t="array" ref="AV31">IF(P31&lt;&gt;"",COLUMN(N:N)+ROW(P31)/1000,"")</f>
        <v/>
      </c>
      <c r="AW31" s="125" t="str" cm="1">
        <f t="array" ref="AW31">IF(Q31&lt;&gt;"",COLUMN(O:O)+ROW(Q31)/1000,"")</f>
        <v/>
      </c>
      <c r="AX31" s="125" t="str" cm="1">
        <f t="array" ref="AX31">IF(R31&lt;&gt;"",COLUMN(P:P)+ROW(R31)/1000,"")</f>
        <v/>
      </c>
      <c r="AY31" s="125" t="str" cm="1">
        <f t="array" ref="AY31">IF(S31&lt;&gt;"",COLUMN(Q:Q)+ROW(S31)/1000,"")</f>
        <v/>
      </c>
      <c r="AZ31" s="125" t="str" cm="1">
        <f t="array" ref="AZ31">IF(T31&lt;&gt;"",COLUMN(R:R)+ROW(T31)/1000,"")</f>
        <v/>
      </c>
      <c r="BA31" s="125" t="str" cm="1">
        <f t="array" ref="BA31">IF(U31&lt;&gt;"",COLUMN(S:S)+ROW(U31)/1000,"")</f>
        <v/>
      </c>
      <c r="BB31" s="125" t="str" cm="1">
        <f t="array" ref="BB31">IF(V31&lt;&gt;"",COLUMN(T:T)+ROW(V31)/1000,"")</f>
        <v/>
      </c>
      <c r="BC31" s="125" t="str" cm="1">
        <f t="array" ref="BC31">IF(W31&lt;&gt;"",COLUMN(U:U)+ROW(W31)/1000,"")</f>
        <v/>
      </c>
      <c r="BD31" s="125" t="str" cm="1">
        <f t="array" ref="BD31">IF(X31&lt;&gt;"",COLUMN(V:V)+ROW(X31)/1000,"")</f>
        <v/>
      </c>
      <c r="BE31" s="125" t="str" cm="1">
        <f t="array" ref="BE31">IF(Y31&lt;&gt;"",COLUMN(W:W)+ROW(Y31)/1000,"")</f>
        <v/>
      </c>
      <c r="BF31" s="125" t="str" cm="1">
        <f t="array" ref="BF31">IF(Z31&lt;&gt;"",COLUMN(X:X)+ROW(Z31)/1000,"")</f>
        <v/>
      </c>
      <c r="BG31" s="125" t="str" cm="1">
        <f t="array" ref="BG31">IF(AA31&lt;&gt;"",COLUMN(Y:Y)+ROW(AA31)/1000,"")</f>
        <v/>
      </c>
      <c r="BH31" s="125" t="str" cm="1">
        <f t="array" ref="BH31">IF(AB31&lt;&gt;"",COLUMN(Z:Z)+ROW(AB31)/1000,"")</f>
        <v/>
      </c>
      <c r="BI31" s="125" t="str" cm="1">
        <f t="array" ref="BI31">IF(AC31&lt;&gt;"",COLUMN(AA:AA)+ROW(AC31)/1000,"")</f>
        <v/>
      </c>
      <c r="BJ31" s="125" t="str" cm="1">
        <f t="array" ref="BJ31">IF(AD31&lt;&gt;"",COLUMN(AB:AB)+ROW(AD31)/1000,"")</f>
        <v/>
      </c>
      <c r="BK31" s="125" t="str" cm="1">
        <f t="array" ref="BK31">IF(AE31&lt;&gt;"",COLUMN(AC:AC)+ROW(AE31)/1000,"")</f>
        <v/>
      </c>
      <c r="BL31" s="125" t="str" cm="1">
        <f t="array" ref="BL31">IF(AF31&lt;&gt;"",COLUMN(AD:AD)+ROW(AF31)/1000,"")</f>
        <v/>
      </c>
      <c r="BM31" s="125" t="str" cm="1">
        <f t="array" ref="BM31">IF(AG31&lt;&gt;"",COLUMN(AE:AE)+ROW(AG31)/1000,"")</f>
        <v/>
      </c>
    </row>
    <row r="32" spans="1:65" x14ac:dyDescent="0.3">
      <c r="A32" s="65"/>
      <c r="B32" s="55" t="s">
        <v>39</v>
      </c>
      <c r="C32" s="61"/>
      <c r="D32" s="99"/>
      <c r="E32" s="99"/>
      <c r="F32" s="99"/>
      <c r="G32" s="99"/>
      <c r="H32" s="99"/>
      <c r="I32" s="99"/>
      <c r="J32" s="99"/>
      <c r="K32" s="99"/>
      <c r="L32" s="99"/>
      <c r="M32" s="99"/>
      <c r="N32" s="99"/>
      <c r="O32" s="99"/>
      <c r="P32" s="99"/>
      <c r="Q32" s="99"/>
      <c r="R32" s="99"/>
      <c r="S32" s="99"/>
      <c r="T32" s="99"/>
      <c r="U32" s="99"/>
      <c r="V32" s="99"/>
      <c r="W32" s="99"/>
      <c r="X32" s="104"/>
      <c r="Y32" s="99"/>
      <c r="Z32" s="99"/>
      <c r="AA32" s="99"/>
      <c r="AB32" s="99"/>
      <c r="AC32" s="99"/>
      <c r="AD32" s="99"/>
      <c r="AE32" s="99"/>
      <c r="AF32" s="99"/>
      <c r="AG32" s="99"/>
      <c r="AH32" t="str" cm="1">
        <f t="array" ref="AH32">INDEX(A$7:A32,MAX(IF(A$7:A32&lt;&gt;"",ROW(A$7:A32)-6,"")))</f>
        <v>Logement 7</v>
      </c>
      <c r="AI32" s="125" t="str" cm="1">
        <f t="array" ref="AI32">IF(C32&lt;&gt;"",COLUMN(A:A)+ROW(C32)/1000,"")</f>
        <v/>
      </c>
      <c r="AJ32" s="125" t="str" cm="1">
        <f t="array" ref="AJ32">IF(D32&lt;&gt;"",COLUMN(B:B)+ROW(D32)/1000,"")</f>
        <v/>
      </c>
      <c r="AK32" s="125" t="str" cm="1">
        <f t="array" ref="AK32">IF(E32&lt;&gt;"",COLUMN(C:C)+ROW(E32)/1000,"")</f>
        <v/>
      </c>
      <c r="AL32" s="125" t="str" cm="1">
        <f t="array" ref="AL32">IF(F32&lt;&gt;"",COLUMN(D:D)+ROW(F32)/1000,"")</f>
        <v/>
      </c>
      <c r="AM32" s="125" t="str" cm="1">
        <f t="array" ref="AM32">IF(G32&lt;&gt;"",COLUMN(E:E)+ROW(G32)/1000,"")</f>
        <v/>
      </c>
      <c r="AN32" s="125" t="str" cm="1">
        <f t="array" ref="AN32">IF(H32&lt;&gt;"",COLUMN(F:F)+ROW(H32)/1000,"")</f>
        <v/>
      </c>
      <c r="AO32" s="125" t="str" cm="1">
        <f t="array" ref="AO32">IF(I32&lt;&gt;"",COLUMN(G:G)+ROW(I32)/1000,"")</f>
        <v/>
      </c>
      <c r="AP32" s="125" t="str" cm="1">
        <f t="array" ref="AP32">IF(J32&lt;&gt;"",COLUMN(H:H)+ROW(J32)/1000,"")</f>
        <v/>
      </c>
      <c r="AQ32" s="125" t="str" cm="1">
        <f t="array" ref="AQ32">IF(K32&lt;&gt;"",COLUMN(I:I)+ROW(K32)/1000,"")</f>
        <v/>
      </c>
      <c r="AR32" s="125" t="str" cm="1">
        <f t="array" ref="AR32">IF(L32&lt;&gt;"",COLUMN(J:J)+ROW(L32)/1000,"")</f>
        <v/>
      </c>
      <c r="AS32" s="125" t="str" cm="1">
        <f t="array" ref="AS32">IF(M32&lt;&gt;"",COLUMN(K:K)+ROW(M32)/1000,"")</f>
        <v/>
      </c>
      <c r="AT32" s="125" t="str" cm="1">
        <f t="array" ref="AT32">IF(N32&lt;&gt;"",COLUMN(L:L)+ROW(N32)/1000,"")</f>
        <v/>
      </c>
      <c r="AU32" s="125" t="str" cm="1">
        <f t="array" ref="AU32">IF(O32&lt;&gt;"",COLUMN(M:M)+ROW(O32)/1000,"")</f>
        <v/>
      </c>
      <c r="AV32" s="125" t="str" cm="1">
        <f t="array" ref="AV32">IF(P32&lt;&gt;"",COLUMN(N:N)+ROW(P32)/1000,"")</f>
        <v/>
      </c>
      <c r="AW32" s="125" t="str" cm="1">
        <f t="array" ref="AW32">IF(Q32&lt;&gt;"",COLUMN(O:O)+ROW(Q32)/1000,"")</f>
        <v/>
      </c>
      <c r="AX32" s="125" t="str" cm="1">
        <f t="array" ref="AX32">IF(R32&lt;&gt;"",COLUMN(P:P)+ROW(R32)/1000,"")</f>
        <v/>
      </c>
      <c r="AY32" s="125" t="str" cm="1">
        <f t="array" ref="AY32">IF(S32&lt;&gt;"",COLUMN(Q:Q)+ROW(S32)/1000,"")</f>
        <v/>
      </c>
      <c r="AZ32" s="125" t="str" cm="1">
        <f t="array" ref="AZ32">IF(T32&lt;&gt;"",COLUMN(R:R)+ROW(T32)/1000,"")</f>
        <v/>
      </c>
      <c r="BA32" s="125" t="str" cm="1">
        <f t="array" ref="BA32">IF(U32&lt;&gt;"",COLUMN(S:S)+ROW(U32)/1000,"")</f>
        <v/>
      </c>
      <c r="BB32" s="125" t="str" cm="1">
        <f t="array" ref="BB32">IF(V32&lt;&gt;"",COLUMN(T:T)+ROW(V32)/1000,"")</f>
        <v/>
      </c>
      <c r="BC32" s="125" t="str" cm="1">
        <f t="array" ref="BC32">IF(W32&lt;&gt;"",COLUMN(U:U)+ROW(W32)/1000,"")</f>
        <v/>
      </c>
      <c r="BD32" s="125" t="str" cm="1">
        <f t="array" ref="BD32">IF(X32&lt;&gt;"",COLUMN(V:V)+ROW(X32)/1000,"")</f>
        <v/>
      </c>
      <c r="BE32" s="125" t="str" cm="1">
        <f t="array" ref="BE32">IF(Y32&lt;&gt;"",COLUMN(W:W)+ROW(Y32)/1000,"")</f>
        <v/>
      </c>
      <c r="BF32" s="125" t="str" cm="1">
        <f t="array" ref="BF32">IF(Z32&lt;&gt;"",COLUMN(X:X)+ROW(Z32)/1000,"")</f>
        <v/>
      </c>
      <c r="BG32" s="125" t="str" cm="1">
        <f t="array" ref="BG32">IF(AA32&lt;&gt;"",COLUMN(Y:Y)+ROW(AA32)/1000,"")</f>
        <v/>
      </c>
      <c r="BH32" s="125" t="str" cm="1">
        <f t="array" ref="BH32">IF(AB32&lt;&gt;"",COLUMN(Z:Z)+ROW(AB32)/1000,"")</f>
        <v/>
      </c>
      <c r="BI32" s="125" t="str" cm="1">
        <f t="array" ref="BI32">IF(AC32&lt;&gt;"",COLUMN(AA:AA)+ROW(AC32)/1000,"")</f>
        <v/>
      </c>
      <c r="BJ32" s="125" t="str" cm="1">
        <f t="array" ref="BJ32">IF(AD32&lt;&gt;"",COLUMN(AB:AB)+ROW(AD32)/1000,"")</f>
        <v/>
      </c>
      <c r="BK32" s="125" t="str" cm="1">
        <f t="array" ref="BK32">IF(AE32&lt;&gt;"",COLUMN(AC:AC)+ROW(AE32)/1000,"")</f>
        <v/>
      </c>
      <c r="BL32" s="125" t="str" cm="1">
        <f t="array" ref="BL32">IF(AF32&lt;&gt;"",COLUMN(AD:AD)+ROW(AF32)/1000,"")</f>
        <v/>
      </c>
      <c r="BM32" s="125" t="str" cm="1">
        <f t="array" ref="BM32">IF(AG32&lt;&gt;"",COLUMN(AE:AE)+ROW(AG32)/1000,"")</f>
        <v/>
      </c>
    </row>
    <row r="33" spans="1:65" x14ac:dyDescent="0.3">
      <c r="A33" s="66"/>
      <c r="B33" s="67" t="s">
        <v>98</v>
      </c>
      <c r="C33" s="62"/>
      <c r="D33" s="62"/>
      <c r="E33" s="62"/>
      <c r="F33" s="62"/>
      <c r="G33" s="62"/>
      <c r="H33" s="62"/>
      <c r="I33" s="62"/>
      <c r="J33" s="62"/>
      <c r="K33" s="62"/>
      <c r="L33" s="62"/>
      <c r="M33" s="62"/>
      <c r="N33" s="62"/>
      <c r="O33" s="62"/>
      <c r="P33" s="62"/>
      <c r="Q33" s="62"/>
      <c r="R33" s="62"/>
      <c r="S33" s="62"/>
      <c r="T33" s="62"/>
      <c r="U33" s="62"/>
      <c r="V33" s="62"/>
      <c r="W33" s="62"/>
      <c r="X33" s="62"/>
      <c r="Y33" s="62"/>
      <c r="Z33" s="62"/>
      <c r="AA33" s="62"/>
      <c r="AB33" s="62"/>
      <c r="AC33" s="62"/>
      <c r="AD33" s="62"/>
      <c r="AE33" s="62"/>
      <c r="AF33" s="62"/>
      <c r="AG33" s="62"/>
      <c r="AH33" t="str" cm="1">
        <f t="array" ref="AH33">INDEX(A$7:A33,MAX(IF(A$7:A33&lt;&gt;"",ROW(A$7:A33)-6,"")))</f>
        <v>Logement 7</v>
      </c>
      <c r="AI33" s="125" t="str" cm="1">
        <f t="array" ref="AI33">IF(C33&lt;&gt;"",COLUMN(A:A)+ROW(C33)/1000,"")</f>
        <v/>
      </c>
      <c r="AJ33" s="125" t="str" cm="1">
        <f t="array" ref="AJ33">IF(D33&lt;&gt;"",COLUMN(B:B)+ROW(D33)/1000,"")</f>
        <v/>
      </c>
      <c r="AK33" s="125" t="str" cm="1">
        <f t="array" ref="AK33">IF(E33&lt;&gt;"",COLUMN(C:C)+ROW(E33)/1000,"")</f>
        <v/>
      </c>
      <c r="AL33" s="125" t="str" cm="1">
        <f t="array" ref="AL33">IF(F33&lt;&gt;"",COLUMN(D:D)+ROW(F33)/1000,"")</f>
        <v/>
      </c>
      <c r="AM33" s="125" t="str" cm="1">
        <f t="array" ref="AM33">IF(G33&lt;&gt;"",COLUMN(E:E)+ROW(G33)/1000,"")</f>
        <v/>
      </c>
      <c r="AN33" s="125" t="str" cm="1">
        <f t="array" ref="AN33">IF(H33&lt;&gt;"",COLUMN(F:F)+ROW(H33)/1000,"")</f>
        <v/>
      </c>
      <c r="AO33" s="125" t="str" cm="1">
        <f t="array" ref="AO33">IF(I33&lt;&gt;"",COLUMN(G:G)+ROW(I33)/1000,"")</f>
        <v/>
      </c>
      <c r="AP33" s="125" t="str" cm="1">
        <f t="array" ref="AP33">IF(J33&lt;&gt;"",COLUMN(H:H)+ROW(J33)/1000,"")</f>
        <v/>
      </c>
      <c r="AQ33" s="125" t="str" cm="1">
        <f t="array" ref="AQ33">IF(K33&lt;&gt;"",COLUMN(I:I)+ROW(K33)/1000,"")</f>
        <v/>
      </c>
      <c r="AR33" s="125" t="str" cm="1">
        <f t="array" ref="AR33">IF(L33&lt;&gt;"",COLUMN(J:J)+ROW(L33)/1000,"")</f>
        <v/>
      </c>
      <c r="AS33" s="125" t="str" cm="1">
        <f t="array" ref="AS33">IF(M33&lt;&gt;"",COLUMN(K:K)+ROW(M33)/1000,"")</f>
        <v/>
      </c>
      <c r="AT33" s="125" t="str" cm="1">
        <f t="array" ref="AT33">IF(N33&lt;&gt;"",COLUMN(L:L)+ROW(N33)/1000,"")</f>
        <v/>
      </c>
      <c r="AU33" s="125" t="str" cm="1">
        <f t="array" ref="AU33">IF(O33&lt;&gt;"",COLUMN(M:M)+ROW(O33)/1000,"")</f>
        <v/>
      </c>
      <c r="AV33" s="125" t="str" cm="1">
        <f t="array" ref="AV33">IF(P33&lt;&gt;"",COLUMN(N:N)+ROW(P33)/1000,"")</f>
        <v/>
      </c>
      <c r="AW33" s="125" t="str" cm="1">
        <f t="array" ref="AW33">IF(Q33&lt;&gt;"",COLUMN(O:O)+ROW(Q33)/1000,"")</f>
        <v/>
      </c>
      <c r="AX33" s="125" t="str" cm="1">
        <f t="array" ref="AX33">IF(R33&lt;&gt;"",COLUMN(P:P)+ROW(R33)/1000,"")</f>
        <v/>
      </c>
      <c r="AY33" s="125" t="str" cm="1">
        <f t="array" ref="AY33">IF(S33&lt;&gt;"",COLUMN(Q:Q)+ROW(S33)/1000,"")</f>
        <v/>
      </c>
      <c r="AZ33" s="125" t="str" cm="1">
        <f t="array" ref="AZ33">IF(T33&lt;&gt;"",COLUMN(R:R)+ROW(T33)/1000,"")</f>
        <v/>
      </c>
      <c r="BA33" s="125" t="str" cm="1">
        <f t="array" ref="BA33">IF(U33&lt;&gt;"",COLUMN(S:S)+ROW(U33)/1000,"")</f>
        <v/>
      </c>
      <c r="BB33" s="125" t="str" cm="1">
        <f t="array" ref="BB33">IF(V33&lt;&gt;"",COLUMN(T:T)+ROW(V33)/1000,"")</f>
        <v/>
      </c>
      <c r="BC33" s="125" t="str" cm="1">
        <f t="array" ref="BC33">IF(W33&lt;&gt;"",COLUMN(U:U)+ROW(W33)/1000,"")</f>
        <v/>
      </c>
      <c r="BD33" s="125" t="str" cm="1">
        <f t="array" ref="BD33">IF(X33&lt;&gt;"",COLUMN(V:V)+ROW(X33)/1000,"")</f>
        <v/>
      </c>
      <c r="BE33" s="125" t="str" cm="1">
        <f t="array" ref="BE33">IF(Y33&lt;&gt;"",COLUMN(W:W)+ROW(Y33)/1000,"")</f>
        <v/>
      </c>
      <c r="BF33" s="125" t="str" cm="1">
        <f t="array" ref="BF33">IF(Z33&lt;&gt;"",COLUMN(X:X)+ROW(Z33)/1000,"")</f>
        <v/>
      </c>
      <c r="BG33" s="125" t="str" cm="1">
        <f t="array" ref="BG33">IF(AA33&lt;&gt;"",COLUMN(Y:Y)+ROW(AA33)/1000,"")</f>
        <v/>
      </c>
      <c r="BH33" s="125" t="str" cm="1">
        <f t="array" ref="BH33">IF(AB33&lt;&gt;"",COLUMN(Z:Z)+ROW(AB33)/1000,"")</f>
        <v/>
      </c>
      <c r="BI33" s="125" t="str" cm="1">
        <f t="array" ref="BI33">IF(AC33&lt;&gt;"",COLUMN(AA:AA)+ROW(AC33)/1000,"")</f>
        <v/>
      </c>
      <c r="BJ33" s="125" t="str" cm="1">
        <f t="array" ref="BJ33">IF(AD33&lt;&gt;"",COLUMN(AB:AB)+ROW(AD33)/1000,"")</f>
        <v/>
      </c>
      <c r="BK33" s="125" t="str" cm="1">
        <f t="array" ref="BK33">IF(AE33&lt;&gt;"",COLUMN(AC:AC)+ROW(AE33)/1000,"")</f>
        <v/>
      </c>
      <c r="BL33" s="125" t="str" cm="1">
        <f t="array" ref="BL33">IF(AF33&lt;&gt;"",COLUMN(AD:AD)+ROW(AF33)/1000,"")</f>
        <v/>
      </c>
      <c r="BM33" s="125" t="str" cm="1">
        <f t="array" ref="BM33">IF(AG33&lt;&gt;"",COLUMN(AE:AE)+ROW(AG33)/1000,"")</f>
        <v/>
      </c>
    </row>
    <row r="34" spans="1:65" x14ac:dyDescent="0.3">
      <c r="A34" s="65"/>
      <c r="B34" s="55" t="s">
        <v>43</v>
      </c>
      <c r="C34" s="61"/>
      <c r="D34" s="99"/>
      <c r="E34" s="99"/>
      <c r="F34" s="99"/>
      <c r="G34" s="99"/>
      <c r="H34" s="99"/>
      <c r="I34" s="99"/>
      <c r="J34" s="99"/>
      <c r="K34" s="99"/>
      <c r="L34" s="99"/>
      <c r="M34" s="99"/>
      <c r="N34" s="99"/>
      <c r="O34" s="99"/>
      <c r="P34" s="99"/>
      <c r="Q34" s="99"/>
      <c r="R34" s="99"/>
      <c r="S34" s="99"/>
      <c r="T34" s="99"/>
      <c r="U34" s="99"/>
      <c r="V34" s="99"/>
      <c r="W34" s="99"/>
      <c r="X34" s="99"/>
      <c r="Y34" s="99"/>
      <c r="Z34" s="99"/>
      <c r="AA34" s="99"/>
      <c r="AB34" s="99"/>
      <c r="AC34" s="99"/>
      <c r="AD34" s="99"/>
      <c r="AE34" s="99"/>
      <c r="AF34" s="99"/>
      <c r="AG34" s="99"/>
      <c r="AH34" t="str" cm="1">
        <f t="array" ref="AH34">INDEX(A$7:A34,MAX(IF(A$7:A34&lt;&gt;"",ROW(A$7:A34)-6,"")))</f>
        <v>Logement 7</v>
      </c>
      <c r="AI34" s="125" t="str" cm="1">
        <f t="array" ref="AI34">IF(C34&lt;&gt;"",COLUMN(A:A)+ROW(C34)/1000,"")</f>
        <v/>
      </c>
      <c r="AJ34" s="125" t="str" cm="1">
        <f t="array" ref="AJ34">IF(D34&lt;&gt;"",COLUMN(B:B)+ROW(D34)/1000,"")</f>
        <v/>
      </c>
      <c r="AK34" s="125" t="str" cm="1">
        <f t="array" ref="AK34">IF(E34&lt;&gt;"",COLUMN(C:C)+ROW(E34)/1000,"")</f>
        <v/>
      </c>
      <c r="AL34" s="125" t="str" cm="1">
        <f t="array" ref="AL34">IF(F34&lt;&gt;"",COLUMN(D:D)+ROW(F34)/1000,"")</f>
        <v/>
      </c>
      <c r="AM34" s="125" t="str" cm="1">
        <f t="array" ref="AM34">IF(G34&lt;&gt;"",COLUMN(E:E)+ROW(G34)/1000,"")</f>
        <v/>
      </c>
      <c r="AN34" s="125" t="str" cm="1">
        <f t="array" ref="AN34">IF(H34&lt;&gt;"",COLUMN(F:F)+ROW(H34)/1000,"")</f>
        <v/>
      </c>
      <c r="AO34" s="125" t="str" cm="1">
        <f t="array" ref="AO34">IF(I34&lt;&gt;"",COLUMN(G:G)+ROW(I34)/1000,"")</f>
        <v/>
      </c>
      <c r="AP34" s="125" t="str" cm="1">
        <f t="array" ref="AP34">IF(J34&lt;&gt;"",COLUMN(H:H)+ROW(J34)/1000,"")</f>
        <v/>
      </c>
      <c r="AQ34" s="125" t="str" cm="1">
        <f t="array" ref="AQ34">IF(K34&lt;&gt;"",COLUMN(I:I)+ROW(K34)/1000,"")</f>
        <v/>
      </c>
      <c r="AR34" s="125" t="str" cm="1">
        <f t="array" ref="AR34">IF(L34&lt;&gt;"",COLUMN(J:J)+ROW(L34)/1000,"")</f>
        <v/>
      </c>
      <c r="AS34" s="125" t="str" cm="1">
        <f t="array" ref="AS34">IF(M34&lt;&gt;"",COLUMN(K:K)+ROW(M34)/1000,"")</f>
        <v/>
      </c>
      <c r="AT34" s="125" t="str" cm="1">
        <f t="array" ref="AT34">IF(N34&lt;&gt;"",COLUMN(L:L)+ROW(N34)/1000,"")</f>
        <v/>
      </c>
      <c r="AU34" s="125" t="str" cm="1">
        <f t="array" ref="AU34">IF(O34&lt;&gt;"",COLUMN(M:M)+ROW(O34)/1000,"")</f>
        <v/>
      </c>
      <c r="AV34" s="125" t="str" cm="1">
        <f t="array" ref="AV34">IF(P34&lt;&gt;"",COLUMN(N:N)+ROW(P34)/1000,"")</f>
        <v/>
      </c>
      <c r="AW34" s="125" t="str" cm="1">
        <f t="array" ref="AW34">IF(Q34&lt;&gt;"",COLUMN(O:O)+ROW(Q34)/1000,"")</f>
        <v/>
      </c>
      <c r="AX34" s="125" t="str" cm="1">
        <f t="array" ref="AX34">IF(R34&lt;&gt;"",COLUMN(P:P)+ROW(R34)/1000,"")</f>
        <v/>
      </c>
      <c r="AY34" s="125" t="str" cm="1">
        <f t="array" ref="AY34">IF(S34&lt;&gt;"",COLUMN(Q:Q)+ROW(S34)/1000,"")</f>
        <v/>
      </c>
      <c r="AZ34" s="125" t="str" cm="1">
        <f t="array" ref="AZ34">IF(T34&lt;&gt;"",COLUMN(R:R)+ROW(T34)/1000,"")</f>
        <v/>
      </c>
      <c r="BA34" s="125" t="str" cm="1">
        <f t="array" ref="BA34">IF(U34&lt;&gt;"",COLUMN(S:S)+ROW(U34)/1000,"")</f>
        <v/>
      </c>
      <c r="BB34" s="125" t="str" cm="1">
        <f t="array" ref="BB34">IF(V34&lt;&gt;"",COLUMN(T:T)+ROW(V34)/1000,"")</f>
        <v/>
      </c>
      <c r="BC34" s="125" t="str" cm="1">
        <f t="array" ref="BC34">IF(W34&lt;&gt;"",COLUMN(U:U)+ROW(W34)/1000,"")</f>
        <v/>
      </c>
      <c r="BD34" s="125" t="str" cm="1">
        <f t="array" ref="BD34">IF(X34&lt;&gt;"",COLUMN(V:V)+ROW(X34)/1000,"")</f>
        <v/>
      </c>
      <c r="BE34" s="125" t="str" cm="1">
        <f t="array" ref="BE34">IF(Y34&lt;&gt;"",COLUMN(W:W)+ROW(Y34)/1000,"")</f>
        <v/>
      </c>
      <c r="BF34" s="125" t="str" cm="1">
        <f t="array" ref="BF34">IF(Z34&lt;&gt;"",COLUMN(X:X)+ROW(Z34)/1000,"")</f>
        <v/>
      </c>
      <c r="BG34" s="125" t="str" cm="1">
        <f t="array" ref="BG34">IF(AA34&lt;&gt;"",COLUMN(Y:Y)+ROW(AA34)/1000,"")</f>
        <v/>
      </c>
      <c r="BH34" s="125" t="str" cm="1">
        <f t="array" ref="BH34">IF(AB34&lt;&gt;"",COLUMN(Z:Z)+ROW(AB34)/1000,"")</f>
        <v/>
      </c>
      <c r="BI34" s="125" t="str" cm="1">
        <f t="array" ref="BI34">IF(AC34&lt;&gt;"",COLUMN(AA:AA)+ROW(AC34)/1000,"")</f>
        <v/>
      </c>
      <c r="BJ34" s="125" t="str" cm="1">
        <f t="array" ref="BJ34">IF(AD34&lt;&gt;"",COLUMN(AB:AB)+ROW(AD34)/1000,"")</f>
        <v/>
      </c>
      <c r="BK34" s="125" t="str" cm="1">
        <f t="array" ref="BK34">IF(AE34&lt;&gt;"",COLUMN(AC:AC)+ROW(AE34)/1000,"")</f>
        <v/>
      </c>
      <c r="BL34" s="125" t="str" cm="1">
        <f t="array" ref="BL34">IF(AF34&lt;&gt;"",COLUMN(AD:AD)+ROW(AF34)/1000,"")</f>
        <v/>
      </c>
      <c r="BM34" s="125" t="str" cm="1">
        <f t="array" ref="BM34">IF(AG34&lt;&gt;"",COLUMN(AE:AE)+ROW(AG34)/1000,"")</f>
        <v/>
      </c>
    </row>
    <row r="35" spans="1:65" x14ac:dyDescent="0.3">
      <c r="A35" s="72" t="s">
        <v>60</v>
      </c>
      <c r="B35" s="72"/>
      <c r="C35" s="28"/>
      <c r="D35" s="101"/>
      <c r="E35" s="101"/>
      <c r="F35" s="101"/>
      <c r="G35" s="101"/>
      <c r="H35" s="101"/>
      <c r="I35" s="101"/>
      <c r="J35" s="101"/>
      <c r="K35" s="101"/>
      <c r="L35" s="101"/>
      <c r="M35" s="101"/>
      <c r="N35" s="101"/>
      <c r="O35" s="101"/>
      <c r="P35" s="97" t="s">
        <v>37</v>
      </c>
      <c r="Q35" s="97"/>
      <c r="R35" s="97"/>
      <c r="S35" s="97"/>
      <c r="T35" s="97"/>
      <c r="U35" s="97"/>
      <c r="V35" s="97"/>
      <c r="W35" s="97"/>
      <c r="X35" s="97" t="s">
        <v>35</v>
      </c>
      <c r="Y35" s="89"/>
      <c r="Z35" s="89"/>
      <c r="AA35" s="89"/>
      <c r="AB35" s="89"/>
      <c r="AC35" s="89"/>
      <c r="AD35" s="89"/>
      <c r="AE35" s="89"/>
      <c r="AF35" s="89"/>
      <c r="AG35" s="89"/>
      <c r="AH35" t="str" cm="1">
        <f t="array" ref="AH35">INDEX(A$7:A35,MAX(IF(A$7:A35&lt;&gt;"",ROW(A$7:A35)-6,"")))</f>
        <v>Logement 8</v>
      </c>
      <c r="AI35" s="125" t="str" cm="1">
        <f t="array" ref="AI35">IF(C35&lt;&gt;"",COLUMN(A:A)+ROW(C35)/1000,"")</f>
        <v/>
      </c>
      <c r="AJ35" s="125" t="str" cm="1">
        <f t="array" ref="AJ35">IF(D35&lt;&gt;"",COLUMN(B:B)+ROW(D35)/1000,"")</f>
        <v/>
      </c>
      <c r="AK35" s="125" t="str" cm="1">
        <f t="array" ref="AK35">IF(E35&lt;&gt;"",COLUMN(C:C)+ROW(E35)/1000,"")</f>
        <v/>
      </c>
      <c r="AL35" s="125" t="str" cm="1">
        <f t="array" ref="AL35">IF(F35&lt;&gt;"",COLUMN(D:D)+ROW(F35)/1000,"")</f>
        <v/>
      </c>
      <c r="AM35" s="125" t="str" cm="1">
        <f t="array" ref="AM35">IF(G35&lt;&gt;"",COLUMN(E:E)+ROW(G35)/1000,"")</f>
        <v/>
      </c>
      <c r="AN35" s="125" t="str" cm="1">
        <f t="array" ref="AN35">IF(H35&lt;&gt;"",COLUMN(F:F)+ROW(H35)/1000,"")</f>
        <v/>
      </c>
      <c r="AO35" s="125" t="str" cm="1">
        <f t="array" ref="AO35">IF(I35&lt;&gt;"",COLUMN(G:G)+ROW(I35)/1000,"")</f>
        <v/>
      </c>
      <c r="AP35" s="125" t="str" cm="1">
        <f t="array" ref="AP35">IF(J35&lt;&gt;"",COLUMN(H:H)+ROW(J35)/1000,"")</f>
        <v/>
      </c>
      <c r="AQ35" s="125" t="str" cm="1">
        <f t="array" ref="AQ35">IF(K35&lt;&gt;"",COLUMN(I:I)+ROW(K35)/1000,"")</f>
        <v/>
      </c>
      <c r="AR35" s="125" t="str" cm="1">
        <f t="array" ref="AR35">IF(L35&lt;&gt;"",COLUMN(J:J)+ROW(L35)/1000,"")</f>
        <v/>
      </c>
      <c r="AS35" s="125" t="str" cm="1">
        <f t="array" ref="AS35">IF(M35&lt;&gt;"",COLUMN(K:K)+ROW(M35)/1000,"")</f>
        <v/>
      </c>
      <c r="AT35" s="125" t="str" cm="1">
        <f t="array" ref="AT35">IF(N35&lt;&gt;"",COLUMN(L:L)+ROW(N35)/1000,"")</f>
        <v/>
      </c>
      <c r="AU35" s="125" t="str" cm="1">
        <f t="array" ref="AU35">IF(O35&lt;&gt;"",COLUMN(M:M)+ROW(O35)/1000,"")</f>
        <v/>
      </c>
      <c r="AV35" s="125" cm="1">
        <f t="array" ref="AV35">IF(P35&lt;&gt;"",COLUMN(N:N)+ROW(P35)/1000,"")</f>
        <v>14.035</v>
      </c>
      <c r="AW35" s="125" t="str" cm="1">
        <f t="array" ref="AW35">IF(Q35&lt;&gt;"",COLUMN(O:O)+ROW(Q35)/1000,"")</f>
        <v/>
      </c>
      <c r="AX35" s="125" t="str" cm="1">
        <f t="array" ref="AX35">IF(R35&lt;&gt;"",COLUMN(P:P)+ROW(R35)/1000,"")</f>
        <v/>
      </c>
      <c r="AY35" s="125" t="str" cm="1">
        <f t="array" ref="AY35">IF(S35&lt;&gt;"",COLUMN(Q:Q)+ROW(S35)/1000,"")</f>
        <v/>
      </c>
      <c r="AZ35" s="125" t="str" cm="1">
        <f t="array" ref="AZ35">IF(T35&lt;&gt;"",COLUMN(R:R)+ROW(T35)/1000,"")</f>
        <v/>
      </c>
      <c r="BA35" s="125" t="str" cm="1">
        <f t="array" ref="BA35">IF(U35&lt;&gt;"",COLUMN(S:S)+ROW(U35)/1000,"")</f>
        <v/>
      </c>
      <c r="BB35" s="125" t="str" cm="1">
        <f t="array" ref="BB35">IF(V35&lt;&gt;"",COLUMN(T:T)+ROW(V35)/1000,"")</f>
        <v/>
      </c>
      <c r="BC35" s="125" t="str" cm="1">
        <f t="array" ref="BC35">IF(W35&lt;&gt;"",COLUMN(U:U)+ROW(W35)/1000,"")</f>
        <v/>
      </c>
      <c r="BD35" s="125" cm="1">
        <f t="array" ref="BD35">IF(X35&lt;&gt;"",COLUMN(V:V)+ROW(X35)/1000,"")</f>
        <v>22.035</v>
      </c>
      <c r="BE35" s="125" t="str" cm="1">
        <f t="array" ref="BE35">IF(Y35&lt;&gt;"",COLUMN(W:W)+ROW(Y35)/1000,"")</f>
        <v/>
      </c>
      <c r="BF35" s="125" t="str" cm="1">
        <f t="array" ref="BF35">IF(Z35&lt;&gt;"",COLUMN(X:X)+ROW(Z35)/1000,"")</f>
        <v/>
      </c>
      <c r="BG35" s="125" t="str" cm="1">
        <f t="array" ref="BG35">IF(AA35&lt;&gt;"",COLUMN(Y:Y)+ROW(AA35)/1000,"")</f>
        <v/>
      </c>
      <c r="BH35" s="125" t="str" cm="1">
        <f t="array" ref="BH35">IF(AB35&lt;&gt;"",COLUMN(Z:Z)+ROW(AB35)/1000,"")</f>
        <v/>
      </c>
      <c r="BI35" s="125" t="str" cm="1">
        <f t="array" ref="BI35">IF(AC35&lt;&gt;"",COLUMN(AA:AA)+ROW(AC35)/1000,"")</f>
        <v/>
      </c>
      <c r="BJ35" s="125" t="str" cm="1">
        <f t="array" ref="BJ35">IF(AD35&lt;&gt;"",COLUMN(AB:AB)+ROW(AD35)/1000,"")</f>
        <v/>
      </c>
      <c r="BK35" s="125" t="str" cm="1">
        <f t="array" ref="BK35">IF(AE35&lt;&gt;"",COLUMN(AC:AC)+ROW(AE35)/1000,"")</f>
        <v/>
      </c>
      <c r="BL35" s="125" t="str" cm="1">
        <f t="array" ref="BL35">IF(AF35&lt;&gt;"",COLUMN(AD:AD)+ROW(AF35)/1000,"")</f>
        <v/>
      </c>
      <c r="BM35" s="125" t="str" cm="1">
        <f t="array" ref="BM35">IF(AG35&lt;&gt;"",COLUMN(AE:AE)+ROW(AG35)/1000,"")</f>
        <v/>
      </c>
    </row>
    <row r="36" spans="1:65" x14ac:dyDescent="0.3">
      <c r="A36" s="65"/>
      <c r="B36" s="55" t="s">
        <v>39</v>
      </c>
      <c r="C36" s="61"/>
      <c r="D36" s="99"/>
      <c r="E36" s="99"/>
      <c r="F36" s="99"/>
      <c r="G36" s="99"/>
      <c r="H36" s="99"/>
      <c r="I36" s="99"/>
      <c r="J36" s="99"/>
      <c r="K36" s="99"/>
      <c r="L36" s="99"/>
      <c r="M36" s="99"/>
      <c r="N36" s="99"/>
      <c r="O36" s="99"/>
      <c r="P36" s="99"/>
      <c r="Q36" s="99"/>
      <c r="R36" s="99"/>
      <c r="S36" s="99"/>
      <c r="T36" s="99"/>
      <c r="U36" s="99"/>
      <c r="V36" s="99"/>
      <c r="W36" s="99"/>
      <c r="X36" s="99"/>
      <c r="Y36" s="99"/>
      <c r="Z36" s="99"/>
      <c r="AA36" s="99"/>
      <c r="AB36" s="99"/>
      <c r="AC36" s="99"/>
      <c r="AD36" s="99"/>
      <c r="AE36" s="99"/>
      <c r="AF36" s="99"/>
      <c r="AG36" s="99"/>
      <c r="AH36" t="str" cm="1">
        <f t="array" ref="AH36">INDEX(A$7:A36,MAX(IF(A$7:A36&lt;&gt;"",ROW(A$7:A36)-6,"")))</f>
        <v>Logement 8</v>
      </c>
      <c r="AI36" s="125" t="str" cm="1">
        <f t="array" ref="AI36">IF(C36&lt;&gt;"",COLUMN(A:A)+ROW(C36)/1000,"")</f>
        <v/>
      </c>
      <c r="AJ36" s="125" t="str" cm="1">
        <f t="array" ref="AJ36">IF(D36&lt;&gt;"",COLUMN(B:B)+ROW(D36)/1000,"")</f>
        <v/>
      </c>
      <c r="AK36" s="125" t="str" cm="1">
        <f t="array" ref="AK36">IF(E36&lt;&gt;"",COLUMN(C:C)+ROW(E36)/1000,"")</f>
        <v/>
      </c>
      <c r="AL36" s="125" t="str" cm="1">
        <f t="array" ref="AL36">IF(F36&lt;&gt;"",COLUMN(D:D)+ROW(F36)/1000,"")</f>
        <v/>
      </c>
      <c r="AM36" s="125" t="str" cm="1">
        <f t="array" ref="AM36">IF(G36&lt;&gt;"",COLUMN(E:E)+ROW(G36)/1000,"")</f>
        <v/>
      </c>
      <c r="AN36" s="125" t="str" cm="1">
        <f t="array" ref="AN36">IF(H36&lt;&gt;"",COLUMN(F:F)+ROW(H36)/1000,"")</f>
        <v/>
      </c>
      <c r="AO36" s="125" t="str" cm="1">
        <f t="array" ref="AO36">IF(I36&lt;&gt;"",COLUMN(G:G)+ROW(I36)/1000,"")</f>
        <v/>
      </c>
      <c r="AP36" s="125" t="str" cm="1">
        <f t="array" ref="AP36">IF(J36&lt;&gt;"",COLUMN(H:H)+ROW(J36)/1000,"")</f>
        <v/>
      </c>
      <c r="AQ36" s="125" t="str" cm="1">
        <f t="array" ref="AQ36">IF(K36&lt;&gt;"",COLUMN(I:I)+ROW(K36)/1000,"")</f>
        <v/>
      </c>
      <c r="AR36" s="125" t="str" cm="1">
        <f t="array" ref="AR36">IF(L36&lt;&gt;"",COLUMN(J:J)+ROW(L36)/1000,"")</f>
        <v/>
      </c>
      <c r="AS36" s="125" t="str" cm="1">
        <f t="array" ref="AS36">IF(M36&lt;&gt;"",COLUMN(K:K)+ROW(M36)/1000,"")</f>
        <v/>
      </c>
      <c r="AT36" s="125" t="str" cm="1">
        <f t="array" ref="AT36">IF(N36&lt;&gt;"",COLUMN(L:L)+ROW(N36)/1000,"")</f>
        <v/>
      </c>
      <c r="AU36" s="125" t="str" cm="1">
        <f t="array" ref="AU36">IF(O36&lt;&gt;"",COLUMN(M:M)+ROW(O36)/1000,"")</f>
        <v/>
      </c>
      <c r="AV36" s="125" t="str" cm="1">
        <f t="array" ref="AV36">IF(P36&lt;&gt;"",COLUMN(N:N)+ROW(P36)/1000,"")</f>
        <v/>
      </c>
      <c r="AW36" s="125" t="str" cm="1">
        <f t="array" ref="AW36">IF(Q36&lt;&gt;"",COLUMN(O:O)+ROW(Q36)/1000,"")</f>
        <v/>
      </c>
      <c r="AX36" s="125" t="str" cm="1">
        <f t="array" ref="AX36">IF(R36&lt;&gt;"",COLUMN(P:P)+ROW(R36)/1000,"")</f>
        <v/>
      </c>
      <c r="AY36" s="125" t="str" cm="1">
        <f t="array" ref="AY36">IF(S36&lt;&gt;"",COLUMN(Q:Q)+ROW(S36)/1000,"")</f>
        <v/>
      </c>
      <c r="AZ36" s="125" t="str" cm="1">
        <f t="array" ref="AZ36">IF(T36&lt;&gt;"",COLUMN(R:R)+ROW(T36)/1000,"")</f>
        <v/>
      </c>
      <c r="BA36" s="125" t="str" cm="1">
        <f t="array" ref="BA36">IF(U36&lt;&gt;"",COLUMN(S:S)+ROW(U36)/1000,"")</f>
        <v/>
      </c>
      <c r="BB36" s="125" t="str" cm="1">
        <f t="array" ref="BB36">IF(V36&lt;&gt;"",COLUMN(T:T)+ROW(V36)/1000,"")</f>
        <v/>
      </c>
      <c r="BC36" s="125" t="str" cm="1">
        <f t="array" ref="BC36">IF(W36&lt;&gt;"",COLUMN(U:U)+ROW(W36)/1000,"")</f>
        <v/>
      </c>
      <c r="BD36" s="125" t="str" cm="1">
        <f t="array" ref="BD36">IF(X36&lt;&gt;"",COLUMN(V:V)+ROW(X36)/1000,"")</f>
        <v/>
      </c>
      <c r="BE36" s="125" t="str" cm="1">
        <f t="array" ref="BE36">IF(Y36&lt;&gt;"",COLUMN(W:W)+ROW(Y36)/1000,"")</f>
        <v/>
      </c>
      <c r="BF36" s="125" t="str" cm="1">
        <f t="array" ref="BF36">IF(Z36&lt;&gt;"",COLUMN(X:X)+ROW(Z36)/1000,"")</f>
        <v/>
      </c>
      <c r="BG36" s="125" t="str" cm="1">
        <f t="array" ref="BG36">IF(AA36&lt;&gt;"",COLUMN(Y:Y)+ROW(AA36)/1000,"")</f>
        <v/>
      </c>
      <c r="BH36" s="125" t="str" cm="1">
        <f t="array" ref="BH36">IF(AB36&lt;&gt;"",COLUMN(Z:Z)+ROW(AB36)/1000,"")</f>
        <v/>
      </c>
      <c r="BI36" s="125" t="str" cm="1">
        <f t="array" ref="BI36">IF(AC36&lt;&gt;"",COLUMN(AA:AA)+ROW(AC36)/1000,"")</f>
        <v/>
      </c>
      <c r="BJ36" s="125" t="str" cm="1">
        <f t="array" ref="BJ36">IF(AD36&lt;&gt;"",COLUMN(AB:AB)+ROW(AD36)/1000,"")</f>
        <v/>
      </c>
      <c r="BK36" s="125" t="str" cm="1">
        <f t="array" ref="BK36">IF(AE36&lt;&gt;"",COLUMN(AC:AC)+ROW(AE36)/1000,"")</f>
        <v/>
      </c>
      <c r="BL36" s="125" t="str" cm="1">
        <f t="array" ref="BL36">IF(AF36&lt;&gt;"",COLUMN(AD:AD)+ROW(AF36)/1000,"")</f>
        <v/>
      </c>
      <c r="BM36" s="125" t="str" cm="1">
        <f t="array" ref="BM36">IF(AG36&lt;&gt;"",COLUMN(AE:AE)+ROW(AG36)/1000,"")</f>
        <v/>
      </c>
    </row>
    <row r="37" spans="1:65" x14ac:dyDescent="0.3">
      <c r="A37" s="66"/>
      <c r="B37" s="67" t="s">
        <v>98</v>
      </c>
      <c r="C37" s="62"/>
      <c r="D37" s="62"/>
      <c r="E37" s="62"/>
      <c r="F37" s="62"/>
      <c r="G37" s="62"/>
      <c r="H37" s="62"/>
      <c r="I37" s="62"/>
      <c r="J37" s="62"/>
      <c r="K37" s="62"/>
      <c r="L37" s="62"/>
      <c r="M37" s="62"/>
      <c r="N37" s="62"/>
      <c r="O37" s="62"/>
      <c r="P37" s="62"/>
      <c r="Q37" s="62"/>
      <c r="R37" s="62"/>
      <c r="S37" s="62"/>
      <c r="T37" s="62"/>
      <c r="U37" s="62"/>
      <c r="V37" s="62"/>
      <c r="W37" s="62"/>
      <c r="X37" s="62"/>
      <c r="Y37" s="62"/>
      <c r="Z37" s="62"/>
      <c r="AA37" s="62"/>
      <c r="AB37" s="62"/>
      <c r="AC37" s="62"/>
      <c r="AD37" s="62"/>
      <c r="AE37" s="62"/>
      <c r="AF37" s="62"/>
      <c r="AG37" s="62"/>
      <c r="AH37" t="str" cm="1">
        <f t="array" ref="AH37">INDEX(A$7:A37,MAX(IF(A$7:A37&lt;&gt;"",ROW(A$7:A37)-6,"")))</f>
        <v>Logement 8</v>
      </c>
      <c r="AI37" s="125" t="str" cm="1">
        <f t="array" ref="AI37">IF(C37&lt;&gt;"",COLUMN(A:A)+ROW(C37)/1000,"")</f>
        <v/>
      </c>
      <c r="AJ37" s="125" t="str" cm="1">
        <f t="array" ref="AJ37">IF(D37&lt;&gt;"",COLUMN(B:B)+ROW(D37)/1000,"")</f>
        <v/>
      </c>
      <c r="AK37" s="125" t="str" cm="1">
        <f t="array" ref="AK37">IF(E37&lt;&gt;"",COLUMN(C:C)+ROW(E37)/1000,"")</f>
        <v/>
      </c>
      <c r="AL37" s="125" t="str" cm="1">
        <f t="array" ref="AL37">IF(F37&lt;&gt;"",COLUMN(D:D)+ROW(F37)/1000,"")</f>
        <v/>
      </c>
      <c r="AM37" s="125" t="str" cm="1">
        <f t="array" ref="AM37">IF(G37&lt;&gt;"",COLUMN(E:E)+ROW(G37)/1000,"")</f>
        <v/>
      </c>
      <c r="AN37" s="125" t="str" cm="1">
        <f t="array" ref="AN37">IF(H37&lt;&gt;"",COLUMN(F:F)+ROW(H37)/1000,"")</f>
        <v/>
      </c>
      <c r="AO37" s="125" t="str" cm="1">
        <f t="array" ref="AO37">IF(I37&lt;&gt;"",COLUMN(G:G)+ROW(I37)/1000,"")</f>
        <v/>
      </c>
      <c r="AP37" s="125" t="str" cm="1">
        <f t="array" ref="AP37">IF(J37&lt;&gt;"",COLUMN(H:H)+ROW(J37)/1000,"")</f>
        <v/>
      </c>
      <c r="AQ37" s="125" t="str" cm="1">
        <f t="array" ref="AQ37">IF(K37&lt;&gt;"",COLUMN(I:I)+ROW(K37)/1000,"")</f>
        <v/>
      </c>
      <c r="AR37" s="125" t="str" cm="1">
        <f t="array" ref="AR37">IF(L37&lt;&gt;"",COLUMN(J:J)+ROW(L37)/1000,"")</f>
        <v/>
      </c>
      <c r="AS37" s="125" t="str" cm="1">
        <f t="array" ref="AS37">IF(M37&lt;&gt;"",COLUMN(K:K)+ROW(M37)/1000,"")</f>
        <v/>
      </c>
      <c r="AT37" s="125" t="str" cm="1">
        <f t="array" ref="AT37">IF(N37&lt;&gt;"",COLUMN(L:L)+ROW(N37)/1000,"")</f>
        <v/>
      </c>
      <c r="AU37" s="125" t="str" cm="1">
        <f t="array" ref="AU37">IF(O37&lt;&gt;"",COLUMN(M:M)+ROW(O37)/1000,"")</f>
        <v/>
      </c>
      <c r="AV37" s="125" t="str" cm="1">
        <f t="array" ref="AV37">IF(P37&lt;&gt;"",COLUMN(N:N)+ROW(P37)/1000,"")</f>
        <v/>
      </c>
      <c r="AW37" s="125" t="str" cm="1">
        <f t="array" ref="AW37">IF(Q37&lt;&gt;"",COLUMN(O:O)+ROW(Q37)/1000,"")</f>
        <v/>
      </c>
      <c r="AX37" s="125" t="str" cm="1">
        <f t="array" ref="AX37">IF(R37&lt;&gt;"",COLUMN(P:P)+ROW(R37)/1000,"")</f>
        <v/>
      </c>
      <c r="AY37" s="125" t="str" cm="1">
        <f t="array" ref="AY37">IF(S37&lt;&gt;"",COLUMN(Q:Q)+ROW(S37)/1000,"")</f>
        <v/>
      </c>
      <c r="AZ37" s="125" t="str" cm="1">
        <f t="array" ref="AZ37">IF(T37&lt;&gt;"",COLUMN(R:R)+ROW(T37)/1000,"")</f>
        <v/>
      </c>
      <c r="BA37" s="125" t="str" cm="1">
        <f t="array" ref="BA37">IF(U37&lt;&gt;"",COLUMN(S:S)+ROW(U37)/1000,"")</f>
        <v/>
      </c>
      <c r="BB37" s="125" t="str" cm="1">
        <f t="array" ref="BB37">IF(V37&lt;&gt;"",COLUMN(T:T)+ROW(V37)/1000,"")</f>
        <v/>
      </c>
      <c r="BC37" s="125" t="str" cm="1">
        <f t="array" ref="BC37">IF(W37&lt;&gt;"",COLUMN(U:U)+ROW(W37)/1000,"")</f>
        <v/>
      </c>
      <c r="BD37" s="125" t="str" cm="1">
        <f t="array" ref="BD37">IF(X37&lt;&gt;"",COLUMN(V:V)+ROW(X37)/1000,"")</f>
        <v/>
      </c>
      <c r="BE37" s="125" t="str" cm="1">
        <f t="array" ref="BE37">IF(Y37&lt;&gt;"",COLUMN(W:W)+ROW(Y37)/1000,"")</f>
        <v/>
      </c>
      <c r="BF37" s="125" t="str" cm="1">
        <f t="array" ref="BF37">IF(Z37&lt;&gt;"",COLUMN(X:X)+ROW(Z37)/1000,"")</f>
        <v/>
      </c>
      <c r="BG37" s="125" t="str" cm="1">
        <f t="array" ref="BG37">IF(AA37&lt;&gt;"",COLUMN(Y:Y)+ROW(AA37)/1000,"")</f>
        <v/>
      </c>
      <c r="BH37" s="125" t="str" cm="1">
        <f t="array" ref="BH37">IF(AB37&lt;&gt;"",COLUMN(Z:Z)+ROW(AB37)/1000,"")</f>
        <v/>
      </c>
      <c r="BI37" s="125" t="str" cm="1">
        <f t="array" ref="BI37">IF(AC37&lt;&gt;"",COLUMN(AA:AA)+ROW(AC37)/1000,"")</f>
        <v/>
      </c>
      <c r="BJ37" s="125" t="str" cm="1">
        <f t="array" ref="BJ37">IF(AD37&lt;&gt;"",COLUMN(AB:AB)+ROW(AD37)/1000,"")</f>
        <v/>
      </c>
      <c r="BK37" s="125" t="str" cm="1">
        <f t="array" ref="BK37">IF(AE37&lt;&gt;"",COLUMN(AC:AC)+ROW(AE37)/1000,"")</f>
        <v/>
      </c>
      <c r="BL37" s="125" t="str" cm="1">
        <f t="array" ref="BL37">IF(AF37&lt;&gt;"",COLUMN(AD:AD)+ROW(AF37)/1000,"")</f>
        <v/>
      </c>
      <c r="BM37" s="125" t="str" cm="1">
        <f t="array" ref="BM37">IF(AG37&lt;&gt;"",COLUMN(AE:AE)+ROW(AG37)/1000,"")</f>
        <v/>
      </c>
    </row>
    <row r="38" spans="1:65" x14ac:dyDescent="0.3">
      <c r="A38" s="65"/>
      <c r="B38" s="55" t="s">
        <v>43</v>
      </c>
      <c r="C38" s="61"/>
      <c r="D38" s="99"/>
      <c r="E38" s="99"/>
      <c r="F38" s="99"/>
      <c r="G38" s="99"/>
      <c r="H38" s="99"/>
      <c r="I38" s="99"/>
      <c r="J38" s="99"/>
      <c r="K38" s="99"/>
      <c r="L38" s="99"/>
      <c r="M38" s="99"/>
      <c r="N38" s="99"/>
      <c r="O38" s="99"/>
      <c r="P38" s="99"/>
      <c r="Q38" s="99"/>
      <c r="R38" s="99"/>
      <c r="S38" s="99"/>
      <c r="T38" s="99"/>
      <c r="U38" s="99"/>
      <c r="V38" s="99"/>
      <c r="W38" s="99"/>
      <c r="X38" s="99"/>
      <c r="Y38" s="99"/>
      <c r="Z38" s="99"/>
      <c r="AA38" s="99"/>
      <c r="AB38" s="99"/>
      <c r="AC38" s="99"/>
      <c r="AD38" s="99"/>
      <c r="AE38" s="99"/>
      <c r="AF38" s="99"/>
      <c r="AG38" s="99"/>
      <c r="AH38" t="str" cm="1">
        <f t="array" ref="AH38">INDEX(A$7:A38,MAX(IF(A$7:A38&lt;&gt;"",ROW(A$7:A38)-6,"")))</f>
        <v>Logement 8</v>
      </c>
      <c r="AI38" s="125" t="str" cm="1">
        <f t="array" ref="AI38">IF(C38&lt;&gt;"",COLUMN(A:A)+ROW(C38)/1000,"")</f>
        <v/>
      </c>
      <c r="AJ38" s="125" t="str" cm="1">
        <f t="array" ref="AJ38">IF(D38&lt;&gt;"",COLUMN(B:B)+ROW(D38)/1000,"")</f>
        <v/>
      </c>
      <c r="AK38" s="125" t="str" cm="1">
        <f t="array" ref="AK38">IF(E38&lt;&gt;"",COLUMN(C:C)+ROW(E38)/1000,"")</f>
        <v/>
      </c>
      <c r="AL38" s="125" t="str" cm="1">
        <f t="array" ref="AL38">IF(F38&lt;&gt;"",COLUMN(D:D)+ROW(F38)/1000,"")</f>
        <v/>
      </c>
      <c r="AM38" s="125" t="str" cm="1">
        <f t="array" ref="AM38">IF(G38&lt;&gt;"",COLUMN(E:E)+ROW(G38)/1000,"")</f>
        <v/>
      </c>
      <c r="AN38" s="125" t="str" cm="1">
        <f t="array" ref="AN38">IF(H38&lt;&gt;"",COLUMN(F:F)+ROW(H38)/1000,"")</f>
        <v/>
      </c>
      <c r="AO38" s="125" t="str" cm="1">
        <f t="array" ref="AO38">IF(I38&lt;&gt;"",COLUMN(G:G)+ROW(I38)/1000,"")</f>
        <v/>
      </c>
      <c r="AP38" s="125" t="str" cm="1">
        <f t="array" ref="AP38">IF(J38&lt;&gt;"",COLUMN(H:H)+ROW(J38)/1000,"")</f>
        <v/>
      </c>
      <c r="AQ38" s="125" t="str" cm="1">
        <f t="array" ref="AQ38">IF(K38&lt;&gt;"",COLUMN(I:I)+ROW(K38)/1000,"")</f>
        <v/>
      </c>
      <c r="AR38" s="125" t="str" cm="1">
        <f t="array" ref="AR38">IF(L38&lt;&gt;"",COLUMN(J:J)+ROW(L38)/1000,"")</f>
        <v/>
      </c>
      <c r="AS38" s="125" t="str" cm="1">
        <f t="array" ref="AS38">IF(M38&lt;&gt;"",COLUMN(K:K)+ROW(M38)/1000,"")</f>
        <v/>
      </c>
      <c r="AT38" s="125" t="str" cm="1">
        <f t="array" ref="AT38">IF(N38&lt;&gt;"",COLUMN(L:L)+ROW(N38)/1000,"")</f>
        <v/>
      </c>
      <c r="AU38" s="125" t="str" cm="1">
        <f t="array" ref="AU38">IF(O38&lt;&gt;"",COLUMN(M:M)+ROW(O38)/1000,"")</f>
        <v/>
      </c>
      <c r="AV38" s="125" t="str" cm="1">
        <f t="array" ref="AV38">IF(P38&lt;&gt;"",COLUMN(N:N)+ROW(P38)/1000,"")</f>
        <v/>
      </c>
      <c r="AW38" s="125" t="str" cm="1">
        <f t="array" ref="AW38">IF(Q38&lt;&gt;"",COLUMN(O:O)+ROW(Q38)/1000,"")</f>
        <v/>
      </c>
      <c r="AX38" s="125" t="str" cm="1">
        <f t="array" ref="AX38">IF(R38&lt;&gt;"",COLUMN(P:P)+ROW(R38)/1000,"")</f>
        <v/>
      </c>
      <c r="AY38" s="125" t="str" cm="1">
        <f t="array" ref="AY38">IF(S38&lt;&gt;"",COLUMN(Q:Q)+ROW(S38)/1000,"")</f>
        <v/>
      </c>
      <c r="AZ38" s="125" t="str" cm="1">
        <f t="array" ref="AZ38">IF(T38&lt;&gt;"",COLUMN(R:R)+ROW(T38)/1000,"")</f>
        <v/>
      </c>
      <c r="BA38" s="125" t="str" cm="1">
        <f t="array" ref="BA38">IF(U38&lt;&gt;"",COLUMN(S:S)+ROW(U38)/1000,"")</f>
        <v/>
      </c>
      <c r="BB38" s="125" t="str" cm="1">
        <f t="array" ref="BB38">IF(V38&lt;&gt;"",COLUMN(T:T)+ROW(V38)/1000,"")</f>
        <v/>
      </c>
      <c r="BC38" s="125" t="str" cm="1">
        <f t="array" ref="BC38">IF(W38&lt;&gt;"",COLUMN(U:U)+ROW(W38)/1000,"")</f>
        <v/>
      </c>
      <c r="BD38" s="125" t="str" cm="1">
        <f t="array" ref="BD38">IF(X38&lt;&gt;"",COLUMN(V:V)+ROW(X38)/1000,"")</f>
        <v/>
      </c>
      <c r="BE38" s="125" t="str" cm="1">
        <f t="array" ref="BE38">IF(Y38&lt;&gt;"",COLUMN(W:W)+ROW(Y38)/1000,"")</f>
        <v/>
      </c>
      <c r="BF38" s="125" t="str" cm="1">
        <f t="array" ref="BF38">IF(Z38&lt;&gt;"",COLUMN(X:X)+ROW(Z38)/1000,"")</f>
        <v/>
      </c>
      <c r="BG38" s="125" t="str" cm="1">
        <f t="array" ref="BG38">IF(AA38&lt;&gt;"",COLUMN(Y:Y)+ROW(AA38)/1000,"")</f>
        <v/>
      </c>
      <c r="BH38" s="125" t="str" cm="1">
        <f t="array" ref="BH38">IF(AB38&lt;&gt;"",COLUMN(Z:Z)+ROW(AB38)/1000,"")</f>
        <v/>
      </c>
      <c r="BI38" s="125" t="str" cm="1">
        <f t="array" ref="BI38">IF(AC38&lt;&gt;"",COLUMN(AA:AA)+ROW(AC38)/1000,"")</f>
        <v/>
      </c>
      <c r="BJ38" s="125" t="str" cm="1">
        <f t="array" ref="BJ38">IF(AD38&lt;&gt;"",COLUMN(AB:AB)+ROW(AD38)/1000,"")</f>
        <v/>
      </c>
      <c r="BK38" s="125" t="str" cm="1">
        <f t="array" ref="BK38">IF(AE38&lt;&gt;"",COLUMN(AC:AC)+ROW(AE38)/1000,"")</f>
        <v/>
      </c>
      <c r="BL38" s="125" t="str" cm="1">
        <f t="array" ref="BL38">IF(AF38&lt;&gt;"",COLUMN(AD:AD)+ROW(AF38)/1000,"")</f>
        <v/>
      </c>
      <c r="BM38" s="125" t="str" cm="1">
        <f t="array" ref="BM38">IF(AG38&lt;&gt;"",COLUMN(AE:AE)+ROW(AG38)/1000,"")</f>
        <v/>
      </c>
    </row>
    <row r="39" spans="1:65" x14ac:dyDescent="0.3">
      <c r="A39" s="73" t="s">
        <v>90</v>
      </c>
      <c r="B39" s="73"/>
      <c r="C39" s="96"/>
      <c r="D39" s="89"/>
      <c r="E39" s="89"/>
      <c r="F39" s="97" t="s">
        <v>37</v>
      </c>
      <c r="G39" s="97"/>
      <c r="H39" s="97" t="s">
        <v>35</v>
      </c>
      <c r="I39" s="89"/>
      <c r="J39" s="89"/>
      <c r="K39" s="89"/>
      <c r="L39" s="97" t="s">
        <v>37</v>
      </c>
      <c r="M39" s="97"/>
      <c r="N39" s="97"/>
      <c r="O39" s="97" t="s">
        <v>35</v>
      </c>
      <c r="P39" s="89"/>
      <c r="Q39" s="89"/>
      <c r="R39" s="89"/>
      <c r="S39" s="89"/>
      <c r="T39" s="89"/>
      <c r="U39" s="89"/>
      <c r="V39" s="97" t="s">
        <v>37</v>
      </c>
      <c r="W39" s="97"/>
      <c r="X39" s="97"/>
      <c r="Y39" s="102"/>
      <c r="Z39" s="102"/>
      <c r="AA39" s="102"/>
      <c r="AB39" s="102"/>
      <c r="AC39" s="102"/>
      <c r="AD39" s="97" t="s">
        <v>35</v>
      </c>
      <c r="AE39" s="89"/>
      <c r="AF39" s="89"/>
      <c r="AG39" s="97"/>
      <c r="AH39" t="str" cm="1">
        <f t="array" ref="AH39">INDEX(A$7:A39,MAX(IF(A$7:A39&lt;&gt;"",ROW(A$7:A39)-6,"")))</f>
        <v>Logement 9</v>
      </c>
      <c r="AI39" s="125" t="str" cm="1">
        <f t="array" ref="AI39">IF(C39&lt;&gt;"",COLUMN(A:A)+ROW(C39)/1000,"")</f>
        <v/>
      </c>
      <c r="AJ39" s="125" t="str" cm="1">
        <f t="array" ref="AJ39">IF(D39&lt;&gt;"",COLUMN(B:B)+ROW(D39)/1000,"")</f>
        <v/>
      </c>
      <c r="AK39" s="125" t="str" cm="1">
        <f t="array" ref="AK39">IF(E39&lt;&gt;"",COLUMN(C:C)+ROW(E39)/1000,"")</f>
        <v/>
      </c>
      <c r="AL39" s="125" cm="1">
        <f t="array" ref="AL39">IF(F39&lt;&gt;"",COLUMN(D:D)+ROW(F39)/1000,"")</f>
        <v>4.0389999999999997</v>
      </c>
      <c r="AM39" s="125" t="str" cm="1">
        <f t="array" ref="AM39">IF(G39&lt;&gt;"",COLUMN(E:E)+ROW(G39)/1000,"")</f>
        <v/>
      </c>
      <c r="AN39" s="125" cm="1">
        <f t="array" ref="AN39">IF(H39&lt;&gt;"",COLUMN(F:F)+ROW(H39)/1000,"")</f>
        <v>6.0389999999999997</v>
      </c>
      <c r="AO39" s="125" t="str" cm="1">
        <f t="array" ref="AO39">IF(I39&lt;&gt;"",COLUMN(G:G)+ROW(I39)/1000,"")</f>
        <v/>
      </c>
      <c r="AP39" s="125" t="str" cm="1">
        <f t="array" ref="AP39">IF(J39&lt;&gt;"",COLUMN(H:H)+ROW(J39)/1000,"")</f>
        <v/>
      </c>
      <c r="AQ39" s="125" t="str" cm="1">
        <f t="array" ref="AQ39">IF(K39&lt;&gt;"",COLUMN(I:I)+ROW(K39)/1000,"")</f>
        <v/>
      </c>
      <c r="AR39" s="125" cm="1">
        <f t="array" ref="AR39">IF(L39&lt;&gt;"",COLUMN(J:J)+ROW(L39)/1000,"")</f>
        <v>10.039</v>
      </c>
      <c r="AS39" s="125" t="str" cm="1">
        <f t="array" ref="AS39">IF(M39&lt;&gt;"",COLUMN(K:K)+ROW(M39)/1000,"")</f>
        <v/>
      </c>
      <c r="AT39" s="125" t="str" cm="1">
        <f t="array" ref="AT39">IF(N39&lt;&gt;"",COLUMN(L:L)+ROW(N39)/1000,"")</f>
        <v/>
      </c>
      <c r="AU39" s="125" cm="1">
        <f t="array" ref="AU39">IF(O39&lt;&gt;"",COLUMN(M:M)+ROW(O39)/1000,"")</f>
        <v>13.039</v>
      </c>
      <c r="AV39" s="125" t="str" cm="1">
        <f t="array" ref="AV39">IF(P39&lt;&gt;"",COLUMN(N:N)+ROW(P39)/1000,"")</f>
        <v/>
      </c>
      <c r="AW39" s="125" t="str" cm="1">
        <f t="array" ref="AW39">IF(Q39&lt;&gt;"",COLUMN(O:O)+ROW(Q39)/1000,"")</f>
        <v/>
      </c>
      <c r="AX39" s="125" t="str" cm="1">
        <f t="array" ref="AX39">IF(R39&lt;&gt;"",COLUMN(P:P)+ROW(R39)/1000,"")</f>
        <v/>
      </c>
      <c r="AY39" s="125" t="str" cm="1">
        <f t="array" ref="AY39">IF(S39&lt;&gt;"",COLUMN(Q:Q)+ROW(S39)/1000,"")</f>
        <v/>
      </c>
      <c r="AZ39" s="125" t="str" cm="1">
        <f t="array" ref="AZ39">IF(T39&lt;&gt;"",COLUMN(R:R)+ROW(T39)/1000,"")</f>
        <v/>
      </c>
      <c r="BA39" s="125" t="str" cm="1">
        <f t="array" ref="BA39">IF(U39&lt;&gt;"",COLUMN(S:S)+ROW(U39)/1000,"")</f>
        <v/>
      </c>
      <c r="BB39" s="125" cm="1">
        <f t="array" ref="BB39">IF(V39&lt;&gt;"",COLUMN(T:T)+ROW(V39)/1000,"")</f>
        <v>20.039000000000001</v>
      </c>
      <c r="BC39" s="125" t="str" cm="1">
        <f t="array" ref="BC39">IF(W39&lt;&gt;"",COLUMN(U:U)+ROW(W39)/1000,"")</f>
        <v/>
      </c>
      <c r="BD39" s="125" t="str" cm="1">
        <f t="array" ref="BD39">IF(X39&lt;&gt;"",COLUMN(V:V)+ROW(X39)/1000,"")</f>
        <v/>
      </c>
      <c r="BE39" s="125" t="str" cm="1">
        <f t="array" ref="BE39">IF(Y39&lt;&gt;"",COLUMN(W:W)+ROW(Y39)/1000,"")</f>
        <v/>
      </c>
      <c r="BF39" s="125" t="str" cm="1">
        <f t="array" ref="BF39">IF(Z39&lt;&gt;"",COLUMN(X:X)+ROW(Z39)/1000,"")</f>
        <v/>
      </c>
      <c r="BG39" s="125" t="str" cm="1">
        <f t="array" ref="BG39">IF(AA39&lt;&gt;"",COLUMN(Y:Y)+ROW(AA39)/1000,"")</f>
        <v/>
      </c>
      <c r="BH39" s="125" t="str" cm="1">
        <f t="array" ref="BH39">IF(AB39&lt;&gt;"",COLUMN(Z:Z)+ROW(AB39)/1000,"")</f>
        <v/>
      </c>
      <c r="BI39" s="125" t="str" cm="1">
        <f t="array" ref="BI39">IF(AC39&lt;&gt;"",COLUMN(AA:AA)+ROW(AC39)/1000,"")</f>
        <v/>
      </c>
      <c r="BJ39" s="125" cm="1">
        <f t="array" ref="BJ39">IF(AD39&lt;&gt;"",COLUMN(AB:AB)+ROW(AD39)/1000,"")</f>
        <v>28.039000000000001</v>
      </c>
      <c r="BK39" s="125" t="str" cm="1">
        <f t="array" ref="BK39">IF(AE39&lt;&gt;"",COLUMN(AC:AC)+ROW(AE39)/1000,"")</f>
        <v/>
      </c>
      <c r="BL39" s="125" t="str" cm="1">
        <f t="array" ref="BL39">IF(AF39&lt;&gt;"",COLUMN(AD:AD)+ROW(AF39)/1000,"")</f>
        <v/>
      </c>
      <c r="BM39" s="125" t="str" cm="1">
        <f t="array" ref="BM39">IF(AG39&lt;&gt;"",COLUMN(AE:AE)+ROW(AG39)/1000,"")</f>
        <v/>
      </c>
    </row>
    <row r="40" spans="1:65" x14ac:dyDescent="0.3">
      <c r="A40" s="65"/>
      <c r="B40" s="55" t="s">
        <v>39</v>
      </c>
      <c r="C40" s="61"/>
      <c r="D40" s="99"/>
      <c r="E40" s="99"/>
      <c r="F40" s="99"/>
      <c r="G40" s="103" t="s">
        <v>100</v>
      </c>
      <c r="H40" s="99"/>
      <c r="I40" s="99"/>
      <c r="J40" s="99"/>
      <c r="K40" s="99"/>
      <c r="L40" s="99"/>
      <c r="M40" s="99"/>
      <c r="N40" s="103" t="s">
        <v>100</v>
      </c>
      <c r="O40" s="99"/>
      <c r="P40" s="99"/>
      <c r="Q40" s="99"/>
      <c r="R40" s="99"/>
      <c r="S40" s="99"/>
      <c r="T40" s="99"/>
      <c r="U40" s="99"/>
      <c r="V40" s="99"/>
      <c r="W40" s="99"/>
      <c r="X40" s="99"/>
      <c r="Y40" s="99"/>
      <c r="Z40" s="99"/>
      <c r="AA40" s="99"/>
      <c r="AB40" s="99"/>
      <c r="AC40" s="99"/>
      <c r="AD40" s="99"/>
      <c r="AE40" s="99"/>
      <c r="AF40" s="99"/>
      <c r="AG40" s="99"/>
      <c r="AH40" t="str" cm="1">
        <f t="array" ref="AH40">INDEX(A$7:A40,MAX(IF(A$7:A40&lt;&gt;"",ROW(A$7:A40)-6,"")))</f>
        <v>Logement 9</v>
      </c>
      <c r="AI40" s="125" t="str" cm="1">
        <f t="array" ref="AI40">IF(C40&lt;&gt;"",COLUMN(A:A)+ROW(C40)/1000,"")</f>
        <v/>
      </c>
      <c r="AJ40" s="125" t="str" cm="1">
        <f t="array" ref="AJ40">IF(D40&lt;&gt;"",COLUMN(B:B)+ROW(D40)/1000,"")</f>
        <v/>
      </c>
      <c r="AK40" s="125" t="str" cm="1">
        <f t="array" ref="AK40">IF(E40&lt;&gt;"",COLUMN(C:C)+ROW(E40)/1000,"")</f>
        <v/>
      </c>
      <c r="AL40" s="125" t="str" cm="1">
        <f t="array" ref="AL40">IF(F40&lt;&gt;"",COLUMN(D:D)+ROW(F40)/1000,"")</f>
        <v/>
      </c>
      <c r="AM40" s="125" cm="1">
        <f t="array" ref="AM40">IF(G40&lt;&gt;"",COLUMN(E:E)+ROW(G40)/1000,"")</f>
        <v>5.04</v>
      </c>
      <c r="AN40" s="125" t="str" cm="1">
        <f t="array" ref="AN40">IF(H40&lt;&gt;"",COLUMN(F:F)+ROW(H40)/1000,"")</f>
        <v/>
      </c>
      <c r="AO40" s="125" t="str" cm="1">
        <f t="array" ref="AO40">IF(I40&lt;&gt;"",COLUMN(G:G)+ROW(I40)/1000,"")</f>
        <v/>
      </c>
      <c r="AP40" s="125" t="str" cm="1">
        <f t="array" ref="AP40">IF(J40&lt;&gt;"",COLUMN(H:H)+ROW(J40)/1000,"")</f>
        <v/>
      </c>
      <c r="AQ40" s="125" t="str" cm="1">
        <f t="array" ref="AQ40">IF(K40&lt;&gt;"",COLUMN(I:I)+ROW(K40)/1000,"")</f>
        <v/>
      </c>
      <c r="AR40" s="125" t="str" cm="1">
        <f t="array" ref="AR40">IF(L40&lt;&gt;"",COLUMN(J:J)+ROW(L40)/1000,"")</f>
        <v/>
      </c>
      <c r="AS40" s="125" t="str" cm="1">
        <f t="array" ref="AS40">IF(M40&lt;&gt;"",COLUMN(K:K)+ROW(M40)/1000,"")</f>
        <v/>
      </c>
      <c r="AT40" s="125" cm="1">
        <f t="array" ref="AT40">IF(N40&lt;&gt;"",COLUMN(L:L)+ROW(N40)/1000,"")</f>
        <v>12.04</v>
      </c>
      <c r="AU40" s="125" t="str" cm="1">
        <f t="array" ref="AU40">IF(O40&lt;&gt;"",COLUMN(M:M)+ROW(O40)/1000,"")</f>
        <v/>
      </c>
      <c r="AV40" s="125" t="str" cm="1">
        <f t="array" ref="AV40">IF(P40&lt;&gt;"",COLUMN(N:N)+ROW(P40)/1000,"")</f>
        <v/>
      </c>
      <c r="AW40" s="125" t="str" cm="1">
        <f t="array" ref="AW40">IF(Q40&lt;&gt;"",COLUMN(O:O)+ROW(Q40)/1000,"")</f>
        <v/>
      </c>
      <c r="AX40" s="125" t="str" cm="1">
        <f t="array" ref="AX40">IF(R40&lt;&gt;"",COLUMN(P:P)+ROW(R40)/1000,"")</f>
        <v/>
      </c>
      <c r="AY40" s="125" t="str" cm="1">
        <f t="array" ref="AY40">IF(S40&lt;&gt;"",COLUMN(Q:Q)+ROW(S40)/1000,"")</f>
        <v/>
      </c>
      <c r="AZ40" s="125" t="str" cm="1">
        <f t="array" ref="AZ40">IF(T40&lt;&gt;"",COLUMN(R:R)+ROW(T40)/1000,"")</f>
        <v/>
      </c>
      <c r="BA40" s="125" t="str" cm="1">
        <f t="array" ref="BA40">IF(U40&lt;&gt;"",COLUMN(S:S)+ROW(U40)/1000,"")</f>
        <v/>
      </c>
      <c r="BB40" s="125" t="str" cm="1">
        <f t="array" ref="BB40">IF(V40&lt;&gt;"",COLUMN(T:T)+ROW(V40)/1000,"")</f>
        <v/>
      </c>
      <c r="BC40" s="125" t="str" cm="1">
        <f t="array" ref="BC40">IF(W40&lt;&gt;"",COLUMN(U:U)+ROW(W40)/1000,"")</f>
        <v/>
      </c>
      <c r="BD40" s="125" t="str" cm="1">
        <f t="array" ref="BD40">IF(X40&lt;&gt;"",COLUMN(V:V)+ROW(X40)/1000,"")</f>
        <v/>
      </c>
      <c r="BE40" s="125" t="str" cm="1">
        <f t="array" ref="BE40">IF(Y40&lt;&gt;"",COLUMN(W:W)+ROW(Y40)/1000,"")</f>
        <v/>
      </c>
      <c r="BF40" s="125" t="str" cm="1">
        <f t="array" ref="BF40">IF(Z40&lt;&gt;"",COLUMN(X:X)+ROW(Z40)/1000,"")</f>
        <v/>
      </c>
      <c r="BG40" s="125" t="str" cm="1">
        <f t="array" ref="BG40">IF(AA40&lt;&gt;"",COLUMN(Y:Y)+ROW(AA40)/1000,"")</f>
        <v/>
      </c>
      <c r="BH40" s="125" t="str" cm="1">
        <f t="array" ref="BH40">IF(AB40&lt;&gt;"",COLUMN(Z:Z)+ROW(AB40)/1000,"")</f>
        <v/>
      </c>
      <c r="BI40" s="125" t="str" cm="1">
        <f t="array" ref="BI40">IF(AC40&lt;&gt;"",COLUMN(AA:AA)+ROW(AC40)/1000,"")</f>
        <v/>
      </c>
      <c r="BJ40" s="125" t="str" cm="1">
        <f t="array" ref="BJ40">IF(AD40&lt;&gt;"",COLUMN(AB:AB)+ROW(AD40)/1000,"")</f>
        <v/>
      </c>
      <c r="BK40" s="125" t="str" cm="1">
        <f t="array" ref="BK40">IF(AE40&lt;&gt;"",COLUMN(AC:AC)+ROW(AE40)/1000,"")</f>
        <v/>
      </c>
      <c r="BL40" s="125" t="str" cm="1">
        <f t="array" ref="BL40">IF(AF40&lt;&gt;"",COLUMN(AD:AD)+ROW(AF40)/1000,"")</f>
        <v/>
      </c>
      <c r="BM40" s="125" t="str" cm="1">
        <f t="array" ref="BM40">IF(AG40&lt;&gt;"",COLUMN(AE:AE)+ROW(AG40)/1000,"")</f>
        <v/>
      </c>
    </row>
    <row r="41" spans="1:65" x14ac:dyDescent="0.3">
      <c r="A41" s="66"/>
      <c r="B41" s="67" t="s">
        <v>98</v>
      </c>
      <c r="C41" s="62"/>
      <c r="D41" s="62"/>
      <c r="E41" s="62"/>
      <c r="F41" s="105"/>
      <c r="G41" s="62"/>
      <c r="H41" s="100"/>
      <c r="I41" s="62"/>
      <c r="J41" s="62"/>
      <c r="K41" s="62"/>
      <c r="L41" s="62"/>
      <c r="M41" s="62"/>
      <c r="N41" s="62"/>
      <c r="O41" s="62"/>
      <c r="P41" s="62"/>
      <c r="Q41" s="62"/>
      <c r="R41" s="62"/>
      <c r="S41" s="62"/>
      <c r="T41" s="62"/>
      <c r="U41" s="62"/>
      <c r="V41" s="62"/>
      <c r="W41" s="62"/>
      <c r="X41" s="62"/>
      <c r="Y41" s="62"/>
      <c r="Z41" s="62"/>
      <c r="AA41" s="62"/>
      <c r="AB41" s="62"/>
      <c r="AC41" s="62"/>
      <c r="AD41" s="62"/>
      <c r="AE41" s="62"/>
      <c r="AF41" s="62"/>
      <c r="AG41" s="62"/>
      <c r="AH41" t="str" cm="1">
        <f t="array" ref="AH41">INDEX(A$7:A41,MAX(IF(A$7:A41&lt;&gt;"",ROW(A$7:A41)-6,"")))</f>
        <v>Logement 9</v>
      </c>
      <c r="AI41" s="125" t="str" cm="1">
        <f t="array" ref="AI41">IF(C41&lt;&gt;"",COLUMN(A:A)+ROW(C41)/1000,"")</f>
        <v/>
      </c>
      <c r="AJ41" s="125" t="str" cm="1">
        <f t="array" ref="AJ41">IF(D41&lt;&gt;"",COLUMN(B:B)+ROW(D41)/1000,"")</f>
        <v/>
      </c>
      <c r="AK41" s="125" t="str" cm="1">
        <f t="array" ref="AK41">IF(E41&lt;&gt;"",COLUMN(C:C)+ROW(E41)/1000,"")</f>
        <v/>
      </c>
      <c r="AL41" s="125" t="str" cm="1">
        <f t="array" ref="AL41">IF(F41&lt;&gt;"",COLUMN(D:D)+ROW(F41)/1000,"")</f>
        <v/>
      </c>
      <c r="AM41" s="125" t="str" cm="1">
        <f t="array" ref="AM41">IF(G41&lt;&gt;"",COLUMN(E:E)+ROW(G41)/1000,"")</f>
        <v/>
      </c>
      <c r="AN41" s="125" t="str" cm="1">
        <f t="array" ref="AN41">IF(H41&lt;&gt;"",COLUMN(F:F)+ROW(H41)/1000,"")</f>
        <v/>
      </c>
      <c r="AO41" s="125" t="str" cm="1">
        <f t="array" ref="AO41">IF(I41&lt;&gt;"",COLUMN(G:G)+ROW(I41)/1000,"")</f>
        <v/>
      </c>
      <c r="AP41" s="125" t="str" cm="1">
        <f t="array" ref="AP41">IF(J41&lt;&gt;"",COLUMN(H:H)+ROW(J41)/1000,"")</f>
        <v/>
      </c>
      <c r="AQ41" s="125" t="str" cm="1">
        <f t="array" ref="AQ41">IF(K41&lt;&gt;"",COLUMN(I:I)+ROW(K41)/1000,"")</f>
        <v/>
      </c>
      <c r="AR41" s="125" t="str" cm="1">
        <f t="array" ref="AR41">IF(L41&lt;&gt;"",COLUMN(J:J)+ROW(L41)/1000,"")</f>
        <v/>
      </c>
      <c r="AS41" s="125" t="str" cm="1">
        <f t="array" ref="AS41">IF(M41&lt;&gt;"",COLUMN(K:K)+ROW(M41)/1000,"")</f>
        <v/>
      </c>
      <c r="AT41" s="125" t="str" cm="1">
        <f t="array" ref="AT41">IF(N41&lt;&gt;"",COLUMN(L:L)+ROW(N41)/1000,"")</f>
        <v/>
      </c>
      <c r="AU41" s="125" t="str" cm="1">
        <f t="array" ref="AU41">IF(O41&lt;&gt;"",COLUMN(M:M)+ROW(O41)/1000,"")</f>
        <v/>
      </c>
      <c r="AV41" s="125" t="str" cm="1">
        <f t="array" ref="AV41">IF(P41&lt;&gt;"",COLUMN(N:N)+ROW(P41)/1000,"")</f>
        <v/>
      </c>
      <c r="AW41" s="125" t="str" cm="1">
        <f t="array" ref="AW41">IF(Q41&lt;&gt;"",COLUMN(O:O)+ROW(Q41)/1000,"")</f>
        <v/>
      </c>
      <c r="AX41" s="125" t="str" cm="1">
        <f t="array" ref="AX41">IF(R41&lt;&gt;"",COLUMN(P:P)+ROW(R41)/1000,"")</f>
        <v/>
      </c>
      <c r="AY41" s="125" t="str" cm="1">
        <f t="array" ref="AY41">IF(S41&lt;&gt;"",COLUMN(Q:Q)+ROW(S41)/1000,"")</f>
        <v/>
      </c>
      <c r="AZ41" s="125" t="str" cm="1">
        <f t="array" ref="AZ41">IF(T41&lt;&gt;"",COLUMN(R:R)+ROW(T41)/1000,"")</f>
        <v/>
      </c>
      <c r="BA41" s="125" t="str" cm="1">
        <f t="array" ref="BA41">IF(U41&lt;&gt;"",COLUMN(S:S)+ROW(U41)/1000,"")</f>
        <v/>
      </c>
      <c r="BB41" s="125" t="str" cm="1">
        <f t="array" ref="BB41">IF(V41&lt;&gt;"",COLUMN(T:T)+ROW(V41)/1000,"")</f>
        <v/>
      </c>
      <c r="BC41" s="125" t="str" cm="1">
        <f t="array" ref="BC41">IF(W41&lt;&gt;"",COLUMN(U:U)+ROW(W41)/1000,"")</f>
        <v/>
      </c>
      <c r="BD41" s="125" t="str" cm="1">
        <f t="array" ref="BD41">IF(X41&lt;&gt;"",COLUMN(V:V)+ROW(X41)/1000,"")</f>
        <v/>
      </c>
      <c r="BE41" s="125" t="str" cm="1">
        <f t="array" ref="BE41">IF(Y41&lt;&gt;"",COLUMN(W:W)+ROW(Y41)/1000,"")</f>
        <v/>
      </c>
      <c r="BF41" s="125" t="str" cm="1">
        <f t="array" ref="BF41">IF(Z41&lt;&gt;"",COLUMN(X:X)+ROW(Z41)/1000,"")</f>
        <v/>
      </c>
      <c r="BG41" s="125" t="str" cm="1">
        <f t="array" ref="BG41">IF(AA41&lt;&gt;"",COLUMN(Y:Y)+ROW(AA41)/1000,"")</f>
        <v/>
      </c>
      <c r="BH41" s="125" t="str" cm="1">
        <f t="array" ref="BH41">IF(AB41&lt;&gt;"",COLUMN(Z:Z)+ROW(AB41)/1000,"")</f>
        <v/>
      </c>
      <c r="BI41" s="125" t="str" cm="1">
        <f t="array" ref="BI41">IF(AC41&lt;&gt;"",COLUMN(AA:AA)+ROW(AC41)/1000,"")</f>
        <v/>
      </c>
      <c r="BJ41" s="125" t="str" cm="1">
        <f t="array" ref="BJ41">IF(AD41&lt;&gt;"",COLUMN(AB:AB)+ROW(AD41)/1000,"")</f>
        <v/>
      </c>
      <c r="BK41" s="125" t="str" cm="1">
        <f t="array" ref="BK41">IF(AE41&lt;&gt;"",COLUMN(AC:AC)+ROW(AE41)/1000,"")</f>
        <v/>
      </c>
      <c r="BL41" s="125" t="str" cm="1">
        <f t="array" ref="BL41">IF(AF41&lt;&gt;"",COLUMN(AD:AD)+ROW(AF41)/1000,"")</f>
        <v/>
      </c>
      <c r="BM41" s="125" t="str" cm="1">
        <f t="array" ref="BM41">IF(AG41&lt;&gt;"",COLUMN(AE:AE)+ROW(AG41)/1000,"")</f>
        <v/>
      </c>
    </row>
    <row r="42" spans="1:65" x14ac:dyDescent="0.3">
      <c r="A42" s="65"/>
      <c r="B42" s="55" t="s">
        <v>43</v>
      </c>
      <c r="C42" s="61"/>
      <c r="D42" s="99"/>
      <c r="E42" s="99"/>
      <c r="F42" s="99"/>
      <c r="G42" s="99"/>
      <c r="H42" s="99"/>
      <c r="I42" s="99"/>
      <c r="J42" s="99"/>
      <c r="K42" s="99"/>
      <c r="L42" s="99"/>
      <c r="M42" s="99"/>
      <c r="N42" s="99"/>
      <c r="O42" s="99"/>
      <c r="P42" s="99"/>
      <c r="Q42" s="99"/>
      <c r="R42" s="99"/>
      <c r="S42" s="99"/>
      <c r="T42" s="99"/>
      <c r="U42" s="99"/>
      <c r="V42" s="99"/>
      <c r="W42" s="99"/>
      <c r="X42" s="99"/>
      <c r="Y42" s="99"/>
      <c r="Z42" s="99"/>
      <c r="AA42" s="99"/>
      <c r="AB42" s="99"/>
      <c r="AC42" s="99"/>
      <c r="AD42" s="99"/>
      <c r="AE42" s="99"/>
      <c r="AF42" s="99"/>
      <c r="AG42" s="99"/>
      <c r="AH42" t="str" cm="1">
        <f t="array" ref="AH42">INDEX(A$7:A42,MAX(IF(A$7:A42&lt;&gt;"",ROW(A$7:A42)-6,"")))</f>
        <v>Logement 9</v>
      </c>
      <c r="AI42" s="125" t="str" cm="1">
        <f t="array" ref="AI42">IF(C42&lt;&gt;"",COLUMN(A:A)+ROW(C42)/1000,"")</f>
        <v/>
      </c>
      <c r="AJ42" s="125" t="str" cm="1">
        <f t="array" ref="AJ42">IF(D42&lt;&gt;"",COLUMN(B:B)+ROW(D42)/1000,"")</f>
        <v/>
      </c>
      <c r="AK42" s="125" t="str" cm="1">
        <f t="array" ref="AK42">IF(E42&lt;&gt;"",COLUMN(C:C)+ROW(E42)/1000,"")</f>
        <v/>
      </c>
      <c r="AL42" s="125" t="str" cm="1">
        <f t="array" ref="AL42">IF(F42&lt;&gt;"",COLUMN(D:D)+ROW(F42)/1000,"")</f>
        <v/>
      </c>
      <c r="AM42" s="125" t="str" cm="1">
        <f t="array" ref="AM42">IF(G42&lt;&gt;"",COLUMN(E:E)+ROW(G42)/1000,"")</f>
        <v/>
      </c>
      <c r="AN42" s="125" t="str" cm="1">
        <f t="array" ref="AN42">IF(H42&lt;&gt;"",COLUMN(F:F)+ROW(H42)/1000,"")</f>
        <v/>
      </c>
      <c r="AO42" s="125" t="str" cm="1">
        <f t="array" ref="AO42">IF(I42&lt;&gt;"",COLUMN(G:G)+ROW(I42)/1000,"")</f>
        <v/>
      </c>
      <c r="AP42" s="125" t="str" cm="1">
        <f t="array" ref="AP42">IF(J42&lt;&gt;"",COLUMN(H:H)+ROW(J42)/1000,"")</f>
        <v/>
      </c>
      <c r="AQ42" s="125" t="str" cm="1">
        <f t="array" ref="AQ42">IF(K42&lt;&gt;"",COLUMN(I:I)+ROW(K42)/1000,"")</f>
        <v/>
      </c>
      <c r="AR42" s="125" t="str" cm="1">
        <f t="array" ref="AR42">IF(L42&lt;&gt;"",COLUMN(J:J)+ROW(L42)/1000,"")</f>
        <v/>
      </c>
      <c r="AS42" s="125" t="str" cm="1">
        <f t="array" ref="AS42">IF(M42&lt;&gt;"",COLUMN(K:K)+ROW(M42)/1000,"")</f>
        <v/>
      </c>
      <c r="AT42" s="125" t="str" cm="1">
        <f t="array" ref="AT42">IF(N42&lt;&gt;"",COLUMN(L:L)+ROW(N42)/1000,"")</f>
        <v/>
      </c>
      <c r="AU42" s="125" t="str" cm="1">
        <f t="array" ref="AU42">IF(O42&lt;&gt;"",COLUMN(M:M)+ROW(O42)/1000,"")</f>
        <v/>
      </c>
      <c r="AV42" s="125" t="str" cm="1">
        <f t="array" ref="AV42">IF(P42&lt;&gt;"",COLUMN(N:N)+ROW(P42)/1000,"")</f>
        <v/>
      </c>
      <c r="AW42" s="125" t="str" cm="1">
        <f t="array" ref="AW42">IF(Q42&lt;&gt;"",COLUMN(O:O)+ROW(Q42)/1000,"")</f>
        <v/>
      </c>
      <c r="AX42" s="125" t="str" cm="1">
        <f t="array" ref="AX42">IF(R42&lt;&gt;"",COLUMN(P:P)+ROW(R42)/1000,"")</f>
        <v/>
      </c>
      <c r="AY42" s="125" t="str" cm="1">
        <f t="array" ref="AY42">IF(S42&lt;&gt;"",COLUMN(Q:Q)+ROW(S42)/1000,"")</f>
        <v/>
      </c>
      <c r="AZ42" s="125" t="str" cm="1">
        <f t="array" ref="AZ42">IF(T42&lt;&gt;"",COLUMN(R:R)+ROW(T42)/1000,"")</f>
        <v/>
      </c>
      <c r="BA42" s="125" t="str" cm="1">
        <f t="array" ref="BA42">IF(U42&lt;&gt;"",COLUMN(S:S)+ROW(U42)/1000,"")</f>
        <v/>
      </c>
      <c r="BB42" s="125" t="str" cm="1">
        <f t="array" ref="BB42">IF(V42&lt;&gt;"",COLUMN(T:T)+ROW(V42)/1000,"")</f>
        <v/>
      </c>
      <c r="BC42" s="125" t="str" cm="1">
        <f t="array" ref="BC42">IF(W42&lt;&gt;"",COLUMN(U:U)+ROW(W42)/1000,"")</f>
        <v/>
      </c>
      <c r="BD42" s="125" t="str" cm="1">
        <f t="array" ref="BD42">IF(X42&lt;&gt;"",COLUMN(V:V)+ROW(X42)/1000,"")</f>
        <v/>
      </c>
      <c r="BE42" s="125" t="str" cm="1">
        <f t="array" ref="BE42">IF(Y42&lt;&gt;"",COLUMN(W:W)+ROW(Y42)/1000,"")</f>
        <v/>
      </c>
      <c r="BF42" s="125" t="str" cm="1">
        <f t="array" ref="BF42">IF(Z42&lt;&gt;"",COLUMN(X:X)+ROW(Z42)/1000,"")</f>
        <v/>
      </c>
      <c r="BG42" s="125" t="str" cm="1">
        <f t="array" ref="BG42">IF(AA42&lt;&gt;"",COLUMN(Y:Y)+ROW(AA42)/1000,"")</f>
        <v/>
      </c>
      <c r="BH42" s="125" t="str" cm="1">
        <f t="array" ref="BH42">IF(AB42&lt;&gt;"",COLUMN(Z:Z)+ROW(AB42)/1000,"")</f>
        <v/>
      </c>
      <c r="BI42" s="125" t="str" cm="1">
        <f t="array" ref="BI42">IF(AC42&lt;&gt;"",COLUMN(AA:AA)+ROW(AC42)/1000,"")</f>
        <v/>
      </c>
      <c r="BJ42" s="125" t="str" cm="1">
        <f t="array" ref="BJ42">IF(AD42&lt;&gt;"",COLUMN(AB:AB)+ROW(AD42)/1000,"")</f>
        <v/>
      </c>
      <c r="BK42" s="125" t="str" cm="1">
        <f t="array" ref="BK42">IF(AE42&lt;&gt;"",COLUMN(AC:AC)+ROW(AE42)/1000,"")</f>
        <v/>
      </c>
      <c r="BL42" s="125" t="str" cm="1">
        <f t="array" ref="BL42">IF(AF42&lt;&gt;"",COLUMN(AD:AD)+ROW(AF42)/1000,"")</f>
        <v/>
      </c>
      <c r="BM42" s="125" t="str" cm="1">
        <f t="array" ref="BM42">IF(AG42&lt;&gt;"",COLUMN(AE:AE)+ROW(AG42)/1000,"")</f>
        <v/>
      </c>
    </row>
    <row r="43" spans="1:65" x14ac:dyDescent="0.3">
      <c r="A43" s="74" t="s">
        <v>91</v>
      </c>
      <c r="B43" s="106"/>
      <c r="C43" s="96"/>
      <c r="D43" s="89"/>
      <c r="E43" s="89"/>
      <c r="F43" s="89"/>
      <c r="G43" s="107" t="s">
        <v>44</v>
      </c>
      <c r="H43" s="89"/>
      <c r="I43" s="89"/>
      <c r="J43" s="89"/>
      <c r="K43" s="89"/>
      <c r="L43" s="89"/>
      <c r="M43" s="89"/>
      <c r="N43" s="89" t="s">
        <v>37</v>
      </c>
      <c r="O43" s="97"/>
      <c r="P43" s="97"/>
      <c r="Q43" s="108" t="s">
        <v>35</v>
      </c>
      <c r="R43" s="89"/>
      <c r="S43" s="89"/>
      <c r="T43" s="89"/>
      <c r="U43" s="89"/>
      <c r="V43" s="89"/>
      <c r="W43" s="89"/>
      <c r="X43" s="89"/>
      <c r="Y43" s="89"/>
      <c r="Z43" s="89"/>
      <c r="AA43" s="89"/>
      <c r="AB43" s="89"/>
      <c r="AC43" s="89"/>
      <c r="AD43" s="89"/>
      <c r="AE43" s="89"/>
      <c r="AF43" s="89"/>
      <c r="AG43" s="89"/>
      <c r="AH43" t="str" cm="1">
        <f t="array" ref="AH43">INDEX(A$7:A43,MAX(IF(A$7:A43&lt;&gt;"",ROW(A$7:A43)-6,"")))</f>
        <v>Logement 10</v>
      </c>
      <c r="AI43" s="125" t="str" cm="1">
        <f t="array" ref="AI43">IF(C43&lt;&gt;"",COLUMN(A:A)+ROW(C43)/1000,"")</f>
        <v/>
      </c>
      <c r="AJ43" s="125" t="str" cm="1">
        <f t="array" ref="AJ43">IF(D43&lt;&gt;"",COLUMN(B:B)+ROW(D43)/1000,"")</f>
        <v/>
      </c>
      <c r="AK43" s="125" t="str" cm="1">
        <f t="array" ref="AK43">IF(E43&lt;&gt;"",COLUMN(C:C)+ROW(E43)/1000,"")</f>
        <v/>
      </c>
      <c r="AL43" s="125" t="str" cm="1">
        <f t="array" ref="AL43">IF(F43&lt;&gt;"",COLUMN(D:D)+ROW(F43)/1000,"")</f>
        <v/>
      </c>
      <c r="AM43" s="125" cm="1">
        <f t="array" ref="AM43">IF(G43&lt;&gt;"",COLUMN(E:E)+ROW(G43)/1000,"")</f>
        <v>5.0430000000000001</v>
      </c>
      <c r="AN43" s="125" t="str" cm="1">
        <f t="array" ref="AN43">IF(H43&lt;&gt;"",COLUMN(F:F)+ROW(H43)/1000,"")</f>
        <v/>
      </c>
      <c r="AO43" s="125" t="str" cm="1">
        <f t="array" ref="AO43">IF(I43&lt;&gt;"",COLUMN(G:G)+ROW(I43)/1000,"")</f>
        <v/>
      </c>
      <c r="AP43" s="125" t="str" cm="1">
        <f t="array" ref="AP43">IF(J43&lt;&gt;"",COLUMN(H:H)+ROW(J43)/1000,"")</f>
        <v/>
      </c>
      <c r="AQ43" s="125" t="str" cm="1">
        <f t="array" ref="AQ43">IF(K43&lt;&gt;"",COLUMN(I:I)+ROW(K43)/1000,"")</f>
        <v/>
      </c>
      <c r="AR43" s="125" t="str" cm="1">
        <f t="array" ref="AR43">IF(L43&lt;&gt;"",COLUMN(J:J)+ROW(L43)/1000,"")</f>
        <v/>
      </c>
      <c r="AS43" s="125" t="str" cm="1">
        <f t="array" ref="AS43">IF(M43&lt;&gt;"",COLUMN(K:K)+ROW(M43)/1000,"")</f>
        <v/>
      </c>
      <c r="AT43" s="125" cm="1">
        <f t="array" ref="AT43">IF(N43&lt;&gt;"",COLUMN(L:L)+ROW(N43)/1000,"")</f>
        <v>12.042999999999999</v>
      </c>
      <c r="AU43" s="125" t="str" cm="1">
        <f t="array" ref="AU43">IF(O43&lt;&gt;"",COLUMN(M:M)+ROW(O43)/1000,"")</f>
        <v/>
      </c>
      <c r="AV43" s="125" t="str" cm="1">
        <f t="array" ref="AV43">IF(P43&lt;&gt;"",COLUMN(N:N)+ROW(P43)/1000,"")</f>
        <v/>
      </c>
      <c r="AW43" s="125" cm="1">
        <f t="array" ref="AW43">IF(Q43&lt;&gt;"",COLUMN(O:O)+ROW(Q43)/1000,"")</f>
        <v>15.042999999999999</v>
      </c>
      <c r="AX43" s="125" t="str" cm="1">
        <f t="array" ref="AX43">IF(R43&lt;&gt;"",COLUMN(P:P)+ROW(R43)/1000,"")</f>
        <v/>
      </c>
      <c r="AY43" s="125" t="str" cm="1">
        <f t="array" ref="AY43">IF(S43&lt;&gt;"",COLUMN(Q:Q)+ROW(S43)/1000,"")</f>
        <v/>
      </c>
      <c r="AZ43" s="125" t="str" cm="1">
        <f t="array" ref="AZ43">IF(T43&lt;&gt;"",COLUMN(R:R)+ROW(T43)/1000,"")</f>
        <v/>
      </c>
      <c r="BA43" s="125" t="str" cm="1">
        <f t="array" ref="BA43">IF(U43&lt;&gt;"",COLUMN(S:S)+ROW(U43)/1000,"")</f>
        <v/>
      </c>
      <c r="BB43" s="125" t="str" cm="1">
        <f t="array" ref="BB43">IF(V43&lt;&gt;"",COLUMN(T:T)+ROW(V43)/1000,"")</f>
        <v/>
      </c>
      <c r="BC43" s="125" t="str" cm="1">
        <f t="array" ref="BC43">IF(W43&lt;&gt;"",COLUMN(U:U)+ROW(W43)/1000,"")</f>
        <v/>
      </c>
      <c r="BD43" s="125" t="str" cm="1">
        <f t="array" ref="BD43">IF(X43&lt;&gt;"",COLUMN(V:V)+ROW(X43)/1000,"")</f>
        <v/>
      </c>
      <c r="BE43" s="125" t="str" cm="1">
        <f t="array" ref="BE43">IF(Y43&lt;&gt;"",COLUMN(W:W)+ROW(Y43)/1000,"")</f>
        <v/>
      </c>
      <c r="BF43" s="125" t="str" cm="1">
        <f t="array" ref="BF43">IF(Z43&lt;&gt;"",COLUMN(X:X)+ROW(Z43)/1000,"")</f>
        <v/>
      </c>
      <c r="BG43" s="125" t="str" cm="1">
        <f t="array" ref="BG43">IF(AA43&lt;&gt;"",COLUMN(Y:Y)+ROW(AA43)/1000,"")</f>
        <v/>
      </c>
      <c r="BH43" s="125" t="str" cm="1">
        <f t="array" ref="BH43">IF(AB43&lt;&gt;"",COLUMN(Z:Z)+ROW(AB43)/1000,"")</f>
        <v/>
      </c>
      <c r="BI43" s="125" t="str" cm="1">
        <f t="array" ref="BI43">IF(AC43&lt;&gt;"",COLUMN(AA:AA)+ROW(AC43)/1000,"")</f>
        <v/>
      </c>
      <c r="BJ43" s="125" t="str" cm="1">
        <f t="array" ref="BJ43">IF(AD43&lt;&gt;"",COLUMN(AB:AB)+ROW(AD43)/1000,"")</f>
        <v/>
      </c>
      <c r="BK43" s="125" t="str" cm="1">
        <f t="array" ref="BK43">IF(AE43&lt;&gt;"",COLUMN(AC:AC)+ROW(AE43)/1000,"")</f>
        <v/>
      </c>
      <c r="BL43" s="125" t="str" cm="1">
        <f t="array" ref="BL43">IF(AF43&lt;&gt;"",COLUMN(AD:AD)+ROW(AF43)/1000,"")</f>
        <v/>
      </c>
      <c r="BM43" s="125" t="str" cm="1">
        <f t="array" ref="BM43">IF(AG43&lt;&gt;"",COLUMN(AE:AE)+ROW(AG43)/1000,"")</f>
        <v/>
      </c>
    </row>
    <row r="44" spans="1:65" x14ac:dyDescent="0.3">
      <c r="A44" s="65"/>
      <c r="B44" s="109" t="s">
        <v>39</v>
      </c>
      <c r="C44" s="61"/>
      <c r="D44" s="99"/>
      <c r="E44" s="99"/>
      <c r="F44" s="99"/>
      <c r="G44" s="103" t="s">
        <v>100</v>
      </c>
      <c r="H44" s="61"/>
      <c r="I44" s="99"/>
      <c r="J44" s="61"/>
      <c r="K44" s="99"/>
      <c r="L44" s="99"/>
      <c r="M44" s="99"/>
      <c r="N44" s="99"/>
      <c r="O44" s="99"/>
      <c r="P44" s="99"/>
      <c r="Q44" s="99"/>
      <c r="R44" s="99"/>
      <c r="S44" s="99"/>
      <c r="T44" s="99"/>
      <c r="U44" s="99"/>
      <c r="V44" s="99"/>
      <c r="W44" s="99"/>
      <c r="X44" s="99"/>
      <c r="Y44" s="99"/>
      <c r="Z44" s="99"/>
      <c r="AA44" s="99"/>
      <c r="AB44" s="99"/>
      <c r="AC44" s="99"/>
      <c r="AD44" s="99"/>
      <c r="AE44" s="99"/>
      <c r="AF44" s="99"/>
      <c r="AG44" s="99"/>
      <c r="AH44" t="str" cm="1">
        <f t="array" ref="AH44">INDEX(A$7:A44,MAX(IF(A$7:A44&lt;&gt;"",ROW(A$7:A44)-6,"")))</f>
        <v>Logement 10</v>
      </c>
      <c r="AI44" s="125" t="str" cm="1">
        <f t="array" ref="AI44">IF(C44&lt;&gt;"",COLUMN(A:A)+ROW(C44)/1000,"")</f>
        <v/>
      </c>
      <c r="AJ44" s="125" t="str" cm="1">
        <f t="array" ref="AJ44">IF(D44&lt;&gt;"",COLUMN(B:B)+ROW(D44)/1000,"")</f>
        <v/>
      </c>
      <c r="AK44" s="125" t="str" cm="1">
        <f t="array" ref="AK44">IF(E44&lt;&gt;"",COLUMN(C:C)+ROW(E44)/1000,"")</f>
        <v/>
      </c>
      <c r="AL44" s="125" t="str" cm="1">
        <f t="array" ref="AL44">IF(F44&lt;&gt;"",COLUMN(D:D)+ROW(F44)/1000,"")</f>
        <v/>
      </c>
      <c r="AM44" s="125" cm="1">
        <f t="array" ref="AM44">IF(G44&lt;&gt;"",COLUMN(E:E)+ROW(G44)/1000,"")</f>
        <v>5.0439999999999996</v>
      </c>
      <c r="AN44" s="125" t="str" cm="1">
        <f t="array" ref="AN44">IF(H44&lt;&gt;"",COLUMN(F:F)+ROW(H44)/1000,"")</f>
        <v/>
      </c>
      <c r="AO44" s="125" t="str" cm="1">
        <f t="array" ref="AO44">IF(I44&lt;&gt;"",COLUMN(G:G)+ROW(I44)/1000,"")</f>
        <v/>
      </c>
      <c r="AP44" s="125" t="str" cm="1">
        <f t="array" ref="AP44">IF(J44&lt;&gt;"",COLUMN(H:H)+ROW(J44)/1000,"")</f>
        <v/>
      </c>
      <c r="AQ44" s="125" t="str" cm="1">
        <f t="array" ref="AQ44">IF(K44&lt;&gt;"",COLUMN(I:I)+ROW(K44)/1000,"")</f>
        <v/>
      </c>
      <c r="AR44" s="125" t="str" cm="1">
        <f t="array" ref="AR44">IF(L44&lt;&gt;"",COLUMN(J:J)+ROW(L44)/1000,"")</f>
        <v/>
      </c>
      <c r="AS44" s="125" t="str" cm="1">
        <f t="array" ref="AS44">IF(M44&lt;&gt;"",COLUMN(K:K)+ROW(M44)/1000,"")</f>
        <v/>
      </c>
      <c r="AT44" s="125" t="str" cm="1">
        <f t="array" ref="AT44">IF(N44&lt;&gt;"",COLUMN(L:L)+ROW(N44)/1000,"")</f>
        <v/>
      </c>
      <c r="AU44" s="125" t="str" cm="1">
        <f t="array" ref="AU44">IF(O44&lt;&gt;"",COLUMN(M:M)+ROW(O44)/1000,"")</f>
        <v/>
      </c>
      <c r="AV44" s="125" t="str" cm="1">
        <f t="array" ref="AV44">IF(P44&lt;&gt;"",COLUMN(N:N)+ROW(P44)/1000,"")</f>
        <v/>
      </c>
      <c r="AW44" s="125" t="str" cm="1">
        <f t="array" ref="AW44">IF(Q44&lt;&gt;"",COLUMN(O:O)+ROW(Q44)/1000,"")</f>
        <v/>
      </c>
      <c r="AX44" s="125" t="str" cm="1">
        <f t="array" ref="AX44">IF(R44&lt;&gt;"",COLUMN(P:P)+ROW(R44)/1000,"")</f>
        <v/>
      </c>
      <c r="AY44" s="125" t="str" cm="1">
        <f t="array" ref="AY44">IF(S44&lt;&gt;"",COLUMN(Q:Q)+ROW(S44)/1000,"")</f>
        <v/>
      </c>
      <c r="AZ44" s="125" t="str" cm="1">
        <f t="array" ref="AZ44">IF(T44&lt;&gt;"",COLUMN(R:R)+ROW(T44)/1000,"")</f>
        <v/>
      </c>
      <c r="BA44" s="125" t="str" cm="1">
        <f t="array" ref="BA44">IF(U44&lt;&gt;"",COLUMN(S:S)+ROW(U44)/1000,"")</f>
        <v/>
      </c>
      <c r="BB44" s="125" t="str" cm="1">
        <f t="array" ref="BB44">IF(V44&lt;&gt;"",COLUMN(T:T)+ROW(V44)/1000,"")</f>
        <v/>
      </c>
      <c r="BC44" s="125" t="str" cm="1">
        <f t="array" ref="BC44">IF(W44&lt;&gt;"",COLUMN(U:U)+ROW(W44)/1000,"")</f>
        <v/>
      </c>
      <c r="BD44" s="125" t="str" cm="1">
        <f t="array" ref="BD44">IF(X44&lt;&gt;"",COLUMN(V:V)+ROW(X44)/1000,"")</f>
        <v/>
      </c>
      <c r="BE44" s="125" t="str" cm="1">
        <f t="array" ref="BE44">IF(Y44&lt;&gt;"",COLUMN(W:W)+ROW(Y44)/1000,"")</f>
        <v/>
      </c>
      <c r="BF44" s="125" t="str" cm="1">
        <f t="array" ref="BF44">IF(Z44&lt;&gt;"",COLUMN(X:X)+ROW(Z44)/1000,"")</f>
        <v/>
      </c>
      <c r="BG44" s="125" t="str" cm="1">
        <f t="array" ref="BG44">IF(AA44&lt;&gt;"",COLUMN(Y:Y)+ROW(AA44)/1000,"")</f>
        <v/>
      </c>
      <c r="BH44" s="125" t="str" cm="1">
        <f t="array" ref="BH44">IF(AB44&lt;&gt;"",COLUMN(Z:Z)+ROW(AB44)/1000,"")</f>
        <v/>
      </c>
      <c r="BI44" s="125" t="str" cm="1">
        <f t="array" ref="BI44">IF(AC44&lt;&gt;"",COLUMN(AA:AA)+ROW(AC44)/1000,"")</f>
        <v/>
      </c>
      <c r="BJ44" s="125" t="str" cm="1">
        <f t="array" ref="BJ44">IF(AD44&lt;&gt;"",COLUMN(AB:AB)+ROW(AD44)/1000,"")</f>
        <v/>
      </c>
      <c r="BK44" s="125" t="str" cm="1">
        <f t="array" ref="BK44">IF(AE44&lt;&gt;"",COLUMN(AC:AC)+ROW(AE44)/1000,"")</f>
        <v/>
      </c>
      <c r="BL44" s="125" t="str" cm="1">
        <f t="array" ref="BL44">IF(AF44&lt;&gt;"",COLUMN(AD:AD)+ROW(AF44)/1000,"")</f>
        <v/>
      </c>
      <c r="BM44" s="125" t="str" cm="1">
        <f t="array" ref="BM44">IF(AG44&lt;&gt;"",COLUMN(AE:AE)+ROW(AG44)/1000,"")</f>
        <v/>
      </c>
    </row>
    <row r="45" spans="1:65" x14ac:dyDescent="0.3">
      <c r="A45" s="66"/>
      <c r="B45" s="110" t="s">
        <v>98</v>
      </c>
      <c r="C45" s="62"/>
      <c r="D45" s="62"/>
      <c r="E45" s="62"/>
      <c r="F45" s="62"/>
      <c r="G45" s="100"/>
      <c r="H45" s="62"/>
      <c r="I45" s="62"/>
      <c r="J45" s="62"/>
      <c r="K45" s="62"/>
      <c r="L45" s="62"/>
      <c r="M45" s="62"/>
      <c r="N45" s="62"/>
      <c r="O45" s="62"/>
      <c r="P45" s="62"/>
      <c r="Q45" s="62"/>
      <c r="R45" s="62"/>
      <c r="S45" s="62"/>
      <c r="T45" s="62"/>
      <c r="U45" s="62"/>
      <c r="V45" s="62"/>
      <c r="W45" s="62"/>
      <c r="X45" s="62"/>
      <c r="Y45" s="62"/>
      <c r="Z45" s="62"/>
      <c r="AA45" s="62"/>
      <c r="AB45" s="62"/>
      <c r="AC45" s="62"/>
      <c r="AD45" s="62"/>
      <c r="AE45" s="62"/>
      <c r="AF45" s="62"/>
      <c r="AG45" s="62"/>
      <c r="AH45" t="str" cm="1">
        <f t="array" ref="AH45">INDEX(A$7:A45,MAX(IF(A$7:A45&lt;&gt;"",ROW(A$7:A45)-6,"")))</f>
        <v>Logement 10</v>
      </c>
      <c r="AI45" s="125" t="str" cm="1">
        <f t="array" ref="AI45">IF(C45&lt;&gt;"",COLUMN(A:A)+ROW(C45)/1000,"")</f>
        <v/>
      </c>
      <c r="AJ45" s="125" t="str" cm="1">
        <f t="array" ref="AJ45">IF(D45&lt;&gt;"",COLUMN(B:B)+ROW(D45)/1000,"")</f>
        <v/>
      </c>
      <c r="AK45" s="125" t="str" cm="1">
        <f t="array" ref="AK45">IF(E45&lt;&gt;"",COLUMN(C:C)+ROW(E45)/1000,"")</f>
        <v/>
      </c>
      <c r="AL45" s="125" t="str" cm="1">
        <f t="array" ref="AL45">IF(F45&lt;&gt;"",COLUMN(D:D)+ROW(F45)/1000,"")</f>
        <v/>
      </c>
      <c r="AM45" s="125" t="str" cm="1">
        <f t="array" ref="AM45">IF(G45&lt;&gt;"",COLUMN(E:E)+ROW(G45)/1000,"")</f>
        <v/>
      </c>
      <c r="AN45" s="125" t="str" cm="1">
        <f t="array" ref="AN45">IF(H45&lt;&gt;"",COLUMN(F:F)+ROW(H45)/1000,"")</f>
        <v/>
      </c>
      <c r="AO45" s="125" t="str" cm="1">
        <f t="array" ref="AO45">IF(I45&lt;&gt;"",COLUMN(G:G)+ROW(I45)/1000,"")</f>
        <v/>
      </c>
      <c r="AP45" s="125" t="str" cm="1">
        <f t="array" ref="AP45">IF(J45&lt;&gt;"",COLUMN(H:H)+ROW(J45)/1000,"")</f>
        <v/>
      </c>
      <c r="AQ45" s="125" t="str" cm="1">
        <f t="array" ref="AQ45">IF(K45&lt;&gt;"",COLUMN(I:I)+ROW(K45)/1000,"")</f>
        <v/>
      </c>
      <c r="AR45" s="125" t="str" cm="1">
        <f t="array" ref="AR45">IF(L45&lt;&gt;"",COLUMN(J:J)+ROW(L45)/1000,"")</f>
        <v/>
      </c>
      <c r="AS45" s="125" t="str" cm="1">
        <f t="array" ref="AS45">IF(M45&lt;&gt;"",COLUMN(K:K)+ROW(M45)/1000,"")</f>
        <v/>
      </c>
      <c r="AT45" s="125" t="str" cm="1">
        <f t="array" ref="AT45">IF(N45&lt;&gt;"",COLUMN(L:L)+ROW(N45)/1000,"")</f>
        <v/>
      </c>
      <c r="AU45" s="125" t="str" cm="1">
        <f t="array" ref="AU45">IF(O45&lt;&gt;"",COLUMN(M:M)+ROW(O45)/1000,"")</f>
        <v/>
      </c>
      <c r="AV45" s="125" t="str" cm="1">
        <f t="array" ref="AV45">IF(P45&lt;&gt;"",COLUMN(N:N)+ROW(P45)/1000,"")</f>
        <v/>
      </c>
      <c r="AW45" s="125" t="str" cm="1">
        <f t="array" ref="AW45">IF(Q45&lt;&gt;"",COLUMN(O:O)+ROW(Q45)/1000,"")</f>
        <v/>
      </c>
      <c r="AX45" s="125" t="str" cm="1">
        <f t="array" ref="AX45">IF(R45&lt;&gt;"",COLUMN(P:P)+ROW(R45)/1000,"")</f>
        <v/>
      </c>
      <c r="AY45" s="125" t="str" cm="1">
        <f t="array" ref="AY45">IF(S45&lt;&gt;"",COLUMN(Q:Q)+ROW(S45)/1000,"")</f>
        <v/>
      </c>
      <c r="AZ45" s="125" t="str" cm="1">
        <f t="array" ref="AZ45">IF(T45&lt;&gt;"",COLUMN(R:R)+ROW(T45)/1000,"")</f>
        <v/>
      </c>
      <c r="BA45" s="125" t="str" cm="1">
        <f t="array" ref="BA45">IF(U45&lt;&gt;"",COLUMN(S:S)+ROW(U45)/1000,"")</f>
        <v/>
      </c>
      <c r="BB45" s="125" t="str" cm="1">
        <f t="array" ref="BB45">IF(V45&lt;&gt;"",COLUMN(T:T)+ROW(V45)/1000,"")</f>
        <v/>
      </c>
      <c r="BC45" s="125" t="str" cm="1">
        <f t="array" ref="BC45">IF(W45&lt;&gt;"",COLUMN(U:U)+ROW(W45)/1000,"")</f>
        <v/>
      </c>
      <c r="BD45" s="125" t="str" cm="1">
        <f t="array" ref="BD45">IF(X45&lt;&gt;"",COLUMN(V:V)+ROW(X45)/1000,"")</f>
        <v/>
      </c>
      <c r="BE45" s="125" t="str" cm="1">
        <f t="array" ref="BE45">IF(Y45&lt;&gt;"",COLUMN(W:W)+ROW(Y45)/1000,"")</f>
        <v/>
      </c>
      <c r="BF45" s="125" t="str" cm="1">
        <f t="array" ref="BF45">IF(Z45&lt;&gt;"",COLUMN(X:X)+ROW(Z45)/1000,"")</f>
        <v/>
      </c>
      <c r="BG45" s="125" t="str" cm="1">
        <f t="array" ref="BG45">IF(AA45&lt;&gt;"",COLUMN(Y:Y)+ROW(AA45)/1000,"")</f>
        <v/>
      </c>
      <c r="BH45" s="125" t="str" cm="1">
        <f t="array" ref="BH45">IF(AB45&lt;&gt;"",COLUMN(Z:Z)+ROW(AB45)/1000,"")</f>
        <v/>
      </c>
      <c r="BI45" s="125" t="str" cm="1">
        <f t="array" ref="BI45">IF(AC45&lt;&gt;"",COLUMN(AA:AA)+ROW(AC45)/1000,"")</f>
        <v/>
      </c>
      <c r="BJ45" s="125" t="str" cm="1">
        <f t="array" ref="BJ45">IF(AD45&lt;&gt;"",COLUMN(AB:AB)+ROW(AD45)/1000,"")</f>
        <v/>
      </c>
      <c r="BK45" s="125" t="str" cm="1">
        <f t="array" ref="BK45">IF(AE45&lt;&gt;"",COLUMN(AC:AC)+ROW(AE45)/1000,"")</f>
        <v/>
      </c>
      <c r="BL45" s="125" t="str" cm="1">
        <f t="array" ref="BL45">IF(AF45&lt;&gt;"",COLUMN(AD:AD)+ROW(AF45)/1000,"")</f>
        <v/>
      </c>
      <c r="BM45" s="125" t="str" cm="1">
        <f t="array" ref="BM45">IF(AG45&lt;&gt;"",COLUMN(AE:AE)+ROW(AG45)/1000,"")</f>
        <v/>
      </c>
    </row>
    <row r="46" spans="1:65" x14ac:dyDescent="0.3">
      <c r="A46" s="65"/>
      <c r="B46" s="109" t="s">
        <v>43</v>
      </c>
      <c r="C46" s="61"/>
      <c r="D46" s="99"/>
      <c r="E46" s="99"/>
      <c r="F46" s="99"/>
      <c r="G46" s="99"/>
      <c r="H46" s="99"/>
      <c r="I46" s="99"/>
      <c r="J46" s="99"/>
      <c r="K46" s="99"/>
      <c r="L46" s="99"/>
      <c r="M46" s="99"/>
      <c r="N46" s="99"/>
      <c r="O46" s="99"/>
      <c r="P46" s="99"/>
      <c r="Q46" s="99"/>
      <c r="R46" s="99"/>
      <c r="S46" s="99"/>
      <c r="T46" s="99"/>
      <c r="U46" s="99"/>
      <c r="V46" s="99"/>
      <c r="W46" s="99"/>
      <c r="X46" s="99"/>
      <c r="Y46" s="99"/>
      <c r="Z46" s="99"/>
      <c r="AA46" s="99"/>
      <c r="AB46" s="99"/>
      <c r="AC46" s="99"/>
      <c r="AD46" s="99"/>
      <c r="AE46" s="99"/>
      <c r="AF46" s="99"/>
      <c r="AG46" s="99"/>
      <c r="AH46" t="str" cm="1">
        <f t="array" ref="AH46">INDEX(A$7:A46,MAX(IF(A$7:A46&lt;&gt;"",ROW(A$7:A46)-6,"")))</f>
        <v>Logement 10</v>
      </c>
      <c r="AI46" s="125" t="str" cm="1">
        <f t="array" ref="AI46">IF(C46&lt;&gt;"",COLUMN(A:A)+ROW(C46)/1000,"")</f>
        <v/>
      </c>
      <c r="AJ46" s="125" t="str" cm="1">
        <f t="array" ref="AJ46">IF(D46&lt;&gt;"",COLUMN(B:B)+ROW(D46)/1000,"")</f>
        <v/>
      </c>
      <c r="AK46" s="125" t="str" cm="1">
        <f t="array" ref="AK46">IF(E46&lt;&gt;"",COLUMN(C:C)+ROW(E46)/1000,"")</f>
        <v/>
      </c>
      <c r="AL46" s="125" t="str" cm="1">
        <f t="array" ref="AL46">IF(F46&lt;&gt;"",COLUMN(D:D)+ROW(F46)/1000,"")</f>
        <v/>
      </c>
      <c r="AM46" s="125" t="str" cm="1">
        <f t="array" ref="AM46">IF(G46&lt;&gt;"",COLUMN(E:E)+ROW(G46)/1000,"")</f>
        <v/>
      </c>
      <c r="AN46" s="125" t="str" cm="1">
        <f t="array" ref="AN46">IF(H46&lt;&gt;"",COLUMN(F:F)+ROW(H46)/1000,"")</f>
        <v/>
      </c>
      <c r="AO46" s="125" t="str" cm="1">
        <f t="array" ref="AO46">IF(I46&lt;&gt;"",COLUMN(G:G)+ROW(I46)/1000,"")</f>
        <v/>
      </c>
      <c r="AP46" s="125" t="str" cm="1">
        <f t="array" ref="AP46">IF(J46&lt;&gt;"",COLUMN(H:H)+ROW(J46)/1000,"")</f>
        <v/>
      </c>
      <c r="AQ46" s="125" t="str" cm="1">
        <f t="array" ref="AQ46">IF(K46&lt;&gt;"",COLUMN(I:I)+ROW(K46)/1000,"")</f>
        <v/>
      </c>
      <c r="AR46" s="125" t="str" cm="1">
        <f t="array" ref="AR46">IF(L46&lt;&gt;"",COLUMN(J:J)+ROW(L46)/1000,"")</f>
        <v/>
      </c>
      <c r="AS46" s="125" t="str" cm="1">
        <f t="array" ref="AS46">IF(M46&lt;&gt;"",COLUMN(K:K)+ROW(M46)/1000,"")</f>
        <v/>
      </c>
      <c r="AT46" s="125" t="str" cm="1">
        <f t="array" ref="AT46">IF(N46&lt;&gt;"",COLUMN(L:L)+ROW(N46)/1000,"")</f>
        <v/>
      </c>
      <c r="AU46" s="125" t="str" cm="1">
        <f t="array" ref="AU46">IF(O46&lt;&gt;"",COLUMN(M:M)+ROW(O46)/1000,"")</f>
        <v/>
      </c>
      <c r="AV46" s="125" t="str" cm="1">
        <f t="array" ref="AV46">IF(P46&lt;&gt;"",COLUMN(N:N)+ROW(P46)/1000,"")</f>
        <v/>
      </c>
      <c r="AW46" s="125" t="str" cm="1">
        <f t="array" ref="AW46">IF(Q46&lt;&gt;"",COLUMN(O:O)+ROW(Q46)/1000,"")</f>
        <v/>
      </c>
      <c r="AX46" s="125" t="str" cm="1">
        <f t="array" ref="AX46">IF(R46&lt;&gt;"",COLUMN(P:P)+ROW(R46)/1000,"")</f>
        <v/>
      </c>
      <c r="AY46" s="125" t="str" cm="1">
        <f t="array" ref="AY46">IF(S46&lt;&gt;"",COLUMN(Q:Q)+ROW(S46)/1000,"")</f>
        <v/>
      </c>
      <c r="AZ46" s="125" t="str" cm="1">
        <f t="array" ref="AZ46">IF(T46&lt;&gt;"",COLUMN(R:R)+ROW(T46)/1000,"")</f>
        <v/>
      </c>
      <c r="BA46" s="125" t="str" cm="1">
        <f t="array" ref="BA46">IF(U46&lt;&gt;"",COLUMN(S:S)+ROW(U46)/1000,"")</f>
        <v/>
      </c>
      <c r="BB46" s="125" t="str" cm="1">
        <f t="array" ref="BB46">IF(V46&lt;&gt;"",COLUMN(T:T)+ROW(V46)/1000,"")</f>
        <v/>
      </c>
      <c r="BC46" s="125" t="str" cm="1">
        <f t="array" ref="BC46">IF(W46&lt;&gt;"",COLUMN(U:U)+ROW(W46)/1000,"")</f>
        <v/>
      </c>
      <c r="BD46" s="125" t="str" cm="1">
        <f t="array" ref="BD46">IF(X46&lt;&gt;"",COLUMN(V:V)+ROW(X46)/1000,"")</f>
        <v/>
      </c>
      <c r="BE46" s="125" t="str" cm="1">
        <f t="array" ref="BE46">IF(Y46&lt;&gt;"",COLUMN(W:W)+ROW(Y46)/1000,"")</f>
        <v/>
      </c>
      <c r="BF46" s="125" t="str" cm="1">
        <f t="array" ref="BF46">IF(Z46&lt;&gt;"",COLUMN(X:X)+ROW(Z46)/1000,"")</f>
        <v/>
      </c>
      <c r="BG46" s="125" t="str" cm="1">
        <f t="array" ref="BG46">IF(AA46&lt;&gt;"",COLUMN(Y:Y)+ROW(AA46)/1000,"")</f>
        <v/>
      </c>
      <c r="BH46" s="125" t="str" cm="1">
        <f t="array" ref="BH46">IF(AB46&lt;&gt;"",COLUMN(Z:Z)+ROW(AB46)/1000,"")</f>
        <v/>
      </c>
      <c r="BI46" s="125" t="str" cm="1">
        <f t="array" ref="BI46">IF(AC46&lt;&gt;"",COLUMN(AA:AA)+ROW(AC46)/1000,"")</f>
        <v/>
      </c>
      <c r="BJ46" s="125" t="str" cm="1">
        <f t="array" ref="BJ46">IF(AD46&lt;&gt;"",COLUMN(AB:AB)+ROW(AD46)/1000,"")</f>
        <v/>
      </c>
      <c r="BK46" s="125" t="str" cm="1">
        <f t="array" ref="BK46">IF(AE46&lt;&gt;"",COLUMN(AC:AC)+ROW(AE46)/1000,"")</f>
        <v/>
      </c>
      <c r="BL46" s="125" t="str" cm="1">
        <f t="array" ref="BL46">IF(AF46&lt;&gt;"",COLUMN(AD:AD)+ROW(AF46)/1000,"")</f>
        <v/>
      </c>
      <c r="BM46" s="125" t="str" cm="1">
        <f t="array" ref="BM46">IF(AG46&lt;&gt;"",COLUMN(AE:AE)+ROW(AG46)/1000,"")</f>
        <v/>
      </c>
    </row>
    <row r="47" spans="1:65" x14ac:dyDescent="0.3">
      <c r="A47" s="75" t="s">
        <v>92</v>
      </c>
      <c r="B47" s="111"/>
      <c r="C47" s="96"/>
      <c r="D47" s="89"/>
      <c r="E47" s="97" t="s">
        <v>37</v>
      </c>
      <c r="F47" s="97"/>
      <c r="G47" s="97"/>
      <c r="H47" s="97" t="s">
        <v>35</v>
      </c>
      <c r="I47" s="89"/>
      <c r="J47" s="101"/>
      <c r="K47" s="101"/>
      <c r="L47" s="101"/>
      <c r="M47" s="101"/>
      <c r="N47" s="102" t="s">
        <v>37</v>
      </c>
      <c r="O47" s="112" t="s">
        <v>35</v>
      </c>
      <c r="P47" s="101"/>
      <c r="Q47" s="101"/>
      <c r="R47" s="101"/>
      <c r="S47" s="101"/>
      <c r="T47" s="112" t="s">
        <v>37</v>
      </c>
      <c r="U47" s="112"/>
      <c r="V47" s="112"/>
      <c r="W47" s="97" t="s">
        <v>35</v>
      </c>
      <c r="X47" s="101"/>
      <c r="Y47" s="101"/>
      <c r="Z47" s="101"/>
      <c r="AA47" s="101"/>
      <c r="AB47" s="101"/>
      <c r="AC47" s="101"/>
      <c r="AD47" s="101"/>
      <c r="AE47" s="101"/>
      <c r="AF47" s="101"/>
      <c r="AG47" s="101"/>
      <c r="AH47" t="str" cm="1">
        <f t="array" ref="AH47">INDEX(A$7:A47,MAX(IF(A$7:A47&lt;&gt;"",ROW(A$7:A47)-6,"")))</f>
        <v>Logement 11</v>
      </c>
      <c r="AI47" s="125" t="str" cm="1">
        <f t="array" ref="AI47">IF(C47&lt;&gt;"",COLUMN(A:A)+ROW(C47)/1000,"")</f>
        <v/>
      </c>
      <c r="AJ47" s="125" t="str" cm="1">
        <f t="array" ref="AJ47">IF(D47&lt;&gt;"",COLUMN(B:B)+ROW(D47)/1000,"")</f>
        <v/>
      </c>
      <c r="AK47" s="125" cm="1">
        <f t="array" ref="AK47">IF(E47&lt;&gt;"",COLUMN(C:C)+ROW(E47)/1000,"")</f>
        <v>3.0470000000000002</v>
      </c>
      <c r="AL47" s="125" t="str" cm="1">
        <f t="array" ref="AL47">IF(F47&lt;&gt;"",COLUMN(D:D)+ROW(F47)/1000,"")</f>
        <v/>
      </c>
      <c r="AM47" s="125" t="str" cm="1">
        <f t="array" ref="AM47">IF(G47&lt;&gt;"",COLUMN(E:E)+ROW(G47)/1000,"")</f>
        <v/>
      </c>
      <c r="AN47" s="125" cm="1">
        <f t="array" ref="AN47">IF(H47&lt;&gt;"",COLUMN(F:F)+ROW(H47)/1000,"")</f>
        <v>6.0469999999999997</v>
      </c>
      <c r="AO47" s="125" t="str" cm="1">
        <f t="array" ref="AO47">IF(I47&lt;&gt;"",COLUMN(G:G)+ROW(I47)/1000,"")</f>
        <v/>
      </c>
      <c r="AP47" s="125" t="str" cm="1">
        <f t="array" ref="AP47">IF(J47&lt;&gt;"",COLUMN(H:H)+ROW(J47)/1000,"")</f>
        <v/>
      </c>
      <c r="AQ47" s="125" t="str" cm="1">
        <f t="array" ref="AQ47">IF(K47&lt;&gt;"",COLUMN(I:I)+ROW(K47)/1000,"")</f>
        <v/>
      </c>
      <c r="AR47" s="125" t="str" cm="1">
        <f t="array" ref="AR47">IF(L47&lt;&gt;"",COLUMN(J:J)+ROW(L47)/1000,"")</f>
        <v/>
      </c>
      <c r="AS47" s="125" t="str" cm="1">
        <f t="array" ref="AS47">IF(M47&lt;&gt;"",COLUMN(K:K)+ROW(M47)/1000,"")</f>
        <v/>
      </c>
      <c r="AT47" s="125" cm="1">
        <f t="array" ref="AT47">IF(N47&lt;&gt;"",COLUMN(L:L)+ROW(N47)/1000,"")</f>
        <v>12.047000000000001</v>
      </c>
      <c r="AU47" s="125" cm="1">
        <f t="array" ref="AU47">IF(O47&lt;&gt;"",COLUMN(M:M)+ROW(O47)/1000,"")</f>
        <v>13.047000000000001</v>
      </c>
      <c r="AV47" s="125" t="str" cm="1">
        <f t="array" ref="AV47">IF(P47&lt;&gt;"",COLUMN(N:N)+ROW(P47)/1000,"")</f>
        <v/>
      </c>
      <c r="AW47" s="125" t="str" cm="1">
        <f t="array" ref="AW47">IF(Q47&lt;&gt;"",COLUMN(O:O)+ROW(Q47)/1000,"")</f>
        <v/>
      </c>
      <c r="AX47" s="125" t="str" cm="1">
        <f t="array" ref="AX47">IF(R47&lt;&gt;"",COLUMN(P:P)+ROW(R47)/1000,"")</f>
        <v/>
      </c>
      <c r="AY47" s="125" t="str" cm="1">
        <f t="array" ref="AY47">IF(S47&lt;&gt;"",COLUMN(Q:Q)+ROW(S47)/1000,"")</f>
        <v/>
      </c>
      <c r="AZ47" s="125" cm="1">
        <f t="array" ref="AZ47">IF(T47&lt;&gt;"",COLUMN(R:R)+ROW(T47)/1000,"")</f>
        <v>18.047000000000001</v>
      </c>
      <c r="BA47" s="125" t="str" cm="1">
        <f t="array" ref="BA47">IF(U47&lt;&gt;"",COLUMN(S:S)+ROW(U47)/1000,"")</f>
        <v/>
      </c>
      <c r="BB47" s="125" t="str" cm="1">
        <f t="array" ref="BB47">IF(V47&lt;&gt;"",COLUMN(T:T)+ROW(V47)/1000,"")</f>
        <v/>
      </c>
      <c r="BC47" s="125" cm="1">
        <f t="array" ref="BC47">IF(W47&lt;&gt;"",COLUMN(U:U)+ROW(W47)/1000,"")</f>
        <v>21.047000000000001</v>
      </c>
      <c r="BD47" s="125" t="str" cm="1">
        <f t="array" ref="BD47">IF(X47&lt;&gt;"",COLUMN(V:V)+ROW(X47)/1000,"")</f>
        <v/>
      </c>
      <c r="BE47" s="125" t="str" cm="1">
        <f t="array" ref="BE47">IF(Y47&lt;&gt;"",COLUMN(W:W)+ROW(Y47)/1000,"")</f>
        <v/>
      </c>
      <c r="BF47" s="125" t="str" cm="1">
        <f t="array" ref="BF47">IF(Z47&lt;&gt;"",COLUMN(X:X)+ROW(Z47)/1000,"")</f>
        <v/>
      </c>
      <c r="BG47" s="125" t="str" cm="1">
        <f t="array" ref="BG47">IF(AA47&lt;&gt;"",COLUMN(Y:Y)+ROW(AA47)/1000,"")</f>
        <v/>
      </c>
      <c r="BH47" s="125" t="str" cm="1">
        <f t="array" ref="BH47">IF(AB47&lt;&gt;"",COLUMN(Z:Z)+ROW(AB47)/1000,"")</f>
        <v/>
      </c>
      <c r="BI47" s="125" t="str" cm="1">
        <f t="array" ref="BI47">IF(AC47&lt;&gt;"",COLUMN(AA:AA)+ROW(AC47)/1000,"")</f>
        <v/>
      </c>
      <c r="BJ47" s="125" t="str" cm="1">
        <f t="array" ref="BJ47">IF(AD47&lt;&gt;"",COLUMN(AB:AB)+ROW(AD47)/1000,"")</f>
        <v/>
      </c>
      <c r="BK47" s="125" t="str" cm="1">
        <f t="array" ref="BK47">IF(AE47&lt;&gt;"",COLUMN(AC:AC)+ROW(AE47)/1000,"")</f>
        <v/>
      </c>
      <c r="BL47" s="125" t="str" cm="1">
        <f t="array" ref="BL47">IF(AF47&lt;&gt;"",COLUMN(AD:AD)+ROW(AF47)/1000,"")</f>
        <v/>
      </c>
      <c r="BM47" s="125" t="str" cm="1">
        <f t="array" ref="BM47">IF(AG47&lt;&gt;"",COLUMN(AE:AE)+ROW(AG47)/1000,"")</f>
        <v/>
      </c>
    </row>
    <row r="48" spans="1:65" x14ac:dyDescent="0.3">
      <c r="A48" s="65"/>
      <c r="B48" s="109" t="s">
        <v>39</v>
      </c>
      <c r="C48" s="61"/>
      <c r="D48" s="99"/>
      <c r="E48" s="99"/>
      <c r="F48" s="99"/>
      <c r="G48" s="103" t="s">
        <v>100</v>
      </c>
      <c r="H48" s="99"/>
      <c r="I48" s="99"/>
      <c r="J48" s="99"/>
      <c r="K48" s="99"/>
      <c r="L48" s="99"/>
      <c r="M48" s="99"/>
      <c r="N48" s="113" t="s">
        <v>100</v>
      </c>
      <c r="O48" s="99"/>
      <c r="P48" s="99"/>
      <c r="Q48" s="99"/>
      <c r="R48" s="99"/>
      <c r="S48" s="99"/>
      <c r="T48" s="99"/>
      <c r="U48" s="99"/>
      <c r="V48" s="99"/>
      <c r="W48" s="98" t="s">
        <v>100</v>
      </c>
      <c r="X48" s="99"/>
      <c r="Y48" s="99"/>
      <c r="Z48" s="99"/>
      <c r="AA48" s="99"/>
      <c r="AB48" s="99"/>
      <c r="AC48" s="99"/>
      <c r="AD48" s="99"/>
      <c r="AE48" s="99"/>
      <c r="AF48" s="99"/>
      <c r="AG48" s="99"/>
      <c r="AH48" t="str" cm="1">
        <f t="array" ref="AH48">INDEX(A$7:A48,MAX(IF(A$7:A48&lt;&gt;"",ROW(A$7:A48)-6,"")))</f>
        <v>Logement 11</v>
      </c>
      <c r="AI48" s="125" t="str" cm="1">
        <f t="array" ref="AI48">IF(C48&lt;&gt;"",COLUMN(A:A)+ROW(C48)/1000,"")</f>
        <v/>
      </c>
      <c r="AJ48" s="125" t="str" cm="1">
        <f t="array" ref="AJ48">IF(D48&lt;&gt;"",COLUMN(B:B)+ROW(D48)/1000,"")</f>
        <v/>
      </c>
      <c r="AK48" s="125" t="str" cm="1">
        <f t="array" ref="AK48">IF(E48&lt;&gt;"",COLUMN(C:C)+ROW(E48)/1000,"")</f>
        <v/>
      </c>
      <c r="AL48" s="125" t="str" cm="1">
        <f t="array" ref="AL48">IF(F48&lt;&gt;"",COLUMN(D:D)+ROW(F48)/1000,"")</f>
        <v/>
      </c>
      <c r="AM48" s="125" cm="1">
        <f t="array" ref="AM48">IF(G48&lt;&gt;"",COLUMN(E:E)+ROW(G48)/1000,"")</f>
        <v>5.048</v>
      </c>
      <c r="AN48" s="125" t="str" cm="1">
        <f t="array" ref="AN48">IF(H48&lt;&gt;"",COLUMN(F:F)+ROW(H48)/1000,"")</f>
        <v/>
      </c>
      <c r="AO48" s="125" t="str" cm="1">
        <f t="array" ref="AO48">IF(I48&lt;&gt;"",COLUMN(G:G)+ROW(I48)/1000,"")</f>
        <v/>
      </c>
      <c r="AP48" s="125" t="str" cm="1">
        <f t="array" ref="AP48">IF(J48&lt;&gt;"",COLUMN(H:H)+ROW(J48)/1000,"")</f>
        <v/>
      </c>
      <c r="AQ48" s="125" t="str" cm="1">
        <f t="array" ref="AQ48">IF(K48&lt;&gt;"",COLUMN(I:I)+ROW(K48)/1000,"")</f>
        <v/>
      </c>
      <c r="AR48" s="125" t="str" cm="1">
        <f t="array" ref="AR48">IF(L48&lt;&gt;"",COLUMN(J:J)+ROW(L48)/1000,"")</f>
        <v/>
      </c>
      <c r="AS48" s="125" t="str" cm="1">
        <f t="array" ref="AS48">IF(M48&lt;&gt;"",COLUMN(K:K)+ROW(M48)/1000,"")</f>
        <v/>
      </c>
      <c r="AT48" s="125" cm="1">
        <f t="array" ref="AT48">IF(N48&lt;&gt;"",COLUMN(L:L)+ROW(N48)/1000,"")</f>
        <v>12.048</v>
      </c>
      <c r="AU48" s="125" t="str" cm="1">
        <f t="array" ref="AU48">IF(O48&lt;&gt;"",COLUMN(M:M)+ROW(O48)/1000,"")</f>
        <v/>
      </c>
      <c r="AV48" s="125" t="str" cm="1">
        <f t="array" ref="AV48">IF(P48&lt;&gt;"",COLUMN(N:N)+ROW(P48)/1000,"")</f>
        <v/>
      </c>
      <c r="AW48" s="125" t="str" cm="1">
        <f t="array" ref="AW48">IF(Q48&lt;&gt;"",COLUMN(O:O)+ROW(Q48)/1000,"")</f>
        <v/>
      </c>
      <c r="AX48" s="125" t="str" cm="1">
        <f t="array" ref="AX48">IF(R48&lt;&gt;"",COLUMN(P:P)+ROW(R48)/1000,"")</f>
        <v/>
      </c>
      <c r="AY48" s="125" t="str" cm="1">
        <f t="array" ref="AY48">IF(S48&lt;&gt;"",COLUMN(Q:Q)+ROW(S48)/1000,"")</f>
        <v/>
      </c>
      <c r="AZ48" s="125" t="str" cm="1">
        <f t="array" ref="AZ48">IF(T48&lt;&gt;"",COLUMN(R:R)+ROW(T48)/1000,"")</f>
        <v/>
      </c>
      <c r="BA48" s="125" t="str" cm="1">
        <f t="array" ref="BA48">IF(U48&lt;&gt;"",COLUMN(S:S)+ROW(U48)/1000,"")</f>
        <v/>
      </c>
      <c r="BB48" s="125" t="str" cm="1">
        <f t="array" ref="BB48">IF(V48&lt;&gt;"",COLUMN(T:T)+ROW(V48)/1000,"")</f>
        <v/>
      </c>
      <c r="BC48" s="125" cm="1">
        <f t="array" ref="BC48">IF(W48&lt;&gt;"",COLUMN(U:U)+ROW(W48)/1000,"")</f>
        <v>21.047999999999998</v>
      </c>
      <c r="BD48" s="125" t="str" cm="1">
        <f t="array" ref="BD48">IF(X48&lt;&gt;"",COLUMN(V:V)+ROW(X48)/1000,"")</f>
        <v/>
      </c>
      <c r="BE48" s="125" t="str" cm="1">
        <f t="array" ref="BE48">IF(Y48&lt;&gt;"",COLUMN(W:W)+ROW(Y48)/1000,"")</f>
        <v/>
      </c>
      <c r="BF48" s="125" t="str" cm="1">
        <f t="array" ref="BF48">IF(Z48&lt;&gt;"",COLUMN(X:X)+ROW(Z48)/1000,"")</f>
        <v/>
      </c>
      <c r="BG48" s="125" t="str" cm="1">
        <f t="array" ref="BG48">IF(AA48&lt;&gt;"",COLUMN(Y:Y)+ROW(AA48)/1000,"")</f>
        <v/>
      </c>
      <c r="BH48" s="125" t="str" cm="1">
        <f t="array" ref="BH48">IF(AB48&lt;&gt;"",COLUMN(Z:Z)+ROW(AB48)/1000,"")</f>
        <v/>
      </c>
      <c r="BI48" s="125" t="str" cm="1">
        <f t="array" ref="BI48">IF(AC48&lt;&gt;"",COLUMN(AA:AA)+ROW(AC48)/1000,"")</f>
        <v/>
      </c>
      <c r="BJ48" s="125" t="str" cm="1">
        <f t="array" ref="BJ48">IF(AD48&lt;&gt;"",COLUMN(AB:AB)+ROW(AD48)/1000,"")</f>
        <v/>
      </c>
      <c r="BK48" s="125" t="str" cm="1">
        <f t="array" ref="BK48">IF(AE48&lt;&gt;"",COLUMN(AC:AC)+ROW(AE48)/1000,"")</f>
        <v/>
      </c>
      <c r="BL48" s="125" t="str" cm="1">
        <f t="array" ref="BL48">IF(AF48&lt;&gt;"",COLUMN(AD:AD)+ROW(AF48)/1000,"")</f>
        <v/>
      </c>
      <c r="BM48" s="125" t="str" cm="1">
        <f t="array" ref="BM48">IF(AG48&lt;&gt;"",COLUMN(AE:AE)+ROW(AG48)/1000,"")</f>
        <v/>
      </c>
    </row>
    <row r="49" spans="1:65" x14ac:dyDescent="0.3">
      <c r="A49" s="66"/>
      <c r="B49" s="110" t="s">
        <v>98</v>
      </c>
      <c r="C49" s="62"/>
      <c r="D49" s="62"/>
      <c r="E49" s="100"/>
      <c r="F49" s="62"/>
      <c r="G49" s="62"/>
      <c r="H49" s="100"/>
      <c r="I49" s="62"/>
      <c r="J49" s="62"/>
      <c r="K49" s="62"/>
      <c r="L49" s="62"/>
      <c r="M49" s="62"/>
      <c r="N49" s="62"/>
      <c r="O49" s="62"/>
      <c r="P49" s="62"/>
      <c r="Q49" s="62"/>
      <c r="R49" s="62"/>
      <c r="S49" s="62"/>
      <c r="T49" s="62"/>
      <c r="U49" s="62"/>
      <c r="V49" s="62"/>
      <c r="W49" s="62"/>
      <c r="X49" s="62"/>
      <c r="Y49" s="62"/>
      <c r="Z49" s="62"/>
      <c r="AA49" s="62"/>
      <c r="AB49" s="62"/>
      <c r="AC49" s="62"/>
      <c r="AD49" s="62"/>
      <c r="AE49" s="62"/>
      <c r="AF49" s="62"/>
      <c r="AG49" s="62"/>
      <c r="AH49" t="str" cm="1">
        <f t="array" ref="AH49">INDEX(A$7:A49,MAX(IF(A$7:A49&lt;&gt;"",ROW(A$7:A49)-6,"")))</f>
        <v>Logement 11</v>
      </c>
      <c r="AI49" s="125" t="str" cm="1">
        <f t="array" ref="AI49">IF(C49&lt;&gt;"",COLUMN(A:A)+ROW(C49)/1000,"")</f>
        <v/>
      </c>
      <c r="AJ49" s="125" t="str" cm="1">
        <f t="array" ref="AJ49">IF(D49&lt;&gt;"",COLUMN(B:B)+ROW(D49)/1000,"")</f>
        <v/>
      </c>
      <c r="AK49" s="125" t="str" cm="1">
        <f t="array" ref="AK49">IF(E49&lt;&gt;"",COLUMN(C:C)+ROW(E49)/1000,"")</f>
        <v/>
      </c>
      <c r="AL49" s="125" t="str" cm="1">
        <f t="array" ref="AL49">IF(F49&lt;&gt;"",COLUMN(D:D)+ROW(F49)/1000,"")</f>
        <v/>
      </c>
      <c r="AM49" s="125" t="str" cm="1">
        <f t="array" ref="AM49">IF(G49&lt;&gt;"",COLUMN(E:E)+ROW(G49)/1000,"")</f>
        <v/>
      </c>
      <c r="AN49" s="125" t="str" cm="1">
        <f t="array" ref="AN49">IF(H49&lt;&gt;"",COLUMN(F:F)+ROW(H49)/1000,"")</f>
        <v/>
      </c>
      <c r="AO49" s="125" t="str" cm="1">
        <f t="array" ref="AO49">IF(I49&lt;&gt;"",COLUMN(G:G)+ROW(I49)/1000,"")</f>
        <v/>
      </c>
      <c r="AP49" s="125" t="str" cm="1">
        <f t="array" ref="AP49">IF(J49&lt;&gt;"",COLUMN(H:H)+ROW(J49)/1000,"")</f>
        <v/>
      </c>
      <c r="AQ49" s="125" t="str" cm="1">
        <f t="array" ref="AQ49">IF(K49&lt;&gt;"",COLUMN(I:I)+ROW(K49)/1000,"")</f>
        <v/>
      </c>
      <c r="AR49" s="125" t="str" cm="1">
        <f t="array" ref="AR49">IF(L49&lt;&gt;"",COLUMN(J:J)+ROW(L49)/1000,"")</f>
        <v/>
      </c>
      <c r="AS49" s="125" t="str" cm="1">
        <f t="array" ref="AS49">IF(M49&lt;&gt;"",COLUMN(K:K)+ROW(M49)/1000,"")</f>
        <v/>
      </c>
      <c r="AT49" s="125" t="str" cm="1">
        <f t="array" ref="AT49">IF(N49&lt;&gt;"",COLUMN(L:L)+ROW(N49)/1000,"")</f>
        <v/>
      </c>
      <c r="AU49" s="125" t="str" cm="1">
        <f t="array" ref="AU49">IF(O49&lt;&gt;"",COLUMN(M:M)+ROW(O49)/1000,"")</f>
        <v/>
      </c>
      <c r="AV49" s="125" t="str" cm="1">
        <f t="array" ref="AV49">IF(P49&lt;&gt;"",COLUMN(N:N)+ROW(P49)/1000,"")</f>
        <v/>
      </c>
      <c r="AW49" s="125" t="str" cm="1">
        <f t="array" ref="AW49">IF(Q49&lt;&gt;"",COLUMN(O:O)+ROW(Q49)/1000,"")</f>
        <v/>
      </c>
      <c r="AX49" s="125" t="str" cm="1">
        <f t="array" ref="AX49">IF(R49&lt;&gt;"",COLUMN(P:P)+ROW(R49)/1000,"")</f>
        <v/>
      </c>
      <c r="AY49" s="125" t="str" cm="1">
        <f t="array" ref="AY49">IF(S49&lt;&gt;"",COLUMN(Q:Q)+ROW(S49)/1000,"")</f>
        <v/>
      </c>
      <c r="AZ49" s="125" t="str" cm="1">
        <f t="array" ref="AZ49">IF(T49&lt;&gt;"",COLUMN(R:R)+ROW(T49)/1000,"")</f>
        <v/>
      </c>
      <c r="BA49" s="125" t="str" cm="1">
        <f t="array" ref="BA49">IF(U49&lt;&gt;"",COLUMN(S:S)+ROW(U49)/1000,"")</f>
        <v/>
      </c>
      <c r="BB49" s="125" t="str" cm="1">
        <f t="array" ref="BB49">IF(V49&lt;&gt;"",COLUMN(T:T)+ROW(V49)/1000,"")</f>
        <v/>
      </c>
      <c r="BC49" s="125" t="str" cm="1">
        <f t="array" ref="BC49">IF(W49&lt;&gt;"",COLUMN(U:U)+ROW(W49)/1000,"")</f>
        <v/>
      </c>
      <c r="BD49" s="125" t="str" cm="1">
        <f t="array" ref="BD49">IF(X49&lt;&gt;"",COLUMN(V:V)+ROW(X49)/1000,"")</f>
        <v/>
      </c>
      <c r="BE49" s="125" t="str" cm="1">
        <f t="array" ref="BE49">IF(Y49&lt;&gt;"",COLUMN(W:W)+ROW(Y49)/1000,"")</f>
        <v/>
      </c>
      <c r="BF49" s="125" t="str" cm="1">
        <f t="array" ref="BF49">IF(Z49&lt;&gt;"",COLUMN(X:X)+ROW(Z49)/1000,"")</f>
        <v/>
      </c>
      <c r="BG49" s="125" t="str" cm="1">
        <f t="array" ref="BG49">IF(AA49&lt;&gt;"",COLUMN(Y:Y)+ROW(AA49)/1000,"")</f>
        <v/>
      </c>
      <c r="BH49" s="125" t="str" cm="1">
        <f t="array" ref="BH49">IF(AB49&lt;&gt;"",COLUMN(Z:Z)+ROW(AB49)/1000,"")</f>
        <v/>
      </c>
      <c r="BI49" s="125" t="str" cm="1">
        <f t="array" ref="BI49">IF(AC49&lt;&gt;"",COLUMN(AA:AA)+ROW(AC49)/1000,"")</f>
        <v/>
      </c>
      <c r="BJ49" s="125" t="str" cm="1">
        <f t="array" ref="BJ49">IF(AD49&lt;&gt;"",COLUMN(AB:AB)+ROW(AD49)/1000,"")</f>
        <v/>
      </c>
      <c r="BK49" s="125" t="str" cm="1">
        <f t="array" ref="BK49">IF(AE49&lt;&gt;"",COLUMN(AC:AC)+ROW(AE49)/1000,"")</f>
        <v/>
      </c>
      <c r="BL49" s="125" t="str" cm="1">
        <f t="array" ref="BL49">IF(AF49&lt;&gt;"",COLUMN(AD:AD)+ROW(AF49)/1000,"")</f>
        <v/>
      </c>
      <c r="BM49" s="125" t="str" cm="1">
        <f t="array" ref="BM49">IF(AG49&lt;&gt;"",COLUMN(AE:AE)+ROW(AG49)/1000,"")</f>
        <v/>
      </c>
    </row>
    <row r="50" spans="1:65" x14ac:dyDescent="0.3">
      <c r="A50" s="65"/>
      <c r="B50" s="109" t="s">
        <v>43</v>
      </c>
      <c r="C50" s="61"/>
      <c r="D50" s="99"/>
      <c r="E50" s="99"/>
      <c r="F50" s="99"/>
      <c r="G50" s="99" t="s">
        <v>88</v>
      </c>
      <c r="H50" s="99"/>
      <c r="I50" s="99"/>
      <c r="J50" s="99"/>
      <c r="K50" s="99"/>
      <c r="L50" s="99"/>
      <c r="M50" s="99"/>
      <c r="N50" s="99"/>
      <c r="O50" s="99"/>
      <c r="P50" s="99"/>
      <c r="Q50" s="99"/>
      <c r="R50" s="99"/>
      <c r="S50" s="99"/>
      <c r="T50" s="99"/>
      <c r="U50" s="99"/>
      <c r="V50" s="99"/>
      <c r="W50" s="99"/>
      <c r="X50" s="99"/>
      <c r="Y50" s="99"/>
      <c r="Z50" s="99"/>
      <c r="AA50" s="99"/>
      <c r="AB50" s="99"/>
      <c r="AC50" s="99"/>
      <c r="AD50" s="99"/>
      <c r="AE50" s="99"/>
      <c r="AF50" s="99"/>
      <c r="AG50" s="99"/>
      <c r="AH50" t="str" cm="1">
        <f t="array" ref="AH50">INDEX(A$7:A50,MAX(IF(A$7:A50&lt;&gt;"",ROW(A$7:A50)-6,"")))</f>
        <v>Logement 11</v>
      </c>
      <c r="AI50" s="125" t="str" cm="1">
        <f t="array" ref="AI50">IF(C50&lt;&gt;"",COLUMN(A:A)+ROW(C50)/1000,"")</f>
        <v/>
      </c>
      <c r="AJ50" s="125" t="str" cm="1">
        <f t="array" ref="AJ50">IF(D50&lt;&gt;"",COLUMN(B:B)+ROW(D50)/1000,"")</f>
        <v/>
      </c>
      <c r="AK50" s="125" t="str" cm="1">
        <f t="array" ref="AK50">IF(E50&lt;&gt;"",COLUMN(C:C)+ROW(E50)/1000,"")</f>
        <v/>
      </c>
      <c r="AL50" s="125" t="str" cm="1">
        <f t="array" ref="AL50">IF(F50&lt;&gt;"",COLUMN(D:D)+ROW(F50)/1000,"")</f>
        <v/>
      </c>
      <c r="AM50" s="125" cm="1">
        <f t="array" ref="AM50">IF(G50&lt;&gt;"",COLUMN(E:E)+ROW(G50)/1000,"")</f>
        <v>5.05</v>
      </c>
      <c r="AN50" s="125" t="str" cm="1">
        <f t="array" ref="AN50">IF(H50&lt;&gt;"",COLUMN(F:F)+ROW(H50)/1000,"")</f>
        <v/>
      </c>
      <c r="AO50" s="125" t="str" cm="1">
        <f t="array" ref="AO50">IF(I50&lt;&gt;"",COLUMN(G:G)+ROW(I50)/1000,"")</f>
        <v/>
      </c>
      <c r="AP50" s="125" t="str" cm="1">
        <f t="array" ref="AP50">IF(J50&lt;&gt;"",COLUMN(H:H)+ROW(J50)/1000,"")</f>
        <v/>
      </c>
      <c r="AQ50" s="125" t="str" cm="1">
        <f t="array" ref="AQ50">IF(K50&lt;&gt;"",COLUMN(I:I)+ROW(K50)/1000,"")</f>
        <v/>
      </c>
      <c r="AR50" s="125" t="str" cm="1">
        <f t="array" ref="AR50">IF(L50&lt;&gt;"",COLUMN(J:J)+ROW(L50)/1000,"")</f>
        <v/>
      </c>
      <c r="AS50" s="125" t="str" cm="1">
        <f t="array" ref="AS50">IF(M50&lt;&gt;"",COLUMN(K:K)+ROW(M50)/1000,"")</f>
        <v/>
      </c>
      <c r="AT50" s="125" t="str" cm="1">
        <f t="array" ref="AT50">IF(N50&lt;&gt;"",COLUMN(L:L)+ROW(N50)/1000,"")</f>
        <v/>
      </c>
      <c r="AU50" s="125" t="str" cm="1">
        <f t="array" ref="AU50">IF(O50&lt;&gt;"",COLUMN(M:M)+ROW(O50)/1000,"")</f>
        <v/>
      </c>
      <c r="AV50" s="125" t="str" cm="1">
        <f t="array" ref="AV50">IF(P50&lt;&gt;"",COLUMN(N:N)+ROW(P50)/1000,"")</f>
        <v/>
      </c>
      <c r="AW50" s="125" t="str" cm="1">
        <f t="array" ref="AW50">IF(Q50&lt;&gt;"",COLUMN(O:O)+ROW(Q50)/1000,"")</f>
        <v/>
      </c>
      <c r="AX50" s="125" t="str" cm="1">
        <f t="array" ref="AX50">IF(R50&lt;&gt;"",COLUMN(P:P)+ROW(R50)/1000,"")</f>
        <v/>
      </c>
      <c r="AY50" s="125" t="str" cm="1">
        <f t="array" ref="AY50">IF(S50&lt;&gt;"",COLUMN(Q:Q)+ROW(S50)/1000,"")</f>
        <v/>
      </c>
      <c r="AZ50" s="125" t="str" cm="1">
        <f t="array" ref="AZ50">IF(T50&lt;&gt;"",COLUMN(R:R)+ROW(T50)/1000,"")</f>
        <v/>
      </c>
      <c r="BA50" s="125" t="str" cm="1">
        <f t="array" ref="BA50">IF(U50&lt;&gt;"",COLUMN(S:S)+ROW(U50)/1000,"")</f>
        <v/>
      </c>
      <c r="BB50" s="125" t="str" cm="1">
        <f t="array" ref="BB50">IF(V50&lt;&gt;"",COLUMN(T:T)+ROW(V50)/1000,"")</f>
        <v/>
      </c>
      <c r="BC50" s="125" t="str" cm="1">
        <f t="array" ref="BC50">IF(W50&lt;&gt;"",COLUMN(U:U)+ROW(W50)/1000,"")</f>
        <v/>
      </c>
      <c r="BD50" s="125" t="str" cm="1">
        <f t="array" ref="BD50">IF(X50&lt;&gt;"",COLUMN(V:V)+ROW(X50)/1000,"")</f>
        <v/>
      </c>
      <c r="BE50" s="125" t="str" cm="1">
        <f t="array" ref="BE50">IF(Y50&lt;&gt;"",COLUMN(W:W)+ROW(Y50)/1000,"")</f>
        <v/>
      </c>
      <c r="BF50" s="125" t="str" cm="1">
        <f t="array" ref="BF50">IF(Z50&lt;&gt;"",COLUMN(X:X)+ROW(Z50)/1000,"")</f>
        <v/>
      </c>
      <c r="BG50" s="125" t="str" cm="1">
        <f t="array" ref="BG50">IF(AA50&lt;&gt;"",COLUMN(Y:Y)+ROW(AA50)/1000,"")</f>
        <v/>
      </c>
      <c r="BH50" s="125" t="str" cm="1">
        <f t="array" ref="BH50">IF(AB50&lt;&gt;"",COLUMN(Z:Z)+ROW(AB50)/1000,"")</f>
        <v/>
      </c>
      <c r="BI50" s="125" t="str" cm="1">
        <f t="array" ref="BI50">IF(AC50&lt;&gt;"",COLUMN(AA:AA)+ROW(AC50)/1000,"")</f>
        <v/>
      </c>
      <c r="BJ50" s="125" t="str" cm="1">
        <f t="array" ref="BJ50">IF(AD50&lt;&gt;"",COLUMN(AB:AB)+ROW(AD50)/1000,"")</f>
        <v/>
      </c>
      <c r="BK50" s="125" t="str" cm="1">
        <f t="array" ref="BK50">IF(AE50&lt;&gt;"",COLUMN(AC:AC)+ROW(AE50)/1000,"")</f>
        <v/>
      </c>
      <c r="BL50" s="125" t="str" cm="1">
        <f t="array" ref="BL50">IF(AF50&lt;&gt;"",COLUMN(AD:AD)+ROW(AF50)/1000,"")</f>
        <v/>
      </c>
      <c r="BM50" s="125" t="str" cm="1">
        <f t="array" ref="BM50">IF(AG50&lt;&gt;"",COLUMN(AE:AE)+ROW(AG50)/1000,"")</f>
        <v/>
      </c>
    </row>
    <row r="51" spans="1:65" x14ac:dyDescent="0.3">
      <c r="A51" s="76" t="s">
        <v>93</v>
      </c>
      <c r="B51" s="114"/>
      <c r="C51" s="64"/>
      <c r="D51" s="97"/>
      <c r="E51" s="97"/>
      <c r="F51" s="97"/>
      <c r="G51" s="97"/>
      <c r="H51" s="97"/>
      <c r="I51" s="97"/>
      <c r="J51" s="97"/>
      <c r="K51" s="97"/>
      <c r="L51" s="97"/>
      <c r="M51" s="97"/>
      <c r="N51" s="97"/>
      <c r="O51" s="97"/>
      <c r="P51" s="97"/>
      <c r="Q51" s="97"/>
      <c r="R51" s="97"/>
      <c r="S51" s="97"/>
      <c r="T51" s="97"/>
      <c r="U51" s="97"/>
      <c r="V51" s="97"/>
      <c r="W51" s="97"/>
      <c r="X51" s="97"/>
      <c r="Y51" s="97"/>
      <c r="Z51" s="97"/>
      <c r="AA51" s="97"/>
      <c r="AB51" s="97"/>
      <c r="AC51" s="97"/>
      <c r="AD51" s="97"/>
      <c r="AE51" s="97"/>
      <c r="AF51" s="97"/>
      <c r="AG51" s="97"/>
      <c r="AH51" t="str" cm="1">
        <f t="array" ref="AH51">INDEX(A$7:A51,MAX(IF(A$7:A51&lt;&gt;"",ROW(A$7:A51)-6,"")))</f>
        <v>Logement 12</v>
      </c>
      <c r="AI51" s="125" t="str" cm="1">
        <f t="array" ref="AI51">IF(C51&lt;&gt;"",COLUMN(A:A)+ROW(C51)/1000,"")</f>
        <v/>
      </c>
      <c r="AJ51" s="125" t="str" cm="1">
        <f t="array" ref="AJ51">IF(D51&lt;&gt;"",COLUMN(B:B)+ROW(D51)/1000,"")</f>
        <v/>
      </c>
      <c r="AK51" s="125" t="str" cm="1">
        <f t="array" ref="AK51">IF(E51&lt;&gt;"",COLUMN(C:C)+ROW(E51)/1000,"")</f>
        <v/>
      </c>
      <c r="AL51" s="125" t="str" cm="1">
        <f t="array" ref="AL51">IF(F51&lt;&gt;"",COLUMN(D:D)+ROW(F51)/1000,"")</f>
        <v/>
      </c>
      <c r="AM51" s="125" t="str" cm="1">
        <f t="array" ref="AM51">IF(G51&lt;&gt;"",COLUMN(E:E)+ROW(G51)/1000,"")</f>
        <v/>
      </c>
      <c r="AN51" s="125" t="str" cm="1">
        <f t="array" ref="AN51">IF(H51&lt;&gt;"",COLUMN(F:F)+ROW(H51)/1000,"")</f>
        <v/>
      </c>
      <c r="AO51" s="125" t="str" cm="1">
        <f t="array" ref="AO51">IF(I51&lt;&gt;"",COLUMN(G:G)+ROW(I51)/1000,"")</f>
        <v/>
      </c>
      <c r="AP51" s="125" t="str" cm="1">
        <f t="array" ref="AP51">IF(J51&lt;&gt;"",COLUMN(H:H)+ROW(J51)/1000,"")</f>
        <v/>
      </c>
      <c r="AQ51" s="125" t="str" cm="1">
        <f t="array" ref="AQ51">IF(K51&lt;&gt;"",COLUMN(I:I)+ROW(K51)/1000,"")</f>
        <v/>
      </c>
      <c r="AR51" s="125" t="str" cm="1">
        <f t="array" ref="AR51">IF(L51&lt;&gt;"",COLUMN(J:J)+ROW(L51)/1000,"")</f>
        <v/>
      </c>
      <c r="AS51" s="125" t="str" cm="1">
        <f t="array" ref="AS51">IF(M51&lt;&gt;"",COLUMN(K:K)+ROW(M51)/1000,"")</f>
        <v/>
      </c>
      <c r="AT51" s="125" t="str" cm="1">
        <f t="array" ref="AT51">IF(N51&lt;&gt;"",COLUMN(L:L)+ROW(N51)/1000,"")</f>
        <v/>
      </c>
      <c r="AU51" s="125" t="str" cm="1">
        <f t="array" ref="AU51">IF(O51&lt;&gt;"",COLUMN(M:M)+ROW(O51)/1000,"")</f>
        <v/>
      </c>
      <c r="AV51" s="125" t="str" cm="1">
        <f t="array" ref="AV51">IF(P51&lt;&gt;"",COLUMN(N:N)+ROW(P51)/1000,"")</f>
        <v/>
      </c>
      <c r="AW51" s="125" t="str" cm="1">
        <f t="array" ref="AW51">IF(Q51&lt;&gt;"",COLUMN(O:O)+ROW(Q51)/1000,"")</f>
        <v/>
      </c>
      <c r="AX51" s="125" t="str" cm="1">
        <f t="array" ref="AX51">IF(R51&lt;&gt;"",COLUMN(P:P)+ROW(R51)/1000,"")</f>
        <v/>
      </c>
      <c r="AY51" s="125" t="str" cm="1">
        <f t="array" ref="AY51">IF(S51&lt;&gt;"",COLUMN(Q:Q)+ROW(S51)/1000,"")</f>
        <v/>
      </c>
      <c r="AZ51" s="125" t="str" cm="1">
        <f t="array" ref="AZ51">IF(T51&lt;&gt;"",COLUMN(R:R)+ROW(T51)/1000,"")</f>
        <v/>
      </c>
      <c r="BA51" s="125" t="str" cm="1">
        <f t="array" ref="BA51">IF(U51&lt;&gt;"",COLUMN(S:S)+ROW(U51)/1000,"")</f>
        <v/>
      </c>
      <c r="BB51" s="125" t="str" cm="1">
        <f t="array" ref="BB51">IF(V51&lt;&gt;"",COLUMN(T:T)+ROW(V51)/1000,"")</f>
        <v/>
      </c>
      <c r="BC51" s="125" t="str" cm="1">
        <f t="array" ref="BC51">IF(W51&lt;&gt;"",COLUMN(U:U)+ROW(W51)/1000,"")</f>
        <v/>
      </c>
      <c r="BD51" s="125" t="str" cm="1">
        <f t="array" ref="BD51">IF(X51&lt;&gt;"",COLUMN(V:V)+ROW(X51)/1000,"")</f>
        <v/>
      </c>
      <c r="BE51" s="125" t="str" cm="1">
        <f t="array" ref="BE51">IF(Y51&lt;&gt;"",COLUMN(W:W)+ROW(Y51)/1000,"")</f>
        <v/>
      </c>
      <c r="BF51" s="125" t="str" cm="1">
        <f t="array" ref="BF51">IF(Z51&lt;&gt;"",COLUMN(X:X)+ROW(Z51)/1000,"")</f>
        <v/>
      </c>
      <c r="BG51" s="125" t="str" cm="1">
        <f t="array" ref="BG51">IF(AA51&lt;&gt;"",COLUMN(Y:Y)+ROW(AA51)/1000,"")</f>
        <v/>
      </c>
      <c r="BH51" s="125" t="str" cm="1">
        <f t="array" ref="BH51">IF(AB51&lt;&gt;"",COLUMN(Z:Z)+ROW(AB51)/1000,"")</f>
        <v/>
      </c>
      <c r="BI51" s="125" t="str" cm="1">
        <f t="array" ref="BI51">IF(AC51&lt;&gt;"",COLUMN(AA:AA)+ROW(AC51)/1000,"")</f>
        <v/>
      </c>
      <c r="BJ51" s="125" t="str" cm="1">
        <f t="array" ref="BJ51">IF(AD51&lt;&gt;"",COLUMN(AB:AB)+ROW(AD51)/1000,"")</f>
        <v/>
      </c>
      <c r="BK51" s="125" t="str" cm="1">
        <f t="array" ref="BK51">IF(AE51&lt;&gt;"",COLUMN(AC:AC)+ROW(AE51)/1000,"")</f>
        <v/>
      </c>
      <c r="BL51" s="125" t="str" cm="1">
        <f t="array" ref="BL51">IF(AF51&lt;&gt;"",COLUMN(AD:AD)+ROW(AF51)/1000,"")</f>
        <v/>
      </c>
      <c r="BM51" s="125" t="str" cm="1">
        <f t="array" ref="BM51">IF(AG51&lt;&gt;"",COLUMN(AE:AE)+ROW(AG51)/1000,"")</f>
        <v/>
      </c>
    </row>
    <row r="52" spans="1:65" x14ac:dyDescent="0.3">
      <c r="A52" s="65"/>
      <c r="B52" s="109" t="s">
        <v>39</v>
      </c>
      <c r="C52" s="61"/>
      <c r="D52" s="99"/>
      <c r="E52" s="99"/>
      <c r="F52" s="99"/>
      <c r="G52" s="99"/>
      <c r="H52" s="99"/>
      <c r="I52" s="99"/>
      <c r="J52" s="99"/>
      <c r="K52" s="99"/>
      <c r="L52" s="99"/>
      <c r="M52" s="99"/>
      <c r="N52" s="99"/>
      <c r="O52" s="99"/>
      <c r="P52" s="99"/>
      <c r="Q52" s="99"/>
      <c r="R52" s="99"/>
      <c r="S52" s="99"/>
      <c r="T52" s="99"/>
      <c r="U52" s="99"/>
      <c r="V52" s="99"/>
      <c r="W52" s="99"/>
      <c r="X52" s="99"/>
      <c r="Y52" s="99"/>
      <c r="Z52" s="99"/>
      <c r="AA52" s="99"/>
      <c r="AB52" s="99"/>
      <c r="AC52" s="99"/>
      <c r="AD52" s="99"/>
      <c r="AE52" s="99"/>
      <c r="AF52" s="99"/>
      <c r="AG52" s="99"/>
      <c r="AH52" t="str" cm="1">
        <f t="array" ref="AH52">INDEX(A$7:A52,MAX(IF(A$7:A52&lt;&gt;"",ROW(A$7:A52)-6,"")))</f>
        <v>Logement 12</v>
      </c>
      <c r="AI52" s="125" t="str" cm="1">
        <f t="array" ref="AI52">IF(C52&lt;&gt;"",COLUMN(A:A)+ROW(C52)/1000,"")</f>
        <v/>
      </c>
      <c r="AJ52" s="125" t="str" cm="1">
        <f t="array" ref="AJ52">IF(D52&lt;&gt;"",COLUMN(B:B)+ROW(D52)/1000,"")</f>
        <v/>
      </c>
      <c r="AK52" s="125" t="str" cm="1">
        <f t="array" ref="AK52">IF(E52&lt;&gt;"",COLUMN(C:C)+ROW(E52)/1000,"")</f>
        <v/>
      </c>
      <c r="AL52" s="125" t="str" cm="1">
        <f t="array" ref="AL52">IF(F52&lt;&gt;"",COLUMN(D:D)+ROW(F52)/1000,"")</f>
        <v/>
      </c>
      <c r="AM52" s="125" t="str" cm="1">
        <f t="array" ref="AM52">IF(G52&lt;&gt;"",COLUMN(E:E)+ROW(G52)/1000,"")</f>
        <v/>
      </c>
      <c r="AN52" s="125" t="str" cm="1">
        <f t="array" ref="AN52">IF(H52&lt;&gt;"",COLUMN(F:F)+ROW(H52)/1000,"")</f>
        <v/>
      </c>
      <c r="AO52" s="125" t="str" cm="1">
        <f t="array" ref="AO52">IF(I52&lt;&gt;"",COLUMN(G:G)+ROW(I52)/1000,"")</f>
        <v/>
      </c>
      <c r="AP52" s="125" t="str" cm="1">
        <f t="array" ref="AP52">IF(J52&lt;&gt;"",COLUMN(H:H)+ROW(J52)/1000,"")</f>
        <v/>
      </c>
      <c r="AQ52" s="125" t="str" cm="1">
        <f t="array" ref="AQ52">IF(K52&lt;&gt;"",COLUMN(I:I)+ROW(K52)/1000,"")</f>
        <v/>
      </c>
      <c r="AR52" s="125" t="str" cm="1">
        <f t="array" ref="AR52">IF(L52&lt;&gt;"",COLUMN(J:J)+ROW(L52)/1000,"")</f>
        <v/>
      </c>
      <c r="AS52" s="125" t="str" cm="1">
        <f t="array" ref="AS52">IF(M52&lt;&gt;"",COLUMN(K:K)+ROW(M52)/1000,"")</f>
        <v/>
      </c>
      <c r="AT52" s="125" t="str" cm="1">
        <f t="array" ref="AT52">IF(N52&lt;&gt;"",COLUMN(L:L)+ROW(N52)/1000,"")</f>
        <v/>
      </c>
      <c r="AU52" s="125" t="str" cm="1">
        <f t="array" ref="AU52">IF(O52&lt;&gt;"",COLUMN(M:M)+ROW(O52)/1000,"")</f>
        <v/>
      </c>
      <c r="AV52" s="125" t="str" cm="1">
        <f t="array" ref="AV52">IF(P52&lt;&gt;"",COLUMN(N:N)+ROW(P52)/1000,"")</f>
        <v/>
      </c>
      <c r="AW52" s="125" t="str" cm="1">
        <f t="array" ref="AW52">IF(Q52&lt;&gt;"",COLUMN(O:O)+ROW(Q52)/1000,"")</f>
        <v/>
      </c>
      <c r="AX52" s="125" t="str" cm="1">
        <f t="array" ref="AX52">IF(R52&lt;&gt;"",COLUMN(P:P)+ROW(R52)/1000,"")</f>
        <v/>
      </c>
      <c r="AY52" s="125" t="str" cm="1">
        <f t="array" ref="AY52">IF(S52&lt;&gt;"",COLUMN(Q:Q)+ROW(S52)/1000,"")</f>
        <v/>
      </c>
      <c r="AZ52" s="125" t="str" cm="1">
        <f t="array" ref="AZ52">IF(T52&lt;&gt;"",COLUMN(R:R)+ROW(T52)/1000,"")</f>
        <v/>
      </c>
      <c r="BA52" s="125" t="str" cm="1">
        <f t="array" ref="BA52">IF(U52&lt;&gt;"",COLUMN(S:S)+ROW(U52)/1000,"")</f>
        <v/>
      </c>
      <c r="BB52" s="125" t="str" cm="1">
        <f t="array" ref="BB52">IF(V52&lt;&gt;"",COLUMN(T:T)+ROW(V52)/1000,"")</f>
        <v/>
      </c>
      <c r="BC52" s="125" t="str" cm="1">
        <f t="array" ref="BC52">IF(W52&lt;&gt;"",COLUMN(U:U)+ROW(W52)/1000,"")</f>
        <v/>
      </c>
      <c r="BD52" s="125" t="str" cm="1">
        <f t="array" ref="BD52">IF(X52&lt;&gt;"",COLUMN(V:V)+ROW(X52)/1000,"")</f>
        <v/>
      </c>
      <c r="BE52" s="125" t="str" cm="1">
        <f t="array" ref="BE52">IF(Y52&lt;&gt;"",COLUMN(W:W)+ROW(Y52)/1000,"")</f>
        <v/>
      </c>
      <c r="BF52" s="125" t="str" cm="1">
        <f t="array" ref="BF52">IF(Z52&lt;&gt;"",COLUMN(X:X)+ROW(Z52)/1000,"")</f>
        <v/>
      </c>
      <c r="BG52" s="125" t="str" cm="1">
        <f t="array" ref="BG52">IF(AA52&lt;&gt;"",COLUMN(Y:Y)+ROW(AA52)/1000,"")</f>
        <v/>
      </c>
      <c r="BH52" s="125" t="str" cm="1">
        <f t="array" ref="BH52">IF(AB52&lt;&gt;"",COLUMN(Z:Z)+ROW(AB52)/1000,"")</f>
        <v/>
      </c>
      <c r="BI52" s="125" t="str" cm="1">
        <f t="array" ref="BI52">IF(AC52&lt;&gt;"",COLUMN(AA:AA)+ROW(AC52)/1000,"")</f>
        <v/>
      </c>
      <c r="BJ52" s="125" t="str" cm="1">
        <f t="array" ref="BJ52">IF(AD52&lt;&gt;"",COLUMN(AB:AB)+ROW(AD52)/1000,"")</f>
        <v/>
      </c>
      <c r="BK52" s="125" t="str" cm="1">
        <f t="array" ref="BK52">IF(AE52&lt;&gt;"",COLUMN(AC:AC)+ROW(AE52)/1000,"")</f>
        <v/>
      </c>
      <c r="BL52" s="125" t="str" cm="1">
        <f t="array" ref="BL52">IF(AF52&lt;&gt;"",COLUMN(AD:AD)+ROW(AF52)/1000,"")</f>
        <v/>
      </c>
      <c r="BM52" s="125" t="str" cm="1">
        <f t="array" ref="BM52">IF(AG52&lt;&gt;"",COLUMN(AE:AE)+ROW(AG52)/1000,"")</f>
        <v/>
      </c>
    </row>
    <row r="53" spans="1:65" x14ac:dyDescent="0.3">
      <c r="A53" s="66"/>
      <c r="B53" s="110" t="s">
        <v>98</v>
      </c>
      <c r="C53" s="62"/>
      <c r="D53" s="62"/>
      <c r="E53" s="62"/>
      <c r="F53" s="62"/>
      <c r="G53" s="62"/>
      <c r="H53" s="62"/>
      <c r="I53" s="62"/>
      <c r="J53" s="62"/>
      <c r="K53" s="62"/>
      <c r="L53" s="62"/>
      <c r="M53" s="62"/>
      <c r="N53" s="62"/>
      <c r="O53" s="62"/>
      <c r="P53" s="62"/>
      <c r="Q53" s="62"/>
      <c r="R53" s="62"/>
      <c r="S53" s="62"/>
      <c r="T53" s="62"/>
      <c r="U53" s="62"/>
      <c r="V53" s="62"/>
      <c r="W53" s="62"/>
      <c r="X53" s="62"/>
      <c r="Y53" s="62"/>
      <c r="Z53" s="62"/>
      <c r="AA53" s="62"/>
      <c r="AB53" s="62"/>
      <c r="AC53" s="62"/>
      <c r="AD53" s="62"/>
      <c r="AE53" s="62"/>
      <c r="AF53" s="62"/>
      <c r="AG53" s="62"/>
      <c r="AH53" t="str" cm="1">
        <f t="array" ref="AH53">INDEX(A$7:A53,MAX(IF(A$7:A53&lt;&gt;"",ROW(A$7:A53)-6,"")))</f>
        <v>Logement 12</v>
      </c>
      <c r="AI53" s="125" t="str" cm="1">
        <f t="array" ref="AI53">IF(C53&lt;&gt;"",COLUMN(A:A)+ROW(C53)/1000,"")</f>
        <v/>
      </c>
      <c r="AJ53" s="125" t="str" cm="1">
        <f t="array" ref="AJ53">IF(D53&lt;&gt;"",COLUMN(B:B)+ROW(D53)/1000,"")</f>
        <v/>
      </c>
      <c r="AK53" s="125" t="str" cm="1">
        <f t="array" ref="AK53">IF(E53&lt;&gt;"",COLUMN(C:C)+ROW(E53)/1000,"")</f>
        <v/>
      </c>
      <c r="AL53" s="125" t="str" cm="1">
        <f t="array" ref="AL53">IF(F53&lt;&gt;"",COLUMN(D:D)+ROW(F53)/1000,"")</f>
        <v/>
      </c>
      <c r="AM53" s="125" t="str" cm="1">
        <f t="array" ref="AM53">IF(G53&lt;&gt;"",COLUMN(E:E)+ROW(G53)/1000,"")</f>
        <v/>
      </c>
      <c r="AN53" s="125" t="str" cm="1">
        <f t="array" ref="AN53">IF(H53&lt;&gt;"",COLUMN(F:F)+ROW(H53)/1000,"")</f>
        <v/>
      </c>
      <c r="AO53" s="125" t="str" cm="1">
        <f t="array" ref="AO53">IF(I53&lt;&gt;"",COLUMN(G:G)+ROW(I53)/1000,"")</f>
        <v/>
      </c>
      <c r="AP53" s="125" t="str" cm="1">
        <f t="array" ref="AP53">IF(J53&lt;&gt;"",COLUMN(H:H)+ROW(J53)/1000,"")</f>
        <v/>
      </c>
      <c r="AQ53" s="125" t="str" cm="1">
        <f t="array" ref="AQ53">IF(K53&lt;&gt;"",COLUMN(I:I)+ROW(K53)/1000,"")</f>
        <v/>
      </c>
      <c r="AR53" s="125" t="str" cm="1">
        <f t="array" ref="AR53">IF(L53&lt;&gt;"",COLUMN(J:J)+ROW(L53)/1000,"")</f>
        <v/>
      </c>
      <c r="AS53" s="125" t="str" cm="1">
        <f t="array" ref="AS53">IF(M53&lt;&gt;"",COLUMN(K:K)+ROW(M53)/1000,"")</f>
        <v/>
      </c>
      <c r="AT53" s="125" t="str" cm="1">
        <f t="array" ref="AT53">IF(N53&lt;&gt;"",COLUMN(L:L)+ROW(N53)/1000,"")</f>
        <v/>
      </c>
      <c r="AU53" s="125" t="str" cm="1">
        <f t="array" ref="AU53">IF(O53&lt;&gt;"",COLUMN(M:M)+ROW(O53)/1000,"")</f>
        <v/>
      </c>
      <c r="AV53" s="125" t="str" cm="1">
        <f t="array" ref="AV53">IF(P53&lt;&gt;"",COLUMN(N:N)+ROW(P53)/1000,"")</f>
        <v/>
      </c>
      <c r="AW53" s="125" t="str" cm="1">
        <f t="array" ref="AW53">IF(Q53&lt;&gt;"",COLUMN(O:O)+ROW(Q53)/1000,"")</f>
        <v/>
      </c>
      <c r="AX53" s="125" t="str" cm="1">
        <f t="array" ref="AX53">IF(R53&lt;&gt;"",COLUMN(P:P)+ROW(R53)/1000,"")</f>
        <v/>
      </c>
      <c r="AY53" s="125" t="str" cm="1">
        <f t="array" ref="AY53">IF(S53&lt;&gt;"",COLUMN(Q:Q)+ROW(S53)/1000,"")</f>
        <v/>
      </c>
      <c r="AZ53" s="125" t="str" cm="1">
        <f t="array" ref="AZ53">IF(T53&lt;&gt;"",COLUMN(R:R)+ROW(T53)/1000,"")</f>
        <v/>
      </c>
      <c r="BA53" s="125" t="str" cm="1">
        <f t="array" ref="BA53">IF(U53&lt;&gt;"",COLUMN(S:S)+ROW(U53)/1000,"")</f>
        <v/>
      </c>
      <c r="BB53" s="125" t="str" cm="1">
        <f t="array" ref="BB53">IF(V53&lt;&gt;"",COLUMN(T:T)+ROW(V53)/1000,"")</f>
        <v/>
      </c>
      <c r="BC53" s="125" t="str" cm="1">
        <f t="array" ref="BC53">IF(W53&lt;&gt;"",COLUMN(U:U)+ROW(W53)/1000,"")</f>
        <v/>
      </c>
      <c r="BD53" s="125" t="str" cm="1">
        <f t="array" ref="BD53">IF(X53&lt;&gt;"",COLUMN(V:V)+ROW(X53)/1000,"")</f>
        <v/>
      </c>
      <c r="BE53" s="125" t="str" cm="1">
        <f t="array" ref="BE53">IF(Y53&lt;&gt;"",COLUMN(W:W)+ROW(Y53)/1000,"")</f>
        <v/>
      </c>
      <c r="BF53" s="125" t="str" cm="1">
        <f t="array" ref="BF53">IF(Z53&lt;&gt;"",COLUMN(X:X)+ROW(Z53)/1000,"")</f>
        <v/>
      </c>
      <c r="BG53" s="125" t="str" cm="1">
        <f t="array" ref="BG53">IF(AA53&lt;&gt;"",COLUMN(Y:Y)+ROW(AA53)/1000,"")</f>
        <v/>
      </c>
      <c r="BH53" s="125" t="str" cm="1">
        <f t="array" ref="BH53">IF(AB53&lt;&gt;"",COLUMN(Z:Z)+ROW(AB53)/1000,"")</f>
        <v/>
      </c>
      <c r="BI53" s="125" t="str" cm="1">
        <f t="array" ref="BI53">IF(AC53&lt;&gt;"",COLUMN(AA:AA)+ROW(AC53)/1000,"")</f>
        <v/>
      </c>
      <c r="BJ53" s="125" t="str" cm="1">
        <f t="array" ref="BJ53">IF(AD53&lt;&gt;"",COLUMN(AB:AB)+ROW(AD53)/1000,"")</f>
        <v/>
      </c>
      <c r="BK53" s="125" t="str" cm="1">
        <f t="array" ref="BK53">IF(AE53&lt;&gt;"",COLUMN(AC:AC)+ROW(AE53)/1000,"")</f>
        <v/>
      </c>
      <c r="BL53" s="125" t="str" cm="1">
        <f t="array" ref="BL53">IF(AF53&lt;&gt;"",COLUMN(AD:AD)+ROW(AF53)/1000,"")</f>
        <v/>
      </c>
      <c r="BM53" s="125" t="str" cm="1">
        <f t="array" ref="BM53">IF(AG53&lt;&gt;"",COLUMN(AE:AE)+ROW(AG53)/1000,"")</f>
        <v/>
      </c>
    </row>
    <row r="54" spans="1:65" x14ac:dyDescent="0.3">
      <c r="A54" s="65"/>
      <c r="B54" s="109" t="s">
        <v>43</v>
      </c>
      <c r="C54" s="61"/>
      <c r="D54" s="99"/>
      <c r="E54" s="99"/>
      <c r="F54" s="99"/>
      <c r="G54" s="99"/>
      <c r="H54" s="99"/>
      <c r="I54" s="99"/>
      <c r="J54" s="99"/>
      <c r="K54" s="99"/>
      <c r="L54" s="99"/>
      <c r="M54" s="99"/>
      <c r="N54" s="99"/>
      <c r="O54" s="99"/>
      <c r="P54" s="99"/>
      <c r="Q54" s="99"/>
      <c r="R54" s="99"/>
      <c r="S54" s="99"/>
      <c r="T54" s="99"/>
      <c r="U54" s="99"/>
      <c r="V54" s="99"/>
      <c r="W54" s="99"/>
      <c r="X54" s="99"/>
      <c r="Y54" s="99"/>
      <c r="Z54" s="99"/>
      <c r="AA54" s="99"/>
      <c r="AB54" s="99"/>
      <c r="AC54" s="99"/>
      <c r="AD54" s="99"/>
      <c r="AE54" s="99"/>
      <c r="AF54" s="99"/>
      <c r="AG54" s="99"/>
      <c r="AH54" t="str" cm="1">
        <f t="array" ref="AH54">INDEX(A$7:A54,MAX(IF(A$7:A54&lt;&gt;"",ROW(A$7:A54)-6,"")))</f>
        <v>Logement 12</v>
      </c>
      <c r="AI54" s="125" t="str" cm="1">
        <f t="array" ref="AI54">IF(C54&lt;&gt;"",COLUMN(A:A)+ROW(C54)/1000,"")</f>
        <v/>
      </c>
      <c r="AJ54" s="125" t="str" cm="1">
        <f t="array" ref="AJ54">IF(D54&lt;&gt;"",COLUMN(B:B)+ROW(D54)/1000,"")</f>
        <v/>
      </c>
      <c r="AK54" s="125" t="str" cm="1">
        <f t="array" ref="AK54">IF(E54&lt;&gt;"",COLUMN(C:C)+ROW(E54)/1000,"")</f>
        <v/>
      </c>
      <c r="AL54" s="125" t="str" cm="1">
        <f t="array" ref="AL54">IF(F54&lt;&gt;"",COLUMN(D:D)+ROW(F54)/1000,"")</f>
        <v/>
      </c>
      <c r="AM54" s="125" t="str" cm="1">
        <f t="array" ref="AM54">IF(G54&lt;&gt;"",COLUMN(E:E)+ROW(G54)/1000,"")</f>
        <v/>
      </c>
      <c r="AN54" s="125" t="str" cm="1">
        <f t="array" ref="AN54">IF(H54&lt;&gt;"",COLUMN(F:F)+ROW(H54)/1000,"")</f>
        <v/>
      </c>
      <c r="AO54" s="125" t="str" cm="1">
        <f t="array" ref="AO54">IF(I54&lt;&gt;"",COLUMN(G:G)+ROW(I54)/1000,"")</f>
        <v/>
      </c>
      <c r="AP54" s="125" t="str" cm="1">
        <f t="array" ref="AP54">IF(J54&lt;&gt;"",COLUMN(H:H)+ROW(J54)/1000,"")</f>
        <v/>
      </c>
      <c r="AQ54" s="125" t="str" cm="1">
        <f t="array" ref="AQ54">IF(K54&lt;&gt;"",COLUMN(I:I)+ROW(K54)/1000,"")</f>
        <v/>
      </c>
      <c r="AR54" s="125" t="str" cm="1">
        <f t="array" ref="AR54">IF(L54&lt;&gt;"",COLUMN(J:J)+ROW(L54)/1000,"")</f>
        <v/>
      </c>
      <c r="AS54" s="125" t="str" cm="1">
        <f t="array" ref="AS54">IF(M54&lt;&gt;"",COLUMN(K:K)+ROW(M54)/1000,"")</f>
        <v/>
      </c>
      <c r="AT54" s="125" t="str" cm="1">
        <f t="array" ref="AT54">IF(N54&lt;&gt;"",COLUMN(L:L)+ROW(N54)/1000,"")</f>
        <v/>
      </c>
      <c r="AU54" s="125" t="str" cm="1">
        <f t="array" ref="AU54">IF(O54&lt;&gt;"",COLUMN(M:M)+ROW(O54)/1000,"")</f>
        <v/>
      </c>
      <c r="AV54" s="125" t="str" cm="1">
        <f t="array" ref="AV54">IF(P54&lt;&gt;"",COLUMN(N:N)+ROW(P54)/1000,"")</f>
        <v/>
      </c>
      <c r="AW54" s="125" t="str" cm="1">
        <f t="array" ref="AW54">IF(Q54&lt;&gt;"",COLUMN(O:O)+ROW(Q54)/1000,"")</f>
        <v/>
      </c>
      <c r="AX54" s="125" t="str" cm="1">
        <f t="array" ref="AX54">IF(R54&lt;&gt;"",COLUMN(P:P)+ROW(R54)/1000,"")</f>
        <v/>
      </c>
      <c r="AY54" s="125" t="str" cm="1">
        <f t="array" ref="AY54">IF(S54&lt;&gt;"",COLUMN(Q:Q)+ROW(S54)/1000,"")</f>
        <v/>
      </c>
      <c r="AZ54" s="125" t="str" cm="1">
        <f t="array" ref="AZ54">IF(T54&lt;&gt;"",COLUMN(R:R)+ROW(T54)/1000,"")</f>
        <v/>
      </c>
      <c r="BA54" s="125" t="str" cm="1">
        <f t="array" ref="BA54">IF(U54&lt;&gt;"",COLUMN(S:S)+ROW(U54)/1000,"")</f>
        <v/>
      </c>
      <c r="BB54" s="125" t="str" cm="1">
        <f t="array" ref="BB54">IF(V54&lt;&gt;"",COLUMN(T:T)+ROW(V54)/1000,"")</f>
        <v/>
      </c>
      <c r="BC54" s="125" t="str" cm="1">
        <f t="array" ref="BC54">IF(W54&lt;&gt;"",COLUMN(U:U)+ROW(W54)/1000,"")</f>
        <v/>
      </c>
      <c r="BD54" s="125" t="str" cm="1">
        <f t="array" ref="BD54">IF(X54&lt;&gt;"",COLUMN(V:V)+ROW(X54)/1000,"")</f>
        <v/>
      </c>
      <c r="BE54" s="125" t="str" cm="1">
        <f t="array" ref="BE54">IF(Y54&lt;&gt;"",COLUMN(W:W)+ROW(Y54)/1000,"")</f>
        <v/>
      </c>
      <c r="BF54" s="125" t="str" cm="1">
        <f t="array" ref="BF54">IF(Z54&lt;&gt;"",COLUMN(X:X)+ROW(Z54)/1000,"")</f>
        <v/>
      </c>
      <c r="BG54" s="125" t="str" cm="1">
        <f t="array" ref="BG54">IF(AA54&lt;&gt;"",COLUMN(Y:Y)+ROW(AA54)/1000,"")</f>
        <v/>
      </c>
      <c r="BH54" s="125" t="str" cm="1">
        <f t="array" ref="BH54">IF(AB54&lt;&gt;"",COLUMN(Z:Z)+ROW(AB54)/1000,"")</f>
        <v/>
      </c>
      <c r="BI54" s="125" t="str" cm="1">
        <f t="array" ref="BI54">IF(AC54&lt;&gt;"",COLUMN(AA:AA)+ROW(AC54)/1000,"")</f>
        <v/>
      </c>
      <c r="BJ54" s="125" t="str" cm="1">
        <f t="array" ref="BJ54">IF(AD54&lt;&gt;"",COLUMN(AB:AB)+ROW(AD54)/1000,"")</f>
        <v/>
      </c>
      <c r="BK54" s="125" t="str" cm="1">
        <f t="array" ref="BK54">IF(AE54&lt;&gt;"",COLUMN(AC:AC)+ROW(AE54)/1000,"")</f>
        <v/>
      </c>
      <c r="BL54" s="125" t="str" cm="1">
        <f t="array" ref="BL54">IF(AF54&lt;&gt;"",COLUMN(AD:AD)+ROW(AF54)/1000,"")</f>
        <v/>
      </c>
      <c r="BM54" s="125" t="str" cm="1">
        <f t="array" ref="BM54">IF(AG54&lt;&gt;"",COLUMN(AE:AE)+ROW(AG54)/1000,"")</f>
        <v/>
      </c>
    </row>
  </sheetData>
  <mergeCells count="5">
    <mergeCell ref="D2:E2"/>
    <mergeCell ref="G2:I2"/>
    <mergeCell ref="K2:N2"/>
    <mergeCell ref="S2:V2"/>
    <mergeCell ref="C4:AG4"/>
  </mergeCells>
  <conditionalFormatting sqref="C7:AB7 AE7:AG7 C16:N16 P16:AG16 C19:AF19 AG19:AG20 C20:AB20 C8:AG11 C17:AG18 C46:AG54 C13:AG14 F15:AG15 C15:D15 C28:AG40 C27:AA27 C25:AG26 C24:AA24 C21:AG23 K12:AG12 C12:D12 F12:I12">
    <cfRule type="expression" priority="6" stopIfTrue="1">
      <formula>C7=""</formula>
    </cfRule>
    <cfRule type="expression" dxfId="5" priority="7" stopIfTrue="1">
      <formula>C7=CléLingepropre</formula>
    </cfRule>
    <cfRule type="expression" dxfId="4" priority="8" stopIfTrue="1">
      <formula>C7=CléLingesale</formula>
    </cfRule>
    <cfRule type="expression" dxfId="3" priority="9" stopIfTrue="1">
      <formula>C7=CléMénage</formula>
    </cfRule>
    <cfRule type="expression" dxfId="2" priority="10" stopIfTrue="1">
      <formula>C7=CléDépart</formula>
    </cfRule>
    <cfRule type="expression" dxfId="1" priority="11" stopIfTrue="1">
      <formula>C7=CléArrivée</formula>
    </cfRule>
  </conditionalFormatting>
  <conditionalFormatting sqref="O2:Q2">
    <cfRule type="cellIs" dxfId="0" priority="4" operator="equal">
      <formula>"A"</formula>
    </cfRule>
  </conditionalFormatting>
  <dataValidations count="1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A6:B6" xr:uid="{10F3B030-151F-4FC2-8503-9157ED012FA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BA9EC400-B53A-41FA-BA29-B53279DE8A8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E5008A9E-7DA2-4ACD-9AA1-532EC4FA6DEC}"/>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A1:B1" xr:uid="{77C0FA44-F66D-4DD5-B960-8B65231865C6}"/>
    <dataValidation allowBlank="1" showInputMessage="1" showErrorMessage="1" prompt="Mois de ce calendrier des absences. Mettez à jour l’année dans la cellule AH4. Suivez les totaux mensuels dans la dernière cellule du tableau. Entrez les noms des employés dans la colonne B du tableau" sqref="A4:B4" xr:uid="{D90F2486-DB5B-4746-9BE7-1BEDB015A485}"/>
    <dataValidation allowBlank="1" showInputMessage="1" showErrorMessage="1" prompt="Cette ligne définit les clés utilisées dans le tableau : Congé en C2, Personnel en F2 et Congé maladie en J2. Les cellules M2 et R2 sont personnalisables" sqref="A2:B2" xr:uid="{176F5E85-18E0-47AA-AD9B-FBBF868A8C7C}"/>
    <dataValidation allowBlank="1" showInputMessage="1" showErrorMessage="1" prompt="La lettre « C » indique une absence pour cause de congé" sqref="C2" xr:uid="{05A5887E-E4CF-4747-BA38-72D6249DCADF}"/>
    <dataValidation allowBlank="1" showInputMessage="1" showErrorMessage="1" prompt="La lettre « P » indique une absence pour motifs personnels" sqref="F2" xr:uid="{A88C2282-EFDD-45D1-8035-218677BD91C6}"/>
    <dataValidation allowBlank="1" showInputMessage="1" showErrorMessage="1" prompt="Entrez une lettre et personnalisez l’étiquette à droite pour ajouter un élément de clé" sqref="J2" xr:uid="{C445C3B7-DBD1-44A2-8D17-B54F31880725}"/>
    <dataValidation allowBlank="1" showInputMessage="1" showErrorMessage="1" prompt="Entrez une étiquette pour décrire la clé personnalisée à gauche" sqref="S2 K2" xr:uid="{14A051FC-25B0-4B7F-AD7E-3897E49F33F4}"/>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E49D74-8A97-47CA-B4E9-AB4503E2795E}">
  <dimension ref="A1:E65"/>
  <sheetViews>
    <sheetView tabSelected="1" workbookViewId="0">
      <selection activeCell="G5" sqref="G5"/>
    </sheetView>
  </sheetViews>
  <sheetFormatPr baseColWidth="10" defaultRowHeight="14.4" x14ac:dyDescent="0.3"/>
  <cols>
    <col min="1" max="1" width="33.21875" customWidth="1"/>
    <col min="2" max="2" width="34.109375" customWidth="1"/>
    <col min="3" max="3" width="39.88671875" customWidth="1"/>
    <col min="4" max="4" width="24" customWidth="1"/>
    <col min="5" max="5" width="16.44140625" customWidth="1"/>
    <col min="6" max="6" width="16.6640625" customWidth="1"/>
    <col min="7" max="7" width="22.21875" customWidth="1"/>
  </cols>
  <sheetData>
    <row r="1" spans="1:5" x14ac:dyDescent="0.3">
      <c r="D1" t="s">
        <v>97</v>
      </c>
    </row>
    <row r="2" spans="1:5" x14ac:dyDescent="0.3">
      <c r="A2" s="116" t="s">
        <v>104</v>
      </c>
      <c r="B2" s="116"/>
      <c r="D2" t="s">
        <v>94</v>
      </c>
      <c r="E2" t="s">
        <v>96</v>
      </c>
    </row>
    <row r="3" spans="1:5" x14ac:dyDescent="0.3">
      <c r="A3" s="116"/>
      <c r="B3" s="116"/>
      <c r="D3" t="s">
        <v>95</v>
      </c>
      <c r="E3" t="s">
        <v>101</v>
      </c>
    </row>
    <row r="5" spans="1:5" ht="95.7" customHeight="1" x14ac:dyDescent="0.3">
      <c r="A5" s="117" t="s">
        <v>102</v>
      </c>
      <c r="B5" s="118" t="s">
        <v>103</v>
      </c>
      <c r="C5" s="117" t="s">
        <v>99</v>
      </c>
    </row>
    <row r="6" spans="1:5" x14ac:dyDescent="0.3">
      <c r="A6" s="126" cm="1">
        <f t="array" ref="A6">IFERROR(DATE(2024,1,INDEX('Janvier 2024'!C$6:AG$6,,INT(SMALL(transfo,ROW(A1))))),"")</f>
        <v>45292</v>
      </c>
      <c r="B6" s="119" t="str" cm="1">
        <f t="array" ref="B6">IFERROR(INDEX(tablo,((SMALL(transfo,ROW(A1))-INT(SMALL(transfo,ROW(A1))))*1000)-6,INT(SMALL(transfo,ROW(A1)))),"")</f>
        <v>A</v>
      </c>
      <c r="C6" s="119" t="str" cm="1">
        <f t="array" ref="C6">IFERROR(INDEX(logement,(SUM(SMALL(transfo,ROW(A1))-INT(SMALL(transfo,ROW(A1))))*1000)-6),"")</f>
        <v>Logement 2</v>
      </c>
    </row>
    <row r="7" spans="1:5" x14ac:dyDescent="0.3">
      <c r="A7" s="126" cm="1">
        <f t="array" ref="A7">IFERROR(DATE(2024,1,INDEX('Janvier 2024'!C$6:AG$6,,INT(SMALL(transfo,ROW(A2))))),"")</f>
        <v>45293</v>
      </c>
      <c r="B7" s="119" t="str" cm="1">
        <f t="array" ref="B7">IFERROR(INDEX(tablo,((SMALL(transfo,ROW(A2))-INT(SMALL(transfo,ROW(A2))))*1000)-6,INT(SMALL(transfo,ROW(A2)))),"")</f>
        <v>D</v>
      </c>
      <c r="C7" s="119" t="str" cm="1">
        <f t="array" ref="C7">IFERROR(INDEX(logement,(SUM(SMALL(transfo,ROW(A2))-INT(SMALL(transfo,ROW(A2))))*1000)-6),"")</f>
        <v>Logement 2</v>
      </c>
    </row>
    <row r="8" spans="1:5" x14ac:dyDescent="0.3">
      <c r="A8" s="126" cm="1">
        <f t="array" ref="A8">IFERROR(DATE(2024,1,INDEX('Janvier 2024'!C$6:AG$6,,INT(SMALL(transfo,ROW(A3))))),"")</f>
        <v>45293</v>
      </c>
      <c r="B8" s="119" t="str" cm="1">
        <f t="array" ref="B8">IFERROR(INDEX(tablo,((SMALL(transfo,ROW(A3))-INT(SMALL(transfo,ROW(A3))))*1000)-6,INT(SMALL(transfo,ROW(A3)))),"")</f>
        <v>D/A</v>
      </c>
      <c r="C8" s="119" t="str" cm="1">
        <f t="array" ref="C8">IFERROR(INDEX(logement,(SUM(SMALL(transfo,ROW(A3))-INT(SMALL(transfo,ROW(A3))))*1000)-6),"")</f>
        <v>Logement 3</v>
      </c>
    </row>
    <row r="9" spans="1:5" x14ac:dyDescent="0.3">
      <c r="A9" s="126" cm="1">
        <f t="array" ref="A9">IFERROR(DATE(2024,1,INDEX('Janvier 2024'!C$6:AG$6,,INT(SMALL(transfo,ROW(A4))))),"")</f>
        <v>45293</v>
      </c>
      <c r="B9" s="119" t="str" cm="1">
        <f t="array" ref="B9">IFERROR(INDEX(tablo,((SMALL(transfo,ROW(A4))-INT(SMALL(transfo,ROW(A4))))*1000)-6,INT(SMALL(transfo,ROW(A4)))),"")</f>
        <v>m</v>
      </c>
      <c r="C9" s="119" t="str" cm="1">
        <f t="array" ref="C9">IFERROR(INDEX(logement,(SUM(SMALL(transfo,ROW(A4))-INT(SMALL(transfo,ROW(A4))))*1000)-6),"")</f>
        <v>Logement 3</v>
      </c>
    </row>
    <row r="10" spans="1:5" x14ac:dyDescent="0.3">
      <c r="A10" s="126" cm="1">
        <f t="array" ref="A10">IFERROR(DATE(2024,1,INDEX('Janvier 2024'!C$6:AG$6,,INT(SMALL(transfo,ROW(A5))))),"")</f>
        <v>45294</v>
      </c>
      <c r="B10" s="119" t="str" cm="1">
        <f t="array" ref="B10">IFERROR(INDEX(tablo,((SMALL(transfo,ROW(A5))-INT(SMALL(transfo,ROW(A5))))*1000)-6,INT(SMALL(transfo,ROW(A5)))),"")</f>
        <v>D</v>
      </c>
      <c r="C10" s="119" t="str" cm="1">
        <f t="array" ref="C10">IFERROR(INDEX(logement,(SUM(SMALL(transfo,ROW(A5))-INT(SMALL(transfo,ROW(A5))))*1000)-6),"")</f>
        <v>Logement 11</v>
      </c>
    </row>
    <row r="11" spans="1:5" ht="15.6" customHeight="1" x14ac:dyDescent="0.3">
      <c r="A11" s="126" cm="1">
        <f t="array" ref="A11">IFERROR(DATE(2024,1,INDEX('Janvier 2024'!C$6:AG$6,,INT(SMALL(transfo,ROW(A6))))),"")</f>
        <v>45295</v>
      </c>
      <c r="B11" s="119" t="str" cm="1">
        <f t="array" ref="B11">IFERROR(INDEX(tablo,((SMALL(transfo,ROW(A6))-INT(SMALL(transfo,ROW(A6))))*1000)-6,INT(SMALL(transfo,ROW(A6)))),"")</f>
        <v>A</v>
      </c>
      <c r="C11" s="119" t="str" cm="1">
        <f t="array" ref="C11">IFERROR(INDEX(logement,(SUM(SMALL(transfo,ROW(A6))-INT(SMALL(transfo,ROW(A6))))*1000)-6),"")</f>
        <v>Logement 2</v>
      </c>
    </row>
    <row r="12" spans="1:5" x14ac:dyDescent="0.3">
      <c r="A12" s="126" cm="1">
        <f t="array" ref="A12">IFERROR(DATE(2024,1,INDEX('Janvier 2024'!C$6:AG$6,,INT(SMALL(transfo,ROW(A7))))),"")</f>
        <v>45295</v>
      </c>
      <c r="B12" s="119" t="str" cm="1">
        <f t="array" ref="B12">IFERROR(INDEX(tablo,((SMALL(transfo,ROW(A7))-INT(SMALL(transfo,ROW(A7))))*1000)-6,INT(SMALL(transfo,ROW(A7)))),"")</f>
        <v>m</v>
      </c>
      <c r="C12" s="119" t="str" cm="1">
        <f t="array" ref="C12">IFERROR(INDEX(logement,(SUM(SMALL(transfo,ROW(A7))-INT(SMALL(transfo,ROW(A7))))*1000)-6),"")</f>
        <v>Logement 2</v>
      </c>
    </row>
    <row r="13" spans="1:5" x14ac:dyDescent="0.3">
      <c r="A13" s="126" cm="1">
        <f t="array" ref="A13">IFERROR(DATE(2024,1,INDEX('Janvier 2024'!C$6:AG$6,,INT(SMALL(transfo,ROW(A8))))),"")</f>
        <v>45295</v>
      </c>
      <c r="B13" s="119" t="str" cm="1">
        <f t="array" ref="B13">IFERROR(INDEX(tablo,((SMALL(transfo,ROW(A8))-INT(SMALL(transfo,ROW(A8))))*1000)-6,INT(SMALL(transfo,ROW(A8)))),"")</f>
        <v>D/A</v>
      </c>
      <c r="C13" s="119" t="str" cm="1">
        <f t="array" ref="C13">IFERROR(INDEX(logement,(SUM(SMALL(transfo,ROW(A8))-INT(SMALL(transfo,ROW(A8))))*1000)-6),"")</f>
        <v>Logement 4</v>
      </c>
    </row>
    <row r="14" spans="1:5" x14ac:dyDescent="0.3">
      <c r="A14" s="126" cm="1">
        <f t="array" ref="A14">IFERROR(DATE(2024,1,INDEX('Janvier 2024'!C$6:AG$6,,INT(SMALL(transfo,ROW(A9))))),"")</f>
        <v>45295</v>
      </c>
      <c r="B14" s="119" t="str" cm="1">
        <f t="array" ref="B14">IFERROR(INDEX(tablo,((SMALL(transfo,ROW(A9))-INT(SMALL(transfo,ROW(A9))))*1000)-6,INT(SMALL(transfo,ROW(A9)))),"")</f>
        <v>m</v>
      </c>
      <c r="C14" s="119" t="str" cm="1">
        <f t="array" ref="C14">IFERROR(INDEX(logement,(SUM(SMALL(transfo,ROW(A9))-INT(SMALL(transfo,ROW(A9))))*1000)-6),"")</f>
        <v>Logement 4</v>
      </c>
    </row>
    <row r="15" spans="1:5" x14ac:dyDescent="0.3">
      <c r="A15" s="126" cm="1">
        <f t="array" ref="A15">IFERROR(DATE(2024,1,INDEX('Janvier 2024'!C$6:AG$6,,INT(SMALL(transfo,ROW(A10))))),"")</f>
        <v>45295</v>
      </c>
      <c r="B15" s="119" t="str" cm="1">
        <f t="array" ref="B15">IFERROR(INDEX(tablo,((SMALL(transfo,ROW(A10))-INT(SMALL(transfo,ROW(A10))))*1000)-6,INT(SMALL(transfo,ROW(A10)))),"")</f>
        <v>D</v>
      </c>
      <c r="C15" s="119" t="str" cm="1">
        <f t="array" ref="C15">IFERROR(INDEX(logement,(SUM(SMALL(transfo,ROW(A10))-INT(SMALL(transfo,ROW(A10))))*1000)-6),"")</f>
        <v>Logement 9</v>
      </c>
    </row>
    <row r="16" spans="1:5" x14ac:dyDescent="0.3">
      <c r="A16" s="126" cm="1">
        <f t="array" ref="A16">IFERROR(DATE(2024,1,INDEX('Janvier 2024'!C$6:AG$6,,INT(SMALL(transfo,ROW(A11))))),"")</f>
        <v>45296</v>
      </c>
      <c r="B16" s="119" t="str" cm="1">
        <f t="array" ref="B16">IFERROR(INDEX(tablo,((SMALL(transfo,ROW(A11))-INT(SMALL(transfo,ROW(A11))))*1000)-6,INT(SMALL(transfo,ROW(A11)))),"")</f>
        <v>m</v>
      </c>
      <c r="C16" s="119" t="str" cm="1">
        <f t="array" ref="C16">IFERROR(INDEX(logement,(SUM(SMALL(transfo,ROW(A11))-INT(SMALL(transfo,ROW(A11))))*1000)-6),"")</f>
        <v>Logement 9</v>
      </c>
    </row>
    <row r="17" spans="1:3" x14ac:dyDescent="0.3">
      <c r="A17" s="126" cm="1">
        <f t="array" ref="A17">IFERROR(DATE(2024,1,INDEX('Janvier 2024'!C$6:AG$6,,INT(SMALL(transfo,ROW(A12))))),"")</f>
        <v>45296</v>
      </c>
      <c r="B17" s="119" t="str" cm="1">
        <f t="array" ref="B17">IFERROR(INDEX(tablo,((SMALL(transfo,ROW(A12))-INT(SMALL(transfo,ROW(A12))))*1000)-6,INT(SMALL(transfo,ROW(A12)))),"")</f>
        <v>D/A</v>
      </c>
      <c r="C17" s="119" t="str" cm="1">
        <f t="array" ref="C17">IFERROR(INDEX(logement,(SUM(SMALL(transfo,ROW(A12))-INT(SMALL(transfo,ROW(A12))))*1000)-6),"")</f>
        <v>Logement 10</v>
      </c>
    </row>
    <row r="18" spans="1:3" x14ac:dyDescent="0.3">
      <c r="A18" s="126" cm="1">
        <f t="array" ref="A18">IFERROR(DATE(2024,1,INDEX('Janvier 2024'!C$6:AG$6,,INT(SMALL(transfo,ROW(A13))))),"")</f>
        <v>45296</v>
      </c>
      <c r="B18" s="119" t="str" cm="1">
        <f t="array" ref="B18">IFERROR(INDEX(tablo,((SMALL(transfo,ROW(A13))-INT(SMALL(transfo,ROW(A13))))*1000)-6,INT(SMALL(transfo,ROW(A13)))),"")</f>
        <v>m</v>
      </c>
      <c r="C18" s="119" t="str" cm="1">
        <f t="array" ref="C18">IFERROR(INDEX(logement,(SUM(SMALL(transfo,ROW(A13))-INT(SMALL(transfo,ROW(A13))))*1000)-6),"")</f>
        <v>Logement 10</v>
      </c>
    </row>
    <row r="19" spans="1:3" x14ac:dyDescent="0.3">
      <c r="A19" s="126" cm="1">
        <f t="array" ref="A19">IFERROR(DATE(2024,1,INDEX('Janvier 2024'!C$6:AG$6,,INT(SMALL(transfo,ROW(A14))))),"")</f>
        <v>45296</v>
      </c>
      <c r="B19" s="119" t="str" cm="1">
        <f t="array" ref="B19">IFERROR(INDEX(tablo,((SMALL(transfo,ROW(A14))-INT(SMALL(transfo,ROW(A14))))*1000)-6,INT(SMALL(transfo,ROW(A14)))),"")</f>
        <v>m</v>
      </c>
      <c r="C19" s="119" t="str" cm="1">
        <f t="array" ref="C19">IFERROR(INDEX(logement,(SUM(SMALL(transfo,ROW(A14))-INT(SMALL(transfo,ROW(A14))))*1000)-6),"")</f>
        <v>Logement 11</v>
      </c>
    </row>
    <row r="20" spans="1:3" x14ac:dyDescent="0.3">
      <c r="A20" s="126" cm="1">
        <f t="array" ref="A20">IFERROR(DATE(2024,1,INDEX('Janvier 2024'!C$6:AG$6,,INT(SMALL(transfo,ROW(A15))))),"")</f>
        <v>45296</v>
      </c>
      <c r="B20" s="119" t="str" cm="1">
        <f t="array" ref="B20">IFERROR(INDEX(tablo,((SMALL(transfo,ROW(A15))-INT(SMALL(transfo,ROW(A15))))*1000)-6,INT(SMALL(transfo,ROW(A15)))),"")</f>
        <v>demo ouisnet</v>
      </c>
      <c r="C20" s="119" t="str" cm="1">
        <f t="array" ref="C20">IFERROR(INDEX(logement,(SUM(SMALL(transfo,ROW(A15))-INT(SMALL(transfo,ROW(A15))))*1000)-6),"")</f>
        <v>Logement 11</v>
      </c>
    </row>
    <row r="21" spans="1:3" x14ac:dyDescent="0.3">
      <c r="A21" s="126" cm="1">
        <f t="array" ref="A21">IFERROR(DATE(2024,1,INDEX('Janvier 2024'!C$6:AG$6,,INT(SMALL(transfo,ROW(A16))))),"")</f>
        <v>45297</v>
      </c>
      <c r="B21" s="119" t="str" cm="1">
        <f t="array" ref="B21">IFERROR(INDEX(tablo,((SMALL(transfo,ROW(A16))-INT(SMALL(transfo,ROW(A16))))*1000)-6,INT(SMALL(transfo,ROW(A16)))),"")</f>
        <v>A</v>
      </c>
      <c r="C21" s="119" t="str" cm="1">
        <f t="array" ref="C21">IFERROR(INDEX(logement,(SUM(SMALL(transfo,ROW(A16))-INT(SMALL(transfo,ROW(A16))))*1000)-6),"")</f>
        <v>Logement 9</v>
      </c>
    </row>
    <row r="22" spans="1:3" x14ac:dyDescent="0.3">
      <c r="A22" s="126" cm="1">
        <f t="array" ref="A22">IFERROR(DATE(2024,1,INDEX('Janvier 2024'!C$6:AG$6,,INT(SMALL(transfo,ROW(A17))))),"")</f>
        <v>45297</v>
      </c>
      <c r="B22" s="119" t="str" cm="1">
        <f t="array" ref="B22">IFERROR(INDEX(tablo,((SMALL(transfo,ROW(A17))-INT(SMALL(transfo,ROW(A17))))*1000)-6,INT(SMALL(transfo,ROW(A17)))),"")</f>
        <v>A</v>
      </c>
      <c r="C22" s="119" t="str" cm="1">
        <f t="array" ref="C22">IFERROR(INDEX(logement,(SUM(SMALL(transfo,ROW(A17))-INT(SMALL(transfo,ROW(A17))))*1000)-6),"")</f>
        <v>Logement 11</v>
      </c>
    </row>
    <row r="23" spans="1:3" x14ac:dyDescent="0.3">
      <c r="A23" s="126" cm="1">
        <f t="array" ref="A23">IFERROR(DATE(2024,1,INDEX('Janvier 2024'!C$6:AG$6,,INT(SMALL(transfo,ROW(A18))))),"")</f>
        <v>45299</v>
      </c>
      <c r="B23" s="119" t="str" cm="1">
        <f t="array" ref="B23">IFERROR(INDEX(tablo,((SMALL(transfo,ROW(A18))-INT(SMALL(transfo,ROW(A18))))*1000)-6,INT(SMALL(transfo,ROW(A18)))),"")</f>
        <v>D</v>
      </c>
      <c r="C23" s="119" t="str" cm="1">
        <f t="array" ref="C23">IFERROR(INDEX(logement,(SUM(SMALL(transfo,ROW(A18))-INT(SMALL(transfo,ROW(A18))))*1000)-6),"")</f>
        <v>Logement 1</v>
      </c>
    </row>
    <row r="24" spans="1:3" x14ac:dyDescent="0.3">
      <c r="A24" s="126" cm="1">
        <f t="array" ref="A24">IFERROR(DATE(2024,1,INDEX('Janvier 2024'!C$6:AG$6,,INT(SMALL(transfo,ROW(A19))))),"")</f>
        <v>45299</v>
      </c>
      <c r="B24" s="119" t="str" cm="1">
        <f t="array" ref="B24">IFERROR(INDEX(tablo,((SMALL(transfo,ROW(A19))-INT(SMALL(transfo,ROW(A19))))*1000)-6,INT(SMALL(transfo,ROW(A19)))),"")</f>
        <v>m</v>
      </c>
      <c r="C24" s="119" t="str" cm="1">
        <f t="array" ref="C24">IFERROR(INDEX(logement,(SUM(SMALL(transfo,ROW(A19))-INT(SMALL(transfo,ROW(A19))))*1000)-6),"")</f>
        <v>Logement 1</v>
      </c>
    </row>
    <row r="25" spans="1:3" x14ac:dyDescent="0.3">
      <c r="A25" s="126" cm="1">
        <f t="array" ref="A25">IFERROR(DATE(2024,1,INDEX('Janvier 2024'!C$6:AG$6,,INT(SMALL(transfo,ROW(A20))))),"")</f>
        <v>45300</v>
      </c>
      <c r="B25" s="119" t="str" cm="1">
        <f t="array" ref="B25">IFERROR(INDEX(tablo,((SMALL(transfo,ROW(A20))-INT(SMALL(transfo,ROW(A20))))*1000)-6,INT(SMALL(transfo,ROW(A20)))),"")</f>
        <v>A</v>
      </c>
      <c r="C25" s="119" t="str" cm="1">
        <f t="array" ref="C25">IFERROR(INDEX(logement,(SUM(SMALL(transfo,ROW(A20))-INT(SMALL(transfo,ROW(A20))))*1000)-6),"")</f>
        <v>Logement 1</v>
      </c>
    </row>
    <row r="26" spans="1:3" x14ac:dyDescent="0.3">
      <c r="A26" s="126" cm="1">
        <f t="array" ref="A26">IFERROR(DATE(2024,1,INDEX('Janvier 2024'!C$6:AG$6,,INT(SMALL(transfo,ROW(A21))))),"")</f>
        <v>45300</v>
      </c>
      <c r="B26" s="119" t="str" cm="1">
        <f t="array" ref="B26">IFERROR(INDEX(tablo,((SMALL(transfo,ROW(A21))-INT(SMALL(transfo,ROW(A21))))*1000)-6,INT(SMALL(transfo,ROW(A21)))),"")</f>
        <v>D/A</v>
      </c>
      <c r="C26" s="119" t="str" cm="1">
        <f t="array" ref="C26">IFERROR(INDEX(logement,(SUM(SMALL(transfo,ROW(A21))-INT(SMALL(transfo,ROW(A21))))*1000)-6),"")</f>
        <v>Logement 2</v>
      </c>
    </row>
    <row r="27" spans="1:3" x14ac:dyDescent="0.3">
      <c r="A27" s="126" cm="1">
        <f t="array" ref="A27">IFERROR(DATE(2024,1,INDEX('Janvier 2024'!C$6:AG$6,,INT(SMALL(transfo,ROW(A22))))),"")</f>
        <v>45300</v>
      </c>
      <c r="B27" s="119" t="str" cm="1">
        <f t="array" ref="B27">IFERROR(INDEX(tablo,((SMALL(transfo,ROW(A22))-INT(SMALL(transfo,ROW(A22))))*1000)-6,INT(SMALL(transfo,ROW(A22)))),"")</f>
        <v>m</v>
      </c>
      <c r="C27" s="119" t="str" cm="1">
        <f t="array" ref="C27">IFERROR(INDEX(logement,(SUM(SMALL(transfo,ROW(A22))-INT(SMALL(transfo,ROW(A22))))*1000)-6),"")</f>
        <v>Logement 2</v>
      </c>
    </row>
    <row r="28" spans="1:3" x14ac:dyDescent="0.3">
      <c r="A28" s="126" cm="1">
        <f t="array" ref="A28">IFERROR(DATE(2024,1,INDEX('Janvier 2024'!C$6:AG$6,,INT(SMALL(transfo,ROW(A23))))),"")</f>
        <v>45301</v>
      </c>
      <c r="B28" s="119" t="str" cm="1">
        <f t="array" ref="B28">IFERROR(INDEX(tablo,((SMALL(transfo,ROW(A23))-INT(SMALL(transfo,ROW(A23))))*1000)-6,INT(SMALL(transfo,ROW(A23)))),"")</f>
        <v>D</v>
      </c>
      <c r="C28" s="119" t="str" cm="1">
        <f t="array" ref="C28">IFERROR(INDEX(logement,(SUM(SMALL(transfo,ROW(A23))-INT(SMALL(transfo,ROW(A23))))*1000)-6),"")</f>
        <v>Logement 9</v>
      </c>
    </row>
    <row r="29" spans="1:3" x14ac:dyDescent="0.3">
      <c r="A29" s="126" cm="1">
        <f t="array" ref="A29">IFERROR(DATE(2024,1,INDEX('Janvier 2024'!C$6:AG$6,,INT(SMALL(transfo,ROW(A24))))),"")</f>
        <v>45303</v>
      </c>
      <c r="B29" s="119" t="str" cm="1">
        <f t="array" ref="B29">IFERROR(INDEX(tablo,((SMALL(transfo,ROW(A24))-INT(SMALL(transfo,ROW(A24))))*1000)-6,INT(SMALL(transfo,ROW(A24)))),"")</f>
        <v>m</v>
      </c>
      <c r="C29" s="119" t="str" cm="1">
        <f t="array" ref="C29">IFERROR(INDEX(logement,(SUM(SMALL(transfo,ROW(A24))-INT(SMALL(transfo,ROW(A24))))*1000)-6),"")</f>
        <v>Logement 9</v>
      </c>
    </row>
    <row r="30" spans="1:3" x14ac:dyDescent="0.3">
      <c r="A30" s="126" cm="1">
        <f t="array" ref="A30">IFERROR(DATE(2024,1,INDEX('Janvier 2024'!C$6:AG$6,,INT(SMALL(transfo,ROW(A25))))),"")</f>
        <v>45303</v>
      </c>
      <c r="B30" s="119" t="str" cm="1">
        <f t="array" ref="B30">IFERROR(INDEX(tablo,((SMALL(transfo,ROW(A25))-INT(SMALL(transfo,ROW(A25))))*1000)-6,INT(SMALL(transfo,ROW(A25)))),"")</f>
        <v>D</v>
      </c>
      <c r="C30" s="119" t="str" cm="1">
        <f t="array" ref="C30">IFERROR(INDEX(logement,(SUM(SMALL(transfo,ROW(A25))-INT(SMALL(transfo,ROW(A25))))*1000)-6),"")</f>
        <v>Logement 10</v>
      </c>
    </row>
    <row r="31" spans="1:3" x14ac:dyDescent="0.3">
      <c r="A31" s="126" cm="1">
        <f t="array" ref="A31">IFERROR(DATE(2024,1,INDEX('Janvier 2024'!C$6:AG$6,,INT(SMALL(transfo,ROW(A26))))),"")</f>
        <v>45303</v>
      </c>
      <c r="B31" s="119" t="str" cm="1">
        <f t="array" ref="B31">IFERROR(INDEX(tablo,((SMALL(transfo,ROW(A26))-INT(SMALL(transfo,ROW(A26))))*1000)-6,INT(SMALL(transfo,ROW(A26)))),"")</f>
        <v>D</v>
      </c>
      <c r="C31" s="119" t="str" cm="1">
        <f t="array" ref="C31">IFERROR(INDEX(logement,(SUM(SMALL(transfo,ROW(A26))-INT(SMALL(transfo,ROW(A26))))*1000)-6),"")</f>
        <v>Logement 11</v>
      </c>
    </row>
    <row r="32" spans="1:3" x14ac:dyDescent="0.3">
      <c r="A32" s="126" cm="1">
        <f t="array" ref="A32">IFERROR(DATE(2024,1,INDEX('Janvier 2024'!C$6:AG$6,,INT(SMALL(transfo,ROW(A27))))),"")</f>
        <v>45303</v>
      </c>
      <c r="B32" s="119" t="str" cm="1">
        <f t="array" ref="B32">IFERROR(INDEX(tablo,((SMALL(transfo,ROW(A27))-INT(SMALL(transfo,ROW(A27))))*1000)-6,INT(SMALL(transfo,ROW(A27)))),"")</f>
        <v>m</v>
      </c>
      <c r="C32" s="119" t="str" cm="1">
        <f t="array" ref="C32">IFERROR(INDEX(logement,(SUM(SMALL(transfo,ROW(A27))-INT(SMALL(transfo,ROW(A27))))*1000)-6),"")</f>
        <v>Logement 11</v>
      </c>
    </row>
    <row r="33" spans="1:3" x14ac:dyDescent="0.3">
      <c r="A33" s="126" cm="1">
        <f t="array" ref="A33">IFERROR(DATE(2024,1,INDEX('Janvier 2024'!C$6:AG$6,,INT(SMALL(transfo,ROW(A28))))),"")</f>
        <v>45304</v>
      </c>
      <c r="B33" s="119" t="str" cm="1">
        <f t="array" ref="B33">IFERROR(INDEX(tablo,((SMALL(transfo,ROW(A28))-INT(SMALL(transfo,ROW(A28))))*1000)-6,INT(SMALL(transfo,ROW(A28)))),"")</f>
        <v>A</v>
      </c>
      <c r="C33" s="119" t="str" cm="1">
        <f t="array" ref="C33">IFERROR(INDEX(logement,(SUM(SMALL(transfo,ROW(A28))-INT(SMALL(transfo,ROW(A28))))*1000)-6),"")</f>
        <v>Logement 9</v>
      </c>
    </row>
    <row r="34" spans="1:3" x14ac:dyDescent="0.3">
      <c r="A34" s="126" cm="1">
        <f t="array" ref="A34">IFERROR(DATE(2024,1,INDEX('Janvier 2024'!C$6:AG$6,,INT(SMALL(transfo,ROW(A29))))),"")</f>
        <v>45304</v>
      </c>
      <c r="B34" s="119" t="str" cm="1">
        <f t="array" ref="B34">IFERROR(INDEX(tablo,((SMALL(transfo,ROW(A29))-INT(SMALL(transfo,ROW(A29))))*1000)-6,INT(SMALL(transfo,ROW(A29)))),"")</f>
        <v>A</v>
      </c>
      <c r="C34" s="119" t="str" cm="1">
        <f t="array" ref="C34">IFERROR(INDEX(logement,(SUM(SMALL(transfo,ROW(A29))-INT(SMALL(transfo,ROW(A29))))*1000)-6),"")</f>
        <v>Logement 11</v>
      </c>
    </row>
    <row r="35" spans="1:3" x14ac:dyDescent="0.3">
      <c r="A35" s="126" cm="1">
        <f t="array" ref="A35">IFERROR(DATE(2024,1,INDEX('Janvier 2024'!C$6:AG$6,,INT(SMALL(transfo,ROW(A30))))),"")</f>
        <v>45305</v>
      </c>
      <c r="B35" s="119" t="str" cm="1">
        <f t="array" ref="B35">IFERROR(INDEX(tablo,((SMALL(transfo,ROW(A30))-INT(SMALL(transfo,ROW(A30))))*1000)-6,INT(SMALL(transfo,ROW(A30)))),"")</f>
        <v>D</v>
      </c>
      <c r="C35" s="119" t="str" cm="1">
        <f t="array" ref="C35">IFERROR(INDEX(logement,(SUM(SMALL(transfo,ROW(A30))-INT(SMALL(transfo,ROW(A30))))*1000)-6),"")</f>
        <v>Logement 4</v>
      </c>
    </row>
    <row r="36" spans="1:3" x14ac:dyDescent="0.3">
      <c r="A36" s="126" cm="1">
        <f t="array" ref="A36">IFERROR(DATE(2024,1,INDEX('Janvier 2024'!C$6:AG$6,,INT(SMALL(transfo,ROW(A31))))),"")</f>
        <v>45305</v>
      </c>
      <c r="B36" s="119" t="str" cm="1">
        <f t="array" ref="B36">IFERROR(INDEX(tablo,((SMALL(transfo,ROW(A31))-INT(SMALL(transfo,ROW(A31))))*1000)-6,INT(SMALL(transfo,ROW(A31)))),"")</f>
        <v>D</v>
      </c>
      <c r="C36" s="119" t="str" cm="1">
        <f t="array" ref="C36">IFERROR(INDEX(logement,(SUM(SMALL(transfo,ROW(A31))-INT(SMALL(transfo,ROW(A31))))*1000)-6),"")</f>
        <v>Logement 8</v>
      </c>
    </row>
    <row r="37" spans="1:3" x14ac:dyDescent="0.3">
      <c r="A37" s="126" cm="1">
        <f t="array" ref="A37">IFERROR(DATE(2024,1,INDEX('Janvier 2024'!C$6:AG$6,,INT(SMALL(transfo,ROW(A32))))),"")</f>
        <v>45306</v>
      </c>
      <c r="B37" s="119" t="str" cm="1">
        <f t="array" ref="B37">IFERROR(INDEX(tablo,((SMALL(transfo,ROW(A32))-INT(SMALL(transfo,ROW(A32))))*1000)-6,INT(SMALL(transfo,ROW(A32)))),"")</f>
        <v>A</v>
      </c>
      <c r="C37" s="119" t="str" cm="1">
        <f t="array" ref="C37">IFERROR(INDEX(logement,(SUM(SMALL(transfo,ROW(A32))-INT(SMALL(transfo,ROW(A32))))*1000)-6),"")</f>
        <v>Logement 6</v>
      </c>
    </row>
    <row r="38" spans="1:3" x14ac:dyDescent="0.3">
      <c r="A38" s="126" cm="1">
        <f t="array" ref="A38">IFERROR(DATE(2024,1,INDEX('Janvier 2024'!C$6:AG$6,,INT(SMALL(transfo,ROW(A33))))),"")</f>
        <v>45306</v>
      </c>
      <c r="B38" s="119" t="str" cm="1">
        <f t="array" ref="B38">IFERROR(INDEX(tablo,((SMALL(transfo,ROW(A33))-INT(SMALL(transfo,ROW(A33))))*1000)-6,INT(SMALL(transfo,ROW(A33)))),"")</f>
        <v>A</v>
      </c>
      <c r="C38" s="119" t="str" cm="1">
        <f t="array" ref="C38">IFERROR(INDEX(logement,(SUM(SMALL(transfo,ROW(A33))-INT(SMALL(transfo,ROW(A33))))*1000)-6),"")</f>
        <v>Logement 10</v>
      </c>
    </row>
    <row r="39" spans="1:3" x14ac:dyDescent="0.3">
      <c r="A39" s="126" cm="1">
        <f t="array" ref="A39">IFERROR(DATE(2024,1,INDEX('Janvier 2024'!C$6:AG$6,,INT(SMALL(transfo,ROW(A34))))),"")</f>
        <v>45309</v>
      </c>
      <c r="B39" s="119" t="str" cm="1">
        <f t="array" ref="B39">IFERROR(INDEX(tablo,((SMALL(transfo,ROW(A34))-INT(SMALL(transfo,ROW(A34))))*1000)-6,INT(SMALL(transfo,ROW(A34)))),"")</f>
        <v>D</v>
      </c>
      <c r="C39" s="119" t="str" cm="1">
        <f t="array" ref="C39">IFERROR(INDEX(logement,(SUM(SMALL(transfo,ROW(A34))-INT(SMALL(transfo,ROW(A34))))*1000)-6),"")</f>
        <v>Logement 11</v>
      </c>
    </row>
    <row r="40" spans="1:3" x14ac:dyDescent="0.3">
      <c r="A40" s="126" cm="1">
        <f t="array" ref="A40">IFERROR(DATE(2024,1,INDEX('Janvier 2024'!C$6:AG$6,,INT(SMALL(transfo,ROW(A35))))),"")</f>
        <v>45310</v>
      </c>
      <c r="B40" s="119" t="str" cm="1">
        <f t="array" ref="B40">IFERROR(INDEX(tablo,((SMALL(transfo,ROW(A35))-INT(SMALL(transfo,ROW(A35))))*1000)-6,INT(SMALL(transfo,ROW(A35)))),"")</f>
        <v>D</v>
      </c>
      <c r="C40" s="119" t="str" cm="1">
        <f t="array" ref="C40">IFERROR(INDEX(logement,(SUM(SMALL(transfo,ROW(A35))-INT(SMALL(transfo,ROW(A35))))*1000)-6),"")</f>
        <v>Logement 2</v>
      </c>
    </row>
    <row r="41" spans="1:3" x14ac:dyDescent="0.3">
      <c r="A41" s="126" cm="1">
        <f t="array" ref="A41">IFERROR(DATE(2024,1,INDEX('Janvier 2024'!C$6:AG$6,,INT(SMALL(transfo,ROW(A36))))),"")</f>
        <v>45311</v>
      </c>
      <c r="B41" s="119" t="str" cm="1">
        <f t="array" ref="B41">IFERROR(INDEX(tablo,((SMALL(transfo,ROW(A36))-INT(SMALL(transfo,ROW(A36))))*1000)-6,INT(SMALL(transfo,ROW(A36)))),"")</f>
        <v>m</v>
      </c>
      <c r="C41" s="119" t="str" cm="1">
        <f t="array" ref="C41">IFERROR(INDEX(logement,(SUM(SMALL(transfo,ROW(A36))-INT(SMALL(transfo,ROW(A36))))*1000)-6),"")</f>
        <v>Logement 2</v>
      </c>
    </row>
    <row r="42" spans="1:3" x14ac:dyDescent="0.3">
      <c r="A42" s="126" cm="1">
        <f t="array" ref="A42">IFERROR(DATE(2024,1,INDEX('Janvier 2024'!C$6:AG$6,,INT(SMALL(transfo,ROW(A37))))),"")</f>
        <v>45311</v>
      </c>
      <c r="B42" s="119" t="str" cm="1">
        <f t="array" ref="B42">IFERROR(INDEX(tablo,((SMALL(transfo,ROW(A37))-INT(SMALL(transfo,ROW(A37))))*1000)-6,INT(SMALL(transfo,ROW(A37)))),"")</f>
        <v>D</v>
      </c>
      <c r="C42" s="119" t="str" cm="1">
        <f t="array" ref="C42">IFERROR(INDEX(logement,(SUM(SMALL(transfo,ROW(A37))-INT(SMALL(transfo,ROW(A37))))*1000)-6),"")</f>
        <v>Logement 3</v>
      </c>
    </row>
    <row r="43" spans="1:3" x14ac:dyDescent="0.3">
      <c r="A43" s="126" cm="1">
        <f t="array" ref="A43">IFERROR(DATE(2024,1,INDEX('Janvier 2024'!C$6:AG$6,,INT(SMALL(transfo,ROW(A38))))),"")</f>
        <v>45311</v>
      </c>
      <c r="B43" s="119" t="str" cm="1">
        <f t="array" ref="B43">IFERROR(INDEX(tablo,((SMALL(transfo,ROW(A38))-INT(SMALL(transfo,ROW(A38))))*1000)-6,INT(SMALL(transfo,ROW(A38)))),"")</f>
        <v>m</v>
      </c>
      <c r="C43" s="119" t="str" cm="1">
        <f t="array" ref="C43">IFERROR(INDEX(logement,(SUM(SMALL(transfo,ROW(A38))-INT(SMALL(transfo,ROW(A38))))*1000)-6),"")</f>
        <v>Logement 3</v>
      </c>
    </row>
    <row r="44" spans="1:3" x14ac:dyDescent="0.3">
      <c r="A44" s="126" cm="1">
        <f t="array" ref="A44">IFERROR(DATE(2024,1,INDEX('Janvier 2024'!C$6:AG$6,,INT(SMALL(transfo,ROW(A39))))),"")</f>
        <v>45311</v>
      </c>
      <c r="B44" s="119" t="str" cm="1">
        <f t="array" ref="B44">IFERROR(INDEX(tablo,((SMALL(transfo,ROW(A39))-INT(SMALL(transfo,ROW(A39))))*1000)-6,INT(SMALL(transfo,ROW(A39)))),"")</f>
        <v>A</v>
      </c>
      <c r="C44" s="119" t="str" cm="1">
        <f t="array" ref="C44">IFERROR(INDEX(logement,(SUM(SMALL(transfo,ROW(A39))-INT(SMALL(transfo,ROW(A39))))*1000)-6),"")</f>
        <v>Logement 4</v>
      </c>
    </row>
    <row r="45" spans="1:3" x14ac:dyDescent="0.3">
      <c r="A45" s="126" cm="1">
        <f t="array" ref="A45">IFERROR(DATE(2024,1,INDEX('Janvier 2024'!C$6:AG$6,,INT(SMALL(transfo,ROW(A40))))),"")</f>
        <v>45311</v>
      </c>
      <c r="B45" s="119" t="str" cm="1">
        <f t="array" ref="B45">IFERROR(INDEX(tablo,((SMALL(transfo,ROW(A40))-INT(SMALL(transfo,ROW(A40))))*1000)-6,INT(SMALL(transfo,ROW(A40)))),"")</f>
        <v>D</v>
      </c>
      <c r="C45" s="119" t="str" cm="1">
        <f t="array" ref="C45">IFERROR(INDEX(logement,(SUM(SMALL(transfo,ROW(A40))-INT(SMALL(transfo,ROW(A40))))*1000)-6),"")</f>
        <v>Logement 6</v>
      </c>
    </row>
    <row r="46" spans="1:3" x14ac:dyDescent="0.3">
      <c r="A46" s="126" cm="1">
        <f t="array" ref="A46">IFERROR(DATE(2024,1,INDEX('Janvier 2024'!C$6:AG$6,,INT(SMALL(transfo,ROW(A41))))),"")</f>
        <v>45311</v>
      </c>
      <c r="B46" s="119" t="str" cm="1">
        <f t="array" ref="B46">IFERROR(INDEX(tablo,((SMALL(transfo,ROW(A41))-INT(SMALL(transfo,ROW(A41))))*1000)-6,INT(SMALL(transfo,ROW(A41)))),"")</f>
        <v>D</v>
      </c>
      <c r="C46" s="119" t="str" cm="1">
        <f t="array" ref="C46">IFERROR(INDEX(logement,(SUM(SMALL(transfo,ROW(A41))-INT(SMALL(transfo,ROW(A41))))*1000)-6),"")</f>
        <v>Logement 9</v>
      </c>
    </row>
    <row r="47" spans="1:3" x14ac:dyDescent="0.3">
      <c r="A47" s="126" cm="1">
        <f t="array" ref="A47">IFERROR(DATE(2024,1,INDEX('Janvier 2024'!C$6:AG$6,,INT(SMALL(transfo,ROW(A42))))),"")</f>
        <v>45312</v>
      </c>
      <c r="B47" s="119" t="str" cm="1">
        <f t="array" ref="B47">IFERROR(INDEX(tablo,((SMALL(transfo,ROW(A42))-INT(SMALL(transfo,ROW(A42))))*1000)-6,INT(SMALL(transfo,ROW(A42)))),"")</f>
        <v>A</v>
      </c>
      <c r="C47" s="119" t="str" cm="1">
        <f t="array" ref="C47">IFERROR(INDEX(logement,(SUM(SMALL(transfo,ROW(A42))-INT(SMALL(transfo,ROW(A42))))*1000)-6),"")</f>
        <v>Logement 2</v>
      </c>
    </row>
    <row r="48" spans="1:3" x14ac:dyDescent="0.3">
      <c r="A48" s="126" cm="1">
        <f t="array" ref="A48">IFERROR(DATE(2024,1,INDEX('Janvier 2024'!C$6:AG$6,,INT(SMALL(transfo,ROW(A43))))),"")</f>
        <v>45312</v>
      </c>
      <c r="B48" s="119" t="str" cm="1">
        <f t="array" ref="B48">IFERROR(INDEX(tablo,((SMALL(transfo,ROW(A43))-INT(SMALL(transfo,ROW(A43))))*1000)-6,INT(SMALL(transfo,ROW(A43)))),"")</f>
        <v>A</v>
      </c>
      <c r="C48" s="119" t="str" cm="1">
        <f t="array" ref="C48">IFERROR(INDEX(logement,(SUM(SMALL(transfo,ROW(A43))-INT(SMALL(transfo,ROW(A43))))*1000)-6),"")</f>
        <v>Logement 3</v>
      </c>
    </row>
    <row r="49" spans="1:3" x14ac:dyDescent="0.3">
      <c r="A49" s="126" cm="1">
        <f t="array" ref="A49">IFERROR(DATE(2024,1,INDEX('Janvier 2024'!C$6:AG$6,,INT(SMALL(transfo,ROW(A44))))),"")</f>
        <v>45312</v>
      </c>
      <c r="B49" s="119" t="str" cm="1">
        <f t="array" ref="B49">IFERROR(INDEX(tablo,((SMALL(transfo,ROW(A44))-INT(SMALL(transfo,ROW(A44))))*1000)-6,INT(SMALL(transfo,ROW(A44)))),"")</f>
        <v>A</v>
      </c>
      <c r="C49" s="119" t="str" cm="1">
        <f t="array" ref="C49">IFERROR(INDEX(logement,(SUM(SMALL(transfo,ROW(A44))-INT(SMALL(transfo,ROW(A44))))*1000)-6),"")</f>
        <v>Logement 11</v>
      </c>
    </row>
    <row r="50" spans="1:3" x14ac:dyDescent="0.3">
      <c r="A50" s="126" cm="1">
        <f t="array" ref="A50">IFERROR(DATE(2024,1,INDEX('Janvier 2024'!C$6:AG$6,,INT(SMALL(transfo,ROW(A45))))),"")</f>
        <v>45312</v>
      </c>
      <c r="B50" s="119" t="str" cm="1">
        <f t="array" ref="B50">IFERROR(INDEX(tablo,((SMALL(transfo,ROW(A45))-INT(SMALL(transfo,ROW(A45))))*1000)-6,INT(SMALL(transfo,ROW(A45)))),"")</f>
        <v>m</v>
      </c>
      <c r="C50" s="119" t="str" cm="1">
        <f t="array" ref="C50">IFERROR(INDEX(logement,(SUM(SMALL(transfo,ROW(A45))-INT(SMALL(transfo,ROW(A45))))*1000)-6),"")</f>
        <v>Logement 11</v>
      </c>
    </row>
    <row r="51" spans="1:3" x14ac:dyDescent="0.3">
      <c r="A51" s="126" cm="1">
        <f t="array" ref="A51">IFERROR(DATE(2024,1,INDEX('Janvier 2024'!C$6:AG$6,,INT(SMALL(transfo,ROW(A46))))),"")</f>
        <v>45313</v>
      </c>
      <c r="B51" s="119" t="str" cm="1">
        <f t="array" ref="B51">IFERROR(INDEX(tablo,((SMALL(transfo,ROW(A46))-INT(SMALL(transfo,ROW(A46))))*1000)-6,INT(SMALL(transfo,ROW(A46)))),"")</f>
        <v>A</v>
      </c>
      <c r="C51" s="119" t="str" cm="1">
        <f t="array" ref="C51">IFERROR(INDEX(logement,(SUM(SMALL(transfo,ROW(A46))-INT(SMALL(transfo,ROW(A46))))*1000)-6),"")</f>
        <v>Logement 8</v>
      </c>
    </row>
    <row r="52" spans="1:3" x14ac:dyDescent="0.3">
      <c r="A52" s="126" cm="1">
        <f t="array" ref="A52">IFERROR(DATE(2024,1,INDEX('Janvier 2024'!C$6:AG$6,,INT(SMALL(transfo,ROW(A47))))),"")</f>
        <v>45317</v>
      </c>
      <c r="B52" s="119" t="str" cm="1">
        <f t="array" ref="B52">IFERROR(INDEX(tablo,((SMALL(transfo,ROW(A47))-INT(SMALL(transfo,ROW(A47))))*1000)-6,INT(SMALL(transfo,ROW(A47)))),"")</f>
        <v>D</v>
      </c>
      <c r="C52" s="119" t="str" cm="1">
        <f t="array" ref="C52">IFERROR(INDEX(logement,(SUM(SMALL(transfo,ROW(A47))-INT(SMALL(transfo,ROW(A47))))*1000)-6),"")</f>
        <v>Logement 3</v>
      </c>
    </row>
    <row r="53" spans="1:3" x14ac:dyDescent="0.3">
      <c r="A53" s="126" cm="1">
        <f t="array" ref="A53">IFERROR(DATE(2024,1,INDEX('Janvier 2024'!C$6:AG$6,,INT(SMALL(transfo,ROW(A48))))),"")</f>
        <v>45317</v>
      </c>
      <c r="B53" s="119" t="str" cm="1">
        <f t="array" ref="B53">IFERROR(INDEX(tablo,((SMALL(transfo,ROW(A48))-INT(SMALL(transfo,ROW(A48))))*1000)-6,INT(SMALL(transfo,ROW(A48)))),"")</f>
        <v>A</v>
      </c>
      <c r="C53" s="119" t="str" cm="1">
        <f t="array" ref="C53">IFERROR(INDEX(logement,(SUM(SMALL(transfo,ROW(A48))-INT(SMALL(transfo,ROW(A48))))*1000)-6),"")</f>
        <v>Logement 5</v>
      </c>
    </row>
    <row r="54" spans="1:3" x14ac:dyDescent="0.3">
      <c r="A54" s="126" cm="1">
        <f t="array" ref="A54">IFERROR(DATE(2024,1,INDEX('Janvier 2024'!C$6:AG$6,,INT(SMALL(transfo,ROW(A49))))),"")</f>
        <v>45318</v>
      </c>
      <c r="B54" s="119" t="str" cm="1">
        <f t="array" ref="B54">IFERROR(INDEX(tablo,((SMALL(transfo,ROW(A49))-INT(SMALL(transfo,ROW(A49))))*1000)-6,INT(SMALL(transfo,ROW(A49)))),"")</f>
        <v>A</v>
      </c>
      <c r="C54" s="119" t="str" cm="1">
        <f t="array" ref="C54">IFERROR(INDEX(logement,(SUM(SMALL(transfo,ROW(A49))-INT(SMALL(transfo,ROW(A49))))*1000)-6),"")</f>
        <v>Logement 3</v>
      </c>
    </row>
    <row r="55" spans="1:3" x14ac:dyDescent="0.3">
      <c r="A55" s="126" cm="1">
        <f t="array" ref="A55">IFERROR(DATE(2024,1,INDEX('Janvier 2024'!C$6:AG$6,,INT(SMALL(transfo,ROW(A50))))),"")</f>
        <v>45318</v>
      </c>
      <c r="B55" s="119" t="str" cm="1">
        <f t="array" ref="B55">IFERROR(INDEX(tablo,((SMALL(transfo,ROW(A50))-INT(SMALL(transfo,ROW(A50))))*1000)-6,INT(SMALL(transfo,ROW(A50)))),"")</f>
        <v>m</v>
      </c>
      <c r="C55" s="119" t="str" cm="1">
        <f t="array" ref="C55">IFERROR(INDEX(logement,(SUM(SMALL(transfo,ROW(A50))-INT(SMALL(transfo,ROW(A50))))*1000)-6),"")</f>
        <v>Logement 3</v>
      </c>
    </row>
    <row r="56" spans="1:3" x14ac:dyDescent="0.3">
      <c r="A56" s="126" cm="1">
        <f t="array" ref="A56">IFERROR(DATE(2024,1,INDEX('Janvier 2024'!C$6:AG$6,,INT(SMALL(transfo,ROW(A51))))),"")</f>
        <v>45319</v>
      </c>
      <c r="B56" s="119" t="str" cm="1">
        <f t="array" ref="B56">IFERROR(INDEX(tablo,((SMALL(transfo,ROW(A51))-INT(SMALL(transfo,ROW(A51))))*1000)-6,INT(SMALL(transfo,ROW(A51)))),"")</f>
        <v>A</v>
      </c>
      <c r="C56" s="119" t="str" cm="1">
        <f t="array" ref="C56">IFERROR(INDEX(logement,(SUM(SMALL(transfo,ROW(A51))-INT(SMALL(transfo,ROW(A51))))*1000)-6),"")</f>
        <v>Logement 9</v>
      </c>
    </row>
    <row r="57" spans="1:3" x14ac:dyDescent="0.3">
      <c r="A57" s="126" cm="1">
        <f t="array" ref="A57">IFERROR(DATE(2024,1,INDEX('Janvier 2024'!C$6:AG$6,,INT(SMALL(transfo,ROW(A52))))),"")</f>
        <v>45321</v>
      </c>
      <c r="B57" s="119" t="str" cm="1">
        <f t="array" ref="B57">IFERROR(INDEX(tablo,((SMALL(transfo,ROW(A52))-INT(SMALL(transfo,ROW(A52))))*1000)-6,INT(SMALL(transfo,ROW(A52)))),"")</f>
        <v>D</v>
      </c>
      <c r="C57" s="119" t="str" cm="1">
        <f t="array" ref="C57">IFERROR(INDEX(logement,(SUM(SMALL(transfo,ROW(A52))-INT(SMALL(transfo,ROW(A52))))*1000)-6),"")</f>
        <v>Logement 1</v>
      </c>
    </row>
    <row r="58" spans="1:3" x14ac:dyDescent="0.3">
      <c r="A58" s="126" cm="1">
        <f t="array" ref="A58">IFERROR(DATE(2024,1,INDEX('Janvier 2024'!C$6:AG$6,,INT(SMALL(transfo,ROW(A53))))),"")</f>
        <v>45321</v>
      </c>
      <c r="B58" s="119" t="str" cm="1">
        <f t="array" ref="B58">IFERROR(INDEX(tablo,((SMALL(transfo,ROW(A53))-INT(SMALL(transfo,ROW(A53))))*1000)-6,INT(SMALL(transfo,ROW(A53)))),"")</f>
        <v>A</v>
      </c>
      <c r="C58" s="119" t="str" cm="1">
        <f t="array" ref="C58">IFERROR(INDEX(logement,(SUM(SMALL(transfo,ROW(A53))-INT(SMALL(transfo,ROW(A53))))*1000)-6),"")</f>
        <v>Logement 6</v>
      </c>
    </row>
    <row r="59" spans="1:3" x14ac:dyDescent="0.3">
      <c r="A59" s="126" cm="1">
        <f t="array" ref="A59">IFERROR(DATE(2024,1,INDEX('Janvier 2024'!C$6:AG$6,,INT(SMALL(transfo,ROW(A54))))),"")</f>
        <v>45322</v>
      </c>
      <c r="B59" s="119" t="str" cm="1">
        <f t="array" ref="B59">IFERROR(INDEX(tablo,((SMALL(transfo,ROW(A54))-INT(SMALL(transfo,ROW(A54))))*1000)-6,INT(SMALL(transfo,ROW(A54)))),"")</f>
        <v>m</v>
      </c>
      <c r="C59" s="119" t="str" cm="1">
        <f t="array" ref="C59">IFERROR(INDEX(logement,(SUM(SMALL(transfo,ROW(A54))-INT(SMALL(transfo,ROW(A54))))*1000)-6),"")</f>
        <v>Logement 1</v>
      </c>
    </row>
    <row r="60" spans="1:3" x14ac:dyDescent="0.3">
      <c r="A60" s="126" cm="1">
        <f t="array" ref="A60">IFERROR(DATE(2024,1,INDEX('Janvier 2024'!C$6:AG$6,,INT(SMALL(transfo,ROW(A55))))),"")</f>
        <v>45322</v>
      </c>
      <c r="B60" s="119" t="str" cm="1">
        <f t="array" ref="B60">IFERROR(INDEX(tablo,((SMALL(transfo,ROW(A55))-INT(SMALL(transfo,ROW(A55))))*1000)-6,INT(SMALL(transfo,ROW(A55)))),"")</f>
        <v>D</v>
      </c>
      <c r="C60" s="119" t="str" cm="1">
        <f t="array" ref="C60">IFERROR(INDEX(logement,(SUM(SMALL(transfo,ROW(A55))-INT(SMALL(transfo,ROW(A55))))*1000)-6),"")</f>
        <v>Logement 3</v>
      </c>
    </row>
    <row r="61" spans="1:3" x14ac:dyDescent="0.3">
      <c r="A61" s="126" cm="1">
        <f t="array" ref="A61">IFERROR(DATE(2024,1,INDEX('Janvier 2024'!C$6:AG$6,,INT(SMALL(transfo,ROW(A56))))),"")</f>
        <v>45322</v>
      </c>
      <c r="B61" s="119" t="str" cm="1">
        <f t="array" ref="B61">IFERROR(INDEX(tablo,((SMALL(transfo,ROW(A56))-INT(SMALL(transfo,ROW(A56))))*1000)-6,INT(SMALL(transfo,ROW(A56)))),"")</f>
        <v>D</v>
      </c>
      <c r="C61" s="119" t="str" cm="1">
        <f t="array" ref="C61">IFERROR(INDEX(logement,(SUM(SMALL(transfo,ROW(A56))-INT(SMALL(transfo,ROW(A56))))*1000)-6),"")</f>
        <v>Logement 5</v>
      </c>
    </row>
    <row r="62" spans="1:3" x14ac:dyDescent="0.3">
      <c r="A62" s="126" t="str" cm="1">
        <f t="array" ref="A62">IFERROR(DATE(2024,1,INDEX('Janvier 2024'!C$6:AG$6,,INT(SMALL(transfo,ROW(A57))))),"")</f>
        <v/>
      </c>
      <c r="B62" s="119" t="str" cm="1">
        <f t="array" ref="B62">IFERROR(INDEX(tablo,((SMALL(transfo,ROW(A57))-INT(SMALL(transfo,ROW(A57))))*1000)-6,INT(SMALL(transfo,ROW(A57)))),"")</f>
        <v/>
      </c>
      <c r="C62" s="119" t="str" cm="1">
        <f t="array" ref="C62">IFERROR(INDEX(logement,(SUM(SMALL(transfo,ROW(A57))-INT(SMALL(transfo,ROW(A57))))*1000)-6),"")</f>
        <v/>
      </c>
    </row>
    <row r="63" spans="1:3" x14ac:dyDescent="0.3">
      <c r="A63" s="126" t="str" cm="1">
        <f t="array" ref="A63">IFERROR(DATE(2024,1,INDEX('Janvier 2024'!C$6:AG$6,,INT(SMALL(transfo,ROW(A58))))),"")</f>
        <v/>
      </c>
      <c r="B63" s="119" t="str" cm="1">
        <f t="array" ref="B63">IFERROR(INDEX(tablo,((SMALL(transfo,ROW(A58))-INT(SMALL(transfo,ROW(A58))))*1000)-6,INT(SMALL(transfo,ROW(A58)))),"")</f>
        <v/>
      </c>
      <c r="C63" s="119" t="str" cm="1">
        <f t="array" ref="C63">IFERROR(INDEX(logement,(SUM(SMALL(transfo,ROW(A58))-INT(SMALL(transfo,ROW(A58))))*1000)-6),"")</f>
        <v/>
      </c>
    </row>
    <row r="64" spans="1:3" x14ac:dyDescent="0.3">
      <c r="A64" s="126" t="str" cm="1">
        <f t="array" ref="A64">IFERROR(DATE(2024,1,INDEX('Janvier 2024'!C$6:AG$6,,INT(SMALL(transfo,ROW(A59))))),"")</f>
        <v/>
      </c>
      <c r="B64" s="119" t="str" cm="1">
        <f t="array" ref="B64">IFERROR(INDEX(tablo,((SMALL(transfo,ROW(A59))-INT(SMALL(transfo,ROW(A59))))*1000)-6,INT(SMALL(transfo,ROW(A59)))),"")</f>
        <v/>
      </c>
      <c r="C64" s="119" t="str" cm="1">
        <f t="array" ref="C64">IFERROR(INDEX(logement,(SUM(SMALL(transfo,ROW(A59))-INT(SMALL(transfo,ROW(A59))))*1000)-6),"")</f>
        <v/>
      </c>
    </row>
    <row r="65" spans="1:3" x14ac:dyDescent="0.3">
      <c r="A65" s="126" t="str" cm="1">
        <f t="array" ref="A65">IFERROR(DATE(2024,1,INDEX('Janvier 2024'!C$6:AG$6,,INT(SMALL(transfo,ROW(A60))))),"")</f>
        <v/>
      </c>
      <c r="B65" s="119" t="str" cm="1">
        <f t="array" ref="B65">IFERROR(INDEX(tablo,((SMALL(transfo,ROW(A60))-INT(SMALL(transfo,ROW(A60))))*1000)-6,INT(SMALL(transfo,ROW(A60)))),"")</f>
        <v/>
      </c>
      <c r="C65" s="119" t="str" cm="1">
        <f t="array" ref="C65">IFERROR(INDEX(logement,(SUM(SMALL(transfo,ROW(A60))-INT(SMALL(transfo,ROW(A60))))*1000)-6),"")</f>
        <v/>
      </c>
    </row>
  </sheetData>
  <autoFilter ref="A5:C64" xr:uid="{39E49D74-8A97-47CA-B4E9-AB4503E2795E}"/>
  <phoneticPr fontId="19" type="noConversion"/>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dimension ref="A1:E6"/>
  <sheetViews>
    <sheetView workbookViewId="0">
      <selection activeCell="A7" sqref="A7"/>
    </sheetView>
  </sheetViews>
  <sheetFormatPr baseColWidth="10" defaultColWidth="11.5546875" defaultRowHeight="15.6" x14ac:dyDescent="0.3"/>
  <cols>
    <col min="1" max="1" width="14" style="39" customWidth="1"/>
    <col min="2" max="2" width="14.21875" style="39" customWidth="1"/>
    <col min="3" max="3" width="15.88671875" style="49" customWidth="1"/>
    <col min="4" max="4" width="11.5546875" style="38"/>
    <col min="5" max="5" width="13.77734375" style="38" customWidth="1"/>
    <col min="6" max="16384" width="11.5546875" style="38"/>
  </cols>
  <sheetData>
    <row r="1" spans="1:5" x14ac:dyDescent="0.3">
      <c r="A1" s="41" t="s">
        <v>64</v>
      </c>
      <c r="B1" s="38"/>
      <c r="C1" s="48"/>
      <c r="D1" s="39" t="s">
        <v>65</v>
      </c>
      <c r="E1" s="48"/>
    </row>
    <row r="2" spans="1:5" x14ac:dyDescent="0.3">
      <c r="A2" s="38"/>
      <c r="B2" s="38"/>
    </row>
    <row r="3" spans="1:5" x14ac:dyDescent="0.3">
      <c r="A3" s="40" t="s">
        <v>61</v>
      </c>
      <c r="B3" s="40" t="s">
        <v>62</v>
      </c>
      <c r="C3" s="40" t="s">
        <v>63</v>
      </c>
    </row>
    <row r="6" spans="1:5" ht="13.8" customHeight="1" x14ac:dyDescent="0.3"/>
  </sheetData>
  <sortState xmlns:xlrd2="http://schemas.microsoft.com/office/spreadsheetml/2017/richdata2" ref="A4:C11">
    <sortCondition ref="C4"/>
  </sortState>
  <dataValidations count="2">
    <dataValidation type="list" allowBlank="1" showInputMessage="1" showErrorMessage="1" sqref="C1" xr:uid="{00000000-0002-0000-0200-000000000000}">
      <formula1>Noms</formula1>
    </dataValidation>
    <dataValidation type="list" allowBlank="1" showInputMessage="1" showErrorMessage="1" sqref="E1" xr:uid="{00000000-0002-0000-0200-000001000000}">
      <formula1>Période</formula1>
    </dataValidation>
  </dataValidations>
  <pageMargins left="0.7" right="0.7" top="0.75" bottom="0.75" header="0.3" footer="0.3"/>
  <pageSetup paperSize="9" orientation="portrait" horizontalDpi="0" verticalDpi="0"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2"/>
  <dimension ref="C1:G13"/>
  <sheetViews>
    <sheetView workbookViewId="0">
      <selection activeCell="A17" sqref="A17"/>
    </sheetView>
  </sheetViews>
  <sheetFormatPr baseColWidth="10" defaultRowHeight="14.4" x14ac:dyDescent="0.3"/>
  <cols>
    <col min="3" max="3" width="11.5546875" style="44"/>
  </cols>
  <sheetData>
    <row r="1" spans="3:7" x14ac:dyDescent="0.3">
      <c r="C1" s="46" t="s">
        <v>78</v>
      </c>
      <c r="D1" s="1"/>
      <c r="E1" s="42" t="s">
        <v>77</v>
      </c>
    </row>
    <row r="2" spans="3:7" x14ac:dyDescent="0.3">
      <c r="C2" s="45" t="s">
        <v>80</v>
      </c>
      <c r="E2" s="37" t="s">
        <v>50</v>
      </c>
    </row>
    <row r="3" spans="3:7" x14ac:dyDescent="0.3">
      <c r="C3" s="45" t="s">
        <v>66</v>
      </c>
      <c r="E3" s="47" t="s">
        <v>51</v>
      </c>
      <c r="G3" s="43" t="s">
        <v>79</v>
      </c>
    </row>
    <row r="4" spans="3:7" x14ac:dyDescent="0.3">
      <c r="C4" s="44" t="s">
        <v>67</v>
      </c>
      <c r="E4" s="17" t="s">
        <v>52</v>
      </c>
    </row>
    <row r="5" spans="3:7" x14ac:dyDescent="0.3">
      <c r="C5" s="44" t="s">
        <v>68</v>
      </c>
      <c r="E5" s="30" t="s">
        <v>53</v>
      </c>
    </row>
    <row r="6" spans="3:7" x14ac:dyDescent="0.3">
      <c r="C6" s="44" t="s">
        <v>69</v>
      </c>
    </row>
    <row r="7" spans="3:7" x14ac:dyDescent="0.3">
      <c r="C7" s="44" t="s">
        <v>70</v>
      </c>
    </row>
    <row r="8" spans="3:7" x14ac:dyDescent="0.3">
      <c r="C8" s="44" t="s">
        <v>71</v>
      </c>
    </row>
    <row r="9" spans="3:7" x14ac:dyDescent="0.3">
      <c r="C9" s="44" t="s">
        <v>72</v>
      </c>
    </row>
    <row r="10" spans="3:7" x14ac:dyDescent="0.3">
      <c r="C10" s="44" t="s">
        <v>73</v>
      </c>
    </row>
    <row r="11" spans="3:7" x14ac:dyDescent="0.3">
      <c r="C11" s="44" t="s">
        <v>74</v>
      </c>
    </row>
    <row r="12" spans="3:7" x14ac:dyDescent="0.3">
      <c r="C12" s="44" t="s">
        <v>75</v>
      </c>
    </row>
    <row r="13" spans="3:7" x14ac:dyDescent="0.3">
      <c r="C13" s="44" t="s">
        <v>76</v>
      </c>
    </row>
  </sheetData>
  <hyperlinks>
    <hyperlink ref="G3" r:id="rId1" xr:uid="{00000000-0004-0000-0300-000000000000}"/>
  </hyperlinks>
  <pageMargins left="0.7" right="0.7" top="0.75" bottom="0.75" header="0.3" footer="0.3"/>
  <pageSetup paperSize="9" orientation="portrait" horizontalDpi="0" verticalDpi="0" r:id="rId2"/>
</worksheet>
</file>

<file path=docProps/app.xml><?xml version="1.0" encoding="utf-8"?>
<Properties xmlns="http://schemas.openxmlformats.org/officeDocument/2006/extended-properties" xmlns:vt="http://schemas.openxmlformats.org/officeDocument/2006/docPropsVTypes">
  <Template>TM03987167</Template>
  <Application>Microsoft Excel</Application>
  <DocSecurity>0</DocSecurity>
  <ScaleCrop>false</ScaleCrop>
  <HeadingPairs>
    <vt:vector size="4" baseType="variant">
      <vt:variant>
        <vt:lpstr>Feuilles de calcul</vt:lpstr>
      </vt:variant>
      <vt:variant>
        <vt:i4>5</vt:i4>
      </vt:variant>
      <vt:variant>
        <vt:lpstr>Plages nommées</vt:lpstr>
      </vt:variant>
      <vt:variant>
        <vt:i4>16</vt:i4>
      </vt:variant>
    </vt:vector>
  </HeadingPairs>
  <TitlesOfParts>
    <vt:vector size="21" baseType="lpstr">
      <vt:lpstr>Janvier</vt:lpstr>
      <vt:lpstr>Janvier 2024</vt:lpstr>
      <vt:lpstr>DA</vt:lpstr>
      <vt:lpstr>Employée</vt:lpstr>
      <vt:lpstr>Datas</vt:lpstr>
      <vt:lpstr>AnnéeCalendrier</vt:lpstr>
      <vt:lpstr>CléArrivée</vt:lpstr>
      <vt:lpstr>CléDépart</vt:lpstr>
      <vt:lpstr>Clédépartarrivée</vt:lpstr>
      <vt:lpstr>ÉtiquetteCléCongé</vt:lpstr>
      <vt:lpstr>ÉtiquetteCléPersonnalisée1</vt:lpstr>
      <vt:lpstr>ÉtiquetteCléPersonnalisée2</vt:lpstr>
      <vt:lpstr>ÉtiquetteCléPersonnel</vt:lpstr>
      <vt:lpstr>Janvier!Impression_des_titres</vt:lpstr>
      <vt:lpstr>logement</vt:lpstr>
      <vt:lpstr>Nom_clé</vt:lpstr>
      <vt:lpstr>Janvier!NomMois</vt:lpstr>
      <vt:lpstr>tablo</vt:lpstr>
      <vt:lpstr>Titre_Absence_Employé</vt:lpstr>
      <vt:lpstr>transfo</vt:lpstr>
      <vt:lpstr>Janvier!Zone_d_impression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Dell</dc:creator>
  <cp:lastModifiedBy>koch gilles</cp:lastModifiedBy>
  <cp:lastPrinted>2023-08-04T10:47:04Z</cp:lastPrinted>
  <dcterms:created xsi:type="dcterms:W3CDTF">2016-12-06T04:52:27Z</dcterms:created>
  <dcterms:modified xsi:type="dcterms:W3CDTF">2024-01-07T16:02:22Z</dcterms:modified>
</cp:coreProperties>
</file>