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29518423-9A37-4C29-8AD2-7C27641CDFFA}" xr6:coauthVersionLast="47" xr6:coauthVersionMax="47" xr10:uidLastSave="{00000000-0000-0000-0000-000000000000}"/>
  <bookViews>
    <workbookView xWindow="-108" yWindow="-108" windowWidth="23256" windowHeight="12576" xr2:uid="{A5463D8B-B531-42BE-9EC6-68092432D3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1" l="1" a="1"/>
  <c r="N4" i="1"/>
  <c r="N5" i="1" a="1"/>
  <c r="N5" i="1" s="1"/>
  <c r="N6" i="1" a="1"/>
  <c r="N6" i="1"/>
  <c r="N7" i="1" a="1"/>
  <c r="N7" i="1" s="1"/>
  <c r="N8" i="1" a="1"/>
  <c r="N8" i="1"/>
  <c r="N9" i="1" a="1"/>
  <c r="N9" i="1" s="1"/>
  <c r="N10" i="1" a="1"/>
  <c r="N10" i="1"/>
  <c r="N11" i="1" a="1"/>
  <c r="N11" i="1" s="1"/>
  <c r="N12" i="1" a="1"/>
  <c r="N12" i="1"/>
  <c r="N13" i="1" a="1"/>
  <c r="N13" i="1" s="1"/>
  <c r="N14" i="1" a="1"/>
  <c r="N14" i="1"/>
  <c r="N15" i="1" a="1"/>
  <c r="N15" i="1" s="1"/>
  <c r="N16" i="1" a="1"/>
  <c r="N16" i="1"/>
  <c r="N17" i="1" a="1"/>
  <c r="N17" i="1" s="1"/>
  <c r="N18" i="1" a="1"/>
  <c r="N18" i="1"/>
  <c r="N19" i="1" a="1"/>
  <c r="N19" i="1" s="1"/>
  <c r="N20" i="1" a="1"/>
  <c r="N20" i="1"/>
  <c r="N21" i="1" a="1"/>
  <c r="N21" i="1" s="1"/>
  <c r="N22" i="1" a="1"/>
  <c r="N22" i="1"/>
  <c r="N23" i="1" a="1"/>
  <c r="N23" i="1" s="1"/>
  <c r="N24" i="1" a="1"/>
  <c r="N24" i="1"/>
  <c r="N25" i="1" a="1"/>
  <c r="N25" i="1" s="1"/>
  <c r="N26" i="1" a="1"/>
  <c r="N26" i="1"/>
  <c r="N27" i="1" a="1"/>
  <c r="N27" i="1" s="1"/>
  <c r="N3" i="1" a="1"/>
  <c r="N3" i="1" s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<sst xmlns="http://schemas.openxmlformats.org/spreadsheetml/2006/main" count="41" uniqueCount="41">
  <si>
    <t>Lens Care</t>
  </si>
  <si>
    <t>Seulement pour information</t>
  </si>
  <si>
    <t>TM</t>
  </si>
  <si>
    <t>CA S1 2023</t>
  </si>
  <si>
    <t>Nombre d'opticiens (Segm: S,A,B,C et OC)</t>
  </si>
  <si>
    <t>Contribution CA S1 2023</t>
  </si>
  <si>
    <t>Classement Chiffre d'Affaire</t>
  </si>
  <si>
    <t>Total (Moyenne)</t>
  </si>
  <si>
    <t>Attia,Laura</t>
  </si>
  <si>
    <t>Brishoual,Vincent</t>
  </si>
  <si>
    <t>Comes,Arnaud</t>
  </si>
  <si>
    <t>Dhaene,William</t>
  </si>
  <si>
    <t>El Hamdani,Mohamed</t>
  </si>
  <si>
    <t>Gendre, Isabelle</t>
  </si>
  <si>
    <t>Le Mesnager,Anaïs</t>
  </si>
  <si>
    <t>Trouve,Gildas</t>
  </si>
  <si>
    <t>Charrousseau,Hugo</t>
  </si>
  <si>
    <t>Huddon,Laurence</t>
  </si>
  <si>
    <t>Humbert,Christel</t>
  </si>
  <si>
    <t>James,Apolina</t>
  </si>
  <si>
    <t>Jorge,Paul</t>
  </si>
  <si>
    <t>Laurent,Etienne</t>
  </si>
  <si>
    <t>Lopinto, Stephanie</t>
  </si>
  <si>
    <t>Vigneau Brette,Elodie</t>
  </si>
  <si>
    <t>Bezombes,Olivier</t>
  </si>
  <si>
    <t>Convers,Cyril</t>
  </si>
  <si>
    <t>Duret,Marie</t>
  </si>
  <si>
    <t>François,Anaïs</t>
  </si>
  <si>
    <t>Lopez,Emeline</t>
  </si>
  <si>
    <t>Mauro,Sandra</t>
  </si>
  <si>
    <t>Pitous,Philippe</t>
  </si>
  <si>
    <t>Pujol,Michèle</t>
  </si>
  <si>
    <t>Vladikine,Cedric</t>
  </si>
  <si>
    <t>Critère A</t>
  </si>
  <si>
    <t>Classement Critère A</t>
  </si>
  <si>
    <t>Critère B</t>
  </si>
  <si>
    <t>Classement Critère B</t>
  </si>
  <si>
    <t>Critière C</t>
  </si>
  <si>
    <t>Classement Critère C</t>
  </si>
  <si>
    <t>Classement total</t>
  </si>
  <si>
    <t>Classement Corrigé En cas d'égalité le CA S1 2023 fait la différence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</si>
</sst>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"/>
    <numFmt numFmtId="165" formatCode="0.0%"/>
    <numFmt numFmtId="166" formatCode="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3" fontId="0" fillId="4" borderId="4" xfId="0" applyNumberFormat="1" applyFill="1" applyBorder="1" applyAlignment="1">
      <alignment horizontal="center" vertical="center" wrapText="1"/>
    </xf>
    <xf numFmtId="3" fontId="0" fillId="5" borderId="4" xfId="0" applyNumberFormat="1" applyFill="1" applyBorder="1" applyAlignment="1">
      <alignment horizontal="center" vertical="center" wrapText="1"/>
    </xf>
    <xf numFmtId="3" fontId="0" fillId="6" borderId="4" xfId="0" applyNumberFormat="1" applyFill="1" applyBorder="1" applyAlignment="1">
      <alignment horizontal="center" vertical="center" wrapText="1"/>
    </xf>
    <xf numFmtId="4" fontId="0" fillId="6" borderId="4" xfId="0" applyNumberFormat="1" applyFill="1" applyBorder="1" applyAlignment="1">
      <alignment horizontal="center" vertical="center" wrapText="1"/>
    </xf>
    <xf numFmtId="4" fontId="0" fillId="4" borderId="4" xfId="0" applyNumberForma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" fontId="0" fillId="0" borderId="5" xfId="1" applyNumberFormat="1" applyFont="1" applyBorder="1" applyAlignment="1">
      <alignment horizontal="center"/>
    </xf>
    <xf numFmtId="165" fontId="0" fillId="0" borderId="5" xfId="1" applyNumberFormat="1" applyFont="1" applyBorder="1" applyAlignment="1">
      <alignment horizontal="center"/>
    </xf>
    <xf numFmtId="1" fontId="0" fillId="6" borderId="5" xfId="1" applyNumberFormat="1" applyFont="1" applyFill="1" applyBorder="1" applyAlignment="1">
      <alignment horizontal="center"/>
    </xf>
    <xf numFmtId="9" fontId="0" fillId="0" borderId="5" xfId="1" applyFont="1" applyBorder="1" applyAlignment="1">
      <alignment horizontal="center"/>
    </xf>
    <xf numFmtId="164" fontId="0" fillId="0" borderId="5" xfId="1" applyNumberFormat="1" applyFont="1" applyBorder="1" applyAlignment="1">
      <alignment horizontal="center"/>
    </xf>
    <xf numFmtId="166" fontId="0" fillId="0" borderId="5" xfId="1" applyNumberFormat="1" applyFon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4" fontId="0" fillId="7" borderId="4" xfId="0" applyNumberForma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165" fontId="0" fillId="0" borderId="5" xfId="1" applyNumberFormat="1" applyFont="1" applyFill="1" applyBorder="1" applyAlignment="1">
      <alignment horizontal="center"/>
    </xf>
    <xf numFmtId="0" fontId="0" fillId="4" borderId="0" xfId="0" applyFill="1"/>
    <xf numFmtId="0" fontId="2" fillId="8" borderId="5" xfId="0" applyFont="1" applyFill="1" applyBorder="1" applyAlignment="1">
      <alignment horizontal="center" vertical="center"/>
    </xf>
    <xf numFmtId="164" fontId="4" fillId="8" borderId="5" xfId="0" applyNumberFormat="1" applyFont="1" applyFill="1" applyBorder="1" applyAlignment="1">
      <alignment horizontal="center"/>
    </xf>
    <xf numFmtId="166" fontId="4" fillId="8" borderId="5" xfId="1" applyNumberFormat="1" applyFont="1" applyFill="1" applyBorder="1" applyAlignment="1">
      <alignment horizontal="center"/>
    </xf>
    <xf numFmtId="0" fontId="5" fillId="8" borderId="5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6C38B-DE83-44BA-8A04-2D77DC7C953F}">
  <dimension ref="A1:N28"/>
  <sheetViews>
    <sheetView tabSelected="1" workbookViewId="0">
      <selection activeCell="Q21" sqref="Q21:Q22"/>
    </sheetView>
  </sheetViews>
  <sheetFormatPr baseColWidth="10" defaultRowHeight="14.4" x14ac:dyDescent="0.3"/>
  <sheetData>
    <row r="1" spans="1:14" ht="15" thickBot="1" x14ac:dyDescent="0.35">
      <c r="A1" s="2" t="s">
        <v>0</v>
      </c>
      <c r="B1" s="1"/>
      <c r="C1" s="1"/>
      <c r="D1" s="20" t="s">
        <v>1</v>
      </c>
      <c r="E1" s="21"/>
      <c r="F1" s="1"/>
      <c r="G1" s="1"/>
      <c r="H1" s="1"/>
      <c r="I1" s="1"/>
      <c r="J1" s="1"/>
      <c r="K1" s="1"/>
      <c r="L1" s="1"/>
      <c r="M1" s="1"/>
    </row>
    <row r="2" spans="1:14" ht="86.4" x14ac:dyDescent="0.3">
      <c r="A2" s="3" t="s">
        <v>2</v>
      </c>
      <c r="B2" s="4" t="s">
        <v>3</v>
      </c>
      <c r="C2" s="4" t="s">
        <v>4</v>
      </c>
      <c r="D2" s="4" t="s">
        <v>5</v>
      </c>
      <c r="E2" s="5" t="s">
        <v>6</v>
      </c>
      <c r="F2" s="4" t="s">
        <v>33</v>
      </c>
      <c r="G2" s="5" t="s">
        <v>34</v>
      </c>
      <c r="H2" s="4" t="s">
        <v>35</v>
      </c>
      <c r="I2" s="6" t="s">
        <v>36</v>
      </c>
      <c r="J2" s="4" t="s">
        <v>37</v>
      </c>
      <c r="K2" s="6" t="s">
        <v>38</v>
      </c>
      <c r="L2" s="4" t="s">
        <v>7</v>
      </c>
      <c r="M2" s="7" t="s">
        <v>39</v>
      </c>
      <c r="N2" s="19" t="s">
        <v>40</v>
      </c>
    </row>
    <row r="3" spans="1:14" x14ac:dyDescent="0.3">
      <c r="A3" s="8" t="s">
        <v>8</v>
      </c>
      <c r="B3" s="9">
        <v>143477.51079491733</v>
      </c>
      <c r="C3" s="10">
        <v>230</v>
      </c>
      <c r="D3" s="11">
        <v>4.7325070519716524E-2</v>
      </c>
      <c r="E3" s="12">
        <v>6</v>
      </c>
      <c r="F3" s="14">
        <v>623.81526432572753</v>
      </c>
      <c r="G3" s="12">
        <v>8</v>
      </c>
      <c r="H3" s="13">
        <v>0.35652173913043478</v>
      </c>
      <c r="I3" s="12">
        <v>25</v>
      </c>
      <c r="J3" s="11">
        <v>4.5447368048941561E-2</v>
      </c>
      <c r="K3" s="12">
        <v>2</v>
      </c>
      <c r="L3" s="15">
        <v>8.75</v>
      </c>
      <c r="M3" s="23">
        <f>RANK(L3,L$3:L$27)</f>
        <v>17</v>
      </c>
      <c r="N3" s="24" cm="1">
        <f t="array" ref="N3">SUMPRODUCT(--(L$3:L$27+(B$3:B$27/10000000)&gt;L3+B3/10000000))+1</f>
        <v>17</v>
      </c>
    </row>
    <row r="4" spans="1:14" x14ac:dyDescent="0.3">
      <c r="A4" s="8" t="s">
        <v>9</v>
      </c>
      <c r="B4" s="9">
        <v>96436.050992450037</v>
      </c>
      <c r="C4" s="10">
        <v>148</v>
      </c>
      <c r="D4" s="11">
        <v>3.1808768416564631E-2</v>
      </c>
      <c r="E4" s="12">
        <v>18</v>
      </c>
      <c r="F4" s="14">
        <v>651.59493913817596</v>
      </c>
      <c r="G4" s="12">
        <v>7</v>
      </c>
      <c r="H4" s="13">
        <v>0.52027027027027029</v>
      </c>
      <c r="I4" s="12">
        <v>24</v>
      </c>
      <c r="J4" s="11">
        <v>-6.7938643737424087E-2</v>
      </c>
      <c r="K4" s="12">
        <v>13</v>
      </c>
      <c r="L4" s="15">
        <v>11</v>
      </c>
      <c r="M4" s="23">
        <f t="shared" ref="M4:M27" si="0">RANK(L4,L$3:L$27)</f>
        <v>9</v>
      </c>
      <c r="N4" s="24" cm="1">
        <f t="array" ref="N4">SUMPRODUCT(--(L$3:L$27+(B$3:B$27/10000000)&gt;L4+B4/10000000))+1</f>
        <v>9</v>
      </c>
    </row>
    <row r="5" spans="1:14" x14ac:dyDescent="0.3">
      <c r="A5" s="8" t="s">
        <v>10</v>
      </c>
      <c r="B5" s="9">
        <v>191432.85908304993</v>
      </c>
      <c r="C5" s="10">
        <v>191</v>
      </c>
      <c r="D5" s="11">
        <v>6.3142812456830191E-2</v>
      </c>
      <c r="E5" s="12">
        <v>3</v>
      </c>
      <c r="F5" s="14">
        <v>1002.2662779217274</v>
      </c>
      <c r="G5" s="12">
        <v>1</v>
      </c>
      <c r="H5" s="13">
        <v>0.73298429319371727</v>
      </c>
      <c r="I5" s="12">
        <v>5</v>
      </c>
      <c r="J5" s="11">
        <v>-1.9015414599267477E-2</v>
      </c>
      <c r="K5" s="12">
        <v>7</v>
      </c>
      <c r="L5" s="15">
        <v>3.25</v>
      </c>
      <c r="M5" s="23">
        <f t="shared" si="0"/>
        <v>25</v>
      </c>
      <c r="N5" s="24" cm="1">
        <f t="array" ref="N5">SUMPRODUCT(--(L$3:L$27+(B$3:B$27/10000000)&gt;L5+B5/10000000))+1</f>
        <v>25</v>
      </c>
    </row>
    <row r="6" spans="1:14" x14ac:dyDescent="0.3">
      <c r="A6" s="8" t="s">
        <v>11</v>
      </c>
      <c r="B6" s="9">
        <v>84014.472273000036</v>
      </c>
      <c r="C6" s="10">
        <v>175</v>
      </c>
      <c r="D6" s="11">
        <v>2.7711596075009021E-2</v>
      </c>
      <c r="E6" s="12">
        <v>21</v>
      </c>
      <c r="F6" s="14">
        <v>480.08269870285733</v>
      </c>
      <c r="G6" s="12">
        <v>17</v>
      </c>
      <c r="H6" s="13">
        <v>0.62857142857142856</v>
      </c>
      <c r="I6" s="12">
        <v>17</v>
      </c>
      <c r="J6" s="11">
        <v>-8.2350922976637486E-2</v>
      </c>
      <c r="K6" s="12">
        <v>14</v>
      </c>
      <c r="L6" s="15">
        <v>12</v>
      </c>
      <c r="M6" s="23">
        <f t="shared" si="0"/>
        <v>7</v>
      </c>
      <c r="N6" s="24" cm="1">
        <f t="array" ref="N6">SUMPRODUCT(--(L$3:L$27+(B$3:B$27/10000000)&gt;L6+B6/10000000))+1</f>
        <v>7</v>
      </c>
    </row>
    <row r="7" spans="1:14" x14ac:dyDescent="0.3">
      <c r="A7" s="8" t="s">
        <v>12</v>
      </c>
      <c r="B7" s="25">
        <v>70927.055762350006</v>
      </c>
      <c r="C7" s="10">
        <v>168</v>
      </c>
      <c r="D7" s="22">
        <v>2.339480171569849E-2</v>
      </c>
      <c r="E7" s="12">
        <v>24</v>
      </c>
      <c r="F7" s="14">
        <v>422.18485572827387</v>
      </c>
      <c r="G7" s="12">
        <v>21</v>
      </c>
      <c r="H7" s="13">
        <v>0.66666666666666663</v>
      </c>
      <c r="I7" s="12">
        <v>11</v>
      </c>
      <c r="J7" s="11">
        <v>-0.15010717420875597</v>
      </c>
      <c r="K7" s="12">
        <v>23</v>
      </c>
      <c r="L7" s="26">
        <v>13.75</v>
      </c>
      <c r="M7" s="23">
        <f t="shared" si="0"/>
        <v>4</v>
      </c>
      <c r="N7" s="27" cm="1">
        <f t="array" ref="N7">SUMPRODUCT(--(L$3:L$27+(B$3:B$27/10000000)&gt;L7+B7/10000000))+1</f>
        <v>6</v>
      </c>
    </row>
    <row r="8" spans="1:14" x14ac:dyDescent="0.3">
      <c r="A8" s="8" t="s">
        <v>13</v>
      </c>
      <c r="B8" s="9">
        <v>79985.428893299948</v>
      </c>
      <c r="C8" s="10">
        <v>175</v>
      </c>
      <c r="D8" s="11">
        <v>2.6382643816115648E-2</v>
      </c>
      <c r="E8" s="12">
        <v>22</v>
      </c>
      <c r="F8" s="14">
        <v>457.05959367599968</v>
      </c>
      <c r="G8" s="12">
        <v>19</v>
      </c>
      <c r="H8" s="13">
        <v>0.61142857142857143</v>
      </c>
      <c r="I8" s="12">
        <v>20</v>
      </c>
      <c r="J8" s="11">
        <v>-0.11721841783558118</v>
      </c>
      <c r="K8" s="12">
        <v>18</v>
      </c>
      <c r="L8" s="15">
        <v>14.25</v>
      </c>
      <c r="M8" s="23">
        <f t="shared" si="0"/>
        <v>3</v>
      </c>
      <c r="N8" s="24" cm="1">
        <f t="array" ref="N8">SUMPRODUCT(--(L$3:L$27+(B$3:B$27/10000000)&gt;L8+B8/10000000))+1</f>
        <v>3</v>
      </c>
    </row>
    <row r="9" spans="1:14" x14ac:dyDescent="0.3">
      <c r="A9" s="8" t="s">
        <v>14</v>
      </c>
      <c r="B9" s="9">
        <v>215548.72781936437</v>
      </c>
      <c r="C9" s="10">
        <v>424</v>
      </c>
      <c r="D9" s="11">
        <v>7.1097265961544448E-2</v>
      </c>
      <c r="E9" s="12">
        <v>2</v>
      </c>
      <c r="F9" s="14">
        <v>508.36964108340652</v>
      </c>
      <c r="G9" s="12">
        <v>15</v>
      </c>
      <c r="H9" s="13">
        <v>0.68160377358490565</v>
      </c>
      <c r="I9" s="12">
        <v>8</v>
      </c>
      <c r="J9" s="11">
        <v>9.9693611639377622E-3</v>
      </c>
      <c r="K9" s="12">
        <v>4</v>
      </c>
      <c r="L9" s="15">
        <v>6.75</v>
      </c>
      <c r="M9" s="23">
        <f t="shared" si="0"/>
        <v>20</v>
      </c>
      <c r="N9" s="24" cm="1">
        <f t="array" ref="N9">SUMPRODUCT(--(L$3:L$27+(B$3:B$27/10000000)&gt;L9+B9/10000000))+1</f>
        <v>20</v>
      </c>
    </row>
    <row r="10" spans="1:14" x14ac:dyDescent="0.3">
      <c r="A10" s="8" t="s">
        <v>15</v>
      </c>
      <c r="B10" s="9">
        <v>137408.32372607786</v>
      </c>
      <c r="C10" s="10">
        <v>328</v>
      </c>
      <c r="D10" s="11">
        <v>4.5323190891063569E-2</v>
      </c>
      <c r="E10" s="12">
        <v>7</v>
      </c>
      <c r="F10" s="14">
        <v>418.92781623804223</v>
      </c>
      <c r="G10" s="12">
        <v>22</v>
      </c>
      <c r="H10" s="13">
        <v>0.69817073170731703</v>
      </c>
      <c r="I10" s="12">
        <v>6</v>
      </c>
      <c r="J10" s="11">
        <v>-3.7335703523781016E-2</v>
      </c>
      <c r="K10" s="12">
        <v>8</v>
      </c>
      <c r="L10" s="15">
        <v>9</v>
      </c>
      <c r="M10" s="23">
        <f t="shared" si="0"/>
        <v>16</v>
      </c>
      <c r="N10" s="24" cm="1">
        <f t="array" ref="N10">SUMPRODUCT(--(L$3:L$27+(B$3:B$27/10000000)&gt;L10+B10/10000000))+1</f>
        <v>16</v>
      </c>
    </row>
    <row r="11" spans="1:14" x14ac:dyDescent="0.3">
      <c r="A11" s="8" t="s">
        <v>16</v>
      </c>
      <c r="B11" s="9">
        <v>103667.7759347</v>
      </c>
      <c r="C11" s="10">
        <v>321</v>
      </c>
      <c r="D11" s="11">
        <v>3.419410317024852E-2</v>
      </c>
      <c r="E11" s="12">
        <v>16</v>
      </c>
      <c r="F11" s="14">
        <v>322.95257300529596</v>
      </c>
      <c r="G11" s="12">
        <v>24</v>
      </c>
      <c r="H11" s="13">
        <v>0.54205607476635509</v>
      </c>
      <c r="I11" s="12">
        <v>23</v>
      </c>
      <c r="J11" s="11">
        <v>-0.12413149945570068</v>
      </c>
      <c r="K11" s="12">
        <v>19</v>
      </c>
      <c r="L11" s="15">
        <v>16.5</v>
      </c>
      <c r="M11" s="23">
        <f t="shared" si="0"/>
        <v>1</v>
      </c>
      <c r="N11" s="24" cm="1">
        <f t="array" ref="N11">SUMPRODUCT(--(L$3:L$27+(B$3:B$27/10000000)&gt;L11+B11/10000000))+1</f>
        <v>1</v>
      </c>
    </row>
    <row r="12" spans="1:14" x14ac:dyDescent="0.3">
      <c r="A12" s="8" t="s">
        <v>17</v>
      </c>
      <c r="B12" s="9">
        <v>221127.97664580005</v>
      </c>
      <c r="C12" s="10">
        <v>357</v>
      </c>
      <c r="D12" s="11">
        <v>7.29375428292936E-2</v>
      </c>
      <c r="E12" s="12">
        <v>1</v>
      </c>
      <c r="F12" s="14">
        <v>619.40609704705901</v>
      </c>
      <c r="G12" s="12">
        <v>9</v>
      </c>
      <c r="H12" s="13">
        <v>0.66666666666666663</v>
      </c>
      <c r="I12" s="12">
        <v>11</v>
      </c>
      <c r="J12" s="11">
        <v>-1.0549457467388779E-2</v>
      </c>
      <c r="K12" s="12">
        <v>6</v>
      </c>
      <c r="L12" s="15">
        <v>6.5</v>
      </c>
      <c r="M12" s="23">
        <f t="shared" si="0"/>
        <v>21</v>
      </c>
      <c r="N12" s="24" cm="1">
        <f t="array" ref="N12">SUMPRODUCT(--(L$3:L$27+(B$3:B$27/10000000)&gt;L12+B12/10000000))+1</f>
        <v>21</v>
      </c>
    </row>
    <row r="13" spans="1:14" x14ac:dyDescent="0.3">
      <c r="A13" s="8" t="s">
        <v>18</v>
      </c>
      <c r="B13" s="9">
        <v>107859.56335310001</v>
      </c>
      <c r="C13" s="10">
        <v>159</v>
      </c>
      <c r="D13" s="11">
        <v>3.557673543143261E-2</v>
      </c>
      <c r="E13" s="12">
        <v>14</v>
      </c>
      <c r="F13" s="14">
        <v>678.36203366729558</v>
      </c>
      <c r="G13" s="12">
        <v>5</v>
      </c>
      <c r="H13" s="13">
        <v>0.65408805031446537</v>
      </c>
      <c r="I13" s="12">
        <v>13</v>
      </c>
      <c r="J13" s="11">
        <v>-4.7077505190560975E-2</v>
      </c>
      <c r="K13" s="12">
        <v>10</v>
      </c>
      <c r="L13" s="15">
        <v>7</v>
      </c>
      <c r="M13" s="23">
        <f t="shared" si="0"/>
        <v>19</v>
      </c>
      <c r="N13" s="24" cm="1">
        <f t="array" ref="N13">SUMPRODUCT(--(L$3:L$27+(B$3:B$27/10000000)&gt;L13+B13/10000000))+1</f>
        <v>19</v>
      </c>
    </row>
    <row r="14" spans="1:14" x14ac:dyDescent="0.3">
      <c r="A14" s="8" t="s">
        <v>19</v>
      </c>
      <c r="B14">
        <v>179087.56949230281</v>
      </c>
      <c r="C14" s="10">
        <v>217</v>
      </c>
      <c r="D14" s="22">
        <v>5.9070803559885164E-2</v>
      </c>
      <c r="E14" s="12">
        <v>5</v>
      </c>
      <c r="F14" s="14">
        <v>825.28833867420644</v>
      </c>
      <c r="G14" s="12">
        <v>2</v>
      </c>
      <c r="H14" s="13">
        <v>0.58525345622119818</v>
      </c>
      <c r="I14" s="12">
        <v>21</v>
      </c>
      <c r="J14" s="11">
        <v>-0.12634544424116401</v>
      </c>
      <c r="K14" s="12">
        <v>20</v>
      </c>
      <c r="L14">
        <v>10.75</v>
      </c>
      <c r="M14" s="23">
        <f t="shared" si="0"/>
        <v>10</v>
      </c>
      <c r="N14" s="24" cm="1">
        <f t="array" ref="N14">SUMPRODUCT(--(L$3:L$27+(B$3:B$27/10000000)&gt;L14+B14/10000000))+1</f>
        <v>10</v>
      </c>
    </row>
    <row r="15" spans="1:14" x14ac:dyDescent="0.3">
      <c r="A15" s="8" t="s">
        <v>20</v>
      </c>
      <c r="B15" s="9">
        <v>107815.06329800005</v>
      </c>
      <c r="C15" s="10">
        <v>197</v>
      </c>
      <c r="D15" s="11">
        <v>3.5562057394198279E-2</v>
      </c>
      <c r="E15" s="12">
        <v>15</v>
      </c>
      <c r="F15" s="14">
        <v>547.2845852690358</v>
      </c>
      <c r="G15" s="12">
        <v>12</v>
      </c>
      <c r="H15" s="13">
        <v>0.78172588832487311</v>
      </c>
      <c r="I15" s="12">
        <v>1</v>
      </c>
      <c r="J15" s="11">
        <v>-0.17243986382320564</v>
      </c>
      <c r="K15" s="12">
        <v>24</v>
      </c>
      <c r="L15" s="15">
        <v>9.25</v>
      </c>
      <c r="M15" s="23">
        <f t="shared" si="0"/>
        <v>13</v>
      </c>
      <c r="N15" s="24" cm="1">
        <f t="array" ref="N15">SUMPRODUCT(--(L$3:L$27+(B$3:B$27/10000000)&gt;L15+B15/10000000))+1</f>
        <v>14</v>
      </c>
    </row>
    <row r="16" spans="1:14" x14ac:dyDescent="0.3">
      <c r="A16" s="8" t="s">
        <v>21</v>
      </c>
      <c r="B16" s="25">
        <v>180693.29947142975</v>
      </c>
      <c r="C16" s="10">
        <v>371</v>
      </c>
      <c r="D16" s="11">
        <v>5.9600442554015927E-2</v>
      </c>
      <c r="E16" s="12">
        <v>4</v>
      </c>
      <c r="F16" s="14">
        <v>487.0439338852554</v>
      </c>
      <c r="G16" s="12">
        <v>16</v>
      </c>
      <c r="H16" s="13">
        <v>0.5714285714285714</v>
      </c>
      <c r="I16" s="12">
        <v>22</v>
      </c>
      <c r="J16" s="11">
        <v>-0.11585538784632499</v>
      </c>
      <c r="K16" s="12">
        <v>17</v>
      </c>
      <c r="L16" s="26">
        <v>13.75</v>
      </c>
      <c r="M16" s="23">
        <f t="shared" si="0"/>
        <v>4</v>
      </c>
      <c r="N16" s="27" cm="1">
        <f t="array" ref="N16">SUMPRODUCT(--(L$3:L$27+(B$3:B$27/10000000)&gt;L16+B16/10000000))+1</f>
        <v>4</v>
      </c>
    </row>
    <row r="17" spans="1:14" x14ac:dyDescent="0.3">
      <c r="A17" s="8" t="s">
        <v>22</v>
      </c>
      <c r="B17" s="9">
        <v>87192.571668049961</v>
      </c>
      <c r="C17" s="10">
        <v>232</v>
      </c>
      <c r="D17" s="11">
        <v>2.8759870310853475E-2</v>
      </c>
      <c r="E17" s="12">
        <v>20</v>
      </c>
      <c r="F17" s="14">
        <v>375.83005029331878</v>
      </c>
      <c r="G17" s="12">
        <v>23</v>
      </c>
      <c r="H17" s="13">
        <v>0.64224137931034486</v>
      </c>
      <c r="I17" s="12">
        <v>15</v>
      </c>
      <c r="J17" s="11">
        <v>1.4649980022840348E-2</v>
      </c>
      <c r="K17" s="12">
        <v>3</v>
      </c>
      <c r="L17" s="15">
        <v>10.25</v>
      </c>
      <c r="M17" s="23">
        <f t="shared" si="0"/>
        <v>11</v>
      </c>
      <c r="N17" s="24" cm="1">
        <f t="array" ref="N17">SUMPRODUCT(--(L$3:L$27+(B$3:B$27/10000000)&gt;L17+B17/10000000))+1</f>
        <v>11</v>
      </c>
    </row>
    <row r="18" spans="1:14" x14ac:dyDescent="0.3">
      <c r="A18" s="8" t="s">
        <v>23</v>
      </c>
      <c r="B18" s="9">
        <v>119572.47498730481</v>
      </c>
      <c r="C18" s="10">
        <v>153</v>
      </c>
      <c r="D18" s="11">
        <v>3.9440158807046308E-2</v>
      </c>
      <c r="E18" s="12">
        <v>9</v>
      </c>
      <c r="F18" s="14">
        <v>781.51944436146937</v>
      </c>
      <c r="G18" s="12">
        <v>4</v>
      </c>
      <c r="H18" s="13">
        <v>0.74509803921568629</v>
      </c>
      <c r="I18" s="12">
        <v>4</v>
      </c>
      <c r="J18" s="11">
        <v>-6.7168300502211786E-2</v>
      </c>
      <c r="K18" s="12">
        <v>12</v>
      </c>
      <c r="L18" s="15">
        <v>5</v>
      </c>
      <c r="M18" s="23">
        <f t="shared" si="0"/>
        <v>22</v>
      </c>
      <c r="N18" s="24" cm="1">
        <f t="array" ref="N18">SUMPRODUCT(--(L$3:L$27+(B$3:B$27/10000000)&gt;L18+B18/10000000))+1</f>
        <v>22</v>
      </c>
    </row>
    <row r="19" spans="1:14" x14ac:dyDescent="0.3">
      <c r="A19" s="8" t="s">
        <v>24</v>
      </c>
      <c r="B19" s="9">
        <v>110172.53335785957</v>
      </c>
      <c r="C19" s="10">
        <v>178</v>
      </c>
      <c r="D19" s="11">
        <v>3.6339652685703189E-2</v>
      </c>
      <c r="E19" s="12">
        <v>12</v>
      </c>
      <c r="F19" s="14">
        <v>618.94681661718857</v>
      </c>
      <c r="G19" s="12">
        <v>10</v>
      </c>
      <c r="H19" s="13">
        <v>0.6853932584269663</v>
      </c>
      <c r="I19" s="12">
        <v>7</v>
      </c>
      <c r="J19" s="11">
        <v>0.1213420206050404</v>
      </c>
      <c r="K19" s="12">
        <v>1</v>
      </c>
      <c r="L19" s="15">
        <v>4.5</v>
      </c>
      <c r="M19" s="23">
        <f t="shared" si="0"/>
        <v>24</v>
      </c>
      <c r="N19" s="24" cm="1">
        <f t="array" ref="N19">SUMPRODUCT(--(L$3:L$27+(B$3:B$27/10000000)&gt;L19+B19/10000000))+1</f>
        <v>24</v>
      </c>
    </row>
    <row r="20" spans="1:14" x14ac:dyDescent="0.3">
      <c r="A20" s="8" t="s">
        <v>25</v>
      </c>
      <c r="B20" s="9">
        <v>123996.92387745864</v>
      </c>
      <c r="C20" s="10">
        <v>420</v>
      </c>
      <c r="D20" s="11">
        <v>4.0899532855127645E-2</v>
      </c>
      <c r="E20" s="12">
        <v>8</v>
      </c>
      <c r="F20" s="14">
        <v>295.23077113680631</v>
      </c>
      <c r="G20" s="12">
        <v>25</v>
      </c>
      <c r="H20" s="13">
        <v>0.61428571428571432</v>
      </c>
      <c r="I20" s="12">
        <v>19</v>
      </c>
      <c r="J20" s="11">
        <v>-8.7281030971722129E-2</v>
      </c>
      <c r="K20" s="12">
        <v>15</v>
      </c>
      <c r="L20" s="15">
        <v>14.75</v>
      </c>
      <c r="M20" s="23">
        <f t="shared" si="0"/>
        <v>2</v>
      </c>
      <c r="N20" s="24" cm="1">
        <f t="array" ref="N20">SUMPRODUCT(--(L$3:L$27+(B$3:B$27/10000000)&gt;L20+B20/10000000))+1</f>
        <v>2</v>
      </c>
    </row>
    <row r="21" spans="1:14" x14ac:dyDescent="0.3">
      <c r="A21" s="8" t="s">
        <v>26</v>
      </c>
      <c r="B21" s="9">
        <v>69181.278672279805</v>
      </c>
      <c r="C21" s="10">
        <v>149</v>
      </c>
      <c r="D21" s="11">
        <v>2.281896914485489E-2</v>
      </c>
      <c r="E21" s="12">
        <v>25</v>
      </c>
      <c r="F21" s="14">
        <v>464.30388370657585</v>
      </c>
      <c r="G21" s="12">
        <v>18</v>
      </c>
      <c r="H21" s="13">
        <v>0.67114093959731547</v>
      </c>
      <c r="I21" s="12">
        <v>10</v>
      </c>
      <c r="J21" s="11">
        <v>-4.67796331990743E-2</v>
      </c>
      <c r="K21" s="12">
        <v>9</v>
      </c>
      <c r="L21" s="15">
        <v>9.25</v>
      </c>
      <c r="M21" s="23">
        <f t="shared" si="0"/>
        <v>13</v>
      </c>
      <c r="N21" s="24" cm="1">
        <f t="array" ref="N21">SUMPRODUCT(--(L$3:L$27+(B$3:B$27/10000000)&gt;L21+B21/10000000))+1</f>
        <v>15</v>
      </c>
    </row>
    <row r="22" spans="1:14" x14ac:dyDescent="0.3">
      <c r="A22" s="8" t="s">
        <v>27</v>
      </c>
      <c r="B22" s="9">
        <v>90983.133139524929</v>
      </c>
      <c r="C22" s="10">
        <v>176</v>
      </c>
      <c r="D22" s="11">
        <v>3.0010160951895373E-2</v>
      </c>
      <c r="E22" s="12">
        <v>19</v>
      </c>
      <c r="F22" s="14">
        <v>516.94962011093708</v>
      </c>
      <c r="G22" s="12">
        <v>14</v>
      </c>
      <c r="H22" s="13">
        <v>0.63636363636363635</v>
      </c>
      <c r="I22" s="12">
        <v>16</v>
      </c>
      <c r="J22" s="11">
        <v>-8.9061313429260491E-2</v>
      </c>
      <c r="K22" s="12">
        <v>16</v>
      </c>
      <c r="L22" s="15">
        <v>11.5</v>
      </c>
      <c r="M22" s="23">
        <f t="shared" si="0"/>
        <v>8</v>
      </c>
      <c r="N22" s="24" cm="1">
        <f t="array" ref="N22">SUMPRODUCT(--(L$3:L$27+(B$3:B$27/10000000)&gt;L22+B22/10000000))+1</f>
        <v>8</v>
      </c>
    </row>
    <row r="23" spans="1:14" x14ac:dyDescent="0.3">
      <c r="A23" s="8" t="s">
        <v>28</v>
      </c>
      <c r="B23" s="9">
        <v>97387.054878212395</v>
      </c>
      <c r="C23" s="10">
        <v>161</v>
      </c>
      <c r="D23" s="11">
        <v>3.2122450510077935E-2</v>
      </c>
      <c r="E23" s="12">
        <v>17</v>
      </c>
      <c r="F23" s="14">
        <v>604.88853961622601</v>
      </c>
      <c r="G23" s="12">
        <v>11</v>
      </c>
      <c r="H23" s="13">
        <v>0.74534161490683226</v>
      </c>
      <c r="I23" s="12">
        <v>3</v>
      </c>
      <c r="J23" s="11">
        <v>-4.2821253874096854E-3</v>
      </c>
      <c r="K23" s="12">
        <v>5</v>
      </c>
      <c r="L23" s="15">
        <v>4.75</v>
      </c>
      <c r="M23" s="23">
        <f t="shared" si="0"/>
        <v>23</v>
      </c>
      <c r="N23" s="24" cm="1">
        <f t="array" ref="N23">SUMPRODUCT(--(L$3:L$27+(B$3:B$27/10000000)&gt;L23+B23/10000000))+1</f>
        <v>23</v>
      </c>
    </row>
    <row r="24" spans="1:14" x14ac:dyDescent="0.3">
      <c r="A24" s="8" t="s">
        <v>29</v>
      </c>
      <c r="B24" s="25">
        <v>73835.699145454797</v>
      </c>
      <c r="C24" s="10">
        <v>172</v>
      </c>
      <c r="D24" s="11">
        <v>2.4354197738528136E-2</v>
      </c>
      <c r="E24" s="12">
        <v>23</v>
      </c>
      <c r="F24" s="14">
        <v>429.27732061310928</v>
      </c>
      <c r="G24" s="12">
        <v>20</v>
      </c>
      <c r="H24" s="13">
        <v>0.64534883720930236</v>
      </c>
      <c r="I24" s="12">
        <v>14</v>
      </c>
      <c r="J24" s="11">
        <v>-0.12674638963167972</v>
      </c>
      <c r="K24" s="12">
        <v>21</v>
      </c>
      <c r="L24" s="26">
        <v>13.75</v>
      </c>
      <c r="M24" s="23">
        <f t="shared" si="0"/>
        <v>4</v>
      </c>
      <c r="N24" s="27" cm="1">
        <f t="array" ref="N24">SUMPRODUCT(--(L$3:L$27+(B$3:B$27/10000000)&gt;L24+B24/10000000))+1</f>
        <v>5</v>
      </c>
    </row>
    <row r="25" spans="1:14" x14ac:dyDescent="0.3">
      <c r="A25" s="8" t="s">
        <v>30</v>
      </c>
      <c r="B25" s="9">
        <v>110013.19528964419</v>
      </c>
      <c r="C25" s="10">
        <v>139</v>
      </c>
      <c r="D25" s="11">
        <v>3.6287096119360561E-2</v>
      </c>
      <c r="E25" s="12">
        <v>13</v>
      </c>
      <c r="F25" s="14">
        <v>791.46183661614532</v>
      </c>
      <c r="G25" s="12">
        <v>3</v>
      </c>
      <c r="H25" s="13">
        <v>0.62589928057553956</v>
      </c>
      <c r="I25" s="12">
        <v>18</v>
      </c>
      <c r="J25" s="11">
        <v>-4.8224793480543982E-2</v>
      </c>
      <c r="K25" s="12">
        <v>11</v>
      </c>
      <c r="L25" s="15">
        <v>8</v>
      </c>
      <c r="M25" s="23">
        <f t="shared" si="0"/>
        <v>18</v>
      </c>
      <c r="N25" s="24" cm="1">
        <f t="array" ref="N25">SUMPRODUCT(--(L$3:L$27+(B$3:B$27/10000000)&gt;L25+B25/10000000))+1</f>
        <v>18</v>
      </c>
    </row>
    <row r="26" spans="1:14" x14ac:dyDescent="0.3">
      <c r="A26" s="8" t="s">
        <v>31</v>
      </c>
      <c r="B26" s="9">
        <v>110449.25221196435</v>
      </c>
      <c r="C26" s="10">
        <v>209</v>
      </c>
      <c r="D26" s="11">
        <v>3.6430926497271907E-2</v>
      </c>
      <c r="E26" s="12">
        <v>11</v>
      </c>
      <c r="F26" s="14">
        <v>528.46532158834623</v>
      </c>
      <c r="G26" s="12">
        <v>13</v>
      </c>
      <c r="H26" s="13">
        <v>0.74641148325358853</v>
      </c>
      <c r="I26" s="12">
        <v>2</v>
      </c>
      <c r="J26" s="11">
        <v>-0.14952381454239672</v>
      </c>
      <c r="K26" s="12">
        <v>22</v>
      </c>
      <c r="L26" s="15">
        <v>9.25</v>
      </c>
      <c r="M26" s="23">
        <f t="shared" si="0"/>
        <v>13</v>
      </c>
      <c r="N26" s="24" cm="1">
        <f t="array" ref="N26">SUMPRODUCT(--(L$3:L$27+(B$3:B$27/10000000)&gt;L26+B26/10000000))+1</f>
        <v>13</v>
      </c>
    </row>
    <row r="27" spans="1:14" x14ac:dyDescent="0.3">
      <c r="A27" s="8" t="s">
        <v>32</v>
      </c>
      <c r="B27" s="9">
        <v>119478.46296450475</v>
      </c>
      <c r="C27" s="10">
        <v>180</v>
      </c>
      <c r="D27" s="11">
        <v>3.9409149587663672E-2</v>
      </c>
      <c r="E27" s="12">
        <v>10</v>
      </c>
      <c r="F27" s="14">
        <v>663.76923869169309</v>
      </c>
      <c r="G27" s="12">
        <v>6</v>
      </c>
      <c r="H27" s="13">
        <v>0.67777777777777781</v>
      </c>
      <c r="I27" s="12">
        <v>9</v>
      </c>
      <c r="J27" s="11">
        <v>-0.1761094331680696</v>
      </c>
      <c r="K27" s="12">
        <v>25</v>
      </c>
      <c r="L27" s="15">
        <v>10</v>
      </c>
      <c r="M27" s="23">
        <f t="shared" si="0"/>
        <v>12</v>
      </c>
      <c r="N27" s="24" cm="1">
        <f t="array" ref="N27">SUMPRODUCT(--(L$3:L$27+(B$3:B$27/10000000)&gt;L27+B27/10000000))+1</f>
        <v>12</v>
      </c>
    </row>
    <row r="28" spans="1:14" x14ac:dyDescent="0.3">
      <c r="A28" s="18"/>
      <c r="B28" s="9">
        <v>3031744.2577321013</v>
      </c>
      <c r="C28" s="16">
        <v>5630</v>
      </c>
      <c r="D28" s="17">
        <v>0.99999999999999956</v>
      </c>
      <c r="E28" s="1"/>
      <c r="F28" s="14">
        <v>538.49809195952059</v>
      </c>
      <c r="G28" s="1"/>
      <c r="H28" s="13">
        <v>0.64049733570159861</v>
      </c>
      <c r="I28" s="1"/>
      <c r="J28" s="11">
        <v>-6.5948633037707149E-2</v>
      </c>
      <c r="K28" s="1"/>
      <c r="L28" s="1"/>
      <c r="M28" s="1"/>
    </row>
  </sheetData>
  <mergeCells count="1"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Bertho, Thierry</dc:creator>
  <cp:lastModifiedBy>koch gilles</cp:lastModifiedBy>
  <dcterms:created xsi:type="dcterms:W3CDTF">2023-12-10T14:57:59Z</dcterms:created>
  <dcterms:modified xsi:type="dcterms:W3CDTF">2023-12-10T15:42:23Z</dcterms:modified>
</cp:coreProperties>
</file>