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014AB816-078D-4DA6-9940-5DE36471B30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6" i="1"/>
  <c r="H7" i="1" s="1" a="1"/>
  <c r="H7" i="1" s="1"/>
  <c r="H9" i="1" s="1"/>
  <c r="H10" i="1" s="1"/>
  <c r="H6" i="1" l="1" a="1"/>
  <c r="H6" i="1" s="1"/>
  <c r="H8" i="1"/>
  <c r="L6" i="1" s="1" a="1"/>
  <c r="L6" i="1" s="1"/>
  <c r="L7" i="1" l="1" a="1"/>
  <c r="L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<sst xmlns="http://schemas.openxmlformats.org/spreadsheetml/2006/main" count="8" uniqueCount="8">
  <si>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Mandrins 76x86 mm à disposition</t>
  </si>
  <si>
    <t>mm</t>
  </si>
  <si>
    <t>Article à utiliser</t>
  </si>
  <si>
    <t>Mandrin à utiliser (mm):</t>
  </si>
  <si>
    <t>Laize souhaité(mm):</t>
  </si>
  <si>
    <t>Nombre de coupe dans un mandrin</t>
  </si>
  <si>
    <t>Proposition</t>
  </si>
  <si>
    <t>Pertes, chutes (coupe comprise)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</si>
</sst>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General\ &quot;mm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7" fillId="0" borderId="2" applyNumberFormat="0" applyFill="0" applyAlignment="0" applyProtection="0"/>
    <xf numFmtId="9" fontId="8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/>
    <xf numFmtId="0" fontId="7" fillId="0" borderId="2" xfId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9" fontId="5" fillId="2" borderId="1" xfId="2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6" fillId="4" borderId="1" xfId="0" applyFont="1" applyFill="1" applyBorder="1" applyAlignment="1">
      <alignment horizontal="center"/>
    </xf>
    <xf numFmtId="165" fontId="5" fillId="2" borderId="1" xfId="2" applyNumberFormat="1" applyFont="1" applyFill="1" applyBorder="1" applyAlignment="1">
      <alignment horizontal="center"/>
    </xf>
  </cellXfs>
  <cellStyles count="3">
    <cellStyle name="Normal" xfId="0" builtinId="0"/>
    <cellStyle name="Pourcentage" xfId="2" builtinId="5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15"/>
  <sheetViews>
    <sheetView showGridLines="0" tabSelected="1" workbookViewId="0">
      <selection activeCell="G17" sqref="G17"/>
    </sheetView>
  </sheetViews>
  <sheetFormatPr baseColWidth="10" defaultRowHeight="14.4" x14ac:dyDescent="0.3"/>
  <cols>
    <col min="1" max="1" width="30.88671875" bestFit="1" customWidth="1"/>
    <col min="4" max="4" width="14.77734375" customWidth="1"/>
    <col min="7" max="7" width="41.5546875" customWidth="1"/>
    <col min="8" max="8" width="57.33203125" customWidth="1"/>
    <col min="12" max="12" width="15.33203125" bestFit="1" customWidth="1"/>
  </cols>
  <sheetData>
    <row r="3" spans="1:12" ht="20.399999999999999" thickBot="1" x14ac:dyDescent="0.45">
      <c r="L3" s="8" t="s">
        <v>6</v>
      </c>
    </row>
    <row r="4" spans="1:12" ht="15" thickTop="1" x14ac:dyDescent="0.3"/>
    <row r="5" spans="1:12" ht="25.8" x14ac:dyDescent="0.5">
      <c r="A5" s="1" t="s">
        <v>0</v>
      </c>
      <c r="B5" s="3" t="s">
        <v>1</v>
      </c>
      <c r="C5" s="1"/>
      <c r="D5" s="1"/>
      <c r="E5" s="1"/>
      <c r="F5" s="1"/>
      <c r="G5" s="4" t="s">
        <v>4</v>
      </c>
      <c r="H5" s="13">
        <v>455</v>
      </c>
      <c r="I5" s="13"/>
      <c r="J5" s="1"/>
      <c r="K5" s="1"/>
    </row>
    <row r="6" spans="1:12" ht="25.8" x14ac:dyDescent="0.5">
      <c r="A6" s="2">
        <v>111111</v>
      </c>
      <c r="B6" s="3">
        <v>455</v>
      </c>
      <c r="D6">
        <f t="shared" ref="D6:D15" si="0">IF(B6=H$5,0,B6/(H$5+(INT(B6/H$5)*5)))</f>
        <v>0</v>
      </c>
      <c r="G6" s="4" t="s">
        <v>2</v>
      </c>
      <c r="H6" s="14" cm="1">
        <f t="array" ref="H6">INDEX(A$6:A$15,MATCH(MIN(D$6:D$15-INT(D$6:D$15)),D$6:D$15-INT(D$6:D$15),0))</f>
        <v>111111</v>
      </c>
      <c r="I6" s="14"/>
      <c r="L6" s="9" cm="1">
        <f t="array" ref="L6">INDEX(A6:A15,MATCH(TRUE,B6:B15&gt;=H5*H8,0))</f>
        <v>111111</v>
      </c>
    </row>
    <row r="7" spans="1:12" ht="25.8" x14ac:dyDescent="0.5">
      <c r="A7" s="2">
        <v>111112</v>
      </c>
      <c r="B7" s="3">
        <v>800</v>
      </c>
      <c r="D7">
        <f t="shared" si="0"/>
        <v>1.7391304347826086</v>
      </c>
      <c r="G7" s="5" t="s">
        <v>3</v>
      </c>
      <c r="H7" s="14" cm="1">
        <f t="array" ref="H7">INDEX(B$6:B$15,MATCH(MIN(D$6:D$15-INT(D$6:D$15)),D$6:D$15-INT(D$6:D$15),0))</f>
        <v>455</v>
      </c>
      <c r="I7" s="14"/>
      <c r="L7" s="10" cm="1">
        <f t="array" ref="L7">INDEX(B6:B15,MATCH(TRUE,B6:B15&gt;=H5*H8,0))</f>
        <v>455</v>
      </c>
    </row>
    <row r="8" spans="1:12" ht="25.8" x14ac:dyDescent="0.5">
      <c r="A8" s="2">
        <v>111113</v>
      </c>
      <c r="B8" s="3">
        <v>1000</v>
      </c>
      <c r="D8">
        <f t="shared" si="0"/>
        <v>2.150537634408602</v>
      </c>
      <c r="G8" s="6" t="s">
        <v>5</v>
      </c>
      <c r="H8" s="15">
        <f>MAX(1,INT(H7/(H5+5)))</f>
        <v>1</v>
      </c>
      <c r="I8" s="15"/>
    </row>
    <row r="9" spans="1:12" ht="18" x14ac:dyDescent="0.35">
      <c r="A9" s="2">
        <v>111114</v>
      </c>
      <c r="B9" s="3">
        <v>1050</v>
      </c>
      <c r="D9">
        <f t="shared" si="0"/>
        <v>2.2580645161290325</v>
      </c>
      <c r="G9" s="7" t="s">
        <v>7</v>
      </c>
      <c r="H9" s="16">
        <f>IF(H5=H7,0,(H7-(H5*H8)+H8*5))</f>
        <v>0</v>
      </c>
      <c r="I9" s="16"/>
    </row>
    <row r="10" spans="1:12" ht="18" x14ac:dyDescent="0.35">
      <c r="A10" s="2">
        <v>111115</v>
      </c>
      <c r="B10" s="3">
        <v>1300</v>
      </c>
      <c r="D10">
        <f t="shared" si="0"/>
        <v>2.795698924731183</v>
      </c>
      <c r="G10" s="11"/>
      <c r="H10" s="12">
        <f>H9/H7</f>
        <v>0</v>
      </c>
      <c r="I10" s="12"/>
    </row>
    <row r="11" spans="1:12" x14ac:dyDescent="0.3">
      <c r="A11" s="2">
        <v>111116</v>
      </c>
      <c r="B11" s="3">
        <v>1400</v>
      </c>
      <c r="D11">
        <f t="shared" si="0"/>
        <v>2.978723404255319</v>
      </c>
    </row>
    <row r="12" spans="1:12" x14ac:dyDescent="0.3">
      <c r="A12" s="2">
        <v>111117</v>
      </c>
      <c r="B12" s="3">
        <v>1600</v>
      </c>
      <c r="D12">
        <f t="shared" si="0"/>
        <v>3.4042553191489362</v>
      </c>
    </row>
    <row r="13" spans="1:12" x14ac:dyDescent="0.3">
      <c r="A13" s="2">
        <v>111118</v>
      </c>
      <c r="B13" s="3">
        <v>1750</v>
      </c>
      <c r="D13">
        <f t="shared" si="0"/>
        <v>3.7234042553191489</v>
      </c>
    </row>
    <row r="14" spans="1:12" x14ac:dyDescent="0.3">
      <c r="A14" s="2">
        <v>111119</v>
      </c>
      <c r="B14" s="3">
        <v>2250</v>
      </c>
      <c r="D14">
        <f t="shared" si="0"/>
        <v>4.7368421052631575</v>
      </c>
    </row>
    <row r="15" spans="1:12" x14ac:dyDescent="0.3">
      <c r="A15" s="2">
        <v>111120</v>
      </c>
      <c r="B15" s="3">
        <v>2700</v>
      </c>
      <c r="D15">
        <f t="shared" si="0"/>
        <v>5.625</v>
      </c>
    </row>
  </sheetData>
  <dataConsolidate/>
  <mergeCells count="6">
    <mergeCell ref="H10:I10"/>
    <mergeCell ref="H5:I5"/>
    <mergeCell ref="H6:I6"/>
    <mergeCell ref="H7:I7"/>
    <mergeCell ref="H8:I8"/>
    <mergeCell ref="H9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koch gilles</cp:lastModifiedBy>
  <dcterms:created xsi:type="dcterms:W3CDTF">2023-11-13T12:41:37Z</dcterms:created>
  <dcterms:modified xsi:type="dcterms:W3CDTF">2023-11-16T11:56:33Z</dcterms:modified>
</cp:coreProperties>
</file>