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0EF5B3F8-57E3-4E72-8AE9-3F4EF6E1A336}" xr6:coauthVersionLast="47" xr6:coauthVersionMax="47" xr10:uidLastSave="{00000000-0000-0000-0000-000000000000}"/>
  <bookViews>
    <workbookView xWindow="-108" yWindow="-108" windowWidth="23256" windowHeight="12576" xr2:uid="{D369AFF4-E858-4A83-AF61-4896AE6CBBCE}"/>
  </bookViews>
  <sheets>
    <sheet name="Feuil1" sheetId="1" r:id="rId1"/>
    <sheet name="BDD" sheetId="2" r:id="rId2"/>
  </sheets>
  <definedNames>
    <definedName name="ingredients">T_Achats[Ingredients]</definedName>
    <definedName name="liste">OFFSET(BDD!$A$2,,,COUNTIF(BDD!$A:$A,"&gt;&lt;"))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A3" i="2" s="1" a="1"/>
  <c r="A3" i="2" s="1"/>
  <c r="M14" i="1" a="1"/>
  <c r="M14" i="1" s="1"/>
  <c r="M15" i="1" a="1"/>
  <c r="M15" i="1" s="1"/>
  <c r="M16" i="1" a="1"/>
  <c r="M16" i="1" s="1"/>
  <c r="M17" i="1" a="1"/>
  <c r="M17" i="1" s="1"/>
  <c r="M18" i="1" a="1"/>
  <c r="M18" i="1"/>
  <c r="M19" i="1" a="1"/>
  <c r="M19" i="1" s="1"/>
  <c r="M20" i="1" a="1"/>
  <c r="M20" i="1"/>
  <c r="M21" i="1" a="1"/>
  <c r="M21" i="1" s="1"/>
  <c r="M22" i="1" a="1"/>
  <c r="M22" i="1" s="1"/>
  <c r="M23" i="1" a="1"/>
  <c r="M23" i="1" s="1"/>
  <c r="M24" i="1" a="1"/>
  <c r="M24" i="1" s="1"/>
  <c r="M25" i="1" a="1"/>
  <c r="M25" i="1" s="1"/>
  <c r="M26" i="1" a="1"/>
  <c r="M26" i="1" s="1"/>
  <c r="M27" i="1" a="1"/>
  <c r="M27" i="1" s="1"/>
  <c r="M28" i="1" a="1"/>
  <c r="M28" i="1"/>
  <c r="M29" i="1" a="1"/>
  <c r="M29" i="1" s="1"/>
  <c r="M30" i="1" a="1"/>
  <c r="M30" i="1" s="1"/>
  <c r="M31" i="1" a="1"/>
  <c r="M31" i="1" s="1"/>
  <c r="M32" i="1" a="1"/>
  <c r="M32" i="1" s="1"/>
  <c r="M33" i="1" a="1"/>
  <c r="M33" i="1" s="1"/>
  <c r="M34" i="1" a="1"/>
  <c r="M34" i="1"/>
  <c r="M35" i="1" a="1"/>
  <c r="M35" i="1" s="1"/>
  <c r="M36" i="1" a="1"/>
  <c r="M36" i="1"/>
  <c r="M37" i="1" a="1"/>
  <c r="M37" i="1" s="1"/>
  <c r="M38" i="1" a="1"/>
  <c r="M38" i="1" s="1"/>
  <c r="L14" i="1" a="1"/>
  <c r="L14" i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4" i="1" a="1"/>
  <c r="L24" i="1"/>
  <c r="L25" i="1" a="1"/>
  <c r="L25" i="1" s="1"/>
  <c r="L26" i="1" a="1"/>
  <c r="L26" i="1" s="1"/>
  <c r="L27" i="1" a="1"/>
  <c r="L27" i="1" s="1"/>
  <c r="L28" i="1" a="1"/>
  <c r="L28" i="1" s="1"/>
  <c r="L29" i="1" a="1"/>
  <c r="L29" i="1" s="1"/>
  <c r="L30" i="1" a="1"/>
  <c r="L30" i="1" s="1"/>
  <c r="L31" i="1" a="1"/>
  <c r="L31" i="1" s="1"/>
  <c r="L32" i="1" a="1"/>
  <c r="L32" i="1" s="1"/>
  <c r="L33" i="1" a="1"/>
  <c r="L33" i="1" s="1"/>
  <c r="L34" i="1" a="1"/>
  <c r="L34" i="1" s="1"/>
  <c r="L35" i="1" a="1"/>
  <c r="L35" i="1" s="1"/>
  <c r="L36" i="1" a="1"/>
  <c r="L36" i="1" s="1"/>
  <c r="L37" i="1" a="1"/>
  <c r="L37" i="1" s="1"/>
  <c r="L38" i="1" a="1"/>
  <c r="L38" i="1" s="1"/>
  <c r="K14" i="1" a="1"/>
  <c r="K14" i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/>
  <c r="K21" i="1" a="1"/>
  <c r="K21" i="1" s="1"/>
  <c r="K22" i="1" a="1"/>
  <c r="K22" i="1" s="1"/>
  <c r="K23" i="1" a="1"/>
  <c r="K23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K33" i="1" a="1"/>
  <c r="K33" i="1" s="1"/>
  <c r="K34" i="1" a="1"/>
  <c r="K34" i="1" s="1"/>
  <c r="K35" i="1" a="1"/>
  <c r="K35" i="1" s="1"/>
  <c r="K36" i="1" a="1"/>
  <c r="K36" i="1" s="1"/>
  <c r="K37" i="1" a="1"/>
  <c r="K37" i="1" s="1"/>
  <c r="K38" i="1" a="1"/>
  <c r="K38" i="1" s="1"/>
  <c r="J2" i="1" a="1"/>
  <c r="M13" i="1" s="1" a="1"/>
  <c r="M13" i="1" s="1"/>
  <c r="K13" i="1" l="1" a="1"/>
  <c r="K13" i="1" s="1"/>
  <c r="L13" i="1" a="1"/>
  <c r="L13" i="1" s="1"/>
  <c r="J2" i="1"/>
  <c r="M3" i="1" a="1"/>
  <c r="M3" i="1" s="1"/>
  <c r="M6" i="1" a="1"/>
  <c r="M6" i="1" s="1"/>
  <c r="M11" i="1" a="1"/>
  <c r="M11" i="1" s="1"/>
  <c r="L4" i="1" a="1"/>
  <c r="L4" i="1" s="1"/>
  <c r="L9" i="1" a="1"/>
  <c r="L9" i="1" s="1"/>
  <c r="L12" i="1" a="1"/>
  <c r="L12" i="1" s="1"/>
  <c r="K5" i="1" a="1"/>
  <c r="K5" i="1" s="1"/>
  <c r="K8" i="1" a="1"/>
  <c r="K8" i="1" s="1"/>
  <c r="K10" i="1" a="1"/>
  <c r="K10" i="1" s="1"/>
  <c r="K7" i="1" a="1"/>
  <c r="K7" i="1" s="1"/>
  <c r="L11" i="1" a="1"/>
  <c r="L11" i="1" s="1"/>
  <c r="L6" i="1" a="1"/>
  <c r="L6" i="1" s="1"/>
  <c r="L3" i="1" a="1"/>
  <c r="L3" i="1" s="1"/>
  <c r="M8" i="1" a="1"/>
  <c r="M8" i="1" s="1"/>
  <c r="M5" i="1" a="1"/>
  <c r="M5" i="1" s="1"/>
  <c r="K12" i="1" a="1"/>
  <c r="K12" i="1" s="1"/>
  <c r="K9" i="1" a="1"/>
  <c r="K9" i="1" s="1"/>
  <c r="K4" i="1" a="1"/>
  <c r="K4" i="1" s="1"/>
  <c r="L8" i="1" a="1"/>
  <c r="L8" i="1" s="1"/>
  <c r="L5" i="1" a="1"/>
  <c r="L5" i="1" s="1"/>
  <c r="M10" i="1" a="1"/>
  <c r="M10" i="1" s="1"/>
  <c r="M7" i="1" a="1"/>
  <c r="M7" i="1" s="1"/>
  <c r="K11" i="1" a="1"/>
  <c r="K11" i="1" s="1"/>
  <c r="K6" i="1" a="1"/>
  <c r="K6" i="1" s="1"/>
  <c r="K3" i="1" a="1"/>
  <c r="K3" i="1" s="1"/>
  <c r="L10" i="1" a="1"/>
  <c r="L10" i="1" s="1"/>
  <c r="L7" i="1" a="1"/>
  <c r="L7" i="1" s="1"/>
  <c r="M12" i="1" a="1"/>
  <c r="M12" i="1" s="1"/>
  <c r="M9" i="1" a="1"/>
  <c r="M9" i="1" s="1"/>
  <c r="M4" i="1" a="1"/>
  <c r="M4" i="1" s="1"/>
  <c r="A4" i="2" a="1"/>
  <c r="A4" i="2" s="1"/>
  <c r="L2" i="1" l="1" a="1"/>
  <c r="L2" i="1" s="1"/>
  <c r="M2" i="1" a="1"/>
  <c r="M2" i="1" s="1"/>
  <c r="K2" i="1" a="1"/>
  <c r="K2" i="1" s="1"/>
  <c r="A5" i="2" a="1"/>
  <c r="A5" i="2" s="1"/>
  <c r="A6" i="2" s="1" a="1"/>
  <c r="A6" i="2" s="1"/>
  <c r="A7" i="2" l="1" a="1"/>
  <c r="A7" i="2" s="1"/>
  <c r="A8" i="2" s="1" a="1"/>
  <c r="A8" i="2" s="1"/>
  <c r="A9" i="2" l="1" a="1"/>
  <c r="A9" i="2" s="1"/>
  <c r="A10" i="2" s="1" a="1"/>
  <c r="A10" i="2" s="1"/>
  <c r="A11" i="2" l="1" a="1"/>
  <c r="A11" i="2" s="1"/>
  <c r="A12" i="2" s="1" a="1"/>
  <c r="A12" i="2" s="1"/>
  <c r="A13" i="2" l="1" a="1"/>
  <c r="A13" i="2" s="1"/>
  <c r="A14" i="2" s="1" a="1"/>
  <c r="A14" i="2" s="1"/>
  <c r="A15" i="2" l="1" a="1"/>
  <c r="A15" i="2" s="1"/>
  <c r="A16" i="2" s="1" a="1"/>
  <c r="A16" i="2" s="1"/>
  <c r="A17" i="2" l="1" a="1"/>
  <c r="A17" i="2" s="1"/>
  <c r="A18" i="2" s="1" a="1"/>
  <c r="A18" i="2" s="1"/>
  <c r="A19" i="2" s="1" a="1"/>
  <c r="A19" i="2" s="1"/>
  <c r="A20" i="2" s="1" a="1"/>
  <c r="A20" i="2" s="1"/>
  <c r="A21" i="2" s="1" a="1"/>
  <c r="A21" i="2" s="1"/>
  <c r="A22" i="2" s="1" a="1"/>
  <c r="A22" i="2" s="1"/>
  <c r="A23" i="2" s="1" a="1"/>
  <c r="A23" i="2" s="1"/>
  <c r="A24" i="2" s="1" a="1"/>
  <c r="A24" i="2" s="1"/>
  <c r="A25" i="2" s="1" a="1"/>
  <c r="A25" i="2" s="1"/>
  <c r="A26" i="2" s="1" a="1"/>
  <c r="A26" i="2" s="1"/>
  <c r="A27" i="2" s="1" a="1"/>
  <c r="A27" i="2" s="1"/>
  <c r="A28" i="2" s="1" a="1"/>
  <c r="A28" i="2" s="1"/>
  <c r="A29" i="2" s="1" a="1"/>
  <c r="A29" i="2" s="1"/>
  <c r="A30" i="2" s="1" a="1"/>
  <c r="A30" i="2" s="1"/>
  <c r="A31" i="2" s="1" a="1"/>
  <c r="A31" i="2" s="1"/>
  <c r="A32" i="2" s="1" a="1"/>
  <c r="A32" i="2" s="1"/>
  <c r="A33" i="2" s="1" a="1"/>
  <c r="A33" i="2" s="1"/>
  <c r="A34" i="2" s="1" a="1"/>
  <c r="A34" i="2" s="1"/>
  <c r="A35" i="2" s="1" a="1"/>
  <c r="A35" i="2" s="1"/>
  <c r="A36" i="2" s="1" a="1"/>
  <c r="A36" i="2" s="1"/>
  <c r="A37" i="2" s="1" a="1"/>
  <c r="A37" i="2" s="1"/>
  <c r="A38" i="2" s="1" a="1"/>
  <c r="A38" i="2" s="1"/>
  <c r="A39" i="2" s="1" a="1"/>
  <c r="A39" i="2" s="1"/>
  <c r="A40" i="2" s="1" a="1"/>
  <c r="A40" i="2" s="1"/>
  <c r="A41" i="2" s="1" a="1"/>
  <c r="A41" i="2" s="1"/>
  <c r="A42" i="2" s="1" a="1"/>
  <c r="A42" i="2" s="1"/>
  <c r="A43" i="2" s="1" a="1"/>
  <c r="A43" i="2" s="1"/>
  <c r="A44" i="2" s="1" a="1"/>
  <c r="A44" i="2" s="1"/>
  <c r="A45" i="2" s="1" a="1"/>
  <c r="A45" i="2" s="1"/>
  <c r="A46" i="2" s="1" a="1"/>
  <c r="A46" i="2" s="1"/>
  <c r="A47" i="2" s="1" a="1"/>
  <c r="A47" i="2" s="1"/>
  <c r="A48" i="2" s="1" a="1"/>
  <c r="A48" i="2" s="1"/>
  <c r="A49" i="2" s="1" a="1"/>
  <c r="A49" i="2" s="1"/>
  <c r="A50" i="2" s="1" a="1"/>
  <c r="A50" i="2" s="1"/>
  <c r="A51" i="2" s="1" a="1"/>
  <c r="A51" i="2" s="1"/>
  <c r="A52" i="2" s="1" a="1"/>
  <c r="A52" i="2" s="1"/>
  <c r="A53" i="2" s="1" a="1"/>
  <c r="A53" i="2" s="1"/>
  <c r="A54" i="2" s="1" a="1"/>
  <c r="A54" i="2" s="1"/>
  <c r="A55" i="2" s="1" a="1"/>
  <c r="A55" i="2" s="1"/>
  <c r="A56" i="2" s="1" a="1"/>
  <c r="A56" i="2" s="1"/>
  <c r="A57" i="2" s="1" a="1"/>
  <c r="A57" i="2" s="1"/>
  <c r="A58" i="2" s="1" a="1"/>
  <c r="A58" i="2" s="1"/>
  <c r="A59" i="2" s="1" a="1"/>
  <c r="A59" i="2" s="1"/>
  <c r="A60" i="2" s="1" a="1"/>
  <c r="A60" i="2" s="1"/>
  <c r="A61" i="2" s="1" a="1"/>
  <c r="A61" i="2" s="1"/>
  <c r="A62" i="2" s="1" a="1"/>
  <c r="A62" i="2" s="1"/>
  <c r="A63" i="2" s="1" a="1"/>
  <c r="A63" i="2" s="1"/>
  <c r="A64" i="2" s="1" a="1"/>
  <c r="A64" i="2" s="1"/>
  <c r="A65" i="2" s="1" a="1"/>
  <c r="A65" i="2" s="1"/>
  <c r="A66" i="2" s="1" a="1"/>
  <c r="A66" i="2" s="1"/>
  <c r="A67" i="2" s="1" a="1"/>
  <c r="A67" i="2" s="1"/>
  <c r="A68" i="2" s="1" a="1"/>
  <c r="A68" i="2" s="1"/>
  <c r="A69" i="2" s="1" a="1"/>
  <c r="A69" i="2" s="1"/>
  <c r="A70" i="2" s="1" a="1"/>
  <c r="A70" i="2" s="1"/>
  <c r="A71" i="2" s="1" a="1"/>
  <c r="A71" i="2" s="1"/>
  <c r="A72" i="2" s="1" a="1"/>
  <c r="A72" i="2" s="1"/>
  <c r="A73" i="2" s="1" a="1"/>
  <c r="A73" i="2" s="1"/>
  <c r="A74" i="2" s="1" a="1"/>
  <c r="A74" i="2" s="1"/>
  <c r="A75" i="2" s="1" a="1"/>
  <c r="A75" i="2" s="1"/>
  <c r="A76" i="2" s="1" a="1"/>
  <c r="A76" i="2" s="1"/>
  <c r="A77" i="2" s="1" a="1"/>
  <c r="A77" i="2" s="1"/>
  <c r="A78" i="2" s="1" a="1"/>
  <c r="A78" i="2" s="1"/>
  <c r="A79" i="2" s="1" a="1"/>
  <c r="A79" i="2" s="1"/>
  <c r="A80" i="2" s="1" a="1"/>
  <c r="A80" i="2" s="1"/>
  <c r="A81" i="2" s="1" a="1"/>
  <c r="A81" i="2" s="1"/>
  <c r="A82" i="2" s="1" a="1"/>
  <c r="A82" i="2" s="1"/>
  <c r="A83" i="2" s="1" a="1"/>
  <c r="A83" i="2" s="1"/>
  <c r="A84" i="2" s="1" a="1"/>
  <c r="A84" i="2" s="1"/>
  <c r="A85" i="2" s="1" a="1"/>
  <c r="A85" i="2" s="1"/>
  <c r="A86" i="2" s="1" a="1"/>
  <c r="A86" i="2" s="1"/>
  <c r="A87" i="2" s="1" a="1"/>
  <c r="A87" i="2" s="1"/>
  <c r="A88" i="2" s="1" a="1"/>
  <c r="A88" i="2" s="1"/>
  <c r="A89" i="2" s="1" a="1"/>
  <c r="A89" i="2" s="1"/>
  <c r="A90" i="2" s="1" a="1"/>
  <c r="A90" i="2" s="1"/>
  <c r="A91" i="2" s="1" a="1"/>
  <c r="A91" i="2" s="1"/>
  <c r="A92" i="2" s="1" a="1"/>
  <c r="A92" i="2" s="1"/>
  <c r="A93" i="2" s="1" a="1"/>
  <c r="A93" i="2" s="1"/>
  <c r="A94" i="2" s="1" a="1"/>
  <c r="A94" i="2" s="1"/>
  <c r="A95" i="2" s="1" a="1"/>
  <c r="A95" i="2" s="1"/>
  <c r="A96" i="2" s="1" a="1"/>
  <c r="A96" i="2" s="1"/>
  <c r="A97" i="2" s="1" a="1"/>
  <c r="A97" i="2" s="1"/>
  <c r="A98" i="2" s="1" a="1"/>
  <c r="A98" i="2" s="1"/>
  <c r="A99" i="2" s="1" a="1"/>
  <c r="A99" i="2" s="1"/>
  <c r="A100" i="2" s="1" a="1"/>
  <c r="A100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<sst xmlns="http://schemas.openxmlformats.org/spreadsheetml/2006/main" count="83" uniqueCount="21">
  <si>
    <t>Date</t>
  </si>
  <si>
    <t>Ingredients</t>
  </si>
  <si>
    <t>Baguette Céréales</t>
  </si>
  <si>
    <t>Banane</t>
  </si>
  <si>
    <t>Pomme golden</t>
  </si>
  <si>
    <t>Velouté Danone</t>
  </si>
  <si>
    <t>Yop Fraise Banane</t>
  </si>
  <si>
    <t>Flageolets Auchan</t>
  </si>
  <si>
    <t>Lentilles R &amp; Roquelaure</t>
  </si>
  <si>
    <t>Haricots Beurre Auchan</t>
  </si>
  <si>
    <t>Sardine Parmentier</t>
  </si>
  <si>
    <t>Petit Brie Achaun</t>
  </si>
  <si>
    <t>Saucisse Sèche</t>
  </si>
  <si>
    <t>Prix Unitaire</t>
  </si>
  <si>
    <t>Unité</t>
  </si>
  <si>
    <t>PCE</t>
  </si>
  <si>
    <t>KG</t>
  </si>
  <si>
    <t>PCEs</t>
  </si>
  <si>
    <t>date (info)</t>
  </si>
  <si>
    <t>patates</t>
  </si>
  <si>
    <t>kilo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</si>
</sst>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2D050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0" xfId="0" applyFont="1" applyFill="1" applyBorder="1"/>
    <xf numFmtId="0" fontId="1" fillId="2" borderId="2" xfId="0" applyFont="1" applyFill="1" applyBorder="1"/>
    <xf numFmtId="0" fontId="0" fillId="0" borderId="1" xfId="0" applyBorder="1"/>
    <xf numFmtId="14" fontId="0" fillId="0" borderId="1" xfId="0" applyNumberFormat="1" applyBorder="1"/>
    <xf numFmtId="0" fontId="1" fillId="2" borderId="2" xfId="0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numFmt numFmtId="164" formatCode="#,##0.000\ &quot;€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398E43-0BEF-4793-B56B-B6F197B42E16}" name="T_Achats" displayName="T_Achats" ref="A1:D38" totalsRowShown="0">
  <autoFilter ref="A1:D38" xr:uid="{DA398E43-0BEF-4793-B56B-B6F197B42E16}"/>
  <tableColumns count="4">
    <tableColumn id="1" xr3:uid="{42F6972B-955D-4766-9246-C575F5FB5382}" name="Date" dataDxfId="1"/>
    <tableColumn id="2" xr3:uid="{3630CCE1-42B4-485E-A1F6-C39A56ED0B7B}" name="Ingredients"/>
    <tableColumn id="3" xr3:uid="{18E1D42D-8CC6-46DD-8CC1-C53D16143A95}" name="Prix Unitaire" dataDxfId="0"/>
    <tableColumn id="4" xr3:uid="{44A1E04A-1728-43BD-B961-2CB480EE9BFA}" name="Un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FEBE9-D285-460F-B2F1-859ED2B4BEDA}">
  <sheetPr codeName="Feuil1"/>
  <dimension ref="A1:M38"/>
  <sheetViews>
    <sheetView tabSelected="1" workbookViewId="0">
      <selection activeCell="J24" sqref="J24"/>
    </sheetView>
  </sheetViews>
  <sheetFormatPr baseColWidth="10" defaultRowHeight="14.4" x14ac:dyDescent="0.3"/>
  <cols>
    <col min="1" max="1" width="11.109375" customWidth="1"/>
    <col min="2" max="2" width="23" customWidth="1"/>
    <col min="3" max="3" width="14.33203125" customWidth="1"/>
    <col min="10" max="10" width="23" bestFit="1" customWidth="1"/>
    <col min="11" max="11" width="17" style="9" customWidth="1"/>
    <col min="12" max="12" width="15.6640625" style="11" customWidth="1"/>
    <col min="13" max="13" width="16.21875" customWidth="1"/>
  </cols>
  <sheetData>
    <row r="1" spans="1:13" x14ac:dyDescent="0.3">
      <c r="A1" t="s">
        <v>0</v>
      </c>
      <c r="B1" t="s">
        <v>1</v>
      </c>
      <c r="C1" t="s">
        <v>13</v>
      </c>
      <c r="D1" t="s">
        <v>14</v>
      </c>
      <c r="J1" s="4" t="s">
        <v>1</v>
      </c>
      <c r="K1" s="7" t="s">
        <v>13</v>
      </c>
      <c r="L1" s="7" t="s">
        <v>14</v>
      </c>
      <c r="M1" s="3" t="s">
        <v>18</v>
      </c>
    </row>
    <row r="2" spans="1:13" x14ac:dyDescent="0.3">
      <c r="A2" s="1">
        <v>44985</v>
      </c>
      <c r="B2" t="s">
        <v>2</v>
      </c>
      <c r="C2" s="2">
        <v>1.3</v>
      </c>
      <c r="D2" t="s">
        <v>15</v>
      </c>
      <c r="J2" s="5" t="str" cm="1">
        <f t="array" ref="J2:J13">_xlfn.UNIQUE(T_Achats[Ingredients])</f>
        <v>Baguette Céréales</v>
      </c>
      <c r="K2" s="8" cm="1">
        <f t="array" ref="K2">IF(J2="","",SUMPRODUCT((T_Achats[Date]=MAX((T_Achats[Ingredients]=$J2)*(T_Achats[Date])))*(T_Achats[Ingredients]=$J2)*(T_Achats[Prix Unitaire])))</f>
        <v>1.7</v>
      </c>
      <c r="L2" s="10" t="str" cm="1">
        <f t="array" ref="L2">IF(J2="","",INDEX(T_Achats[Unité],SUMPRODUCT(MAX((T_Achats[Date]=MAX((T_Achats[Ingredients]=$J2)*(T_Achats[Date])))*(T_Achats[Ingredients]=$J2)*(ROW(T_Achats[Prix Unitaire]))))-1))</f>
        <v>PCEs</v>
      </c>
      <c r="M2" s="6" cm="1">
        <f t="array" ref="M2">IF(J2="","",SUMPRODUCT(MAX((T_Achats[Ingredients]=$J2)*(T_Achats[Date]))))</f>
        <v>45247</v>
      </c>
    </row>
    <row r="3" spans="1:13" x14ac:dyDescent="0.3">
      <c r="A3" s="1">
        <v>44985</v>
      </c>
      <c r="B3" t="s">
        <v>3</v>
      </c>
      <c r="C3" s="2">
        <v>1.98</v>
      </c>
      <c r="D3" t="s">
        <v>16</v>
      </c>
      <c r="J3" s="5" t="str">
        <v>Banane</v>
      </c>
      <c r="K3" s="8" cm="1">
        <f t="array" ref="K3">IF(J3="","",SUMPRODUCT((T_Achats[Date]=MAX((T_Achats[Ingredients]=$J3)*(T_Achats[Date])))*(T_Achats[Ingredients]=$J3)*(T_Achats[Prix Unitaire])))</f>
        <v>1.98</v>
      </c>
      <c r="L3" s="10" t="str" cm="1">
        <f t="array" ref="L3">IF(J3="","",INDEX(T_Achats[Unité],SUMPRODUCT(MAX((T_Achats[Date]=MAX((T_Achats[Ingredients]=$J3)*(T_Achats[Date])))*(T_Achats[Ingredients]=$J3)*(ROW(T_Achats[Prix Unitaire]))))-1))</f>
        <v>KG</v>
      </c>
      <c r="M3" s="6" cm="1">
        <f t="array" ref="M3">IF(J3="","",SUMPRODUCT(MAX((T_Achats[Ingredients]=$J3)*(T_Achats[Date]))))</f>
        <v>44985</v>
      </c>
    </row>
    <row r="4" spans="1:13" x14ac:dyDescent="0.3">
      <c r="A4" s="1">
        <v>44985</v>
      </c>
      <c r="B4" t="s">
        <v>4</v>
      </c>
      <c r="C4" s="2">
        <v>5.13</v>
      </c>
      <c r="D4" t="s">
        <v>16</v>
      </c>
      <c r="J4" s="5" t="str">
        <v>Pomme golden</v>
      </c>
      <c r="K4" s="8" cm="1">
        <f t="array" ref="K4">IF(J4="","",SUMPRODUCT((T_Achats[Date]=MAX((T_Achats[Ingredients]=$J4)*(T_Achats[Date])))*(T_Achats[Ingredients]=$J4)*(T_Achats[Prix Unitaire])))</f>
        <v>5.13</v>
      </c>
      <c r="L4" s="10" t="str" cm="1">
        <f t="array" ref="L4">IF(J4="","",INDEX(T_Achats[Unité],SUMPRODUCT(MAX((T_Achats[Date]=MAX((T_Achats[Ingredients]=$J4)*(T_Achats[Date])))*(T_Achats[Ingredients]=$J4)*(ROW(T_Achats[Prix Unitaire]))))-1))</f>
        <v>KG</v>
      </c>
      <c r="M4" s="6" cm="1">
        <f t="array" ref="M4">IF(J4="","",SUMPRODUCT(MAX((T_Achats[Ingredients]=$J4)*(T_Achats[Date]))))</f>
        <v>44985</v>
      </c>
    </row>
    <row r="5" spans="1:13" x14ac:dyDescent="0.3">
      <c r="A5" s="1">
        <v>44985</v>
      </c>
      <c r="B5" t="s">
        <v>5</v>
      </c>
      <c r="C5" s="2">
        <v>0.28187499999999999</v>
      </c>
      <c r="D5" t="s">
        <v>15</v>
      </c>
      <c r="J5" s="5" t="str">
        <v>Velouté Danone</v>
      </c>
      <c r="K5" s="8" cm="1">
        <f t="array" ref="K5">IF(J5="","",SUMPRODUCT((T_Achats[Date]=MAX((T_Achats[Ingredients]=$J5)*(T_Achats[Date])))*(T_Achats[Ingredients]=$J5)*(T_Achats[Prix Unitaire])))</f>
        <v>0.28187499999999999</v>
      </c>
      <c r="L5" s="10" t="str" cm="1">
        <f t="array" ref="L5">IF(J5="","",INDEX(T_Achats[Unité],SUMPRODUCT(MAX((T_Achats[Date]=MAX((T_Achats[Ingredients]=$J5)*(T_Achats[Date])))*(T_Achats[Ingredients]=$J5)*(ROW(T_Achats[Prix Unitaire]))))-1))</f>
        <v>PCE</v>
      </c>
      <c r="M5" s="6" cm="1">
        <f t="array" ref="M5">IF(J5="","",SUMPRODUCT(MAX((T_Achats[Ingredients]=$J5)*(T_Achats[Date]))))</f>
        <v>44985</v>
      </c>
    </row>
    <row r="6" spans="1:13" x14ac:dyDescent="0.3">
      <c r="A6" s="1">
        <v>44985</v>
      </c>
      <c r="B6" t="s">
        <v>6</v>
      </c>
      <c r="C6" s="2">
        <v>2.7757575757575759</v>
      </c>
      <c r="D6" t="s">
        <v>16</v>
      </c>
      <c r="J6" s="5" t="str">
        <v>Yop Fraise Banane</v>
      </c>
      <c r="K6" s="8" cm="1">
        <f t="array" ref="K6">IF(J6="","",SUMPRODUCT((T_Achats[Date]=MAX((T_Achats[Ingredients]=$J6)*(T_Achats[Date])))*(T_Achats[Ingredients]=$J6)*(T_Achats[Prix Unitaire])))</f>
        <v>2.7757575757575759</v>
      </c>
      <c r="L6" s="10" t="str" cm="1">
        <f t="array" ref="L6">IF(J6="","",INDEX(T_Achats[Unité],SUMPRODUCT(MAX((T_Achats[Date]=MAX((T_Achats[Ingredients]=$J6)*(T_Achats[Date])))*(T_Achats[Ingredients]=$J6)*(ROW(T_Achats[Prix Unitaire]))))-1))</f>
        <v>KG</v>
      </c>
      <c r="M6" s="6" cm="1">
        <f t="array" ref="M6">IF(J6="","",SUMPRODUCT(MAX((T_Achats[Ingredients]=$J6)*(T_Achats[Date]))))</f>
        <v>44985</v>
      </c>
    </row>
    <row r="7" spans="1:13" x14ac:dyDescent="0.3">
      <c r="A7" s="1">
        <v>44985</v>
      </c>
      <c r="B7" t="s">
        <v>7</v>
      </c>
      <c r="C7" s="2">
        <v>4.5</v>
      </c>
      <c r="D7" t="s">
        <v>16</v>
      </c>
      <c r="J7" s="5" t="str">
        <v>Flageolets Auchan</v>
      </c>
      <c r="K7" s="8" cm="1">
        <f t="array" ref="K7">IF(J7="","",SUMPRODUCT((T_Achats[Date]=MAX((T_Achats[Ingredients]=$J7)*(T_Achats[Date])))*(T_Achats[Ingredients]=$J7)*(T_Achats[Prix Unitaire])))</f>
        <v>4.5</v>
      </c>
      <c r="L7" s="10" t="str" cm="1">
        <f t="array" ref="L7">IF(J7="","",INDEX(T_Achats[Unité],SUMPRODUCT(MAX((T_Achats[Date]=MAX((T_Achats[Ingredients]=$J7)*(T_Achats[Date])))*(T_Achats[Ingredients]=$J7)*(ROW(T_Achats[Prix Unitaire]))))-1))</f>
        <v>KG</v>
      </c>
      <c r="M7" s="6" cm="1">
        <f t="array" ref="M7">IF(J7="","",SUMPRODUCT(MAX((T_Achats[Ingredients]=$J7)*(T_Achats[Date]))))</f>
        <v>44985</v>
      </c>
    </row>
    <row r="8" spans="1:13" x14ac:dyDescent="0.3">
      <c r="A8" s="1">
        <v>44985</v>
      </c>
      <c r="B8" t="s">
        <v>8</v>
      </c>
      <c r="C8" s="2">
        <v>3.3902439024390243</v>
      </c>
      <c r="D8" t="s">
        <v>16</v>
      </c>
      <c r="J8" s="5" t="str">
        <v>Lentilles R &amp; Roquelaure</v>
      </c>
      <c r="K8" s="8" cm="1">
        <f t="array" ref="K8">IF(J8="","",SUMPRODUCT((T_Achats[Date]=MAX((T_Achats[Ingredients]=$J8)*(T_Achats[Date])))*(T_Achats[Ingredients]=$J8)*(T_Achats[Prix Unitaire])))</f>
        <v>3.3902439024390243</v>
      </c>
      <c r="L8" s="10" t="str" cm="1">
        <f t="array" ref="L8">IF(J8="","",INDEX(T_Achats[Unité],SUMPRODUCT(MAX((T_Achats[Date]=MAX((T_Achats[Ingredients]=$J8)*(T_Achats[Date])))*(T_Achats[Ingredients]=$J8)*(ROW(T_Achats[Prix Unitaire]))))-1))</f>
        <v>KG</v>
      </c>
      <c r="M8" s="6" cm="1">
        <f t="array" ref="M8">IF(J8="","",SUMPRODUCT(MAX((T_Achats[Ingredients]=$J8)*(T_Achats[Date]))))</f>
        <v>44985</v>
      </c>
    </row>
    <row r="9" spans="1:13" x14ac:dyDescent="0.3">
      <c r="A9" s="1">
        <v>44985</v>
      </c>
      <c r="B9" t="s">
        <v>9</v>
      </c>
      <c r="C9" s="2">
        <v>6.3999999999999995</v>
      </c>
      <c r="D9" t="s">
        <v>16</v>
      </c>
      <c r="J9" s="5" t="str">
        <v>Haricots Beurre Auchan</v>
      </c>
      <c r="K9" s="8" cm="1">
        <f t="array" ref="K9">IF(J9="","",SUMPRODUCT((T_Achats[Date]=MAX((T_Achats[Ingredients]=$J9)*(T_Achats[Date])))*(T_Achats[Ingredients]=$J9)*(T_Achats[Prix Unitaire])))</f>
        <v>6.3999999999999995</v>
      </c>
      <c r="L9" s="10" t="str" cm="1">
        <f t="array" ref="L9">IF(J9="","",INDEX(T_Achats[Unité],SUMPRODUCT(MAX((T_Achats[Date]=MAX((T_Achats[Ingredients]=$J9)*(T_Achats[Date])))*(T_Achats[Ingredients]=$J9)*(ROW(T_Achats[Prix Unitaire]))))-1))</f>
        <v>KG</v>
      </c>
      <c r="M9" s="6" cm="1">
        <f t="array" ref="M9">IF(J9="","",SUMPRODUCT(MAX((T_Achats[Ingredients]=$J9)*(T_Achats[Date]))))</f>
        <v>44985</v>
      </c>
    </row>
    <row r="10" spans="1:13" x14ac:dyDescent="0.3">
      <c r="A10" s="1">
        <v>44985</v>
      </c>
      <c r="B10" t="s">
        <v>10</v>
      </c>
      <c r="C10" s="2">
        <v>36.962962962962962</v>
      </c>
      <c r="D10" t="s">
        <v>16</v>
      </c>
      <c r="J10" s="5" t="str">
        <v>Sardine Parmentier</v>
      </c>
      <c r="K10" s="8" cm="1">
        <f t="array" ref="K10">IF(J10="","",SUMPRODUCT((T_Achats[Date]=MAX((T_Achats[Ingredients]=$J10)*(T_Achats[Date])))*(T_Achats[Ingredients]=$J10)*(T_Achats[Prix Unitaire])))</f>
        <v>36.962962962962962</v>
      </c>
      <c r="L10" s="10" t="str" cm="1">
        <f t="array" ref="L10">IF(J10="","",INDEX(T_Achats[Unité],SUMPRODUCT(MAX((T_Achats[Date]=MAX((T_Achats[Ingredients]=$J10)*(T_Achats[Date])))*(T_Achats[Ingredients]=$J10)*(ROW(T_Achats[Prix Unitaire]))))-1))</f>
        <v>KG</v>
      </c>
      <c r="M10" s="6" cm="1">
        <f t="array" ref="M10">IF(J10="","",SUMPRODUCT(MAX((T_Achats[Ingredients]=$J10)*(T_Achats[Date]))))</f>
        <v>44985</v>
      </c>
    </row>
    <row r="11" spans="1:13" x14ac:dyDescent="0.3">
      <c r="A11" s="1">
        <v>44985</v>
      </c>
      <c r="B11" t="s">
        <v>11</v>
      </c>
      <c r="C11" s="2">
        <v>11.163398692810457</v>
      </c>
      <c r="D11" t="s">
        <v>16</v>
      </c>
      <c r="J11" s="5" t="str">
        <v>Petit Brie Achaun</v>
      </c>
      <c r="K11" s="8" cm="1">
        <f t="array" ref="K11">IF(J11="","",SUMPRODUCT((T_Achats[Date]=MAX((T_Achats[Ingredients]=$J11)*(T_Achats[Date])))*(T_Achats[Ingredients]=$J11)*(T_Achats[Prix Unitaire])))</f>
        <v>20.383398692810459</v>
      </c>
      <c r="L11" s="10" t="str" cm="1">
        <f t="array" ref="L11">IF(J11="","",INDEX(T_Achats[Unité],SUMPRODUCT(MAX((T_Achats[Date]=MAX((T_Achats[Ingredients]=$J11)*(T_Achats[Date])))*(T_Achats[Ingredients]=$J11)*(ROW(T_Achats[Prix Unitaire]))))-1))</f>
        <v>KG</v>
      </c>
      <c r="M11" s="6" cm="1">
        <f t="array" ref="M11">IF(J11="","",SUMPRODUCT(MAX((T_Achats[Ingredients]=$J11)*(T_Achats[Date]))))</f>
        <v>44985</v>
      </c>
    </row>
    <row r="12" spans="1:13" x14ac:dyDescent="0.3">
      <c r="A12" s="1">
        <v>44985</v>
      </c>
      <c r="B12" t="s">
        <v>12</v>
      </c>
      <c r="C12" s="2">
        <v>24.16</v>
      </c>
      <c r="D12" t="s">
        <v>16</v>
      </c>
      <c r="J12" s="5" t="str">
        <v>Saucisse Sèche</v>
      </c>
      <c r="K12" s="8" cm="1">
        <f t="array" ref="K12">IF(J12="","",SUMPRODUCT((T_Achats[Date]=MAX((T_Achats[Ingredients]=$J12)*(T_Achats[Date])))*(T_Achats[Ingredients]=$J12)*(T_Achats[Prix Unitaire])))</f>
        <v>24.16</v>
      </c>
      <c r="L12" s="10" t="str" cm="1">
        <f t="array" ref="L12">IF(J12="","",INDEX(T_Achats[Unité],SUMPRODUCT(MAX((T_Achats[Date]=MAX((T_Achats[Ingredients]=$J12)*(T_Achats[Date])))*(T_Achats[Ingredients]=$J12)*(ROW(T_Achats[Prix Unitaire]))))-1))</f>
        <v>KG</v>
      </c>
      <c r="M12" s="6" cm="1">
        <f t="array" ref="M12">IF(J12="","",SUMPRODUCT(MAX((T_Achats[Ingredients]=$J12)*(T_Achats[Date]))))</f>
        <v>44985</v>
      </c>
    </row>
    <row r="13" spans="1:13" x14ac:dyDescent="0.3">
      <c r="A13" s="1">
        <v>44985</v>
      </c>
      <c r="B13" t="s">
        <v>11</v>
      </c>
      <c r="C13" s="2">
        <v>9.2200000000000006</v>
      </c>
      <c r="D13" t="s">
        <v>16</v>
      </c>
      <c r="J13" s="5" t="str">
        <v>patates</v>
      </c>
      <c r="K13" s="8" cm="1">
        <f t="array" ref="K13">IF(J13="","",SUMPRODUCT((T_Achats[Date]=MAX((T_Achats[Ingredients]=$J13)*(T_Achats[Date])))*(T_Achats[Ingredients]=$J13)*(T_Achats[Prix Unitaire])))</f>
        <v>0.5</v>
      </c>
      <c r="L13" s="10" t="str" cm="1">
        <f t="array" ref="L13">IF(J13="","",INDEX(T_Achats[Unité],SUMPRODUCT(MAX((T_Achats[Date]=MAX((T_Achats[Ingredients]=$J13)*(T_Achats[Date])))*(T_Achats[Ingredients]=$J13)*(ROW(T_Achats[Prix Unitaire]))))-1))</f>
        <v>kilo</v>
      </c>
      <c r="M13" s="6" cm="1">
        <f t="array" ref="M13">IF(J13="","",SUMPRODUCT(MAX((T_Achats[Ingredients]=$J13)*(T_Achats[Date]))))</f>
        <v>45245</v>
      </c>
    </row>
    <row r="14" spans="1:13" x14ac:dyDescent="0.3">
      <c r="A14" s="1">
        <v>44925</v>
      </c>
      <c r="B14" t="s">
        <v>2</v>
      </c>
      <c r="C14" s="2">
        <v>1.3</v>
      </c>
      <c r="D14" t="s">
        <v>15</v>
      </c>
      <c r="J14" s="5"/>
      <c r="K14" s="8" t="str" cm="1">
        <f t="array" ref="K14">IF(J14="","",SUMPRODUCT((T_Achats[Date]=MAX((T_Achats[Ingredients]=$J14)*(T_Achats[Date])))*(T_Achats[Ingredients]=$J14)*(T_Achats[Prix Unitaire])))</f>
        <v/>
      </c>
      <c r="L14" s="10" t="str" cm="1">
        <f t="array" ref="L14">IF(J14="","",INDEX(T_Achats[Unité],SUMPRODUCT(MAX((T_Achats[Date]=MAX((T_Achats[Ingredients]=$J14)*(T_Achats[Date])))*(T_Achats[Ingredients]=$J14)*(ROW(T_Achats[Prix Unitaire]))))-1))</f>
        <v/>
      </c>
      <c r="M14" s="6" t="str" cm="1">
        <f t="array" ref="M14">IF(J14="","",SUMPRODUCT(MAX((T_Achats[Ingredients]=$J14)*(T_Achats[Date]))))</f>
        <v/>
      </c>
    </row>
    <row r="15" spans="1:13" x14ac:dyDescent="0.3">
      <c r="A15" s="1">
        <v>44925</v>
      </c>
      <c r="B15" t="s">
        <v>3</v>
      </c>
      <c r="C15" s="2">
        <v>1.98</v>
      </c>
      <c r="D15" t="s">
        <v>16</v>
      </c>
      <c r="J15" s="5"/>
      <c r="K15" s="8" t="str" cm="1">
        <f t="array" ref="K15">IF(J15="","",SUMPRODUCT((T_Achats[Date]=MAX((T_Achats[Ingredients]=$J15)*(T_Achats[Date])))*(T_Achats[Ingredients]=$J15)*(T_Achats[Prix Unitaire])))</f>
        <v/>
      </c>
      <c r="L15" s="10" t="str" cm="1">
        <f t="array" ref="L15">IF(J15="","",INDEX(T_Achats[Unité],SUMPRODUCT(MAX((T_Achats[Date]=MAX((T_Achats[Ingredients]=$J15)*(T_Achats[Date])))*(T_Achats[Ingredients]=$J15)*(ROW(T_Achats[Prix Unitaire]))))-1))</f>
        <v/>
      </c>
      <c r="M15" s="6" t="str" cm="1">
        <f t="array" ref="M15">IF(J15="","",SUMPRODUCT(MAX((T_Achats[Ingredients]=$J15)*(T_Achats[Date]))))</f>
        <v/>
      </c>
    </row>
    <row r="16" spans="1:13" x14ac:dyDescent="0.3">
      <c r="A16" s="1">
        <v>44925</v>
      </c>
      <c r="B16" t="s">
        <v>4</v>
      </c>
      <c r="C16" s="2">
        <v>5.13</v>
      </c>
      <c r="D16" t="s">
        <v>16</v>
      </c>
      <c r="J16" s="5"/>
      <c r="K16" s="8" t="str" cm="1">
        <f t="array" ref="K16">IF(J16="","",SUMPRODUCT((T_Achats[Date]=MAX((T_Achats[Ingredients]=$J16)*(T_Achats[Date])))*(T_Achats[Ingredients]=$J16)*(T_Achats[Prix Unitaire])))</f>
        <v/>
      </c>
      <c r="L16" s="10" t="str" cm="1">
        <f t="array" ref="L16">IF(J16="","",INDEX(T_Achats[Unité],SUMPRODUCT(MAX((T_Achats[Date]=MAX((T_Achats[Ingredients]=$J16)*(T_Achats[Date])))*(T_Achats[Ingredients]=$J16)*(ROW(T_Achats[Prix Unitaire]))))-1))</f>
        <v/>
      </c>
      <c r="M16" s="6" t="str" cm="1">
        <f t="array" ref="M16">IF(J16="","",SUMPRODUCT(MAX((T_Achats[Ingredients]=$J16)*(T_Achats[Date]))))</f>
        <v/>
      </c>
    </row>
    <row r="17" spans="1:13" x14ac:dyDescent="0.3">
      <c r="A17" s="1">
        <v>44925</v>
      </c>
      <c r="B17" t="s">
        <v>5</v>
      </c>
      <c r="C17" s="2">
        <v>0.28187499999999999</v>
      </c>
      <c r="D17" t="s">
        <v>15</v>
      </c>
      <c r="J17" s="5"/>
      <c r="K17" s="8" t="str" cm="1">
        <f t="array" ref="K17">IF(J17="","",SUMPRODUCT((T_Achats[Date]=MAX((T_Achats[Ingredients]=$J17)*(T_Achats[Date])))*(T_Achats[Ingredients]=$J17)*(T_Achats[Prix Unitaire])))</f>
        <v/>
      </c>
      <c r="L17" s="10" t="str" cm="1">
        <f t="array" ref="L17">IF(J17="","",INDEX(T_Achats[Unité],SUMPRODUCT(MAX((T_Achats[Date]=MAX((T_Achats[Ingredients]=$J17)*(T_Achats[Date])))*(T_Achats[Ingredients]=$J17)*(ROW(T_Achats[Prix Unitaire]))))-1))</f>
        <v/>
      </c>
      <c r="M17" s="6" t="str" cm="1">
        <f t="array" ref="M17">IF(J17="","",SUMPRODUCT(MAX((T_Achats[Ingredients]=$J17)*(T_Achats[Date]))))</f>
        <v/>
      </c>
    </row>
    <row r="18" spans="1:13" x14ac:dyDescent="0.3">
      <c r="A18" s="1">
        <v>44925</v>
      </c>
      <c r="B18" t="s">
        <v>6</v>
      </c>
      <c r="C18" s="2">
        <v>2.7757575757575759</v>
      </c>
      <c r="D18" t="s">
        <v>16</v>
      </c>
      <c r="J18" s="5"/>
      <c r="K18" s="8" t="str" cm="1">
        <f t="array" ref="K18">IF(J18="","",SUMPRODUCT((T_Achats[Date]=MAX((T_Achats[Ingredients]=$J18)*(T_Achats[Date])))*(T_Achats[Ingredients]=$J18)*(T_Achats[Prix Unitaire])))</f>
        <v/>
      </c>
      <c r="L18" s="10" t="str" cm="1">
        <f t="array" ref="L18">IF(J18="","",INDEX(T_Achats[Unité],SUMPRODUCT(MAX((T_Achats[Date]=MAX((T_Achats[Ingredients]=$J18)*(T_Achats[Date])))*(T_Achats[Ingredients]=$J18)*(ROW(T_Achats[Prix Unitaire]))))-1))</f>
        <v/>
      </c>
      <c r="M18" s="6" t="str" cm="1">
        <f t="array" ref="M18">IF(J18="","",SUMPRODUCT(MAX((T_Achats[Ingredients]=$J18)*(T_Achats[Date]))))</f>
        <v/>
      </c>
    </row>
    <row r="19" spans="1:13" x14ac:dyDescent="0.3">
      <c r="A19" s="1">
        <v>44925</v>
      </c>
      <c r="B19" t="s">
        <v>7</v>
      </c>
      <c r="C19" s="2">
        <v>4.5</v>
      </c>
      <c r="D19" t="s">
        <v>16</v>
      </c>
      <c r="J19" s="5"/>
      <c r="K19" s="8" t="str" cm="1">
        <f t="array" ref="K19">IF(J19="","",SUMPRODUCT((T_Achats[Date]=MAX((T_Achats[Ingredients]=$J19)*(T_Achats[Date])))*(T_Achats[Ingredients]=$J19)*(T_Achats[Prix Unitaire])))</f>
        <v/>
      </c>
      <c r="L19" s="10" t="str" cm="1">
        <f t="array" ref="L19">IF(J19="","",INDEX(T_Achats[Unité],SUMPRODUCT(MAX((T_Achats[Date]=MAX((T_Achats[Ingredients]=$J19)*(T_Achats[Date])))*(T_Achats[Ingredients]=$J19)*(ROW(T_Achats[Prix Unitaire]))))-1))</f>
        <v/>
      </c>
      <c r="M19" s="6" t="str" cm="1">
        <f t="array" ref="M19">IF(J19="","",SUMPRODUCT(MAX((T_Achats[Ingredients]=$J19)*(T_Achats[Date]))))</f>
        <v/>
      </c>
    </row>
    <row r="20" spans="1:13" x14ac:dyDescent="0.3">
      <c r="A20" s="1">
        <v>44925</v>
      </c>
      <c r="B20" t="s">
        <v>8</v>
      </c>
      <c r="C20" s="2">
        <v>3.3902439024390243</v>
      </c>
      <c r="D20" t="s">
        <v>16</v>
      </c>
      <c r="J20" s="5"/>
      <c r="K20" s="8" t="str" cm="1">
        <f t="array" ref="K20">IF(J20="","",SUMPRODUCT((T_Achats[Date]=MAX((T_Achats[Ingredients]=$J20)*(T_Achats[Date])))*(T_Achats[Ingredients]=$J20)*(T_Achats[Prix Unitaire])))</f>
        <v/>
      </c>
      <c r="L20" s="10" t="str" cm="1">
        <f t="array" ref="L20">IF(J20="","",INDEX(T_Achats[Unité],SUMPRODUCT(MAX((T_Achats[Date]=MAX((T_Achats[Ingredients]=$J20)*(T_Achats[Date])))*(T_Achats[Ingredients]=$J20)*(ROW(T_Achats[Prix Unitaire]))))-1))</f>
        <v/>
      </c>
      <c r="M20" s="6" t="str" cm="1">
        <f t="array" ref="M20">IF(J20="","",SUMPRODUCT(MAX((T_Achats[Ingredients]=$J20)*(T_Achats[Date]))))</f>
        <v/>
      </c>
    </row>
    <row r="21" spans="1:13" x14ac:dyDescent="0.3">
      <c r="A21" s="1">
        <v>44925</v>
      </c>
      <c r="B21" t="s">
        <v>9</v>
      </c>
      <c r="C21" s="2">
        <v>6.3999999999999995</v>
      </c>
      <c r="D21" t="s">
        <v>16</v>
      </c>
      <c r="J21" s="5"/>
      <c r="K21" s="8" t="str" cm="1">
        <f t="array" ref="K21">IF(J21="","",SUMPRODUCT((T_Achats[Date]=MAX((T_Achats[Ingredients]=$J21)*(T_Achats[Date])))*(T_Achats[Ingredients]=$J21)*(T_Achats[Prix Unitaire])))</f>
        <v/>
      </c>
      <c r="L21" s="10" t="str" cm="1">
        <f t="array" ref="L21">IF(J21="","",INDEX(T_Achats[Unité],SUMPRODUCT(MAX((T_Achats[Date]=MAX((T_Achats[Ingredients]=$J21)*(T_Achats[Date])))*(T_Achats[Ingredients]=$J21)*(ROW(T_Achats[Prix Unitaire]))))-1))</f>
        <v/>
      </c>
      <c r="M21" s="6" t="str" cm="1">
        <f t="array" ref="M21">IF(J21="","",SUMPRODUCT(MAX((T_Achats[Ingredients]=$J21)*(T_Achats[Date]))))</f>
        <v/>
      </c>
    </row>
    <row r="22" spans="1:13" x14ac:dyDescent="0.3">
      <c r="A22" s="1">
        <v>44925</v>
      </c>
      <c r="B22" t="s">
        <v>10</v>
      </c>
      <c r="C22" s="2">
        <v>36.962962962962962</v>
      </c>
      <c r="D22" t="s">
        <v>16</v>
      </c>
      <c r="J22" s="5"/>
      <c r="K22" s="8" t="str" cm="1">
        <f t="array" ref="K22">IF(J22="","",SUMPRODUCT((T_Achats[Date]=MAX((T_Achats[Ingredients]=$J22)*(T_Achats[Date])))*(T_Achats[Ingredients]=$J22)*(T_Achats[Prix Unitaire])))</f>
        <v/>
      </c>
      <c r="L22" s="10" t="str" cm="1">
        <f t="array" ref="L22">IF(J22="","",INDEX(T_Achats[Unité],SUMPRODUCT(MAX((T_Achats[Date]=MAX((T_Achats[Ingredients]=$J22)*(T_Achats[Date])))*(T_Achats[Ingredients]=$J22)*(ROW(T_Achats[Prix Unitaire]))))-1))</f>
        <v/>
      </c>
      <c r="M22" s="6" t="str" cm="1">
        <f t="array" ref="M22">IF(J22="","",SUMPRODUCT(MAX((T_Achats[Ingredients]=$J22)*(T_Achats[Date]))))</f>
        <v/>
      </c>
    </row>
    <row r="23" spans="1:13" x14ac:dyDescent="0.3">
      <c r="A23" s="1">
        <v>44925</v>
      </c>
      <c r="B23" t="s">
        <v>11</v>
      </c>
      <c r="C23" s="2">
        <v>11.163398692810457</v>
      </c>
      <c r="D23" t="s">
        <v>16</v>
      </c>
      <c r="J23" s="5"/>
      <c r="K23" s="8" t="str" cm="1">
        <f t="array" ref="K23">IF(J23="","",SUMPRODUCT((T_Achats[Date]=MAX((T_Achats[Ingredients]=$J23)*(T_Achats[Date])))*(T_Achats[Ingredients]=$J23)*(T_Achats[Prix Unitaire])))</f>
        <v/>
      </c>
      <c r="L23" s="10" t="str" cm="1">
        <f t="array" ref="L23">IF(J23="","",INDEX(T_Achats[Unité],SUMPRODUCT(MAX((T_Achats[Date]=MAX((T_Achats[Ingredients]=$J23)*(T_Achats[Date])))*(T_Achats[Ingredients]=$J23)*(ROW(T_Achats[Prix Unitaire]))))-1))</f>
        <v/>
      </c>
      <c r="M23" s="6" t="str" cm="1">
        <f t="array" ref="M23">IF(J23="","",SUMPRODUCT(MAX((T_Achats[Ingredients]=$J23)*(T_Achats[Date]))))</f>
        <v/>
      </c>
    </row>
    <row r="24" spans="1:13" x14ac:dyDescent="0.3">
      <c r="A24" s="1">
        <v>44925</v>
      </c>
      <c r="B24" t="s">
        <v>12</v>
      </c>
      <c r="C24" s="2">
        <v>24.16</v>
      </c>
      <c r="D24" t="s">
        <v>16</v>
      </c>
      <c r="J24" s="5" t="s">
        <v>19</v>
      </c>
      <c r="K24" s="8" cm="1">
        <f t="array" ref="K24">IF(J24="","",SUMPRODUCT((T_Achats[Date]=MAX((T_Achats[Ingredients]=$J24)*(T_Achats[Date])))*(T_Achats[Ingredients]=$J24)*(T_Achats[Prix Unitaire])))</f>
        <v>0.5</v>
      </c>
      <c r="L24" s="10" t="str" cm="1">
        <f t="array" ref="L24">IF(J24="","",INDEX(T_Achats[Unité],SUMPRODUCT(MAX((T_Achats[Date]=MAX((T_Achats[Ingredients]=$J24)*(T_Achats[Date])))*(T_Achats[Ingredients]=$J24)*(ROW(T_Achats[Prix Unitaire]))))-1))</f>
        <v>kilo</v>
      </c>
      <c r="M24" s="6" cm="1">
        <f t="array" ref="M24">IF(J24="","",SUMPRODUCT(MAX((T_Achats[Ingredients]=$J24)*(T_Achats[Date]))))</f>
        <v>45245</v>
      </c>
    </row>
    <row r="25" spans="1:13" x14ac:dyDescent="0.3">
      <c r="A25" s="1">
        <v>44925</v>
      </c>
      <c r="B25" t="s">
        <v>11</v>
      </c>
      <c r="C25" s="2">
        <v>9.2200000000000006</v>
      </c>
      <c r="D25" t="s">
        <v>16</v>
      </c>
      <c r="J25" s="5"/>
      <c r="K25" s="8" t="str" cm="1">
        <f t="array" ref="K25">IF(J25="","",SUMPRODUCT((T_Achats[Date]=MAX((T_Achats[Ingredients]=$J25)*(T_Achats[Date])))*(T_Achats[Ingredients]=$J25)*(T_Achats[Prix Unitaire])))</f>
        <v/>
      </c>
      <c r="L25" s="10" t="str" cm="1">
        <f t="array" ref="L25">IF(J25="","",INDEX(T_Achats[Unité],SUMPRODUCT(MAX((T_Achats[Date]=MAX((T_Achats[Ingredients]=$J25)*(T_Achats[Date])))*(T_Achats[Ingredients]=$J25)*(ROW(T_Achats[Prix Unitaire]))))-1))</f>
        <v/>
      </c>
      <c r="M25" s="6" t="str" cm="1">
        <f t="array" ref="M25">IF(J25="","",SUMPRODUCT(MAX((T_Achats[Ingredients]=$J25)*(T_Achats[Date]))))</f>
        <v/>
      </c>
    </row>
    <row r="26" spans="1:13" x14ac:dyDescent="0.3">
      <c r="A26" s="1">
        <v>45247</v>
      </c>
      <c r="B26" t="s">
        <v>2</v>
      </c>
      <c r="C26" s="2">
        <v>1.7</v>
      </c>
      <c r="D26" t="s">
        <v>17</v>
      </c>
      <c r="J26" s="5"/>
      <c r="K26" s="8" t="str" cm="1">
        <f t="array" ref="K26">IF(J26="","",SUMPRODUCT((T_Achats[Date]=MAX((T_Achats[Ingredients]=$J26)*(T_Achats[Date])))*(T_Achats[Ingredients]=$J26)*(T_Achats[Prix Unitaire])))</f>
        <v/>
      </c>
      <c r="L26" s="10" t="str" cm="1">
        <f t="array" ref="L26">IF(J26="","",INDEX(T_Achats[Unité],SUMPRODUCT(MAX((T_Achats[Date]=MAX((T_Achats[Ingredients]=$J26)*(T_Achats[Date])))*(T_Achats[Ingredients]=$J26)*(ROW(T_Achats[Prix Unitaire]))))-1))</f>
        <v/>
      </c>
      <c r="M26" s="6" t="str" cm="1">
        <f t="array" ref="M26">IF(J26="","",SUMPRODUCT(MAX((T_Achats[Ingredients]=$J26)*(T_Achats[Date]))))</f>
        <v/>
      </c>
    </row>
    <row r="27" spans="1:13" x14ac:dyDescent="0.3">
      <c r="A27" s="1">
        <v>44943</v>
      </c>
      <c r="B27" t="s">
        <v>3</v>
      </c>
      <c r="C27" s="2">
        <v>1.98</v>
      </c>
      <c r="D27" t="s">
        <v>16</v>
      </c>
      <c r="J27" s="5"/>
      <c r="K27" s="8" t="str" cm="1">
        <f t="array" ref="K27">IF(J27="","",SUMPRODUCT((T_Achats[Date]=MAX((T_Achats[Ingredients]=$J27)*(T_Achats[Date])))*(T_Achats[Ingredients]=$J27)*(T_Achats[Prix Unitaire])))</f>
        <v/>
      </c>
      <c r="L27" s="10" t="str" cm="1">
        <f t="array" ref="L27">IF(J27="","",INDEX(T_Achats[Unité],SUMPRODUCT(MAX((T_Achats[Date]=MAX((T_Achats[Ingredients]=$J27)*(T_Achats[Date])))*(T_Achats[Ingredients]=$J27)*(ROW(T_Achats[Prix Unitaire]))))-1))</f>
        <v/>
      </c>
      <c r="M27" s="6" t="str" cm="1">
        <f t="array" ref="M27">IF(J27="","",SUMPRODUCT(MAX((T_Achats[Ingredients]=$J27)*(T_Achats[Date]))))</f>
        <v/>
      </c>
    </row>
    <row r="28" spans="1:13" x14ac:dyDescent="0.3">
      <c r="A28" s="1">
        <v>44943</v>
      </c>
      <c r="B28" t="s">
        <v>4</v>
      </c>
      <c r="C28" s="2">
        <v>5.13</v>
      </c>
      <c r="D28" t="s">
        <v>16</v>
      </c>
      <c r="J28" s="5"/>
      <c r="K28" s="8" t="str" cm="1">
        <f t="array" ref="K28">IF(J28="","",SUMPRODUCT((T_Achats[Date]=MAX((T_Achats[Ingredients]=$J28)*(T_Achats[Date])))*(T_Achats[Ingredients]=$J28)*(T_Achats[Prix Unitaire])))</f>
        <v/>
      </c>
      <c r="L28" s="10" t="str" cm="1">
        <f t="array" ref="L28">IF(J28="","",INDEX(T_Achats[Unité],SUMPRODUCT(MAX((T_Achats[Date]=MAX((T_Achats[Ingredients]=$J28)*(T_Achats[Date])))*(T_Achats[Ingredients]=$J28)*(ROW(T_Achats[Prix Unitaire]))))-1))</f>
        <v/>
      </c>
      <c r="M28" s="6" t="str" cm="1">
        <f t="array" ref="M28">IF(J28="","",SUMPRODUCT(MAX((T_Achats[Ingredients]=$J28)*(T_Achats[Date]))))</f>
        <v/>
      </c>
    </row>
    <row r="29" spans="1:13" x14ac:dyDescent="0.3">
      <c r="A29" s="1">
        <v>44943</v>
      </c>
      <c r="B29" t="s">
        <v>5</v>
      </c>
      <c r="C29" s="2">
        <v>0.28187499999999999</v>
      </c>
      <c r="D29" t="s">
        <v>15</v>
      </c>
      <c r="J29" s="5"/>
      <c r="K29" s="8" t="str" cm="1">
        <f t="array" ref="K29">IF(J29="","",SUMPRODUCT((T_Achats[Date]=MAX((T_Achats[Ingredients]=$J29)*(T_Achats[Date])))*(T_Achats[Ingredients]=$J29)*(T_Achats[Prix Unitaire])))</f>
        <v/>
      </c>
      <c r="L29" s="10" t="str" cm="1">
        <f t="array" ref="L29">IF(J29="","",INDEX(T_Achats[Unité],SUMPRODUCT(MAX((T_Achats[Date]=MAX((T_Achats[Ingredients]=$J29)*(T_Achats[Date])))*(T_Achats[Ingredients]=$J29)*(ROW(T_Achats[Prix Unitaire]))))-1))</f>
        <v/>
      </c>
      <c r="M29" s="6" t="str" cm="1">
        <f t="array" ref="M29">IF(J29="","",SUMPRODUCT(MAX((T_Achats[Ingredients]=$J29)*(T_Achats[Date]))))</f>
        <v/>
      </c>
    </row>
    <row r="30" spans="1:13" x14ac:dyDescent="0.3">
      <c r="A30" s="1">
        <v>44943</v>
      </c>
      <c r="B30" t="s">
        <v>6</v>
      </c>
      <c r="C30" s="2">
        <v>2.7757575757575759</v>
      </c>
      <c r="D30" t="s">
        <v>16</v>
      </c>
      <c r="J30" s="5"/>
      <c r="K30" s="8" t="str" cm="1">
        <f t="array" ref="K30">IF(J30="","",SUMPRODUCT((T_Achats[Date]=MAX((T_Achats[Ingredients]=$J30)*(T_Achats[Date])))*(T_Achats[Ingredients]=$J30)*(T_Achats[Prix Unitaire])))</f>
        <v/>
      </c>
      <c r="L30" s="10" t="str" cm="1">
        <f t="array" ref="L30">IF(J30="","",INDEX(T_Achats[Unité],SUMPRODUCT(MAX((T_Achats[Date]=MAX((T_Achats[Ingredients]=$J30)*(T_Achats[Date])))*(T_Achats[Ingredients]=$J30)*(ROW(T_Achats[Prix Unitaire]))))-1))</f>
        <v/>
      </c>
      <c r="M30" s="6" t="str" cm="1">
        <f t="array" ref="M30">IF(J30="","",SUMPRODUCT(MAX((T_Achats[Ingredients]=$J30)*(T_Achats[Date]))))</f>
        <v/>
      </c>
    </row>
    <row r="31" spans="1:13" x14ac:dyDescent="0.3">
      <c r="A31" s="1">
        <v>44943</v>
      </c>
      <c r="B31" t="s">
        <v>7</v>
      </c>
      <c r="C31" s="2">
        <v>4.5</v>
      </c>
      <c r="D31" t="s">
        <v>16</v>
      </c>
      <c r="J31" s="5"/>
      <c r="K31" s="8" t="str" cm="1">
        <f t="array" ref="K31">IF(J31="","",SUMPRODUCT((T_Achats[Date]=MAX((T_Achats[Ingredients]=$J31)*(T_Achats[Date])))*(T_Achats[Ingredients]=$J31)*(T_Achats[Prix Unitaire])))</f>
        <v/>
      </c>
      <c r="L31" s="10" t="str" cm="1">
        <f t="array" ref="L31">IF(J31="","",INDEX(T_Achats[Unité],SUMPRODUCT(MAX((T_Achats[Date]=MAX((T_Achats[Ingredients]=$J31)*(T_Achats[Date])))*(T_Achats[Ingredients]=$J31)*(ROW(T_Achats[Prix Unitaire]))))-1))</f>
        <v/>
      </c>
      <c r="M31" s="6" t="str" cm="1">
        <f t="array" ref="M31">IF(J31="","",SUMPRODUCT(MAX((T_Achats[Ingredients]=$J31)*(T_Achats[Date]))))</f>
        <v/>
      </c>
    </row>
    <row r="32" spans="1:13" x14ac:dyDescent="0.3">
      <c r="A32" s="1">
        <v>44943</v>
      </c>
      <c r="B32" t="s">
        <v>8</v>
      </c>
      <c r="C32" s="2">
        <v>3.3902439024390243</v>
      </c>
      <c r="D32" t="s">
        <v>16</v>
      </c>
      <c r="J32" s="5"/>
      <c r="K32" s="8" t="str" cm="1">
        <f t="array" ref="K32">IF(J32="","",SUMPRODUCT((T_Achats[Date]=MAX((T_Achats[Ingredients]=$J32)*(T_Achats[Date])))*(T_Achats[Ingredients]=$J32)*(T_Achats[Prix Unitaire])))</f>
        <v/>
      </c>
      <c r="L32" s="10" t="str" cm="1">
        <f t="array" ref="L32">IF(J32="","",INDEX(T_Achats[Unité],SUMPRODUCT(MAX((T_Achats[Date]=MAX((T_Achats[Ingredients]=$J32)*(T_Achats[Date])))*(T_Achats[Ingredients]=$J32)*(ROW(T_Achats[Prix Unitaire]))))-1))</f>
        <v/>
      </c>
      <c r="M32" s="6" t="str" cm="1">
        <f t="array" ref="M32">IF(J32="","",SUMPRODUCT(MAX((T_Achats[Ingredients]=$J32)*(T_Achats[Date]))))</f>
        <v/>
      </c>
    </row>
    <row r="33" spans="1:13" x14ac:dyDescent="0.3">
      <c r="A33" s="1">
        <v>44943</v>
      </c>
      <c r="B33" t="s">
        <v>9</v>
      </c>
      <c r="C33" s="2">
        <v>6.3999999999999995</v>
      </c>
      <c r="D33" t="s">
        <v>16</v>
      </c>
      <c r="J33" s="5"/>
      <c r="K33" s="8" t="str" cm="1">
        <f t="array" ref="K33">IF(J33="","",SUMPRODUCT((T_Achats[Date]=MAX((T_Achats[Ingredients]=$J33)*(T_Achats[Date])))*(T_Achats[Ingredients]=$J33)*(T_Achats[Prix Unitaire])))</f>
        <v/>
      </c>
      <c r="L33" s="10" t="str" cm="1">
        <f t="array" ref="L33">IF(J33="","",INDEX(T_Achats[Unité],SUMPRODUCT(MAX((T_Achats[Date]=MAX((T_Achats[Ingredients]=$J33)*(T_Achats[Date])))*(T_Achats[Ingredients]=$J33)*(ROW(T_Achats[Prix Unitaire]))))-1))</f>
        <v/>
      </c>
      <c r="M33" s="6" t="str" cm="1">
        <f t="array" ref="M33">IF(J33="","",SUMPRODUCT(MAX((T_Achats[Ingredients]=$J33)*(T_Achats[Date]))))</f>
        <v/>
      </c>
    </row>
    <row r="34" spans="1:13" x14ac:dyDescent="0.3">
      <c r="A34" s="1">
        <v>44943</v>
      </c>
      <c r="B34" t="s">
        <v>10</v>
      </c>
      <c r="C34" s="2">
        <v>36.962962962962962</v>
      </c>
      <c r="D34" t="s">
        <v>16</v>
      </c>
      <c r="J34" s="5"/>
      <c r="K34" s="8" t="str" cm="1">
        <f t="array" ref="K34">IF(J34="","",SUMPRODUCT((T_Achats[Date]=MAX((T_Achats[Ingredients]=$J34)*(T_Achats[Date])))*(T_Achats[Ingredients]=$J34)*(T_Achats[Prix Unitaire])))</f>
        <v/>
      </c>
      <c r="L34" s="10" t="str" cm="1">
        <f t="array" ref="L34">IF(J34="","",INDEX(T_Achats[Unité],SUMPRODUCT(MAX((T_Achats[Date]=MAX((T_Achats[Ingredients]=$J34)*(T_Achats[Date])))*(T_Achats[Ingredients]=$J34)*(ROW(T_Achats[Prix Unitaire]))))-1))</f>
        <v/>
      </c>
      <c r="M34" s="6" t="str" cm="1">
        <f t="array" ref="M34">IF(J34="","",SUMPRODUCT(MAX((T_Achats[Ingredients]=$J34)*(T_Achats[Date]))))</f>
        <v/>
      </c>
    </row>
    <row r="35" spans="1:13" x14ac:dyDescent="0.3">
      <c r="A35" s="1">
        <v>44943</v>
      </c>
      <c r="B35" t="s">
        <v>11</v>
      </c>
      <c r="C35" s="2">
        <v>11.163398692810457</v>
      </c>
      <c r="D35" t="s">
        <v>16</v>
      </c>
      <c r="J35" s="5"/>
      <c r="K35" s="8" t="str" cm="1">
        <f t="array" ref="K35">IF(J35="","",SUMPRODUCT((T_Achats[Date]=MAX((T_Achats[Ingredients]=$J35)*(T_Achats[Date])))*(T_Achats[Ingredients]=$J35)*(T_Achats[Prix Unitaire])))</f>
        <v/>
      </c>
      <c r="L35" s="10" t="str" cm="1">
        <f t="array" ref="L35">IF(J35="","",INDEX(T_Achats[Unité],SUMPRODUCT(MAX((T_Achats[Date]=MAX((T_Achats[Ingredients]=$J35)*(T_Achats[Date])))*(T_Achats[Ingredients]=$J35)*(ROW(T_Achats[Prix Unitaire]))))-1))</f>
        <v/>
      </c>
      <c r="M35" s="6" t="str" cm="1">
        <f t="array" ref="M35">IF(J35="","",SUMPRODUCT(MAX((T_Achats[Ingredients]=$J35)*(T_Achats[Date]))))</f>
        <v/>
      </c>
    </row>
    <row r="36" spans="1:13" x14ac:dyDescent="0.3">
      <c r="A36" s="1">
        <v>44943</v>
      </c>
      <c r="B36" t="s">
        <v>12</v>
      </c>
      <c r="C36" s="2">
        <v>24.16</v>
      </c>
      <c r="D36" t="s">
        <v>16</v>
      </c>
      <c r="J36" s="5"/>
      <c r="K36" s="8" t="str" cm="1">
        <f t="array" ref="K36">IF(J36="","",SUMPRODUCT((T_Achats[Date]=MAX((T_Achats[Ingredients]=$J36)*(T_Achats[Date])))*(T_Achats[Ingredients]=$J36)*(T_Achats[Prix Unitaire])))</f>
        <v/>
      </c>
      <c r="L36" s="10" t="str" cm="1">
        <f t="array" ref="L36">IF(J36="","",INDEX(T_Achats[Unité],SUMPRODUCT(MAX((T_Achats[Date]=MAX((T_Achats[Ingredients]=$J36)*(T_Achats[Date])))*(T_Achats[Ingredients]=$J36)*(ROW(T_Achats[Prix Unitaire]))))-1))</f>
        <v/>
      </c>
      <c r="M36" s="6" t="str" cm="1">
        <f t="array" ref="M36">IF(J36="","",SUMPRODUCT(MAX((T_Achats[Ingredients]=$J36)*(T_Achats[Date]))))</f>
        <v/>
      </c>
    </row>
    <row r="37" spans="1:13" x14ac:dyDescent="0.3">
      <c r="A37" s="1">
        <v>44943</v>
      </c>
      <c r="B37" t="s">
        <v>11</v>
      </c>
      <c r="C37" s="2">
        <v>9.2200000000000006</v>
      </c>
      <c r="D37" t="s">
        <v>16</v>
      </c>
      <c r="J37" s="5"/>
      <c r="K37" s="8" t="str" cm="1">
        <f t="array" ref="K37">IF(J37="","",SUMPRODUCT((T_Achats[Date]=MAX((T_Achats[Ingredients]=$J37)*(T_Achats[Date])))*(T_Achats[Ingredients]=$J37)*(T_Achats[Prix Unitaire])))</f>
        <v/>
      </c>
      <c r="L37" s="10" t="str" cm="1">
        <f t="array" ref="L37">IF(J37="","",INDEX(T_Achats[Unité],SUMPRODUCT(MAX((T_Achats[Date]=MAX((T_Achats[Ingredients]=$J37)*(T_Achats[Date])))*(T_Achats[Ingredients]=$J37)*(ROW(T_Achats[Prix Unitaire]))))-1))</f>
        <v/>
      </c>
      <c r="M37" s="6" t="str" cm="1">
        <f t="array" ref="M37">IF(J37="","",SUMPRODUCT(MAX((T_Achats[Ingredients]=$J37)*(T_Achats[Date]))))</f>
        <v/>
      </c>
    </row>
    <row r="38" spans="1:13" x14ac:dyDescent="0.3">
      <c r="A38" s="1">
        <v>45245</v>
      </c>
      <c r="B38" t="s">
        <v>19</v>
      </c>
      <c r="C38" s="2">
        <v>0.5</v>
      </c>
      <c r="D38" t="s">
        <v>20</v>
      </c>
      <c r="J38" s="5"/>
      <c r="K38" s="8" t="str" cm="1">
        <f t="array" ref="K38">IF(J38="","",SUMPRODUCT((T_Achats[Date]=MAX((T_Achats[Ingredients]=$J38)*(T_Achats[Date])))*(T_Achats[Ingredients]=$J38)*(T_Achats[Prix Unitaire])))</f>
        <v/>
      </c>
      <c r="L38" s="10" t="str" cm="1">
        <f t="array" ref="L38">IF(J38="","",INDEX(T_Achats[Unité],SUMPRODUCT(MAX((T_Achats[Date]=MAX((T_Achats[Ingredients]=$J38)*(T_Achats[Date])))*(T_Achats[Ingredients]=$J38)*(ROW(T_Achats[Prix Unitaire]))))-1))</f>
        <v/>
      </c>
      <c r="M38" s="6" t="str" cm="1">
        <f t="array" ref="M38">IF(J38="","",SUMPRODUCT(MAX((T_Achats[Ingredients]=$J38)*(T_Achats[Date]))))</f>
        <v/>
      </c>
    </row>
  </sheetData>
  <dataValidations count="1">
    <dataValidation type="list" allowBlank="1" showInputMessage="1" showErrorMessage="1" sqref="J2:J38" xr:uid="{37ED2704-E4C2-46DB-87A8-B285E770E1E7}">
      <formula1>liste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A3167-DB19-4849-B191-13423C8F4144}">
  <dimension ref="A2:A100"/>
  <sheetViews>
    <sheetView workbookViewId="0">
      <selection activeCell="A2" sqref="A2:A100"/>
    </sheetView>
  </sheetViews>
  <sheetFormatPr baseColWidth="10" defaultRowHeight="14.4" x14ac:dyDescent="0.3"/>
  <sheetData>
    <row r="2" spans="1:1" x14ac:dyDescent="0.3">
      <c r="A2" t="str" cm="1">
        <f t="array" aca="1" ref="A2" ca="1">OFFSET(Feuil1!$B$1,MATCH(0,COUNTIF(ingredients,"&lt;"&amp;ingredients)-SUM(COUNTIF(A$1:A1,ingredients)),0),)</f>
        <v>Baguette Céréales</v>
      </c>
    </row>
    <row r="3" spans="1:1" x14ac:dyDescent="0.3">
      <c r="A3" t="str" cm="1">
        <f t="array" aca="1" ref="A3" ca="1">OFFSET(Feuil1!$B$1,MATCH(0,COUNTIF(ingredients,"&lt;"&amp;ingredients)-SUM(COUNTIF(A$1:A2,ingredients)),0),)</f>
        <v>Banane</v>
      </c>
    </row>
    <row r="4" spans="1:1" x14ac:dyDescent="0.3">
      <c r="A4" t="str" cm="1">
        <f t="array" aca="1" ref="A4" ca="1">OFFSET(Feuil1!$B$1,MATCH(0,COUNTIF(ingredients,"&lt;"&amp;ingredients)-SUM(COUNTIF(A$1:A3,ingredients)),0),)</f>
        <v>Flageolets Auchan</v>
      </c>
    </row>
    <row r="5" spans="1:1" x14ac:dyDescent="0.3">
      <c r="A5" t="str" cm="1">
        <f t="array" aca="1" ref="A5" ca="1">OFFSET(Feuil1!$B$1,MATCH(0,COUNTIF(ingredients,"&lt;"&amp;ingredients)-SUM(COUNTIF(A$1:A4,ingredients)),0),)</f>
        <v>Haricots Beurre Auchan</v>
      </c>
    </row>
    <row r="6" spans="1:1" x14ac:dyDescent="0.3">
      <c r="A6" t="str" cm="1">
        <f t="array" aca="1" ref="A6" ca="1">OFFSET(Feuil1!$B$1,MATCH(0,COUNTIF(ingredients,"&lt;"&amp;ingredients)-SUM(COUNTIF(A$1:A5,ingredients)),0),)</f>
        <v>Lentilles R &amp; Roquelaure</v>
      </c>
    </row>
    <row r="7" spans="1:1" x14ac:dyDescent="0.3">
      <c r="A7" t="str" cm="1">
        <f t="array" aca="1" ref="A7" ca="1">OFFSET(Feuil1!$B$1,MATCH(0,COUNTIF(ingredients,"&lt;"&amp;ingredients)-SUM(COUNTIF(A$1:A6,ingredients)),0),)</f>
        <v>patates</v>
      </c>
    </row>
    <row r="8" spans="1:1" x14ac:dyDescent="0.3">
      <c r="A8" t="str" cm="1">
        <f t="array" aca="1" ref="A8" ca="1">OFFSET(Feuil1!$B$1,MATCH(0,COUNTIF(ingredients,"&lt;"&amp;ingredients)-SUM(COUNTIF(A$1:A7,ingredients)),0),)</f>
        <v>Petit Brie Achaun</v>
      </c>
    </row>
    <row r="9" spans="1:1" x14ac:dyDescent="0.3">
      <c r="A9" t="str" cm="1">
        <f t="array" aca="1" ref="A9" ca="1">OFFSET(Feuil1!$B$1,MATCH(0,COUNTIF(ingredients,"&lt;"&amp;ingredients)-SUM(COUNTIF(A$1:A8,ingredients)),0),)</f>
        <v>Pomme golden</v>
      </c>
    </row>
    <row r="10" spans="1:1" x14ac:dyDescent="0.3">
      <c r="A10" t="str" cm="1">
        <f t="array" aca="1" ref="A10" ca="1">OFFSET(Feuil1!$B$1,MATCH(0,COUNTIF(ingredients,"&lt;"&amp;ingredients)-SUM(COUNTIF(A$1:A9,ingredients)),0),)</f>
        <v>Sardine Parmentier</v>
      </c>
    </row>
    <row r="11" spans="1:1" x14ac:dyDescent="0.3">
      <c r="A11" t="str" cm="1">
        <f t="array" aca="1" ref="A11" ca="1">OFFSET(Feuil1!$B$1,MATCH(0,COUNTIF(ingredients,"&lt;"&amp;ingredients)-SUM(COUNTIF(A$1:A10,ingredients)),0),)</f>
        <v>Saucisse Sèche</v>
      </c>
    </row>
    <row r="12" spans="1:1" x14ac:dyDescent="0.3">
      <c r="A12" t="str" cm="1">
        <f t="array" aca="1" ref="A12" ca="1">OFFSET(Feuil1!$B$1,MATCH(0,COUNTIF(ingredients,"&lt;"&amp;ingredients)-SUM(COUNTIF(A$1:A11,ingredients)),0),)</f>
        <v>Velouté Danone</v>
      </c>
    </row>
    <row r="13" spans="1:1" x14ac:dyDescent="0.3">
      <c r="A13" t="str" cm="1">
        <f t="array" aca="1" ref="A13" ca="1">OFFSET(Feuil1!$B$1,MATCH(0,COUNTIF(ingredients,"&lt;"&amp;ingredients)-SUM(COUNTIF(A$1:A12,ingredients)),0),)</f>
        <v>Yop Fraise Banane</v>
      </c>
    </row>
    <row r="14" spans="1:1" x14ac:dyDescent="0.3">
      <c r="A14" t="e" cm="1">
        <f t="array" aca="1" ref="A14" ca="1">OFFSET(Feuil1!$B$1,MATCH(0,COUNTIF(ingredients,"&lt;"&amp;ingredients)-SUM(COUNTIF(A$1:A13,ingredients)),0),)</f>
        <v>#N/A</v>
      </c>
    </row>
    <row r="15" spans="1:1" x14ac:dyDescent="0.3">
      <c r="A15" t="e" cm="1">
        <f t="array" aca="1" ref="A15" ca="1">OFFSET(Feuil1!$B$1,MATCH(0,COUNTIF(ingredients,"&lt;"&amp;ingredients)-SUM(COUNTIF(A$1:A14,ingredients)),0),)</f>
        <v>#N/A</v>
      </c>
    </row>
    <row r="16" spans="1:1" x14ac:dyDescent="0.3">
      <c r="A16" t="e" cm="1">
        <f t="array" aca="1" ref="A16" ca="1">OFFSET(Feuil1!$B$1,MATCH(0,COUNTIF(ingredients,"&lt;"&amp;ingredients)-SUM(COUNTIF(A$1:A15,ingredients)),0),)</f>
        <v>#N/A</v>
      </c>
    </row>
    <row r="17" spans="1:1" x14ac:dyDescent="0.3">
      <c r="A17" t="e" cm="1">
        <f t="array" aca="1" ref="A17" ca="1">OFFSET(Feuil1!$B$1,MATCH(0,COUNTIF(ingredients,"&lt;"&amp;ingredients)-SUM(COUNTIF(A$1:A16,ingredients)),0),)</f>
        <v>#N/A</v>
      </c>
    </row>
    <row r="18" spans="1:1" x14ac:dyDescent="0.3">
      <c r="A18" t="e" cm="1">
        <f t="array" aca="1" ref="A18" ca="1">OFFSET(Feuil1!$B$1,MATCH(0,COUNTIF(ingredients,"&lt;"&amp;ingredients)-SUM(COUNTIF(A$1:A17,ingredients)),0),)</f>
        <v>#N/A</v>
      </c>
    </row>
    <row r="19" spans="1:1" x14ac:dyDescent="0.3">
      <c r="A19" t="e" cm="1">
        <f t="array" aca="1" ref="A19" ca="1">OFFSET(Feuil1!$B$1,MATCH(0,COUNTIF(ingredients,"&lt;"&amp;ingredients)-SUM(COUNTIF(A$1:A18,ingredients)),0),)</f>
        <v>#N/A</v>
      </c>
    </row>
    <row r="20" spans="1:1" x14ac:dyDescent="0.3">
      <c r="A20" t="e" cm="1">
        <f t="array" aca="1" ref="A20" ca="1">OFFSET(Feuil1!$B$1,MATCH(0,COUNTIF(ingredients,"&lt;"&amp;ingredients)-SUM(COUNTIF(A$1:A19,ingredients)),0),)</f>
        <v>#N/A</v>
      </c>
    </row>
    <row r="21" spans="1:1" x14ac:dyDescent="0.3">
      <c r="A21" t="e" cm="1">
        <f t="array" aca="1" ref="A21" ca="1">OFFSET(Feuil1!$B$1,MATCH(0,COUNTIF(ingredients,"&lt;"&amp;ingredients)-SUM(COUNTIF(A$1:A20,ingredients)),0),)</f>
        <v>#N/A</v>
      </c>
    </row>
    <row r="22" spans="1:1" x14ac:dyDescent="0.3">
      <c r="A22" t="e" cm="1">
        <f t="array" aca="1" ref="A22" ca="1">OFFSET(Feuil1!$B$1,MATCH(0,COUNTIF(ingredients,"&lt;"&amp;ingredients)-SUM(COUNTIF(A$1:A21,ingredients)),0),)</f>
        <v>#N/A</v>
      </c>
    </row>
    <row r="23" spans="1:1" x14ac:dyDescent="0.3">
      <c r="A23" t="e" cm="1">
        <f t="array" aca="1" ref="A23" ca="1">OFFSET(Feuil1!$B$1,MATCH(0,COUNTIF(ingredients,"&lt;"&amp;ingredients)-SUM(COUNTIF(A$1:A22,ingredients)),0),)</f>
        <v>#N/A</v>
      </c>
    </row>
    <row r="24" spans="1:1" x14ac:dyDescent="0.3">
      <c r="A24" t="e" cm="1">
        <f t="array" aca="1" ref="A24" ca="1">OFFSET(Feuil1!$B$1,MATCH(0,COUNTIF(ingredients,"&lt;"&amp;ingredients)-SUM(COUNTIF(A$1:A23,ingredients)),0),)</f>
        <v>#N/A</v>
      </c>
    </row>
    <row r="25" spans="1:1" x14ac:dyDescent="0.3">
      <c r="A25" t="e" cm="1">
        <f t="array" aca="1" ref="A25" ca="1">OFFSET(Feuil1!$B$1,MATCH(0,COUNTIF(ingredients,"&lt;"&amp;ingredients)-SUM(COUNTIF(A$1:A24,ingredients)),0),)</f>
        <v>#N/A</v>
      </c>
    </row>
    <row r="26" spans="1:1" x14ac:dyDescent="0.3">
      <c r="A26" t="e" cm="1">
        <f t="array" aca="1" ref="A26" ca="1">OFFSET(Feuil1!$B$1,MATCH(0,COUNTIF(ingredients,"&lt;"&amp;ingredients)-SUM(COUNTIF(A$1:A25,ingredients)),0),)</f>
        <v>#N/A</v>
      </c>
    </row>
    <row r="27" spans="1:1" x14ac:dyDescent="0.3">
      <c r="A27" t="e" cm="1">
        <f t="array" aca="1" ref="A27" ca="1">OFFSET(Feuil1!$B$1,MATCH(0,COUNTIF(ingredients,"&lt;"&amp;ingredients)-SUM(COUNTIF(A$1:A26,ingredients)),0),)</f>
        <v>#N/A</v>
      </c>
    </row>
    <row r="28" spans="1:1" x14ac:dyDescent="0.3">
      <c r="A28" t="e" cm="1">
        <f t="array" aca="1" ref="A28" ca="1">OFFSET(Feuil1!$B$1,MATCH(0,COUNTIF(ingredients,"&lt;"&amp;ingredients)-SUM(COUNTIF(A$1:A27,ingredients)),0),)</f>
        <v>#N/A</v>
      </c>
    </row>
    <row r="29" spans="1:1" x14ac:dyDescent="0.3">
      <c r="A29" t="e" cm="1">
        <f t="array" aca="1" ref="A29" ca="1">OFFSET(Feuil1!$B$1,MATCH(0,COUNTIF(ingredients,"&lt;"&amp;ingredients)-SUM(COUNTIF(A$1:A28,ingredients)),0),)</f>
        <v>#N/A</v>
      </c>
    </row>
    <row r="30" spans="1:1" x14ac:dyDescent="0.3">
      <c r="A30" t="e" cm="1">
        <f t="array" aca="1" ref="A30" ca="1">OFFSET(Feuil1!$B$1,MATCH(0,COUNTIF(ingredients,"&lt;"&amp;ingredients)-SUM(COUNTIF(A$1:A29,ingredients)),0),)</f>
        <v>#N/A</v>
      </c>
    </row>
    <row r="31" spans="1:1" x14ac:dyDescent="0.3">
      <c r="A31" t="e" cm="1">
        <f t="array" aca="1" ref="A31" ca="1">OFFSET(Feuil1!$B$1,MATCH(0,COUNTIF(ingredients,"&lt;"&amp;ingredients)-SUM(COUNTIF(A$1:A30,ingredients)),0),)</f>
        <v>#N/A</v>
      </c>
    </row>
    <row r="32" spans="1:1" x14ac:dyDescent="0.3">
      <c r="A32" t="e" cm="1">
        <f t="array" aca="1" ref="A32" ca="1">OFFSET(Feuil1!$B$1,MATCH(0,COUNTIF(ingredients,"&lt;"&amp;ingredients)-SUM(COUNTIF(A$1:A31,ingredients)),0),)</f>
        <v>#N/A</v>
      </c>
    </row>
    <row r="33" spans="1:1" x14ac:dyDescent="0.3">
      <c r="A33" t="e" cm="1">
        <f t="array" aca="1" ref="A33" ca="1">OFFSET(Feuil1!$B$1,MATCH(0,COUNTIF(ingredients,"&lt;"&amp;ingredients)-SUM(COUNTIF(A$1:A32,ingredients)),0),)</f>
        <v>#N/A</v>
      </c>
    </row>
    <row r="34" spans="1:1" x14ac:dyDescent="0.3">
      <c r="A34" t="e" cm="1">
        <f t="array" aca="1" ref="A34" ca="1">OFFSET(Feuil1!$B$1,MATCH(0,COUNTIF(ingredients,"&lt;"&amp;ingredients)-SUM(COUNTIF(A$1:A33,ingredients)),0),)</f>
        <v>#N/A</v>
      </c>
    </row>
    <row r="35" spans="1:1" x14ac:dyDescent="0.3">
      <c r="A35" t="e" cm="1">
        <f t="array" aca="1" ref="A35" ca="1">OFFSET(Feuil1!$B$1,MATCH(0,COUNTIF(ingredients,"&lt;"&amp;ingredients)-SUM(COUNTIF(A$1:A34,ingredients)),0),)</f>
        <v>#N/A</v>
      </c>
    </row>
    <row r="36" spans="1:1" x14ac:dyDescent="0.3">
      <c r="A36" t="e" cm="1">
        <f t="array" aca="1" ref="A36" ca="1">OFFSET(Feuil1!$B$1,MATCH(0,COUNTIF(ingredients,"&lt;"&amp;ingredients)-SUM(COUNTIF(A$1:A35,ingredients)),0),)</f>
        <v>#N/A</v>
      </c>
    </row>
    <row r="37" spans="1:1" x14ac:dyDescent="0.3">
      <c r="A37" t="e" cm="1">
        <f t="array" aca="1" ref="A37" ca="1">OFFSET(Feuil1!$B$1,MATCH(0,COUNTIF(ingredients,"&lt;"&amp;ingredients)-SUM(COUNTIF(A$1:A36,ingredients)),0),)</f>
        <v>#N/A</v>
      </c>
    </row>
    <row r="38" spans="1:1" x14ac:dyDescent="0.3">
      <c r="A38" t="e" cm="1">
        <f t="array" aca="1" ref="A38" ca="1">OFFSET(Feuil1!$B$1,MATCH(0,COUNTIF(ingredients,"&lt;"&amp;ingredients)-SUM(COUNTIF(A$1:A37,ingredients)),0),)</f>
        <v>#N/A</v>
      </c>
    </row>
    <row r="39" spans="1:1" x14ac:dyDescent="0.3">
      <c r="A39" t="e" cm="1">
        <f t="array" aca="1" ref="A39" ca="1">OFFSET(Feuil1!$B$1,MATCH(0,COUNTIF(ingredients,"&lt;"&amp;ingredients)-SUM(COUNTIF(A$1:A38,ingredients)),0),)</f>
        <v>#N/A</v>
      </c>
    </row>
    <row r="40" spans="1:1" x14ac:dyDescent="0.3">
      <c r="A40" t="e" cm="1">
        <f t="array" aca="1" ref="A40" ca="1">OFFSET(Feuil1!$B$1,MATCH(0,COUNTIF(ingredients,"&lt;"&amp;ingredients)-SUM(COUNTIF(A$1:A39,ingredients)),0),)</f>
        <v>#N/A</v>
      </c>
    </row>
    <row r="41" spans="1:1" x14ac:dyDescent="0.3">
      <c r="A41" t="e" cm="1">
        <f t="array" aca="1" ref="A41" ca="1">OFFSET(Feuil1!$B$1,MATCH(0,COUNTIF(ingredients,"&lt;"&amp;ingredients)-SUM(COUNTIF(A$1:A40,ingredients)),0),)</f>
        <v>#N/A</v>
      </c>
    </row>
    <row r="42" spans="1:1" x14ac:dyDescent="0.3">
      <c r="A42" t="e" cm="1">
        <f t="array" aca="1" ref="A42" ca="1">OFFSET(Feuil1!$B$1,MATCH(0,COUNTIF(ingredients,"&lt;"&amp;ingredients)-SUM(COUNTIF(A$1:A41,ingredients)),0),)</f>
        <v>#N/A</v>
      </c>
    </row>
    <row r="43" spans="1:1" x14ac:dyDescent="0.3">
      <c r="A43" t="e" cm="1">
        <f t="array" aca="1" ref="A43" ca="1">OFFSET(Feuil1!$B$1,MATCH(0,COUNTIF(ingredients,"&lt;"&amp;ingredients)-SUM(COUNTIF(A$1:A42,ingredients)),0),)</f>
        <v>#N/A</v>
      </c>
    </row>
    <row r="44" spans="1:1" x14ac:dyDescent="0.3">
      <c r="A44" t="e" cm="1">
        <f t="array" aca="1" ref="A44" ca="1">OFFSET(Feuil1!$B$1,MATCH(0,COUNTIF(ingredients,"&lt;"&amp;ingredients)-SUM(COUNTIF(A$1:A43,ingredients)),0),)</f>
        <v>#N/A</v>
      </c>
    </row>
    <row r="45" spans="1:1" x14ac:dyDescent="0.3">
      <c r="A45" t="e" cm="1">
        <f t="array" aca="1" ref="A45" ca="1">OFFSET(Feuil1!$B$1,MATCH(0,COUNTIF(ingredients,"&lt;"&amp;ingredients)-SUM(COUNTIF(A$1:A44,ingredients)),0),)</f>
        <v>#N/A</v>
      </c>
    </row>
    <row r="46" spans="1:1" x14ac:dyDescent="0.3">
      <c r="A46" t="e" cm="1">
        <f t="array" aca="1" ref="A46" ca="1">OFFSET(Feuil1!$B$1,MATCH(0,COUNTIF(ingredients,"&lt;"&amp;ingredients)-SUM(COUNTIF(A$1:A45,ingredients)),0),)</f>
        <v>#N/A</v>
      </c>
    </row>
    <row r="47" spans="1:1" x14ac:dyDescent="0.3">
      <c r="A47" t="e" cm="1">
        <f t="array" aca="1" ref="A47" ca="1">OFFSET(Feuil1!$B$1,MATCH(0,COUNTIF(ingredients,"&lt;"&amp;ingredients)-SUM(COUNTIF(A$1:A46,ingredients)),0),)</f>
        <v>#N/A</v>
      </c>
    </row>
    <row r="48" spans="1:1" x14ac:dyDescent="0.3">
      <c r="A48" t="e" cm="1">
        <f t="array" aca="1" ref="A48" ca="1">OFFSET(Feuil1!$B$1,MATCH(0,COUNTIF(ingredients,"&lt;"&amp;ingredients)-SUM(COUNTIF(A$1:A47,ingredients)),0),)</f>
        <v>#N/A</v>
      </c>
    </row>
    <row r="49" spans="1:1" x14ac:dyDescent="0.3">
      <c r="A49" t="e" cm="1">
        <f t="array" aca="1" ref="A49" ca="1">OFFSET(Feuil1!$B$1,MATCH(0,COUNTIF(ingredients,"&lt;"&amp;ingredients)-SUM(COUNTIF(A$1:A48,ingredients)),0),)</f>
        <v>#N/A</v>
      </c>
    </row>
    <row r="50" spans="1:1" x14ac:dyDescent="0.3">
      <c r="A50" t="e" cm="1">
        <f t="array" aca="1" ref="A50" ca="1">OFFSET(Feuil1!$B$1,MATCH(0,COUNTIF(ingredients,"&lt;"&amp;ingredients)-SUM(COUNTIF(A$1:A49,ingredients)),0),)</f>
        <v>#N/A</v>
      </c>
    </row>
    <row r="51" spans="1:1" x14ac:dyDescent="0.3">
      <c r="A51" t="e" cm="1">
        <f t="array" aca="1" ref="A51" ca="1">OFFSET(Feuil1!$B$1,MATCH(0,COUNTIF(ingredients,"&lt;"&amp;ingredients)-SUM(COUNTIF(A$1:A50,ingredients)),0),)</f>
        <v>#N/A</v>
      </c>
    </row>
    <row r="52" spans="1:1" x14ac:dyDescent="0.3">
      <c r="A52" t="e" cm="1">
        <f t="array" aca="1" ref="A52" ca="1">OFFSET(Feuil1!$B$1,MATCH(0,COUNTIF(ingredients,"&lt;"&amp;ingredients)-SUM(COUNTIF(A$1:A51,ingredients)),0),)</f>
        <v>#N/A</v>
      </c>
    </row>
    <row r="53" spans="1:1" x14ac:dyDescent="0.3">
      <c r="A53" t="e" cm="1">
        <f t="array" aca="1" ref="A53" ca="1">OFFSET(Feuil1!$B$1,MATCH(0,COUNTIF(ingredients,"&lt;"&amp;ingredients)-SUM(COUNTIF(A$1:A52,ingredients)),0),)</f>
        <v>#N/A</v>
      </c>
    </row>
    <row r="54" spans="1:1" x14ac:dyDescent="0.3">
      <c r="A54" t="e" cm="1">
        <f t="array" aca="1" ref="A54" ca="1">OFFSET(Feuil1!$B$1,MATCH(0,COUNTIF(ingredients,"&lt;"&amp;ingredients)-SUM(COUNTIF(A$1:A53,ingredients)),0),)</f>
        <v>#N/A</v>
      </c>
    </row>
    <row r="55" spans="1:1" x14ac:dyDescent="0.3">
      <c r="A55" t="e" cm="1">
        <f t="array" aca="1" ref="A55" ca="1">OFFSET(Feuil1!$B$1,MATCH(0,COUNTIF(ingredients,"&lt;"&amp;ingredients)-SUM(COUNTIF(A$1:A54,ingredients)),0),)</f>
        <v>#N/A</v>
      </c>
    </row>
    <row r="56" spans="1:1" x14ac:dyDescent="0.3">
      <c r="A56" t="e" cm="1">
        <f t="array" aca="1" ref="A56" ca="1">OFFSET(Feuil1!$B$1,MATCH(0,COUNTIF(ingredients,"&lt;"&amp;ingredients)-SUM(COUNTIF(A$1:A55,ingredients)),0),)</f>
        <v>#N/A</v>
      </c>
    </row>
    <row r="57" spans="1:1" x14ac:dyDescent="0.3">
      <c r="A57" t="e" cm="1">
        <f t="array" aca="1" ref="A57" ca="1">OFFSET(Feuil1!$B$1,MATCH(0,COUNTIF(ingredients,"&lt;"&amp;ingredients)-SUM(COUNTIF(A$1:A56,ingredients)),0),)</f>
        <v>#N/A</v>
      </c>
    </row>
    <row r="58" spans="1:1" x14ac:dyDescent="0.3">
      <c r="A58" t="e" cm="1">
        <f t="array" aca="1" ref="A58" ca="1">OFFSET(Feuil1!$B$1,MATCH(0,COUNTIF(ingredients,"&lt;"&amp;ingredients)-SUM(COUNTIF(A$1:A57,ingredients)),0),)</f>
        <v>#N/A</v>
      </c>
    </row>
    <row r="59" spans="1:1" x14ac:dyDescent="0.3">
      <c r="A59" t="e" cm="1">
        <f t="array" aca="1" ref="A59" ca="1">OFFSET(Feuil1!$B$1,MATCH(0,COUNTIF(ingredients,"&lt;"&amp;ingredients)-SUM(COUNTIF(A$1:A58,ingredients)),0),)</f>
        <v>#N/A</v>
      </c>
    </row>
    <row r="60" spans="1:1" x14ac:dyDescent="0.3">
      <c r="A60" t="e" cm="1">
        <f t="array" aca="1" ref="A60" ca="1">OFFSET(Feuil1!$B$1,MATCH(0,COUNTIF(ingredients,"&lt;"&amp;ingredients)-SUM(COUNTIF(A$1:A59,ingredients)),0),)</f>
        <v>#N/A</v>
      </c>
    </row>
    <row r="61" spans="1:1" x14ac:dyDescent="0.3">
      <c r="A61" t="e" cm="1">
        <f t="array" aca="1" ref="A61" ca="1">OFFSET(Feuil1!$B$1,MATCH(0,COUNTIF(ingredients,"&lt;"&amp;ingredients)-SUM(COUNTIF(A$1:A60,ingredients)),0),)</f>
        <v>#N/A</v>
      </c>
    </row>
    <row r="62" spans="1:1" x14ac:dyDescent="0.3">
      <c r="A62" t="e" cm="1">
        <f t="array" aca="1" ref="A62" ca="1">OFFSET(Feuil1!$B$1,MATCH(0,COUNTIF(ingredients,"&lt;"&amp;ingredients)-SUM(COUNTIF(A$1:A61,ingredients)),0),)</f>
        <v>#N/A</v>
      </c>
    </row>
    <row r="63" spans="1:1" x14ac:dyDescent="0.3">
      <c r="A63" t="e" cm="1">
        <f t="array" aca="1" ref="A63" ca="1">OFFSET(Feuil1!$B$1,MATCH(0,COUNTIF(ingredients,"&lt;"&amp;ingredients)-SUM(COUNTIF(A$1:A62,ingredients)),0),)</f>
        <v>#N/A</v>
      </c>
    </row>
    <row r="64" spans="1:1" x14ac:dyDescent="0.3">
      <c r="A64" t="e" cm="1">
        <f t="array" aca="1" ref="A64" ca="1">OFFSET(Feuil1!$B$1,MATCH(0,COUNTIF(ingredients,"&lt;"&amp;ingredients)-SUM(COUNTIF(A$1:A63,ingredients)),0),)</f>
        <v>#N/A</v>
      </c>
    </row>
    <row r="65" spans="1:1" x14ac:dyDescent="0.3">
      <c r="A65" t="e" cm="1">
        <f t="array" aca="1" ref="A65" ca="1">OFFSET(Feuil1!$B$1,MATCH(0,COUNTIF(ingredients,"&lt;"&amp;ingredients)-SUM(COUNTIF(A$1:A64,ingredients)),0),)</f>
        <v>#N/A</v>
      </c>
    </row>
    <row r="66" spans="1:1" x14ac:dyDescent="0.3">
      <c r="A66" t="e" cm="1">
        <f t="array" aca="1" ref="A66" ca="1">OFFSET(Feuil1!$B$1,MATCH(0,COUNTIF(ingredients,"&lt;"&amp;ingredients)-SUM(COUNTIF(A$1:A65,ingredients)),0),)</f>
        <v>#N/A</v>
      </c>
    </row>
    <row r="67" spans="1:1" x14ac:dyDescent="0.3">
      <c r="A67" t="e" cm="1">
        <f t="array" aca="1" ref="A67" ca="1">OFFSET(Feuil1!$B$1,MATCH(0,COUNTIF(ingredients,"&lt;"&amp;ingredients)-SUM(COUNTIF(A$1:A66,ingredients)),0),)</f>
        <v>#N/A</v>
      </c>
    </row>
    <row r="68" spans="1:1" x14ac:dyDescent="0.3">
      <c r="A68" t="e" cm="1">
        <f t="array" aca="1" ref="A68" ca="1">OFFSET(Feuil1!$B$1,MATCH(0,COUNTIF(ingredients,"&lt;"&amp;ingredients)-SUM(COUNTIF(A$1:A67,ingredients)),0),)</f>
        <v>#N/A</v>
      </c>
    </row>
    <row r="69" spans="1:1" x14ac:dyDescent="0.3">
      <c r="A69" t="e" cm="1">
        <f t="array" aca="1" ref="A69" ca="1">OFFSET(Feuil1!$B$1,MATCH(0,COUNTIF(ingredients,"&lt;"&amp;ingredients)-SUM(COUNTIF(A$1:A68,ingredients)),0),)</f>
        <v>#N/A</v>
      </c>
    </row>
    <row r="70" spans="1:1" x14ac:dyDescent="0.3">
      <c r="A70" t="e" cm="1">
        <f t="array" aca="1" ref="A70" ca="1">OFFSET(Feuil1!$B$1,MATCH(0,COUNTIF(ingredients,"&lt;"&amp;ingredients)-SUM(COUNTIF(A$1:A69,ingredients)),0),)</f>
        <v>#N/A</v>
      </c>
    </row>
    <row r="71" spans="1:1" x14ac:dyDescent="0.3">
      <c r="A71" t="e" cm="1">
        <f t="array" aca="1" ref="A71" ca="1">OFFSET(Feuil1!$B$1,MATCH(0,COUNTIF(ingredients,"&lt;"&amp;ingredients)-SUM(COUNTIF(A$1:A70,ingredients)),0),)</f>
        <v>#N/A</v>
      </c>
    </row>
    <row r="72" spans="1:1" x14ac:dyDescent="0.3">
      <c r="A72" t="e" cm="1">
        <f t="array" aca="1" ref="A72" ca="1">OFFSET(Feuil1!$B$1,MATCH(0,COUNTIF(ingredients,"&lt;"&amp;ingredients)-SUM(COUNTIF(A$1:A71,ingredients)),0),)</f>
        <v>#N/A</v>
      </c>
    </row>
    <row r="73" spans="1:1" x14ac:dyDescent="0.3">
      <c r="A73" t="e" cm="1">
        <f t="array" aca="1" ref="A73" ca="1">OFFSET(Feuil1!$B$1,MATCH(0,COUNTIF(ingredients,"&lt;"&amp;ingredients)-SUM(COUNTIF(A$1:A72,ingredients)),0),)</f>
        <v>#N/A</v>
      </c>
    </row>
    <row r="74" spans="1:1" x14ac:dyDescent="0.3">
      <c r="A74" t="e" cm="1">
        <f t="array" aca="1" ref="A74" ca="1">OFFSET(Feuil1!$B$1,MATCH(0,COUNTIF(ingredients,"&lt;"&amp;ingredients)-SUM(COUNTIF(A$1:A73,ingredients)),0),)</f>
        <v>#N/A</v>
      </c>
    </row>
    <row r="75" spans="1:1" x14ac:dyDescent="0.3">
      <c r="A75" t="e" cm="1">
        <f t="array" aca="1" ref="A75" ca="1">OFFSET(Feuil1!$B$1,MATCH(0,COUNTIF(ingredients,"&lt;"&amp;ingredients)-SUM(COUNTIF(A$1:A74,ingredients)),0),)</f>
        <v>#N/A</v>
      </c>
    </row>
    <row r="76" spans="1:1" x14ac:dyDescent="0.3">
      <c r="A76" t="e" cm="1">
        <f t="array" aca="1" ref="A76" ca="1">OFFSET(Feuil1!$B$1,MATCH(0,COUNTIF(ingredients,"&lt;"&amp;ingredients)-SUM(COUNTIF(A$1:A75,ingredients)),0),)</f>
        <v>#N/A</v>
      </c>
    </row>
    <row r="77" spans="1:1" x14ac:dyDescent="0.3">
      <c r="A77" t="e" cm="1">
        <f t="array" aca="1" ref="A77" ca="1">OFFSET(Feuil1!$B$1,MATCH(0,COUNTIF(ingredients,"&lt;"&amp;ingredients)-SUM(COUNTIF(A$1:A76,ingredients)),0),)</f>
        <v>#N/A</v>
      </c>
    </row>
    <row r="78" spans="1:1" x14ac:dyDescent="0.3">
      <c r="A78" t="e" cm="1">
        <f t="array" aca="1" ref="A78" ca="1">OFFSET(Feuil1!$B$1,MATCH(0,COUNTIF(ingredients,"&lt;"&amp;ingredients)-SUM(COUNTIF(A$1:A77,ingredients)),0),)</f>
        <v>#N/A</v>
      </c>
    </row>
    <row r="79" spans="1:1" x14ac:dyDescent="0.3">
      <c r="A79" t="e" cm="1">
        <f t="array" aca="1" ref="A79" ca="1">OFFSET(Feuil1!$B$1,MATCH(0,COUNTIF(ingredients,"&lt;"&amp;ingredients)-SUM(COUNTIF(A$1:A78,ingredients)),0),)</f>
        <v>#N/A</v>
      </c>
    </row>
    <row r="80" spans="1:1" x14ac:dyDescent="0.3">
      <c r="A80" t="e" cm="1">
        <f t="array" aca="1" ref="A80" ca="1">OFFSET(Feuil1!$B$1,MATCH(0,COUNTIF(ingredients,"&lt;"&amp;ingredients)-SUM(COUNTIF(A$1:A79,ingredients)),0),)</f>
        <v>#N/A</v>
      </c>
    </row>
    <row r="81" spans="1:1" x14ac:dyDescent="0.3">
      <c r="A81" t="e" cm="1">
        <f t="array" aca="1" ref="A81" ca="1">OFFSET(Feuil1!$B$1,MATCH(0,COUNTIF(ingredients,"&lt;"&amp;ingredients)-SUM(COUNTIF(A$1:A80,ingredients)),0),)</f>
        <v>#N/A</v>
      </c>
    </row>
    <row r="82" spans="1:1" x14ac:dyDescent="0.3">
      <c r="A82" t="e" cm="1">
        <f t="array" aca="1" ref="A82" ca="1">OFFSET(Feuil1!$B$1,MATCH(0,COUNTIF(ingredients,"&lt;"&amp;ingredients)-SUM(COUNTIF(A$1:A81,ingredients)),0),)</f>
        <v>#N/A</v>
      </c>
    </row>
    <row r="83" spans="1:1" x14ac:dyDescent="0.3">
      <c r="A83" t="e" cm="1">
        <f t="array" aca="1" ref="A83" ca="1">OFFSET(Feuil1!$B$1,MATCH(0,COUNTIF(ingredients,"&lt;"&amp;ingredients)-SUM(COUNTIF(A$1:A82,ingredients)),0),)</f>
        <v>#N/A</v>
      </c>
    </row>
    <row r="84" spans="1:1" x14ac:dyDescent="0.3">
      <c r="A84" t="e" cm="1">
        <f t="array" aca="1" ref="A84" ca="1">OFFSET(Feuil1!$B$1,MATCH(0,COUNTIF(ingredients,"&lt;"&amp;ingredients)-SUM(COUNTIF(A$1:A83,ingredients)),0),)</f>
        <v>#N/A</v>
      </c>
    </row>
    <row r="85" spans="1:1" x14ac:dyDescent="0.3">
      <c r="A85" t="e" cm="1">
        <f t="array" aca="1" ref="A85" ca="1">OFFSET(Feuil1!$B$1,MATCH(0,COUNTIF(ingredients,"&lt;"&amp;ingredients)-SUM(COUNTIF(A$1:A84,ingredients)),0),)</f>
        <v>#N/A</v>
      </c>
    </row>
    <row r="86" spans="1:1" x14ac:dyDescent="0.3">
      <c r="A86" t="e" cm="1">
        <f t="array" aca="1" ref="A86" ca="1">OFFSET(Feuil1!$B$1,MATCH(0,COUNTIF(ingredients,"&lt;"&amp;ingredients)-SUM(COUNTIF(A$1:A85,ingredients)),0),)</f>
        <v>#N/A</v>
      </c>
    </row>
    <row r="87" spans="1:1" x14ac:dyDescent="0.3">
      <c r="A87" t="e" cm="1">
        <f t="array" aca="1" ref="A87" ca="1">OFFSET(Feuil1!$B$1,MATCH(0,COUNTIF(ingredients,"&lt;"&amp;ingredients)-SUM(COUNTIF(A$1:A86,ingredients)),0),)</f>
        <v>#N/A</v>
      </c>
    </row>
    <row r="88" spans="1:1" x14ac:dyDescent="0.3">
      <c r="A88" t="e" cm="1">
        <f t="array" aca="1" ref="A88" ca="1">OFFSET(Feuil1!$B$1,MATCH(0,COUNTIF(ingredients,"&lt;"&amp;ingredients)-SUM(COUNTIF(A$1:A87,ingredients)),0),)</f>
        <v>#N/A</v>
      </c>
    </row>
    <row r="89" spans="1:1" x14ac:dyDescent="0.3">
      <c r="A89" t="e" cm="1">
        <f t="array" aca="1" ref="A89" ca="1">OFFSET(Feuil1!$B$1,MATCH(0,COUNTIF(ingredients,"&lt;"&amp;ingredients)-SUM(COUNTIF(A$1:A88,ingredients)),0),)</f>
        <v>#N/A</v>
      </c>
    </row>
    <row r="90" spans="1:1" x14ac:dyDescent="0.3">
      <c r="A90" t="e" cm="1">
        <f t="array" aca="1" ref="A90" ca="1">OFFSET(Feuil1!$B$1,MATCH(0,COUNTIF(ingredients,"&lt;"&amp;ingredients)-SUM(COUNTIF(A$1:A89,ingredients)),0),)</f>
        <v>#N/A</v>
      </c>
    </row>
    <row r="91" spans="1:1" x14ac:dyDescent="0.3">
      <c r="A91" t="e" cm="1">
        <f t="array" aca="1" ref="A91" ca="1">OFFSET(Feuil1!$B$1,MATCH(0,COUNTIF(ingredients,"&lt;"&amp;ingredients)-SUM(COUNTIF(A$1:A90,ingredients)),0),)</f>
        <v>#N/A</v>
      </c>
    </row>
    <row r="92" spans="1:1" x14ac:dyDescent="0.3">
      <c r="A92" t="e" cm="1">
        <f t="array" aca="1" ref="A92" ca="1">OFFSET(Feuil1!$B$1,MATCH(0,COUNTIF(ingredients,"&lt;"&amp;ingredients)-SUM(COUNTIF(A$1:A91,ingredients)),0),)</f>
        <v>#N/A</v>
      </c>
    </row>
    <row r="93" spans="1:1" x14ac:dyDescent="0.3">
      <c r="A93" t="e" cm="1">
        <f t="array" aca="1" ref="A93" ca="1">OFFSET(Feuil1!$B$1,MATCH(0,COUNTIF(ingredients,"&lt;"&amp;ingredients)-SUM(COUNTIF(A$1:A92,ingredients)),0),)</f>
        <v>#N/A</v>
      </c>
    </row>
    <row r="94" spans="1:1" x14ac:dyDescent="0.3">
      <c r="A94" t="e" cm="1">
        <f t="array" aca="1" ref="A94" ca="1">OFFSET(Feuil1!$B$1,MATCH(0,COUNTIF(ingredients,"&lt;"&amp;ingredients)-SUM(COUNTIF(A$1:A93,ingredients)),0),)</f>
        <v>#N/A</v>
      </c>
    </row>
    <row r="95" spans="1:1" x14ac:dyDescent="0.3">
      <c r="A95" t="e" cm="1">
        <f t="array" aca="1" ref="A95" ca="1">OFFSET(Feuil1!$B$1,MATCH(0,COUNTIF(ingredients,"&lt;"&amp;ingredients)-SUM(COUNTIF(A$1:A94,ingredients)),0),)</f>
        <v>#N/A</v>
      </c>
    </row>
    <row r="96" spans="1:1" x14ac:dyDescent="0.3">
      <c r="A96" t="e" cm="1">
        <f t="array" aca="1" ref="A96" ca="1">OFFSET(Feuil1!$B$1,MATCH(0,COUNTIF(ingredients,"&lt;"&amp;ingredients)-SUM(COUNTIF(A$1:A95,ingredients)),0),)</f>
        <v>#N/A</v>
      </c>
    </row>
    <row r="97" spans="1:1" x14ac:dyDescent="0.3">
      <c r="A97" t="e" cm="1">
        <f t="array" aca="1" ref="A97" ca="1">OFFSET(Feuil1!$B$1,MATCH(0,COUNTIF(ingredients,"&lt;"&amp;ingredients)-SUM(COUNTIF(A$1:A96,ingredients)),0),)</f>
        <v>#N/A</v>
      </c>
    </row>
    <row r="98" spans="1:1" x14ac:dyDescent="0.3">
      <c r="A98" t="e" cm="1">
        <f t="array" aca="1" ref="A98" ca="1">OFFSET(Feuil1!$B$1,MATCH(0,COUNTIF(ingredients,"&lt;"&amp;ingredients)-SUM(COUNTIF(A$1:A97,ingredients)),0),)</f>
        <v>#N/A</v>
      </c>
    </row>
    <row r="99" spans="1:1" x14ac:dyDescent="0.3">
      <c r="A99" t="e" cm="1">
        <f t="array" aca="1" ref="A99" ca="1">OFFSET(Feuil1!$B$1,MATCH(0,COUNTIF(ingredients,"&lt;"&amp;ingredients)-SUM(COUNTIF(A$1:A98,ingredients)),0),)</f>
        <v>#N/A</v>
      </c>
    </row>
    <row r="100" spans="1:1" x14ac:dyDescent="0.3">
      <c r="A100" t="e" cm="1">
        <f t="array" aca="1" ref="A100" ca="1">OFFSET(Feuil1!$B$1,MATCH(0,COUNTIF(ingredients,"&lt;"&amp;ingredients)-SUM(COUNTIF(A$1:A99,ingredients)),0),)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BDD</vt:lpstr>
      <vt:lpstr>ingredients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koch gilles</cp:lastModifiedBy>
  <dcterms:created xsi:type="dcterms:W3CDTF">2023-11-15T12:36:25Z</dcterms:created>
  <dcterms:modified xsi:type="dcterms:W3CDTF">2023-11-15T17:45:55Z</dcterms:modified>
</cp:coreProperties>
</file>