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5CA19D2D-A043-416A-A458-1FDD1F81F6FD}" xr6:coauthVersionLast="47" xr6:coauthVersionMax="47" xr10:uidLastSave="{00000000-0000-0000-0000-000000000000}"/>
  <bookViews>
    <workbookView xWindow="-108" yWindow="-108" windowWidth="23256" windowHeight="12576" xr2:uid="{D369AFF4-E858-4A83-AF61-4896AE6CBBC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1" l="1" a="1"/>
  <c r="M3" i="1" s="1"/>
  <c r="M4" i="1" a="1"/>
  <c r="M4" i="1"/>
  <c r="M5" i="1" a="1"/>
  <c r="M5" i="1" s="1"/>
  <c r="M6" i="1" a="1"/>
  <c r="M6" i="1"/>
  <c r="M7" i="1" a="1"/>
  <c r="M7" i="1" s="1"/>
  <c r="M8" i="1" a="1"/>
  <c r="M8" i="1"/>
  <c r="M9" i="1" a="1"/>
  <c r="M9" i="1" s="1"/>
  <c r="M10" i="1" a="1"/>
  <c r="M10" i="1"/>
  <c r="M11" i="1" a="1"/>
  <c r="M11" i="1" s="1"/>
  <c r="M12" i="1" a="1"/>
  <c r="M12" i="1"/>
  <c r="M13" i="1" a="1"/>
  <c r="M13" i="1" s="1"/>
  <c r="M14" i="1" a="1"/>
  <c r="M14" i="1"/>
  <c r="M15" i="1" a="1"/>
  <c r="M15" i="1" s="1"/>
  <c r="M16" i="1" a="1"/>
  <c r="M16" i="1"/>
  <c r="M17" i="1" a="1"/>
  <c r="M17" i="1" s="1"/>
  <c r="M18" i="1" a="1"/>
  <c r="M18" i="1"/>
  <c r="M19" i="1" a="1"/>
  <c r="M19" i="1" s="1"/>
  <c r="M20" i="1" a="1"/>
  <c r="M20" i="1"/>
  <c r="M21" i="1" a="1"/>
  <c r="M21" i="1" s="1"/>
  <c r="M22" i="1" a="1"/>
  <c r="M22" i="1"/>
  <c r="M23" i="1" a="1"/>
  <c r="M23" i="1" s="1"/>
  <c r="M24" i="1" a="1"/>
  <c r="M24" i="1"/>
  <c r="M25" i="1" a="1"/>
  <c r="M25" i="1" s="1"/>
  <c r="M26" i="1" a="1"/>
  <c r="M26" i="1"/>
  <c r="M27" i="1" a="1"/>
  <c r="M27" i="1" s="1"/>
  <c r="M28" i="1" a="1"/>
  <c r="M28" i="1"/>
  <c r="M29" i="1" a="1"/>
  <c r="M29" i="1" s="1"/>
  <c r="M30" i="1" a="1"/>
  <c r="M30" i="1"/>
  <c r="M31" i="1" a="1"/>
  <c r="M31" i="1" s="1"/>
  <c r="M32" i="1" a="1"/>
  <c r="M32" i="1"/>
  <c r="M33" i="1" a="1"/>
  <c r="M33" i="1" s="1"/>
  <c r="M34" i="1" a="1"/>
  <c r="M34" i="1"/>
  <c r="M35" i="1" a="1"/>
  <c r="M35" i="1" s="1"/>
  <c r="M36" i="1" a="1"/>
  <c r="M36" i="1"/>
  <c r="M37" i="1" a="1"/>
  <c r="M37" i="1" s="1"/>
  <c r="M38" i="1" a="1"/>
  <c r="M38" i="1"/>
  <c r="M2" i="1" a="1"/>
  <c r="M2" i="1" s="1"/>
  <c r="L3" i="1" a="1"/>
  <c r="L3" i="1" s="1"/>
  <c r="L4" i="1" a="1"/>
  <c r="L4" i="1"/>
  <c r="L5" i="1" a="1"/>
  <c r="L5" i="1" s="1"/>
  <c r="L6" i="1" a="1"/>
  <c r="L6" i="1"/>
  <c r="L7" i="1" a="1"/>
  <c r="L7" i="1" s="1"/>
  <c r="L8" i="1" a="1"/>
  <c r="L8" i="1"/>
  <c r="L9" i="1" a="1"/>
  <c r="L9" i="1" s="1"/>
  <c r="L10" i="1" a="1"/>
  <c r="L10" i="1"/>
  <c r="L11" i="1" a="1"/>
  <c r="L11" i="1" s="1"/>
  <c r="L12" i="1" a="1"/>
  <c r="L12" i="1" s="1"/>
  <c r="L13" i="1" a="1"/>
  <c r="L13" i="1" s="1"/>
  <c r="L14" i="1" a="1"/>
  <c r="L14" i="1"/>
  <c r="L15" i="1" a="1"/>
  <c r="L15" i="1" s="1"/>
  <c r="L16" i="1" a="1"/>
  <c r="L16" i="1"/>
  <c r="L17" i="1" a="1"/>
  <c r="L17" i="1" s="1"/>
  <c r="L18" i="1" a="1"/>
  <c r="L18" i="1"/>
  <c r="L19" i="1" a="1"/>
  <c r="L19" i="1" s="1"/>
  <c r="L20" i="1" a="1"/>
  <c r="L20" i="1"/>
  <c r="L21" i="1" a="1"/>
  <c r="L21" i="1" s="1"/>
  <c r="L22" i="1" a="1"/>
  <c r="L22" i="1"/>
  <c r="L23" i="1" a="1"/>
  <c r="L23" i="1" s="1"/>
  <c r="L24" i="1" a="1"/>
  <c r="L24" i="1"/>
  <c r="L25" i="1" a="1"/>
  <c r="L25" i="1" s="1"/>
  <c r="L26" i="1" a="1"/>
  <c r="L26" i="1"/>
  <c r="L27" i="1" a="1"/>
  <c r="L27" i="1" s="1"/>
  <c r="L28" i="1" a="1"/>
  <c r="L28" i="1"/>
  <c r="L29" i="1" a="1"/>
  <c r="L29" i="1" s="1"/>
  <c r="L30" i="1" a="1"/>
  <c r="L30" i="1"/>
  <c r="L31" i="1" a="1"/>
  <c r="L31" i="1" s="1"/>
  <c r="L32" i="1" a="1"/>
  <c r="L32" i="1"/>
  <c r="L33" i="1" a="1"/>
  <c r="L33" i="1" s="1"/>
  <c r="L34" i="1" a="1"/>
  <c r="L34" i="1"/>
  <c r="L35" i="1" a="1"/>
  <c r="L35" i="1" s="1"/>
  <c r="L36" i="1" a="1"/>
  <c r="L36" i="1"/>
  <c r="L37" i="1" a="1"/>
  <c r="L37" i="1" s="1"/>
  <c r="L38" i="1" a="1"/>
  <c r="L38" i="1"/>
  <c r="L2" i="1" a="1"/>
  <c r="L2" i="1" s="1"/>
  <c r="K3" i="1" a="1"/>
  <c r="K3" i="1" s="1"/>
  <c r="K4" i="1" a="1"/>
  <c r="K4" i="1"/>
  <c r="K5" i="1" a="1"/>
  <c r="K5" i="1" s="1"/>
  <c r="K6" i="1" a="1"/>
  <c r="K6" i="1"/>
  <c r="K7" i="1" a="1"/>
  <c r="K7" i="1" s="1"/>
  <c r="K8" i="1" a="1"/>
  <c r="K8" i="1"/>
  <c r="K9" i="1" a="1"/>
  <c r="K9" i="1" s="1"/>
  <c r="K10" i="1" a="1"/>
  <c r="K10" i="1"/>
  <c r="K11" i="1" a="1"/>
  <c r="K11" i="1" s="1"/>
  <c r="K12" i="1" a="1"/>
  <c r="K12" i="1"/>
  <c r="K13" i="1" a="1"/>
  <c r="K13" i="1" s="1"/>
  <c r="K14" i="1" a="1"/>
  <c r="K14" i="1"/>
  <c r="K15" i="1" a="1"/>
  <c r="K15" i="1" s="1"/>
  <c r="K16" i="1" a="1"/>
  <c r="K16" i="1"/>
  <c r="K17" i="1" a="1"/>
  <c r="K17" i="1" s="1"/>
  <c r="K18" i="1" a="1"/>
  <c r="K18" i="1"/>
  <c r="K19" i="1" a="1"/>
  <c r="K19" i="1" s="1"/>
  <c r="K20" i="1" a="1"/>
  <c r="K20" i="1"/>
  <c r="K21" i="1" a="1"/>
  <c r="K21" i="1" s="1"/>
  <c r="K22" i="1" a="1"/>
  <c r="K22" i="1"/>
  <c r="K23" i="1" a="1"/>
  <c r="K23" i="1" s="1"/>
  <c r="K24" i="1" a="1"/>
  <c r="K24" i="1"/>
  <c r="K25" i="1" a="1"/>
  <c r="K25" i="1" s="1"/>
  <c r="K26" i="1" a="1"/>
  <c r="K26" i="1"/>
  <c r="K27" i="1" a="1"/>
  <c r="K27" i="1" s="1"/>
  <c r="K28" i="1" a="1"/>
  <c r="K28" i="1"/>
  <c r="K29" i="1" a="1"/>
  <c r="K29" i="1" s="1"/>
  <c r="K30" i="1" a="1"/>
  <c r="K30" i="1"/>
  <c r="K31" i="1" a="1"/>
  <c r="K31" i="1" s="1"/>
  <c r="K32" i="1" a="1"/>
  <c r="K32" i="1"/>
  <c r="K33" i="1" a="1"/>
  <c r="K33" i="1" s="1"/>
  <c r="K34" i="1" a="1"/>
  <c r="K34" i="1"/>
  <c r="K35" i="1" a="1"/>
  <c r="K35" i="1" s="1"/>
  <c r="K36" i="1" a="1"/>
  <c r="K36" i="1"/>
  <c r="K37" i="1" a="1"/>
  <c r="K37" i="1" s="1"/>
  <c r="K38" i="1" a="1"/>
  <c r="K38" i="1"/>
  <c r="K2" i="1" a="1"/>
  <c r="K2" i="1" s="1"/>
  <c r="J2" i="1" a="1"/>
  <c r="J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<sst xmlns="http://schemas.openxmlformats.org/spreadsheetml/2006/main" count="80" uniqueCount="19">
  <si>
    <t>Date</t>
  </si>
  <si>
    <t>Ingredients</t>
  </si>
  <si>
    <t>Baguette Céréales</t>
  </si>
  <si>
    <t>Banane</t>
  </si>
  <si>
    <t>Pomme golden</t>
  </si>
  <si>
    <t>Velouté Danone</t>
  </si>
  <si>
    <t>Yop Fraise Banane</t>
  </si>
  <si>
    <t>Flageolets Auchan</t>
  </si>
  <si>
    <t>Lentilles R &amp; Roquelaure</t>
  </si>
  <si>
    <t>Haricots Beurre Auchan</t>
  </si>
  <si>
    <t>Sardine Parmentier</t>
  </si>
  <si>
    <t>Petit Brie Achaun</t>
  </si>
  <si>
    <t>Saucisse Sèche</t>
  </si>
  <si>
    <t>Prix Unitaire</t>
  </si>
  <si>
    <t>Unité</t>
  </si>
  <si>
    <t>PCE</t>
  </si>
  <si>
    <t>KG</t>
  </si>
  <si>
    <t>PCEs</t>
  </si>
  <si>
    <t>date (info)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</si>
</sst>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2D050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0" xfId="0" applyFont="1" applyFill="1" applyBorder="1"/>
    <xf numFmtId="0" fontId="1" fillId="2" borderId="2" xfId="0" applyFont="1" applyFill="1" applyBorder="1"/>
    <xf numFmtId="0" fontId="0" fillId="0" borderId="1" xfId="0" applyBorder="1"/>
    <xf numFmtId="14" fontId="0" fillId="0" borderId="1" xfId="0" applyNumberFormat="1" applyBorder="1"/>
    <xf numFmtId="0" fontId="1" fillId="2" borderId="2" xfId="0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numFmt numFmtId="164" formatCode="#,##0.000\ &quot;€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398E43-0BEF-4793-B56B-B6F197B42E16}" name="T_Achats" displayName="T_Achats" ref="A1:D37" totalsRowShown="0">
  <autoFilter ref="A1:D37" xr:uid="{DA398E43-0BEF-4793-B56B-B6F197B42E16}"/>
  <tableColumns count="4">
    <tableColumn id="1" xr3:uid="{42F6972B-955D-4766-9246-C575F5FB5382}" name="Date" dataDxfId="1"/>
    <tableColumn id="2" xr3:uid="{3630CCE1-42B4-485E-A1F6-C39A56ED0B7B}" name="Ingredients"/>
    <tableColumn id="3" xr3:uid="{18E1D42D-8CC6-46DD-8CC1-C53D16143A95}" name="Prix Unitaire" dataDxfId="0"/>
    <tableColumn id="4" xr3:uid="{44A1E04A-1728-43BD-B961-2CB480EE9BFA}" name="Un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3FEBE9-D285-460F-B2F1-859ED2B4BEDA}">
  <sheetPr codeName="Feuil1"/>
  <dimension ref="A1:M38"/>
  <sheetViews>
    <sheetView tabSelected="1" workbookViewId="0">
      <selection activeCell="F7" sqref="F7"/>
    </sheetView>
  </sheetViews>
  <sheetFormatPr baseColWidth="10" defaultRowHeight="14.4" x14ac:dyDescent="0.3"/>
  <cols>
    <col min="1" max="1" width="11.109375" customWidth="1"/>
    <col min="2" max="2" width="23" customWidth="1"/>
    <col min="3" max="3" width="14.33203125" customWidth="1"/>
    <col min="10" max="10" width="23" bestFit="1" customWidth="1"/>
    <col min="11" max="11" width="17" style="9" customWidth="1"/>
    <col min="12" max="12" width="15.6640625" style="11" customWidth="1"/>
    <col min="13" max="13" width="16.21875" customWidth="1"/>
  </cols>
  <sheetData>
    <row r="1" spans="1:13" x14ac:dyDescent="0.3">
      <c r="A1" t="s">
        <v>0</v>
      </c>
      <c r="B1" t="s">
        <v>1</v>
      </c>
      <c r="C1" t="s">
        <v>13</v>
      </c>
      <c r="D1" t="s">
        <v>14</v>
      </c>
      <c r="J1" s="4" t="s">
        <v>1</v>
      </c>
      <c r="K1" s="7" t="s">
        <v>13</v>
      </c>
      <c r="L1" s="7" t="s">
        <v>14</v>
      </c>
      <c r="M1" s="3" t="s">
        <v>18</v>
      </c>
    </row>
    <row r="2" spans="1:13" x14ac:dyDescent="0.3">
      <c r="A2" s="1">
        <v>44985</v>
      </c>
      <c r="B2" t="s">
        <v>2</v>
      </c>
      <c r="C2" s="2">
        <v>1.3</v>
      </c>
      <c r="D2" t="s">
        <v>15</v>
      </c>
      <c r="J2" s="5" t="str" cm="1">
        <f t="array" ref="J2:J12">_xlfn.UNIQUE(T_Achats[Ingredients])</f>
        <v>Baguette Céréales</v>
      </c>
      <c r="K2" s="8" cm="1">
        <f t="array" ref="K2">IF(J2="","",SUMPRODUCT((T_Achats[Date]=MAX((T_Achats[Ingredients]=$J2)*(T_Achats[Date])))*(T_Achats[Ingredients]=$J2)*(T_Achats[Prix Unitaire])))</f>
        <v>1.7</v>
      </c>
      <c r="L2" s="10" t="str" cm="1">
        <f t="array" ref="L2">IF(J2="","",INDEX(T_Achats[Unité],SUMPRODUCT(MAX((T_Achats[Date]=MAX((T_Achats[Ingredients]=$J2)*(T_Achats[Date])))*(T_Achats[Ingredients]=$J2)*(ROW(T_Achats[Prix Unitaire]))))-1))</f>
        <v>PCEs</v>
      </c>
      <c r="M2" s="6" cm="1">
        <f t="array" ref="M2">IF(J2="","",SUMPRODUCT(MAX((T_Achats[Ingredients]=$J2)*(T_Achats[Date]))))</f>
        <v>45247</v>
      </c>
    </row>
    <row r="3" spans="1:13" x14ac:dyDescent="0.3">
      <c r="A3" s="1">
        <v>44985</v>
      </c>
      <c r="B3" t="s">
        <v>3</v>
      </c>
      <c r="C3" s="2">
        <v>1.98</v>
      </c>
      <c r="D3" t="s">
        <v>16</v>
      </c>
      <c r="J3" s="5" t="str">
        <v>Banane</v>
      </c>
      <c r="K3" s="8" cm="1">
        <f t="array" ref="K3">IF(J3="","",SUMPRODUCT((T_Achats[Date]=MAX((T_Achats[Ingredients]=$J3)*(T_Achats[Date])))*(T_Achats[Ingredients]=$J3)*(T_Achats[Prix Unitaire])))</f>
        <v>1.98</v>
      </c>
      <c r="L3" s="10" t="str" cm="1">
        <f t="array" ref="L3">IF(J3="","",INDEX(T_Achats[Unité],SUMPRODUCT(MAX((T_Achats[Date]=MAX((T_Achats[Ingredients]=$J3)*(T_Achats[Date])))*(T_Achats[Ingredients]=$J3)*(ROW(T_Achats[Prix Unitaire]))))-1))</f>
        <v>KG</v>
      </c>
      <c r="M3" s="6" cm="1">
        <f t="array" ref="M3">IF(J3="","",SUMPRODUCT(MAX((T_Achats[Ingredients]=$J3)*(T_Achats[Date]))))</f>
        <v>44985</v>
      </c>
    </row>
    <row r="4" spans="1:13" x14ac:dyDescent="0.3">
      <c r="A4" s="1">
        <v>44985</v>
      </c>
      <c r="B4" t="s">
        <v>4</v>
      </c>
      <c r="C4" s="2">
        <v>5.13</v>
      </c>
      <c r="D4" t="s">
        <v>16</v>
      </c>
      <c r="J4" s="5" t="str">
        <v>Pomme golden</v>
      </c>
      <c r="K4" s="8" cm="1">
        <f t="array" ref="K4">IF(J4="","",SUMPRODUCT((T_Achats[Date]=MAX((T_Achats[Ingredients]=$J4)*(T_Achats[Date])))*(T_Achats[Ingredients]=$J4)*(T_Achats[Prix Unitaire])))</f>
        <v>5.13</v>
      </c>
      <c r="L4" s="10" t="str" cm="1">
        <f t="array" ref="L4">IF(J4="","",INDEX(T_Achats[Unité],SUMPRODUCT(MAX((T_Achats[Date]=MAX((T_Achats[Ingredients]=$J4)*(T_Achats[Date])))*(T_Achats[Ingredients]=$J4)*(ROW(T_Achats[Prix Unitaire]))))-1))</f>
        <v>KG</v>
      </c>
      <c r="M4" s="6" cm="1">
        <f t="array" ref="M4">IF(J4="","",SUMPRODUCT(MAX((T_Achats[Ingredients]=$J4)*(T_Achats[Date]))))</f>
        <v>44985</v>
      </c>
    </row>
    <row r="5" spans="1:13" x14ac:dyDescent="0.3">
      <c r="A5" s="1">
        <v>44985</v>
      </c>
      <c r="B5" t="s">
        <v>5</v>
      </c>
      <c r="C5" s="2">
        <v>0.28187499999999999</v>
      </c>
      <c r="D5" t="s">
        <v>15</v>
      </c>
      <c r="J5" s="5" t="str">
        <v>Velouté Danone</v>
      </c>
      <c r="K5" s="8" cm="1">
        <f t="array" ref="K5">IF(J5="","",SUMPRODUCT((T_Achats[Date]=MAX((T_Achats[Ingredients]=$J5)*(T_Achats[Date])))*(T_Achats[Ingredients]=$J5)*(T_Achats[Prix Unitaire])))</f>
        <v>0.28187499999999999</v>
      </c>
      <c r="L5" s="10" t="str" cm="1">
        <f t="array" ref="L5">IF(J5="","",INDEX(T_Achats[Unité],SUMPRODUCT(MAX((T_Achats[Date]=MAX((T_Achats[Ingredients]=$J5)*(T_Achats[Date])))*(T_Achats[Ingredients]=$J5)*(ROW(T_Achats[Prix Unitaire]))))-1))</f>
        <v>PCE</v>
      </c>
      <c r="M5" s="6" cm="1">
        <f t="array" ref="M5">IF(J5="","",SUMPRODUCT(MAX((T_Achats[Ingredients]=$J5)*(T_Achats[Date]))))</f>
        <v>44985</v>
      </c>
    </row>
    <row r="6" spans="1:13" x14ac:dyDescent="0.3">
      <c r="A6" s="1">
        <v>44985</v>
      </c>
      <c r="B6" t="s">
        <v>6</v>
      </c>
      <c r="C6" s="2">
        <v>2.7757575757575759</v>
      </c>
      <c r="D6" t="s">
        <v>16</v>
      </c>
      <c r="J6" s="5" t="str">
        <v>Yop Fraise Banane</v>
      </c>
      <c r="K6" s="8" cm="1">
        <f t="array" ref="K6">IF(J6="","",SUMPRODUCT((T_Achats[Date]=MAX((T_Achats[Ingredients]=$J6)*(T_Achats[Date])))*(T_Achats[Ingredients]=$J6)*(T_Achats[Prix Unitaire])))</f>
        <v>2.7757575757575759</v>
      </c>
      <c r="L6" s="10" t="str" cm="1">
        <f t="array" ref="L6">IF(J6="","",INDEX(T_Achats[Unité],SUMPRODUCT(MAX((T_Achats[Date]=MAX((T_Achats[Ingredients]=$J6)*(T_Achats[Date])))*(T_Achats[Ingredients]=$J6)*(ROW(T_Achats[Prix Unitaire]))))-1))</f>
        <v>KG</v>
      </c>
      <c r="M6" s="6" cm="1">
        <f t="array" ref="M6">IF(J6="","",SUMPRODUCT(MAX((T_Achats[Ingredients]=$J6)*(T_Achats[Date]))))</f>
        <v>44985</v>
      </c>
    </row>
    <row r="7" spans="1:13" x14ac:dyDescent="0.3">
      <c r="A7" s="1">
        <v>44985</v>
      </c>
      <c r="B7" t="s">
        <v>7</v>
      </c>
      <c r="C7" s="2">
        <v>4.5</v>
      </c>
      <c r="D7" t="s">
        <v>16</v>
      </c>
      <c r="J7" s="5" t="str">
        <v>Flageolets Auchan</v>
      </c>
      <c r="K7" s="8" cm="1">
        <f t="array" ref="K7">IF(J7="","",SUMPRODUCT((T_Achats[Date]=MAX((T_Achats[Ingredients]=$J7)*(T_Achats[Date])))*(T_Achats[Ingredients]=$J7)*(T_Achats[Prix Unitaire])))</f>
        <v>4.5</v>
      </c>
      <c r="L7" s="10" t="str" cm="1">
        <f t="array" ref="L7">IF(J7="","",INDEX(T_Achats[Unité],SUMPRODUCT(MAX((T_Achats[Date]=MAX((T_Achats[Ingredients]=$J7)*(T_Achats[Date])))*(T_Achats[Ingredients]=$J7)*(ROW(T_Achats[Prix Unitaire]))))-1))</f>
        <v>KG</v>
      </c>
      <c r="M7" s="6" cm="1">
        <f t="array" ref="M7">IF(J7="","",SUMPRODUCT(MAX((T_Achats[Ingredients]=$J7)*(T_Achats[Date]))))</f>
        <v>44985</v>
      </c>
    </row>
    <row r="8" spans="1:13" x14ac:dyDescent="0.3">
      <c r="A8" s="1">
        <v>44985</v>
      </c>
      <c r="B8" t="s">
        <v>8</v>
      </c>
      <c r="C8" s="2">
        <v>3.3902439024390243</v>
      </c>
      <c r="D8" t="s">
        <v>16</v>
      </c>
      <c r="J8" s="5" t="str">
        <v>Lentilles R &amp; Roquelaure</v>
      </c>
      <c r="K8" s="8" cm="1">
        <f t="array" ref="K8">IF(J8="","",SUMPRODUCT((T_Achats[Date]=MAX((T_Achats[Ingredients]=$J8)*(T_Achats[Date])))*(T_Achats[Ingredients]=$J8)*(T_Achats[Prix Unitaire])))</f>
        <v>3.3902439024390243</v>
      </c>
      <c r="L8" s="10" t="str" cm="1">
        <f t="array" ref="L8">IF(J8="","",INDEX(T_Achats[Unité],SUMPRODUCT(MAX((T_Achats[Date]=MAX((T_Achats[Ingredients]=$J8)*(T_Achats[Date])))*(T_Achats[Ingredients]=$J8)*(ROW(T_Achats[Prix Unitaire]))))-1))</f>
        <v>KG</v>
      </c>
      <c r="M8" s="6" cm="1">
        <f t="array" ref="M8">IF(J8="","",SUMPRODUCT(MAX((T_Achats[Ingredients]=$J8)*(T_Achats[Date]))))</f>
        <v>44985</v>
      </c>
    </row>
    <row r="9" spans="1:13" x14ac:dyDescent="0.3">
      <c r="A9" s="1">
        <v>44985</v>
      </c>
      <c r="B9" t="s">
        <v>9</v>
      </c>
      <c r="C9" s="2">
        <v>6.3999999999999995</v>
      </c>
      <c r="D9" t="s">
        <v>16</v>
      </c>
      <c r="J9" s="5" t="str">
        <v>Haricots Beurre Auchan</v>
      </c>
      <c r="K9" s="8" cm="1">
        <f t="array" ref="K9">IF(J9="","",SUMPRODUCT((T_Achats[Date]=MAX((T_Achats[Ingredients]=$J9)*(T_Achats[Date])))*(T_Achats[Ingredients]=$J9)*(T_Achats[Prix Unitaire])))</f>
        <v>6.3999999999999995</v>
      </c>
      <c r="L9" s="10" t="str" cm="1">
        <f t="array" ref="L9">IF(J9="","",INDEX(T_Achats[Unité],SUMPRODUCT(MAX((T_Achats[Date]=MAX((T_Achats[Ingredients]=$J9)*(T_Achats[Date])))*(T_Achats[Ingredients]=$J9)*(ROW(T_Achats[Prix Unitaire]))))-1))</f>
        <v>KG</v>
      </c>
      <c r="M9" s="6" cm="1">
        <f t="array" ref="M9">IF(J9="","",SUMPRODUCT(MAX((T_Achats[Ingredients]=$J9)*(T_Achats[Date]))))</f>
        <v>44985</v>
      </c>
    </row>
    <row r="10" spans="1:13" x14ac:dyDescent="0.3">
      <c r="A10" s="1">
        <v>44985</v>
      </c>
      <c r="B10" t="s">
        <v>10</v>
      </c>
      <c r="C10" s="2">
        <v>36.962962962962962</v>
      </c>
      <c r="D10" t="s">
        <v>16</v>
      </c>
      <c r="J10" s="5" t="str">
        <v>Sardine Parmentier</v>
      </c>
      <c r="K10" s="8" cm="1">
        <f t="array" ref="K10">IF(J10="","",SUMPRODUCT((T_Achats[Date]=MAX((T_Achats[Ingredients]=$J10)*(T_Achats[Date])))*(T_Achats[Ingredients]=$J10)*(T_Achats[Prix Unitaire])))</f>
        <v>36.962962962962962</v>
      </c>
      <c r="L10" s="10" t="str" cm="1">
        <f t="array" ref="L10">IF(J10="","",INDEX(T_Achats[Unité],SUMPRODUCT(MAX((T_Achats[Date]=MAX((T_Achats[Ingredients]=$J10)*(T_Achats[Date])))*(T_Achats[Ingredients]=$J10)*(ROW(T_Achats[Prix Unitaire]))))-1))</f>
        <v>KG</v>
      </c>
      <c r="M10" s="6" cm="1">
        <f t="array" ref="M10">IF(J10="","",SUMPRODUCT(MAX((T_Achats[Ingredients]=$J10)*(T_Achats[Date]))))</f>
        <v>44985</v>
      </c>
    </row>
    <row r="11" spans="1:13" x14ac:dyDescent="0.3">
      <c r="A11" s="1">
        <v>44985</v>
      </c>
      <c r="B11" t="s">
        <v>11</v>
      </c>
      <c r="C11" s="2">
        <v>11.163398692810457</v>
      </c>
      <c r="D11" t="s">
        <v>16</v>
      </c>
      <c r="J11" s="5" t="str">
        <v>Petit Brie Achaun</v>
      </c>
      <c r="K11" s="8" cm="1">
        <f t="array" ref="K11">IF(J11="","",SUMPRODUCT((T_Achats[Date]=MAX((T_Achats[Ingredients]=$J11)*(T_Achats[Date])))*(T_Achats[Ingredients]=$J11)*(T_Achats[Prix Unitaire])))</f>
        <v>20.383398692810459</v>
      </c>
      <c r="L11" s="10" t="str" cm="1">
        <f t="array" ref="L11">IF(J11="","",INDEX(T_Achats[Unité],SUMPRODUCT(MAX((T_Achats[Date]=MAX((T_Achats[Ingredients]=$J11)*(T_Achats[Date])))*(T_Achats[Ingredients]=$J11)*(ROW(T_Achats[Prix Unitaire]))))-1))</f>
        <v>KG</v>
      </c>
      <c r="M11" s="6" cm="1">
        <f t="array" ref="M11">IF(J11="","",SUMPRODUCT(MAX((T_Achats[Ingredients]=$J11)*(T_Achats[Date]))))</f>
        <v>44985</v>
      </c>
    </row>
    <row r="12" spans="1:13" x14ac:dyDescent="0.3">
      <c r="A12" s="1">
        <v>44985</v>
      </c>
      <c r="B12" t="s">
        <v>12</v>
      </c>
      <c r="C12" s="2">
        <v>24.16</v>
      </c>
      <c r="D12" t="s">
        <v>16</v>
      </c>
      <c r="J12" s="5" t="str">
        <v>Saucisse Sèche</v>
      </c>
      <c r="K12" s="8" cm="1">
        <f t="array" ref="K12">IF(J12="","",SUMPRODUCT((T_Achats[Date]=MAX((T_Achats[Ingredients]=$J12)*(T_Achats[Date])))*(T_Achats[Ingredients]=$J12)*(T_Achats[Prix Unitaire])))</f>
        <v>24.16</v>
      </c>
      <c r="L12" s="10" t="str" cm="1">
        <f t="array" ref="L12">IF(J12="","",INDEX(T_Achats[Unité],SUMPRODUCT(MAX((T_Achats[Date]=MAX((T_Achats[Ingredients]=$J12)*(T_Achats[Date])))*(T_Achats[Ingredients]=$J12)*(ROW(T_Achats[Prix Unitaire]))))-1))</f>
        <v>KG</v>
      </c>
      <c r="M12" s="6" cm="1">
        <f t="array" ref="M12">IF(J12="","",SUMPRODUCT(MAX((T_Achats[Ingredients]=$J12)*(T_Achats[Date]))))</f>
        <v>44985</v>
      </c>
    </row>
    <row r="13" spans="1:13" x14ac:dyDescent="0.3">
      <c r="A13" s="1">
        <v>44985</v>
      </c>
      <c r="B13" t="s">
        <v>11</v>
      </c>
      <c r="C13" s="2">
        <v>9.2200000000000006</v>
      </c>
      <c r="D13" t="s">
        <v>16</v>
      </c>
      <c r="J13" s="5"/>
      <c r="K13" s="8" t="str" cm="1">
        <f t="array" ref="K13">IF(J13="","",SUMPRODUCT((T_Achats[Date]=MAX((T_Achats[Ingredients]=$J13)*(T_Achats[Date])))*(T_Achats[Ingredients]=$J13)*(T_Achats[Prix Unitaire])))</f>
        <v/>
      </c>
      <c r="L13" s="10" t="str" cm="1">
        <f t="array" ref="L13">IF(J13="","",INDEX(T_Achats[Unité],SUMPRODUCT(MAX((T_Achats[Date]=MAX((T_Achats[Ingredients]=$J13)*(T_Achats[Date])))*(T_Achats[Ingredients]=$J13)*(ROW(T_Achats[Prix Unitaire]))))-1))</f>
        <v/>
      </c>
      <c r="M13" s="6" t="str" cm="1">
        <f t="array" ref="M13">IF(J13="","",SUMPRODUCT(MAX((T_Achats[Ingredients]=$J13)*(T_Achats[Date]))))</f>
        <v/>
      </c>
    </row>
    <row r="14" spans="1:13" x14ac:dyDescent="0.3">
      <c r="A14" s="1">
        <v>44925</v>
      </c>
      <c r="B14" t="s">
        <v>2</v>
      </c>
      <c r="C14" s="2">
        <v>1.3</v>
      </c>
      <c r="D14" t="s">
        <v>15</v>
      </c>
      <c r="J14" s="5"/>
      <c r="K14" s="8" t="str" cm="1">
        <f t="array" ref="K14">IF(J14="","",SUMPRODUCT((T_Achats[Date]=MAX((T_Achats[Ingredients]=$J14)*(T_Achats[Date])))*(T_Achats[Ingredients]=$J14)*(T_Achats[Prix Unitaire])))</f>
        <v/>
      </c>
      <c r="L14" s="10" t="str" cm="1">
        <f t="array" ref="L14">IF(J14="","",INDEX(T_Achats[Unité],SUMPRODUCT(MAX((T_Achats[Date]=MAX((T_Achats[Ingredients]=$J14)*(T_Achats[Date])))*(T_Achats[Ingredients]=$J14)*(ROW(T_Achats[Prix Unitaire]))))-1))</f>
        <v/>
      </c>
      <c r="M14" s="6" t="str" cm="1">
        <f t="array" ref="M14">IF(J14="","",SUMPRODUCT(MAX((T_Achats[Ingredients]=$J14)*(T_Achats[Date]))))</f>
        <v/>
      </c>
    </row>
    <row r="15" spans="1:13" x14ac:dyDescent="0.3">
      <c r="A15" s="1">
        <v>44925</v>
      </c>
      <c r="B15" t="s">
        <v>3</v>
      </c>
      <c r="C15" s="2">
        <v>1.98</v>
      </c>
      <c r="D15" t="s">
        <v>16</v>
      </c>
      <c r="J15" s="5"/>
      <c r="K15" s="8" t="str" cm="1">
        <f t="array" ref="K15">IF(J15="","",SUMPRODUCT((T_Achats[Date]=MAX((T_Achats[Ingredients]=$J15)*(T_Achats[Date])))*(T_Achats[Ingredients]=$J15)*(T_Achats[Prix Unitaire])))</f>
        <v/>
      </c>
      <c r="L15" s="10" t="str" cm="1">
        <f t="array" ref="L15">IF(J15="","",INDEX(T_Achats[Unité],SUMPRODUCT(MAX((T_Achats[Date]=MAX((T_Achats[Ingredients]=$J15)*(T_Achats[Date])))*(T_Achats[Ingredients]=$J15)*(ROW(T_Achats[Prix Unitaire]))))-1))</f>
        <v/>
      </c>
      <c r="M15" s="6" t="str" cm="1">
        <f t="array" ref="M15">IF(J15="","",SUMPRODUCT(MAX((T_Achats[Ingredients]=$J15)*(T_Achats[Date]))))</f>
        <v/>
      </c>
    </row>
    <row r="16" spans="1:13" x14ac:dyDescent="0.3">
      <c r="A16" s="1">
        <v>44925</v>
      </c>
      <c r="B16" t="s">
        <v>4</v>
      </c>
      <c r="C16" s="2">
        <v>5.13</v>
      </c>
      <c r="D16" t="s">
        <v>16</v>
      </c>
      <c r="J16" s="5"/>
      <c r="K16" s="8" t="str" cm="1">
        <f t="array" ref="K16">IF(J16="","",SUMPRODUCT((T_Achats[Date]=MAX((T_Achats[Ingredients]=$J16)*(T_Achats[Date])))*(T_Achats[Ingredients]=$J16)*(T_Achats[Prix Unitaire])))</f>
        <v/>
      </c>
      <c r="L16" s="10" t="str" cm="1">
        <f t="array" ref="L16">IF(J16="","",INDEX(T_Achats[Unité],SUMPRODUCT(MAX((T_Achats[Date]=MAX((T_Achats[Ingredients]=$J16)*(T_Achats[Date])))*(T_Achats[Ingredients]=$J16)*(ROW(T_Achats[Prix Unitaire]))))-1))</f>
        <v/>
      </c>
      <c r="M16" s="6" t="str" cm="1">
        <f t="array" ref="M16">IF(J16="","",SUMPRODUCT(MAX((T_Achats[Ingredients]=$J16)*(T_Achats[Date]))))</f>
        <v/>
      </c>
    </row>
    <row r="17" spans="1:13" x14ac:dyDescent="0.3">
      <c r="A17" s="1">
        <v>44925</v>
      </c>
      <c r="B17" t="s">
        <v>5</v>
      </c>
      <c r="C17" s="2">
        <v>0.28187499999999999</v>
      </c>
      <c r="D17" t="s">
        <v>15</v>
      </c>
      <c r="J17" s="5"/>
      <c r="K17" s="8" t="str" cm="1">
        <f t="array" ref="K17">IF(J17="","",SUMPRODUCT((T_Achats[Date]=MAX((T_Achats[Ingredients]=$J17)*(T_Achats[Date])))*(T_Achats[Ingredients]=$J17)*(T_Achats[Prix Unitaire])))</f>
        <v/>
      </c>
      <c r="L17" s="10" t="str" cm="1">
        <f t="array" ref="L17">IF(J17="","",INDEX(T_Achats[Unité],SUMPRODUCT(MAX((T_Achats[Date]=MAX((T_Achats[Ingredients]=$J17)*(T_Achats[Date])))*(T_Achats[Ingredients]=$J17)*(ROW(T_Achats[Prix Unitaire]))))-1))</f>
        <v/>
      </c>
      <c r="M17" s="6" t="str" cm="1">
        <f t="array" ref="M17">IF(J17="","",SUMPRODUCT(MAX((T_Achats[Ingredients]=$J17)*(T_Achats[Date]))))</f>
        <v/>
      </c>
    </row>
    <row r="18" spans="1:13" x14ac:dyDescent="0.3">
      <c r="A18" s="1">
        <v>44925</v>
      </c>
      <c r="B18" t="s">
        <v>6</v>
      </c>
      <c r="C18" s="2">
        <v>2.7757575757575759</v>
      </c>
      <c r="D18" t="s">
        <v>16</v>
      </c>
      <c r="J18" s="5"/>
      <c r="K18" s="8" t="str" cm="1">
        <f t="array" ref="K18">IF(J18="","",SUMPRODUCT((T_Achats[Date]=MAX((T_Achats[Ingredients]=$J18)*(T_Achats[Date])))*(T_Achats[Ingredients]=$J18)*(T_Achats[Prix Unitaire])))</f>
        <v/>
      </c>
      <c r="L18" s="10" t="str" cm="1">
        <f t="array" ref="L18">IF(J18="","",INDEX(T_Achats[Unité],SUMPRODUCT(MAX((T_Achats[Date]=MAX((T_Achats[Ingredients]=$J18)*(T_Achats[Date])))*(T_Achats[Ingredients]=$J18)*(ROW(T_Achats[Prix Unitaire]))))-1))</f>
        <v/>
      </c>
      <c r="M18" s="6" t="str" cm="1">
        <f t="array" ref="M18">IF(J18="","",SUMPRODUCT(MAX((T_Achats[Ingredients]=$J18)*(T_Achats[Date]))))</f>
        <v/>
      </c>
    </row>
    <row r="19" spans="1:13" x14ac:dyDescent="0.3">
      <c r="A19" s="1">
        <v>44925</v>
      </c>
      <c r="B19" t="s">
        <v>7</v>
      </c>
      <c r="C19" s="2">
        <v>4.5</v>
      </c>
      <c r="D19" t="s">
        <v>16</v>
      </c>
      <c r="J19" s="5"/>
      <c r="K19" s="8" t="str" cm="1">
        <f t="array" ref="K19">IF(J19="","",SUMPRODUCT((T_Achats[Date]=MAX((T_Achats[Ingredients]=$J19)*(T_Achats[Date])))*(T_Achats[Ingredients]=$J19)*(T_Achats[Prix Unitaire])))</f>
        <v/>
      </c>
      <c r="L19" s="10" t="str" cm="1">
        <f t="array" ref="L19">IF(J19="","",INDEX(T_Achats[Unité],SUMPRODUCT(MAX((T_Achats[Date]=MAX((T_Achats[Ingredients]=$J19)*(T_Achats[Date])))*(T_Achats[Ingredients]=$J19)*(ROW(T_Achats[Prix Unitaire]))))-1))</f>
        <v/>
      </c>
      <c r="M19" s="6" t="str" cm="1">
        <f t="array" ref="M19">IF(J19="","",SUMPRODUCT(MAX((T_Achats[Ingredients]=$J19)*(T_Achats[Date]))))</f>
        <v/>
      </c>
    </row>
    <row r="20" spans="1:13" x14ac:dyDescent="0.3">
      <c r="A20" s="1">
        <v>44925</v>
      </c>
      <c r="B20" t="s">
        <v>8</v>
      </c>
      <c r="C20" s="2">
        <v>3.3902439024390243</v>
      </c>
      <c r="D20" t="s">
        <v>16</v>
      </c>
      <c r="J20" s="5"/>
      <c r="K20" s="8" t="str" cm="1">
        <f t="array" ref="K20">IF(J20="","",SUMPRODUCT((T_Achats[Date]=MAX((T_Achats[Ingredients]=$J20)*(T_Achats[Date])))*(T_Achats[Ingredients]=$J20)*(T_Achats[Prix Unitaire])))</f>
        <v/>
      </c>
      <c r="L20" s="10" t="str" cm="1">
        <f t="array" ref="L20">IF(J20="","",INDEX(T_Achats[Unité],SUMPRODUCT(MAX((T_Achats[Date]=MAX((T_Achats[Ingredients]=$J20)*(T_Achats[Date])))*(T_Achats[Ingredients]=$J20)*(ROW(T_Achats[Prix Unitaire]))))-1))</f>
        <v/>
      </c>
      <c r="M20" s="6" t="str" cm="1">
        <f t="array" ref="M20">IF(J20="","",SUMPRODUCT(MAX((T_Achats[Ingredients]=$J20)*(T_Achats[Date]))))</f>
        <v/>
      </c>
    </row>
    <row r="21" spans="1:13" x14ac:dyDescent="0.3">
      <c r="A21" s="1">
        <v>44925</v>
      </c>
      <c r="B21" t="s">
        <v>9</v>
      </c>
      <c r="C21" s="2">
        <v>6.3999999999999995</v>
      </c>
      <c r="D21" t="s">
        <v>16</v>
      </c>
      <c r="J21" s="5"/>
      <c r="K21" s="8" t="str" cm="1">
        <f t="array" ref="K21">IF(J21="","",SUMPRODUCT((T_Achats[Date]=MAX((T_Achats[Ingredients]=$J21)*(T_Achats[Date])))*(T_Achats[Ingredients]=$J21)*(T_Achats[Prix Unitaire])))</f>
        <v/>
      </c>
      <c r="L21" s="10" t="str" cm="1">
        <f t="array" ref="L21">IF(J21="","",INDEX(T_Achats[Unité],SUMPRODUCT(MAX((T_Achats[Date]=MAX((T_Achats[Ingredients]=$J21)*(T_Achats[Date])))*(T_Achats[Ingredients]=$J21)*(ROW(T_Achats[Prix Unitaire]))))-1))</f>
        <v/>
      </c>
      <c r="M21" s="6" t="str" cm="1">
        <f t="array" ref="M21">IF(J21="","",SUMPRODUCT(MAX((T_Achats[Ingredients]=$J21)*(T_Achats[Date]))))</f>
        <v/>
      </c>
    </row>
    <row r="22" spans="1:13" x14ac:dyDescent="0.3">
      <c r="A22" s="1">
        <v>44925</v>
      </c>
      <c r="B22" t="s">
        <v>10</v>
      </c>
      <c r="C22" s="2">
        <v>36.962962962962962</v>
      </c>
      <c r="D22" t="s">
        <v>16</v>
      </c>
      <c r="J22" s="5"/>
      <c r="K22" s="8" t="str" cm="1">
        <f t="array" ref="K22">IF(J22="","",SUMPRODUCT((T_Achats[Date]=MAX((T_Achats[Ingredients]=$J22)*(T_Achats[Date])))*(T_Achats[Ingredients]=$J22)*(T_Achats[Prix Unitaire])))</f>
        <v/>
      </c>
      <c r="L22" s="10" t="str" cm="1">
        <f t="array" ref="L22">IF(J22="","",INDEX(T_Achats[Unité],SUMPRODUCT(MAX((T_Achats[Date]=MAX((T_Achats[Ingredients]=$J22)*(T_Achats[Date])))*(T_Achats[Ingredients]=$J22)*(ROW(T_Achats[Prix Unitaire]))))-1))</f>
        <v/>
      </c>
      <c r="M22" s="6" t="str" cm="1">
        <f t="array" ref="M22">IF(J22="","",SUMPRODUCT(MAX((T_Achats[Ingredients]=$J22)*(T_Achats[Date]))))</f>
        <v/>
      </c>
    </row>
    <row r="23" spans="1:13" x14ac:dyDescent="0.3">
      <c r="A23" s="1">
        <v>44925</v>
      </c>
      <c r="B23" t="s">
        <v>11</v>
      </c>
      <c r="C23" s="2">
        <v>11.163398692810457</v>
      </c>
      <c r="D23" t="s">
        <v>16</v>
      </c>
      <c r="J23" s="5"/>
      <c r="K23" s="8" t="str" cm="1">
        <f t="array" ref="K23">IF(J23="","",SUMPRODUCT((T_Achats[Date]=MAX((T_Achats[Ingredients]=$J23)*(T_Achats[Date])))*(T_Achats[Ingredients]=$J23)*(T_Achats[Prix Unitaire])))</f>
        <v/>
      </c>
      <c r="L23" s="10" t="str" cm="1">
        <f t="array" ref="L23">IF(J23="","",INDEX(T_Achats[Unité],SUMPRODUCT(MAX((T_Achats[Date]=MAX((T_Achats[Ingredients]=$J23)*(T_Achats[Date])))*(T_Achats[Ingredients]=$J23)*(ROW(T_Achats[Prix Unitaire]))))-1))</f>
        <v/>
      </c>
      <c r="M23" s="6" t="str" cm="1">
        <f t="array" ref="M23">IF(J23="","",SUMPRODUCT(MAX((T_Achats[Ingredients]=$J23)*(T_Achats[Date]))))</f>
        <v/>
      </c>
    </row>
    <row r="24" spans="1:13" x14ac:dyDescent="0.3">
      <c r="A24" s="1">
        <v>44925</v>
      </c>
      <c r="B24" t="s">
        <v>12</v>
      </c>
      <c r="C24" s="2">
        <v>24.16</v>
      </c>
      <c r="D24" t="s">
        <v>16</v>
      </c>
      <c r="J24" s="5"/>
      <c r="K24" s="8" t="str" cm="1">
        <f t="array" ref="K24">IF(J24="","",SUMPRODUCT((T_Achats[Date]=MAX((T_Achats[Ingredients]=$J24)*(T_Achats[Date])))*(T_Achats[Ingredients]=$J24)*(T_Achats[Prix Unitaire])))</f>
        <v/>
      </c>
      <c r="L24" s="10" t="str" cm="1">
        <f t="array" ref="L24">IF(J24="","",INDEX(T_Achats[Unité],SUMPRODUCT(MAX((T_Achats[Date]=MAX((T_Achats[Ingredients]=$J24)*(T_Achats[Date])))*(T_Achats[Ingredients]=$J24)*(ROW(T_Achats[Prix Unitaire]))))-1))</f>
        <v/>
      </c>
      <c r="M24" s="6" t="str" cm="1">
        <f t="array" ref="M24">IF(J24="","",SUMPRODUCT(MAX((T_Achats[Ingredients]=$J24)*(T_Achats[Date]))))</f>
        <v/>
      </c>
    </row>
    <row r="25" spans="1:13" x14ac:dyDescent="0.3">
      <c r="A25" s="1">
        <v>44925</v>
      </c>
      <c r="B25" t="s">
        <v>11</v>
      </c>
      <c r="C25" s="2">
        <v>9.2200000000000006</v>
      </c>
      <c r="D25" t="s">
        <v>16</v>
      </c>
      <c r="J25" s="5"/>
      <c r="K25" s="8" t="str" cm="1">
        <f t="array" ref="K25">IF(J25="","",SUMPRODUCT((T_Achats[Date]=MAX((T_Achats[Ingredients]=$J25)*(T_Achats[Date])))*(T_Achats[Ingredients]=$J25)*(T_Achats[Prix Unitaire])))</f>
        <v/>
      </c>
      <c r="L25" s="10" t="str" cm="1">
        <f t="array" ref="L25">IF(J25="","",INDEX(T_Achats[Unité],SUMPRODUCT(MAX((T_Achats[Date]=MAX((T_Achats[Ingredients]=$J25)*(T_Achats[Date])))*(T_Achats[Ingredients]=$J25)*(ROW(T_Achats[Prix Unitaire]))))-1))</f>
        <v/>
      </c>
      <c r="M25" s="6" t="str" cm="1">
        <f t="array" ref="M25">IF(J25="","",SUMPRODUCT(MAX((T_Achats[Ingredients]=$J25)*(T_Achats[Date]))))</f>
        <v/>
      </c>
    </row>
    <row r="26" spans="1:13" x14ac:dyDescent="0.3">
      <c r="A26" s="1">
        <v>45247</v>
      </c>
      <c r="B26" t="s">
        <v>2</v>
      </c>
      <c r="C26" s="2">
        <v>1.7</v>
      </c>
      <c r="D26" t="s">
        <v>17</v>
      </c>
      <c r="J26" s="5"/>
      <c r="K26" s="8" t="str" cm="1">
        <f t="array" ref="K26">IF(J26="","",SUMPRODUCT((T_Achats[Date]=MAX((T_Achats[Ingredients]=$J26)*(T_Achats[Date])))*(T_Achats[Ingredients]=$J26)*(T_Achats[Prix Unitaire])))</f>
        <v/>
      </c>
      <c r="L26" s="10" t="str" cm="1">
        <f t="array" ref="L26">IF(J26="","",INDEX(T_Achats[Unité],SUMPRODUCT(MAX((T_Achats[Date]=MAX((T_Achats[Ingredients]=$J26)*(T_Achats[Date])))*(T_Achats[Ingredients]=$J26)*(ROW(T_Achats[Prix Unitaire]))))-1))</f>
        <v/>
      </c>
      <c r="M26" s="6" t="str" cm="1">
        <f t="array" ref="M26">IF(J26="","",SUMPRODUCT(MAX((T_Achats[Ingredients]=$J26)*(T_Achats[Date]))))</f>
        <v/>
      </c>
    </row>
    <row r="27" spans="1:13" x14ac:dyDescent="0.3">
      <c r="A27" s="1">
        <v>44943</v>
      </c>
      <c r="B27" t="s">
        <v>3</v>
      </c>
      <c r="C27" s="2">
        <v>1.98</v>
      </c>
      <c r="D27" t="s">
        <v>16</v>
      </c>
      <c r="J27" s="5"/>
      <c r="K27" s="8" t="str" cm="1">
        <f t="array" ref="K27">IF(J27="","",SUMPRODUCT((T_Achats[Date]=MAX((T_Achats[Ingredients]=$J27)*(T_Achats[Date])))*(T_Achats[Ingredients]=$J27)*(T_Achats[Prix Unitaire])))</f>
        <v/>
      </c>
      <c r="L27" s="10" t="str" cm="1">
        <f t="array" ref="L27">IF(J27="","",INDEX(T_Achats[Unité],SUMPRODUCT(MAX((T_Achats[Date]=MAX((T_Achats[Ingredients]=$J27)*(T_Achats[Date])))*(T_Achats[Ingredients]=$J27)*(ROW(T_Achats[Prix Unitaire]))))-1))</f>
        <v/>
      </c>
      <c r="M27" s="6" t="str" cm="1">
        <f t="array" ref="M27">IF(J27="","",SUMPRODUCT(MAX((T_Achats[Ingredients]=$J27)*(T_Achats[Date]))))</f>
        <v/>
      </c>
    </row>
    <row r="28" spans="1:13" x14ac:dyDescent="0.3">
      <c r="A28" s="1">
        <v>44943</v>
      </c>
      <c r="B28" t="s">
        <v>4</v>
      </c>
      <c r="C28" s="2">
        <v>5.13</v>
      </c>
      <c r="D28" t="s">
        <v>16</v>
      </c>
      <c r="J28" s="5"/>
      <c r="K28" s="8" t="str" cm="1">
        <f t="array" ref="K28">IF(J28="","",SUMPRODUCT((T_Achats[Date]=MAX((T_Achats[Ingredients]=$J28)*(T_Achats[Date])))*(T_Achats[Ingredients]=$J28)*(T_Achats[Prix Unitaire])))</f>
        <v/>
      </c>
      <c r="L28" s="10" t="str" cm="1">
        <f t="array" ref="L28">IF(J28="","",INDEX(T_Achats[Unité],SUMPRODUCT(MAX((T_Achats[Date]=MAX((T_Achats[Ingredients]=$J28)*(T_Achats[Date])))*(T_Achats[Ingredients]=$J28)*(ROW(T_Achats[Prix Unitaire]))))-1))</f>
        <v/>
      </c>
      <c r="M28" s="6" t="str" cm="1">
        <f t="array" ref="M28">IF(J28="","",SUMPRODUCT(MAX((T_Achats[Ingredients]=$J28)*(T_Achats[Date]))))</f>
        <v/>
      </c>
    </row>
    <row r="29" spans="1:13" x14ac:dyDescent="0.3">
      <c r="A29" s="1">
        <v>44943</v>
      </c>
      <c r="B29" t="s">
        <v>5</v>
      </c>
      <c r="C29" s="2">
        <v>0.28187499999999999</v>
      </c>
      <c r="D29" t="s">
        <v>15</v>
      </c>
      <c r="J29" s="5"/>
      <c r="K29" s="8" t="str" cm="1">
        <f t="array" ref="K29">IF(J29="","",SUMPRODUCT((T_Achats[Date]=MAX((T_Achats[Ingredients]=$J29)*(T_Achats[Date])))*(T_Achats[Ingredients]=$J29)*(T_Achats[Prix Unitaire])))</f>
        <v/>
      </c>
      <c r="L29" s="10" t="str" cm="1">
        <f t="array" ref="L29">IF(J29="","",INDEX(T_Achats[Unité],SUMPRODUCT(MAX((T_Achats[Date]=MAX((T_Achats[Ingredients]=$J29)*(T_Achats[Date])))*(T_Achats[Ingredients]=$J29)*(ROW(T_Achats[Prix Unitaire]))))-1))</f>
        <v/>
      </c>
      <c r="M29" s="6" t="str" cm="1">
        <f t="array" ref="M29">IF(J29="","",SUMPRODUCT(MAX((T_Achats[Ingredients]=$J29)*(T_Achats[Date]))))</f>
        <v/>
      </c>
    </row>
    <row r="30" spans="1:13" x14ac:dyDescent="0.3">
      <c r="A30" s="1">
        <v>44943</v>
      </c>
      <c r="B30" t="s">
        <v>6</v>
      </c>
      <c r="C30" s="2">
        <v>2.7757575757575759</v>
      </c>
      <c r="D30" t="s">
        <v>16</v>
      </c>
      <c r="J30" s="5"/>
      <c r="K30" s="8" t="str" cm="1">
        <f t="array" ref="K30">IF(J30="","",SUMPRODUCT((T_Achats[Date]=MAX((T_Achats[Ingredients]=$J30)*(T_Achats[Date])))*(T_Achats[Ingredients]=$J30)*(T_Achats[Prix Unitaire])))</f>
        <v/>
      </c>
      <c r="L30" s="10" t="str" cm="1">
        <f t="array" ref="L30">IF(J30="","",INDEX(T_Achats[Unité],SUMPRODUCT(MAX((T_Achats[Date]=MAX((T_Achats[Ingredients]=$J30)*(T_Achats[Date])))*(T_Achats[Ingredients]=$J30)*(ROW(T_Achats[Prix Unitaire]))))-1))</f>
        <v/>
      </c>
      <c r="M30" s="6" t="str" cm="1">
        <f t="array" ref="M30">IF(J30="","",SUMPRODUCT(MAX((T_Achats[Ingredients]=$J30)*(T_Achats[Date]))))</f>
        <v/>
      </c>
    </row>
    <row r="31" spans="1:13" x14ac:dyDescent="0.3">
      <c r="A31" s="1">
        <v>44943</v>
      </c>
      <c r="B31" t="s">
        <v>7</v>
      </c>
      <c r="C31" s="2">
        <v>4.5</v>
      </c>
      <c r="D31" t="s">
        <v>16</v>
      </c>
      <c r="J31" s="5"/>
      <c r="K31" s="8" t="str" cm="1">
        <f t="array" ref="K31">IF(J31="","",SUMPRODUCT((T_Achats[Date]=MAX((T_Achats[Ingredients]=$J31)*(T_Achats[Date])))*(T_Achats[Ingredients]=$J31)*(T_Achats[Prix Unitaire])))</f>
        <v/>
      </c>
      <c r="L31" s="10" t="str" cm="1">
        <f t="array" ref="L31">IF(J31="","",INDEX(T_Achats[Unité],SUMPRODUCT(MAX((T_Achats[Date]=MAX((T_Achats[Ingredients]=$J31)*(T_Achats[Date])))*(T_Achats[Ingredients]=$J31)*(ROW(T_Achats[Prix Unitaire]))))-1))</f>
        <v/>
      </c>
      <c r="M31" s="6" t="str" cm="1">
        <f t="array" ref="M31">IF(J31="","",SUMPRODUCT(MAX((T_Achats[Ingredients]=$J31)*(T_Achats[Date]))))</f>
        <v/>
      </c>
    </row>
    <row r="32" spans="1:13" x14ac:dyDescent="0.3">
      <c r="A32" s="1">
        <v>44943</v>
      </c>
      <c r="B32" t="s">
        <v>8</v>
      </c>
      <c r="C32" s="2">
        <v>3.3902439024390243</v>
      </c>
      <c r="D32" t="s">
        <v>16</v>
      </c>
      <c r="J32" s="5"/>
      <c r="K32" s="8" t="str" cm="1">
        <f t="array" ref="K32">IF(J32="","",SUMPRODUCT((T_Achats[Date]=MAX((T_Achats[Ingredients]=$J32)*(T_Achats[Date])))*(T_Achats[Ingredients]=$J32)*(T_Achats[Prix Unitaire])))</f>
        <v/>
      </c>
      <c r="L32" s="10" t="str" cm="1">
        <f t="array" ref="L32">IF(J32="","",INDEX(T_Achats[Unité],SUMPRODUCT(MAX((T_Achats[Date]=MAX((T_Achats[Ingredients]=$J32)*(T_Achats[Date])))*(T_Achats[Ingredients]=$J32)*(ROW(T_Achats[Prix Unitaire]))))-1))</f>
        <v/>
      </c>
      <c r="M32" s="6" t="str" cm="1">
        <f t="array" ref="M32">IF(J32="","",SUMPRODUCT(MAX((T_Achats[Ingredients]=$J32)*(T_Achats[Date]))))</f>
        <v/>
      </c>
    </row>
    <row r="33" spans="1:13" x14ac:dyDescent="0.3">
      <c r="A33" s="1">
        <v>44943</v>
      </c>
      <c r="B33" t="s">
        <v>9</v>
      </c>
      <c r="C33" s="2">
        <v>6.3999999999999995</v>
      </c>
      <c r="D33" t="s">
        <v>16</v>
      </c>
      <c r="J33" s="5"/>
      <c r="K33" s="8" t="str" cm="1">
        <f t="array" ref="K33">IF(J33="","",SUMPRODUCT((T_Achats[Date]=MAX((T_Achats[Ingredients]=$J33)*(T_Achats[Date])))*(T_Achats[Ingredients]=$J33)*(T_Achats[Prix Unitaire])))</f>
        <v/>
      </c>
      <c r="L33" s="10" t="str" cm="1">
        <f t="array" ref="L33">IF(J33="","",INDEX(T_Achats[Unité],SUMPRODUCT(MAX((T_Achats[Date]=MAX((T_Achats[Ingredients]=$J33)*(T_Achats[Date])))*(T_Achats[Ingredients]=$J33)*(ROW(T_Achats[Prix Unitaire]))))-1))</f>
        <v/>
      </c>
      <c r="M33" s="6" t="str" cm="1">
        <f t="array" ref="M33">IF(J33="","",SUMPRODUCT(MAX((T_Achats[Ingredients]=$J33)*(T_Achats[Date]))))</f>
        <v/>
      </c>
    </row>
    <row r="34" spans="1:13" x14ac:dyDescent="0.3">
      <c r="A34" s="1">
        <v>44943</v>
      </c>
      <c r="B34" t="s">
        <v>10</v>
      </c>
      <c r="C34" s="2">
        <v>36.962962962962962</v>
      </c>
      <c r="D34" t="s">
        <v>16</v>
      </c>
      <c r="J34" s="5"/>
      <c r="K34" s="8" t="str" cm="1">
        <f t="array" ref="K34">IF(J34="","",SUMPRODUCT((T_Achats[Date]=MAX((T_Achats[Ingredients]=$J34)*(T_Achats[Date])))*(T_Achats[Ingredients]=$J34)*(T_Achats[Prix Unitaire])))</f>
        <v/>
      </c>
      <c r="L34" s="10" t="str" cm="1">
        <f t="array" ref="L34">IF(J34="","",INDEX(T_Achats[Unité],SUMPRODUCT(MAX((T_Achats[Date]=MAX((T_Achats[Ingredients]=$J34)*(T_Achats[Date])))*(T_Achats[Ingredients]=$J34)*(ROW(T_Achats[Prix Unitaire]))))-1))</f>
        <v/>
      </c>
      <c r="M34" s="6" t="str" cm="1">
        <f t="array" ref="M34">IF(J34="","",SUMPRODUCT(MAX((T_Achats[Ingredients]=$J34)*(T_Achats[Date]))))</f>
        <v/>
      </c>
    </row>
    <row r="35" spans="1:13" x14ac:dyDescent="0.3">
      <c r="A35" s="1">
        <v>44943</v>
      </c>
      <c r="B35" t="s">
        <v>11</v>
      </c>
      <c r="C35" s="2">
        <v>11.163398692810457</v>
      </c>
      <c r="D35" t="s">
        <v>16</v>
      </c>
      <c r="J35" s="5"/>
      <c r="K35" s="8" t="str" cm="1">
        <f t="array" ref="K35">IF(J35="","",SUMPRODUCT((T_Achats[Date]=MAX((T_Achats[Ingredients]=$J35)*(T_Achats[Date])))*(T_Achats[Ingredients]=$J35)*(T_Achats[Prix Unitaire])))</f>
        <v/>
      </c>
      <c r="L35" s="10" t="str" cm="1">
        <f t="array" ref="L35">IF(J35="","",INDEX(T_Achats[Unité],SUMPRODUCT(MAX((T_Achats[Date]=MAX((T_Achats[Ingredients]=$J35)*(T_Achats[Date])))*(T_Achats[Ingredients]=$J35)*(ROW(T_Achats[Prix Unitaire]))))-1))</f>
        <v/>
      </c>
      <c r="M35" s="6" t="str" cm="1">
        <f t="array" ref="M35">IF(J35="","",SUMPRODUCT(MAX((T_Achats[Ingredients]=$J35)*(T_Achats[Date]))))</f>
        <v/>
      </c>
    </row>
    <row r="36" spans="1:13" x14ac:dyDescent="0.3">
      <c r="A36" s="1">
        <v>44943</v>
      </c>
      <c r="B36" t="s">
        <v>12</v>
      </c>
      <c r="C36" s="2">
        <v>24.16</v>
      </c>
      <c r="D36" t="s">
        <v>16</v>
      </c>
      <c r="J36" s="5"/>
      <c r="K36" s="8" t="str" cm="1">
        <f t="array" ref="K36">IF(J36="","",SUMPRODUCT((T_Achats[Date]=MAX((T_Achats[Ingredients]=$J36)*(T_Achats[Date])))*(T_Achats[Ingredients]=$J36)*(T_Achats[Prix Unitaire])))</f>
        <v/>
      </c>
      <c r="L36" s="10" t="str" cm="1">
        <f t="array" ref="L36">IF(J36="","",INDEX(T_Achats[Unité],SUMPRODUCT(MAX((T_Achats[Date]=MAX((T_Achats[Ingredients]=$J36)*(T_Achats[Date])))*(T_Achats[Ingredients]=$J36)*(ROW(T_Achats[Prix Unitaire]))))-1))</f>
        <v/>
      </c>
      <c r="M36" s="6" t="str" cm="1">
        <f t="array" ref="M36">IF(J36="","",SUMPRODUCT(MAX((T_Achats[Ingredients]=$J36)*(T_Achats[Date]))))</f>
        <v/>
      </c>
    </row>
    <row r="37" spans="1:13" x14ac:dyDescent="0.3">
      <c r="A37" s="1">
        <v>44943</v>
      </c>
      <c r="B37" t="s">
        <v>11</v>
      </c>
      <c r="C37" s="2">
        <v>9.2200000000000006</v>
      </c>
      <c r="D37" t="s">
        <v>16</v>
      </c>
      <c r="J37" s="5"/>
      <c r="K37" s="8" t="str" cm="1">
        <f t="array" ref="K37">IF(J37="","",SUMPRODUCT((T_Achats[Date]=MAX((T_Achats[Ingredients]=$J37)*(T_Achats[Date])))*(T_Achats[Ingredients]=$J37)*(T_Achats[Prix Unitaire])))</f>
        <v/>
      </c>
      <c r="L37" s="10" t="str" cm="1">
        <f t="array" ref="L37">IF(J37="","",INDEX(T_Achats[Unité],SUMPRODUCT(MAX((T_Achats[Date]=MAX((T_Achats[Ingredients]=$J37)*(T_Achats[Date])))*(T_Achats[Ingredients]=$J37)*(ROW(T_Achats[Prix Unitaire]))))-1))</f>
        <v/>
      </c>
      <c r="M37" s="6" t="str" cm="1">
        <f t="array" ref="M37">IF(J37="","",SUMPRODUCT(MAX((T_Achats[Ingredients]=$J37)*(T_Achats[Date]))))</f>
        <v/>
      </c>
    </row>
    <row r="38" spans="1:13" x14ac:dyDescent="0.3">
      <c r="J38" s="5"/>
      <c r="K38" s="8" t="str" cm="1">
        <f t="array" ref="K38">IF(J38="","",SUMPRODUCT((T_Achats[Date]=MAX((T_Achats[Ingredients]=$J38)*(T_Achats[Date])))*(T_Achats[Ingredients]=$J38)*(T_Achats[Prix Unitaire])))</f>
        <v/>
      </c>
      <c r="L38" s="10" t="str" cm="1">
        <f t="array" ref="L38">IF(J38="","",INDEX(T_Achats[Unité],SUMPRODUCT(MAX((T_Achats[Date]=MAX((T_Achats[Ingredients]=$J38)*(T_Achats[Date])))*(T_Achats[Ingredients]=$J38)*(ROW(T_Achats[Prix Unitaire]))))-1))</f>
        <v/>
      </c>
      <c r="M38" s="6" t="str" cm="1">
        <f t="array" ref="M38">IF(J38="","",SUMPRODUCT(MAX((T_Achats[Ingredients]=$J38)*(T_Achats[Date]))))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koch gilles</cp:lastModifiedBy>
  <dcterms:created xsi:type="dcterms:W3CDTF">2023-11-15T12:36:25Z</dcterms:created>
  <dcterms:modified xsi:type="dcterms:W3CDTF">2023-11-15T15:44:50Z</dcterms:modified>
</cp:coreProperties>
</file>