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C0D4E64B-7662-4D47-95F1-EA0A4585BEE4}" xr6:coauthVersionLast="47" xr6:coauthVersionMax="47" xr10:uidLastSave="{00000000-0000-0000-0000-000000000000}"/>
  <bookViews>
    <workbookView xWindow="-108" yWindow="-108" windowWidth="23256" windowHeight="12576" xr2:uid="{C130427F-F5A1-4D43-A860-F462A262C762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6" i="1" l="1"/>
  <c r="S10" i="1"/>
  <c r="S14" i="1"/>
  <c r="S18" i="1"/>
  <c r="S22" i="1"/>
  <c r="S26" i="1"/>
  <c r="S30" i="1"/>
  <c r="S38" i="1"/>
  <c r="S42" i="1"/>
  <c r="O20" i="1"/>
  <c r="P20" i="1"/>
  <c r="Q20" i="1"/>
  <c r="R20" i="1"/>
  <c r="S20" i="1" s="1"/>
  <c r="O21" i="1"/>
  <c r="P21" i="1"/>
  <c r="Q21" i="1"/>
  <c r="R21" i="1"/>
  <c r="S21" i="1" s="1"/>
  <c r="O22" i="1"/>
  <c r="P22" i="1"/>
  <c r="Q22" i="1"/>
  <c r="R22" i="1"/>
  <c r="O23" i="1"/>
  <c r="P23" i="1"/>
  <c r="Q23" i="1"/>
  <c r="R23" i="1"/>
  <c r="S23" i="1" s="1"/>
  <c r="O24" i="1"/>
  <c r="P24" i="1"/>
  <c r="Q24" i="1"/>
  <c r="R24" i="1"/>
  <c r="S24" i="1" s="1"/>
  <c r="O25" i="1"/>
  <c r="P25" i="1"/>
  <c r="Q25" i="1"/>
  <c r="R25" i="1"/>
  <c r="S25" i="1" s="1"/>
  <c r="O26" i="1"/>
  <c r="P26" i="1"/>
  <c r="Q26" i="1"/>
  <c r="R26" i="1"/>
  <c r="O27" i="1"/>
  <c r="P27" i="1"/>
  <c r="Q27" i="1"/>
  <c r="R27" i="1"/>
  <c r="S27" i="1" s="1"/>
  <c r="O28" i="1"/>
  <c r="P28" i="1"/>
  <c r="Q28" i="1"/>
  <c r="R28" i="1"/>
  <c r="S28" i="1" s="1"/>
  <c r="O29" i="1"/>
  <c r="P29" i="1"/>
  <c r="Q29" i="1"/>
  <c r="R29" i="1"/>
  <c r="S29" i="1" s="1"/>
  <c r="O30" i="1"/>
  <c r="P30" i="1"/>
  <c r="Q30" i="1"/>
  <c r="R30" i="1"/>
  <c r="O31" i="1"/>
  <c r="P31" i="1"/>
  <c r="Q31" i="1"/>
  <c r="R31" i="1"/>
  <c r="S31" i="1" s="1"/>
  <c r="O32" i="1"/>
  <c r="P32" i="1"/>
  <c r="Q32" i="1"/>
  <c r="R32" i="1"/>
  <c r="S32" i="1" s="1"/>
  <c r="O33" i="1"/>
  <c r="P33" i="1"/>
  <c r="Q33" i="1"/>
  <c r="R33" i="1"/>
  <c r="S33" i="1" s="1"/>
  <c r="O34" i="1"/>
  <c r="Q34" i="1"/>
  <c r="O35" i="1"/>
  <c r="P35" i="1"/>
  <c r="Q35" i="1"/>
  <c r="R35" i="1"/>
  <c r="S35" i="1" s="1"/>
  <c r="O36" i="1"/>
  <c r="P36" i="1"/>
  <c r="Q36" i="1"/>
  <c r="R36" i="1"/>
  <c r="S36" i="1" s="1"/>
  <c r="O37" i="1"/>
  <c r="P37" i="1"/>
  <c r="Q37" i="1"/>
  <c r="R37" i="1"/>
  <c r="S37" i="1" s="1"/>
  <c r="O38" i="1"/>
  <c r="P38" i="1"/>
  <c r="Q38" i="1"/>
  <c r="R38" i="1"/>
  <c r="O39" i="1"/>
  <c r="P39" i="1"/>
  <c r="Q39" i="1"/>
  <c r="R39" i="1"/>
  <c r="S39" i="1" s="1"/>
  <c r="O40" i="1"/>
  <c r="P40" i="1"/>
  <c r="Q40" i="1"/>
  <c r="R40" i="1"/>
  <c r="S40" i="1" s="1"/>
  <c r="O41" i="1"/>
  <c r="P41" i="1"/>
  <c r="Q41" i="1"/>
  <c r="R41" i="1"/>
  <c r="S41" i="1" s="1"/>
  <c r="O42" i="1"/>
  <c r="P42" i="1"/>
  <c r="Q42" i="1"/>
  <c r="R42" i="1"/>
  <c r="O43" i="1"/>
  <c r="P43" i="1"/>
  <c r="Q43" i="1"/>
  <c r="R43" i="1"/>
  <c r="S43" i="1" s="1"/>
  <c r="O44" i="1"/>
  <c r="P44" i="1"/>
  <c r="Q44" i="1"/>
  <c r="R44" i="1"/>
  <c r="S44" i="1" s="1"/>
  <c r="O45" i="1"/>
  <c r="Q45" i="1"/>
  <c r="O12" i="1"/>
  <c r="P12" i="1"/>
  <c r="Q12" i="1"/>
  <c r="R12" i="1"/>
  <c r="S12" i="1" s="1"/>
  <c r="O13" i="1"/>
  <c r="P13" i="1"/>
  <c r="Q13" i="1"/>
  <c r="R13" i="1"/>
  <c r="S13" i="1" s="1"/>
  <c r="O14" i="1"/>
  <c r="P14" i="1"/>
  <c r="Q14" i="1"/>
  <c r="R14" i="1"/>
  <c r="O15" i="1"/>
  <c r="P15" i="1"/>
  <c r="Q15" i="1"/>
  <c r="R15" i="1"/>
  <c r="S15" i="1" s="1"/>
  <c r="O16" i="1"/>
  <c r="P16" i="1"/>
  <c r="Q16" i="1"/>
  <c r="R16" i="1"/>
  <c r="S16" i="1" s="1"/>
  <c r="O17" i="1"/>
  <c r="P17" i="1"/>
  <c r="Q17" i="1"/>
  <c r="R17" i="1"/>
  <c r="S17" i="1" s="1"/>
  <c r="O18" i="1"/>
  <c r="P18" i="1"/>
  <c r="Q18" i="1"/>
  <c r="R18" i="1"/>
  <c r="O19" i="1"/>
  <c r="Q19" i="1"/>
  <c r="O3" i="1"/>
  <c r="P3" i="1"/>
  <c r="Q3" i="1"/>
  <c r="R3" i="1"/>
  <c r="S3" i="1" s="1"/>
  <c r="O4" i="1"/>
  <c r="P4" i="1"/>
  <c r="Q4" i="1"/>
  <c r="R4" i="1"/>
  <c r="S4" i="1" s="1"/>
  <c r="O5" i="1"/>
  <c r="P5" i="1"/>
  <c r="Q5" i="1"/>
  <c r="R5" i="1"/>
  <c r="S5" i="1" s="1"/>
  <c r="O6" i="1"/>
  <c r="P6" i="1"/>
  <c r="Q6" i="1"/>
  <c r="R6" i="1"/>
  <c r="O7" i="1"/>
  <c r="P7" i="1"/>
  <c r="Q7" i="1"/>
  <c r="R7" i="1"/>
  <c r="S7" i="1" s="1"/>
  <c r="O8" i="1"/>
  <c r="P8" i="1"/>
  <c r="Q8" i="1"/>
  <c r="R8" i="1"/>
  <c r="S8" i="1" s="1"/>
  <c r="O9" i="1"/>
  <c r="P9" i="1"/>
  <c r="Q9" i="1"/>
  <c r="R9" i="1"/>
  <c r="S9" i="1" s="1"/>
  <c r="O10" i="1"/>
  <c r="P10" i="1"/>
  <c r="Q10" i="1"/>
  <c r="R10" i="1"/>
  <c r="O11" i="1"/>
  <c r="Q11" i="1"/>
  <c r="Q2" i="1"/>
  <c r="O2" i="1"/>
  <c r="L19" i="1" a="1"/>
  <c r="L19" i="1" s="1"/>
  <c r="M19" i="1" a="1"/>
  <c r="M19" i="1" s="1"/>
  <c r="L20" i="1" a="1"/>
  <c r="L20" i="1" s="1"/>
  <c r="M20" i="1" a="1"/>
  <c r="M20" i="1" s="1"/>
  <c r="L21" i="1" a="1"/>
  <c r="L21" i="1" s="1"/>
  <c r="M21" i="1" a="1"/>
  <c r="M21" i="1" s="1"/>
  <c r="L22" i="1" a="1"/>
  <c r="L22" i="1" s="1"/>
  <c r="M22" i="1" a="1"/>
  <c r="M22" i="1" s="1"/>
  <c r="L23" i="1" a="1"/>
  <c r="L23" i="1" s="1"/>
  <c r="M23" i="1" a="1"/>
  <c r="M23" i="1" s="1"/>
  <c r="L24" i="1" a="1"/>
  <c r="L24" i="1" s="1"/>
  <c r="M24" i="1" a="1"/>
  <c r="M24" i="1" s="1"/>
  <c r="L25" i="1" a="1"/>
  <c r="L25" i="1" s="1"/>
  <c r="M25" i="1" a="1"/>
  <c r="M25" i="1" s="1"/>
  <c r="L26" i="1" a="1"/>
  <c r="L26" i="1" s="1"/>
  <c r="M26" i="1" a="1"/>
  <c r="M26" i="1" s="1"/>
  <c r="L27" i="1" a="1"/>
  <c r="L27" i="1" s="1"/>
  <c r="M27" i="1" a="1"/>
  <c r="M27" i="1" s="1"/>
  <c r="L28" i="1" a="1"/>
  <c r="L28" i="1" s="1"/>
  <c r="M28" i="1" a="1"/>
  <c r="M28" i="1" s="1"/>
  <c r="L29" i="1" a="1"/>
  <c r="L29" i="1" s="1"/>
  <c r="M29" i="1" a="1"/>
  <c r="M29" i="1" s="1"/>
  <c r="L30" i="1" a="1"/>
  <c r="L30" i="1" s="1"/>
  <c r="M30" i="1" a="1"/>
  <c r="M30" i="1" s="1"/>
  <c r="L31" i="1" a="1"/>
  <c r="L31" i="1" s="1"/>
  <c r="M31" i="1" a="1"/>
  <c r="M31" i="1" s="1"/>
  <c r="L32" i="1" a="1"/>
  <c r="L32" i="1" s="1"/>
  <c r="M32" i="1" a="1"/>
  <c r="M32" i="1" s="1"/>
  <c r="L33" i="1" a="1"/>
  <c r="L33" i="1" s="1"/>
  <c r="M33" i="1" a="1"/>
  <c r="M33" i="1" s="1"/>
  <c r="L34" i="1" a="1"/>
  <c r="L34" i="1" s="1"/>
  <c r="M34" i="1" a="1"/>
  <c r="M34" i="1" s="1"/>
  <c r="L35" i="1" a="1"/>
  <c r="L35" i="1" s="1"/>
  <c r="M35" i="1" a="1"/>
  <c r="M35" i="1" s="1"/>
  <c r="L36" i="1" a="1"/>
  <c r="L36" i="1" s="1"/>
  <c r="M36" i="1" a="1"/>
  <c r="M36" i="1" s="1"/>
  <c r="L37" i="1" a="1"/>
  <c r="L37" i="1" s="1"/>
  <c r="M37" i="1" a="1"/>
  <c r="M37" i="1" s="1"/>
  <c r="L38" i="1" a="1"/>
  <c r="L38" i="1" s="1"/>
  <c r="M38" i="1" a="1"/>
  <c r="M38" i="1" s="1"/>
  <c r="L39" i="1" a="1"/>
  <c r="L39" i="1" s="1"/>
  <c r="M39" i="1" a="1"/>
  <c r="M39" i="1" s="1"/>
  <c r="L40" i="1" a="1"/>
  <c r="L40" i="1" s="1"/>
  <c r="M40" i="1" a="1"/>
  <c r="M40" i="1" s="1"/>
  <c r="L41" i="1" a="1"/>
  <c r="L41" i="1" s="1"/>
  <c r="M41" i="1" a="1"/>
  <c r="M41" i="1" s="1"/>
  <c r="L42" i="1" a="1"/>
  <c r="L42" i="1" s="1"/>
  <c r="M42" i="1" a="1"/>
  <c r="M42" i="1" s="1"/>
  <c r="L43" i="1" a="1"/>
  <c r="L43" i="1" s="1"/>
  <c r="M43" i="1" a="1"/>
  <c r="M43" i="1" s="1"/>
  <c r="L44" i="1" a="1"/>
  <c r="L44" i="1" s="1"/>
  <c r="M44" i="1" a="1"/>
  <c r="M44" i="1" s="1"/>
  <c r="L45" i="1" a="1"/>
  <c r="L45" i="1" s="1"/>
  <c r="M45" i="1" a="1"/>
  <c r="M45" i="1" s="1"/>
  <c r="L3" i="1" a="1"/>
  <c r="L3" i="1" s="1"/>
  <c r="M3" i="1" a="1"/>
  <c r="M3" i="1" s="1"/>
  <c r="L4" i="1" a="1"/>
  <c r="L4" i="1" s="1"/>
  <c r="M4" i="1" a="1"/>
  <c r="M4" i="1" s="1"/>
  <c r="L5" i="1" a="1"/>
  <c r="L5" i="1" s="1"/>
  <c r="M5" i="1" a="1"/>
  <c r="M5" i="1" s="1"/>
  <c r="L6" i="1" a="1"/>
  <c r="L6" i="1" s="1"/>
  <c r="M6" i="1" a="1"/>
  <c r="M6" i="1" s="1"/>
  <c r="L7" i="1" a="1"/>
  <c r="L7" i="1" s="1"/>
  <c r="M7" i="1" a="1"/>
  <c r="M7" i="1" s="1"/>
  <c r="L8" i="1" a="1"/>
  <c r="L8" i="1" s="1"/>
  <c r="M8" i="1" a="1"/>
  <c r="M8" i="1" s="1"/>
  <c r="L9" i="1" a="1"/>
  <c r="L9" i="1" s="1"/>
  <c r="M9" i="1" a="1"/>
  <c r="M9" i="1" s="1"/>
  <c r="L10" i="1" a="1"/>
  <c r="L10" i="1" s="1"/>
  <c r="M10" i="1" a="1"/>
  <c r="M10" i="1" s="1"/>
  <c r="L11" i="1" a="1"/>
  <c r="L11" i="1" s="1"/>
  <c r="M11" i="1" a="1"/>
  <c r="M11" i="1" s="1"/>
  <c r="L12" i="1" a="1"/>
  <c r="L12" i="1" s="1"/>
  <c r="M12" i="1" a="1"/>
  <c r="M12" i="1" s="1"/>
  <c r="L13" i="1" a="1"/>
  <c r="L13" i="1" s="1"/>
  <c r="M13" i="1" a="1"/>
  <c r="M13" i="1" s="1"/>
  <c r="L14" i="1" a="1"/>
  <c r="L14" i="1" s="1"/>
  <c r="M14" i="1" a="1"/>
  <c r="M14" i="1" s="1"/>
  <c r="L15" i="1" a="1"/>
  <c r="L15" i="1" s="1"/>
  <c r="M15" i="1" a="1"/>
  <c r="M15" i="1" s="1"/>
  <c r="L16" i="1" a="1"/>
  <c r="L16" i="1" s="1"/>
  <c r="M16" i="1" a="1"/>
  <c r="M16" i="1" s="1"/>
  <c r="L17" i="1" a="1"/>
  <c r="L17" i="1" s="1"/>
  <c r="M17" i="1" a="1"/>
  <c r="M17" i="1" s="1"/>
  <c r="L18" i="1" a="1"/>
  <c r="L18" i="1" s="1"/>
  <c r="M18" i="1" a="1"/>
  <c r="M18" i="1" s="1"/>
  <c r="M2" i="1" a="1"/>
  <c r="M2" i="1" s="1"/>
  <c r="R2" i="1" s="1"/>
  <c r="S2" i="1" s="1"/>
  <c r="L2" i="1" a="1"/>
  <c r="L2" i="1" s="1"/>
  <c r="P2" i="1" s="1"/>
  <c r="P45" i="1" l="1"/>
  <c r="P34" i="1"/>
  <c r="R45" i="1"/>
  <c r="S45" i="1" s="1"/>
  <c r="R34" i="1"/>
  <c r="S34" i="1" s="1"/>
  <c r="P19" i="1"/>
  <c r="R19" i="1"/>
  <c r="S19" i="1" s="1"/>
  <c r="P11" i="1"/>
  <c r="R11" i="1"/>
  <c r="S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<sst xmlns="http://schemas.openxmlformats.org/spreadsheetml/2006/main" count="57" uniqueCount="11">
  <si>
    <t>journal</t>
  </si>
  <si>
    <t>numero</t>
  </si>
  <si>
    <t>date</t>
  </si>
  <si>
    <t>debit</t>
  </si>
  <si>
    <t>credit</t>
  </si>
  <si>
    <t>BQ CM Siege</t>
  </si>
  <si>
    <t xml:space="preserve">source cred </t>
  </si>
  <si>
    <t>contrôle cred</t>
  </si>
  <si>
    <t xml:space="preserve">source deb </t>
  </si>
  <si>
    <t>contrôle deb</t>
  </si>
  <si>
    <t>erreur debit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</si>
</sst>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rgb="FF262626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vertical="center"/>
    </xf>
    <xf numFmtId="14" fontId="0" fillId="0" borderId="0" xfId="0" applyNumberFormat="1"/>
    <xf numFmtId="14" fontId="4" fillId="0" borderId="2" xfId="0" applyNumberFormat="1" applyFont="1" applyBorder="1" applyAlignment="1">
      <alignment vertical="center"/>
    </xf>
    <xf numFmtId="2" fontId="0" fillId="0" borderId="0" xfId="0" applyNumberFormat="1" applyAlignment="1">
      <alignment horizontal="center"/>
    </xf>
    <xf numFmtId="14" fontId="4" fillId="0" borderId="4" xfId="0" applyNumberFormat="1" applyFont="1" applyBorder="1" applyAlignment="1">
      <alignment vertical="center"/>
    </xf>
    <xf numFmtId="2" fontId="2" fillId="0" borderId="1" xfId="0" applyNumberFormat="1" applyFont="1" applyBorder="1" applyAlignment="1">
      <alignment horizontal="center" vertical="center"/>
    </xf>
    <xf numFmtId="2" fontId="0" fillId="2" borderId="0" xfId="0" applyNumberFormat="1" applyFill="1" applyAlignment="1">
      <alignment horizontal="center"/>
    </xf>
    <xf numFmtId="2" fontId="3" fillId="3" borderId="3" xfId="0" applyNumberFormat="1" applyFont="1" applyFill="1" applyBorder="1" applyAlignment="1">
      <alignment horizontal="center" vertical="center"/>
    </xf>
    <xf numFmtId="2" fontId="4" fillId="3" borderId="3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vertical="center"/>
    </xf>
    <xf numFmtId="2" fontId="4" fillId="4" borderId="3" xfId="0" applyNumberFormat="1" applyFont="1" applyFill="1" applyBorder="1" applyAlignment="1">
      <alignment horizontal="center" vertical="center"/>
    </xf>
    <xf numFmtId="14" fontId="3" fillId="4" borderId="2" xfId="0" applyNumberFormat="1" applyFont="1" applyFill="1" applyBorder="1" applyAlignment="1">
      <alignment vertical="center"/>
    </xf>
    <xf numFmtId="2" fontId="3" fillId="4" borderId="3" xfId="0" applyNumberFormat="1" applyFont="1" applyFill="1" applyBorder="1" applyAlignment="1">
      <alignment horizontal="center" vertical="center"/>
    </xf>
    <xf numFmtId="44" fontId="0" fillId="0" borderId="0" xfId="0" applyNumberFormat="1"/>
    <xf numFmtId="44" fontId="0" fillId="5" borderId="1" xfId="0" applyNumberFormat="1" applyFill="1" applyBorder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23434-C2CA-4DCE-B9B3-63958101BDA6}">
  <sheetPr codeName="Feuil1"/>
  <dimension ref="A1:S393"/>
  <sheetViews>
    <sheetView showZeros="0" tabSelected="1" topLeftCell="E1" zoomScale="85" zoomScaleNormal="85" workbookViewId="0">
      <selection activeCell="Y3" sqref="X3:Y4"/>
    </sheetView>
  </sheetViews>
  <sheetFormatPr baseColWidth="10" defaultRowHeight="14.4" x14ac:dyDescent="0.3"/>
  <cols>
    <col min="3" max="3" width="15.109375" customWidth="1"/>
    <col min="4" max="4" width="11.6640625" style="7" bestFit="1" customWidth="1"/>
    <col min="5" max="5" width="14.6640625" style="7" customWidth="1"/>
    <col min="9" max="9" width="1.5546875" style="7" customWidth="1"/>
    <col min="10" max="10" width="0.88671875" style="7" customWidth="1"/>
    <col min="12" max="13" width="13.21875" style="18" bestFit="1" customWidth="1"/>
    <col min="15" max="15" width="12.109375" customWidth="1"/>
    <col min="16" max="16" width="12.44140625" customWidth="1"/>
    <col min="17" max="17" width="11.33203125" customWidth="1"/>
    <col min="18" max="18" width="12.21875" customWidth="1"/>
    <col min="19" max="19" width="16.77734375" style="20" customWidth="1"/>
  </cols>
  <sheetData>
    <row r="1" spans="1:19" ht="24" customHeight="1" x14ac:dyDescent="0.3">
      <c r="A1" s="1" t="s">
        <v>0</v>
      </c>
      <c r="B1" s="1" t="s">
        <v>1</v>
      </c>
      <c r="C1" s="2" t="s">
        <v>2</v>
      </c>
      <c r="D1" s="9" t="s">
        <v>3</v>
      </c>
      <c r="E1" s="9" t="s">
        <v>4</v>
      </c>
      <c r="H1" s="3" t="s">
        <v>2</v>
      </c>
      <c r="I1" s="9" t="s">
        <v>3</v>
      </c>
      <c r="J1" s="9" t="s">
        <v>4</v>
      </c>
      <c r="O1" t="s">
        <v>6</v>
      </c>
      <c r="P1" t="s">
        <v>7</v>
      </c>
      <c r="Q1" t="s">
        <v>8</v>
      </c>
      <c r="R1" t="s">
        <v>9</v>
      </c>
      <c r="S1" s="20" t="s">
        <v>10</v>
      </c>
    </row>
    <row r="2" spans="1:19" x14ac:dyDescent="0.3">
      <c r="A2" t="s">
        <v>5</v>
      </c>
      <c r="B2">
        <v>1</v>
      </c>
      <c r="C2" s="4">
        <v>44895</v>
      </c>
      <c r="D2" s="11">
        <v>780.3</v>
      </c>
      <c r="E2" s="11"/>
      <c r="H2" s="5">
        <v>44896</v>
      </c>
      <c r="I2" s="10">
        <v>0</v>
      </c>
      <c r="J2" s="10">
        <v>12000</v>
      </c>
      <c r="L2" s="19" cm="1">
        <f t="array" ref="L2">IFERROR(INDEX(E$2:E$393,SMALL(IF(($C$2:$C$393=H2)*(E$2:E$393&lt;&gt;""),ROW($2:$393)-1,""),COUNTIF($H$2:$H2,$H2))),"")</f>
        <v>4550</v>
      </c>
      <c r="M2" s="19" cm="1">
        <f t="array" ref="M2">IFERROR(INDEX(D$2:D$393,SMALL(IF(($C$2:$C$393=$H2)*(D$2:D$393&lt;&gt;""),ROW($2:$393)-1,""),COUNTIF($H$2:$H2,$H2))),"")</f>
        <v>48.53</v>
      </c>
      <c r="O2">
        <f>IF(COUNTIF($H$2:$H2,$H2)=COUNTIF($H$2:$H$393,$H2),SUMIF($C$2:$C$393,$H2,$E$2:$E$393),"")</f>
        <v>4550</v>
      </c>
      <c r="P2">
        <f>IF(COUNTIF($H$2:$H2,$H2)=COUNTIF($H$2:$H$393,$H2),SUMIF($H$2:$H$393,$H2,$L$2:$L$393),"")</f>
        <v>4550</v>
      </c>
      <c r="Q2">
        <f>IF(COUNTIF($H$2:$H2,$H2)=COUNTIF($H$2:$H$393,$H2),SUMIF($C$2:$C$393,$H2,$D$2:$D$393),"")</f>
        <v>752.12</v>
      </c>
      <c r="R2">
        <f>IF(COUNTIF($H$2:$H2,$H2)=COUNTIF($H$2:$H$393,$H2),SUMIF($H$2:$H$393,$H2,$M$2:$M$393),"")</f>
        <v>48.53</v>
      </c>
      <c r="S2" s="20">
        <f>IFERROR(ABS(Q2-R2),"")</f>
        <v>703.59</v>
      </c>
    </row>
    <row r="3" spans="1:19" x14ac:dyDescent="0.3">
      <c r="A3" t="s">
        <v>5</v>
      </c>
      <c r="B3">
        <v>1</v>
      </c>
      <c r="C3" s="6">
        <v>44896</v>
      </c>
      <c r="D3" s="12">
        <v>48.53</v>
      </c>
      <c r="E3" s="12"/>
      <c r="H3" s="5">
        <v>44902</v>
      </c>
      <c r="I3" s="10">
        <v>2524</v>
      </c>
      <c r="J3" s="10">
        <v>0</v>
      </c>
      <c r="L3" s="19" cm="1">
        <f t="array" ref="L3">IFERROR(INDEX(E$2:E$393,SMALL(IF(($C$2:$C$393=H3)*(E$2:E$393&lt;&gt;""),ROW($2:$393)-1,""),COUNTIF($H$2:$H3,$H3))),"")</f>
        <v>395</v>
      </c>
      <c r="M3" s="19" cm="1">
        <f t="array" ref="M3">IFERROR(INDEX(D$2:D$393,SMALL(IF(($C$2:$C$393=$H3)*(D$2:D$393&lt;&gt;""),ROW($2:$393)-1,""),COUNTIF($H$2:$H3,$H3))),"")</f>
        <v>3748.67</v>
      </c>
      <c r="O3" t="str">
        <f>IF(COUNTIF($H$2:$H3,$H3)=COUNTIF($H$2:$H$393,$H3),SUMIF($C$2:$C$393,$H3,$E$2:$E$393),"")</f>
        <v/>
      </c>
      <c r="P3" t="str">
        <f>IF(COUNTIF($H$2:$H3,$H3)=COUNTIF($H$2:$H$393,$H3),SUMIF($H$2:$H$393,$H3,$L$2:$L$393),"")</f>
        <v/>
      </c>
      <c r="Q3" t="str">
        <f>IF(COUNTIF($H$2:$H3,$H3)=COUNTIF($H$2:$H$393,$H3),SUMIF($C$2:$C$393,$H3,$D$2:$D$393),"")</f>
        <v/>
      </c>
      <c r="R3" t="str">
        <f>IF(COUNTIF($H$2:$H3,$H3)=COUNTIF($H$2:$H$393,$H3),SUMIF($H$2:$H$393,$H3,$M$2:$M$393),"")</f>
        <v/>
      </c>
      <c r="S3" s="20" t="str">
        <f t="shared" ref="S3:S45" si="0">IFERROR(ABS(Q3-R3),"")</f>
        <v/>
      </c>
    </row>
    <row r="4" spans="1:19" x14ac:dyDescent="0.3">
      <c r="A4" t="s">
        <v>5</v>
      </c>
      <c r="B4">
        <v>1</v>
      </c>
      <c r="C4" s="4">
        <v>44896</v>
      </c>
      <c r="D4" s="11">
        <v>13</v>
      </c>
      <c r="E4" s="11"/>
      <c r="H4" s="5">
        <v>44902</v>
      </c>
      <c r="I4" s="10">
        <v>18</v>
      </c>
      <c r="J4" s="10">
        <v>0</v>
      </c>
      <c r="L4" s="19" cm="1">
        <f t="array" ref="L4">IFERROR(INDEX(E$2:E$393,SMALL(IF(($C$2:$C$393=H4)*(E$2:E$393&lt;&gt;""),ROW($2:$393)-1,""),COUNTIF($H$2:$H4,$H4))),"")</f>
        <v>145</v>
      </c>
      <c r="M4" s="19" cm="1">
        <f t="array" ref="M4">IFERROR(INDEX(D$2:D$393,SMALL(IF(($C$2:$C$393=$H4)*(D$2:D$393&lt;&gt;""),ROW($2:$393)-1,""),COUNTIF($H$2:$H4,$H4))),"")</f>
        <v>12.1</v>
      </c>
      <c r="O4" t="str">
        <f>IF(COUNTIF($H$2:$H4,$H4)=COUNTIF($H$2:$H$393,$H4),SUMIF($C$2:$C$393,$H4,$E$2:$E$393),"")</f>
        <v/>
      </c>
      <c r="P4" t="str">
        <f>IF(COUNTIF($H$2:$H4,$H4)=COUNTIF($H$2:$H$393,$H4),SUMIF($H$2:$H$393,$H4,$L$2:$L$393),"")</f>
        <v/>
      </c>
      <c r="Q4" t="str">
        <f>IF(COUNTIF($H$2:$H4,$H4)=COUNTIF($H$2:$H$393,$H4),SUMIF($C$2:$C$393,$H4,$D$2:$D$393),"")</f>
        <v/>
      </c>
      <c r="R4" t="str">
        <f>IF(COUNTIF($H$2:$H4,$H4)=COUNTIF($H$2:$H$393,$H4),SUMIF($H$2:$H$393,$H4,$M$2:$M$393),"")</f>
        <v/>
      </c>
      <c r="S4" s="20" t="str">
        <f t="shared" si="0"/>
        <v/>
      </c>
    </row>
    <row r="5" spans="1:19" x14ac:dyDescent="0.3">
      <c r="A5" t="s">
        <v>5</v>
      </c>
      <c r="B5">
        <v>1</v>
      </c>
      <c r="C5" s="6">
        <v>44896</v>
      </c>
      <c r="D5" s="12">
        <v>247.3</v>
      </c>
      <c r="E5" s="12"/>
      <c r="H5" s="5">
        <v>44902</v>
      </c>
      <c r="I5" s="10">
        <v>395</v>
      </c>
      <c r="J5" s="10">
        <v>0</v>
      </c>
      <c r="L5" s="19" cm="1">
        <f t="array" ref="L5">IFERROR(INDEX(E$2:E$393,SMALL(IF(($C$2:$C$393=H5)*(E$2:E$393&lt;&gt;""),ROW($2:$393)-1,""),COUNTIF($H$2:$H5,$H5))),"")</f>
        <v>650</v>
      </c>
      <c r="M5" s="19" cm="1">
        <f t="array" ref="M5">IFERROR(INDEX(D$2:D$393,SMALL(IF(($C$2:$C$393=$H5)*(D$2:D$393&lt;&gt;""),ROW($2:$393)-1,""),COUNTIF($H$2:$H5,$H5))),"")</f>
        <v>29.22</v>
      </c>
      <c r="O5" t="str">
        <f>IF(COUNTIF($H$2:$H5,$H5)=COUNTIF($H$2:$H$393,$H5),SUMIF($C$2:$C$393,$H5,$E$2:$E$393),"")</f>
        <v/>
      </c>
      <c r="P5" t="str">
        <f>IF(COUNTIF($H$2:$H5,$H5)=COUNTIF($H$2:$H$393,$H5),SUMIF($H$2:$H$393,$H5,$L$2:$L$393),"")</f>
        <v/>
      </c>
      <c r="Q5" t="str">
        <f>IF(COUNTIF($H$2:$H5,$H5)=COUNTIF($H$2:$H$393,$H5),SUMIF($C$2:$C$393,$H5,$D$2:$D$393),"")</f>
        <v/>
      </c>
      <c r="R5" t="str">
        <f>IF(COUNTIF($H$2:$H5,$H5)=COUNTIF($H$2:$H$393,$H5),SUMIF($H$2:$H$393,$H5,$M$2:$M$393),"")</f>
        <v/>
      </c>
      <c r="S5" s="20" t="str">
        <f t="shared" si="0"/>
        <v/>
      </c>
    </row>
    <row r="6" spans="1:19" x14ac:dyDescent="0.3">
      <c r="A6" t="s">
        <v>5</v>
      </c>
      <c r="B6">
        <v>1</v>
      </c>
      <c r="C6" s="4">
        <v>44896</v>
      </c>
      <c r="D6" s="11"/>
      <c r="E6" s="11">
        <v>4550</v>
      </c>
      <c r="H6" s="5">
        <v>44902</v>
      </c>
      <c r="I6" s="10">
        <v>145</v>
      </c>
      <c r="J6" s="10">
        <v>0</v>
      </c>
      <c r="L6" s="19" cm="1">
        <f t="array" ref="L6">IFERROR(INDEX(E$2:E$393,SMALL(IF(($C$2:$C$393=H6)*(E$2:E$393&lt;&gt;""),ROW($2:$393)-1,""),COUNTIF($H$2:$H6,$H6))),"")</f>
        <v>18</v>
      </c>
      <c r="M6" s="19" cm="1">
        <f t="array" ref="M6">IFERROR(INDEX(D$2:D$393,SMALL(IF(($C$2:$C$393=$H6)*(D$2:D$393&lt;&gt;""),ROW($2:$393)-1,""),COUNTIF($H$2:$H6,$H6))),"")</f>
        <v>69.989999999999995</v>
      </c>
      <c r="O6" t="str">
        <f>IF(COUNTIF($H$2:$H6,$H6)=COUNTIF($H$2:$H$393,$H6),SUMIF($C$2:$C$393,$H6,$E$2:$E$393),"")</f>
        <v/>
      </c>
      <c r="P6" t="str">
        <f>IF(COUNTIF($H$2:$H6,$H6)=COUNTIF($H$2:$H$393,$H6),SUMIF($H$2:$H$393,$H6,$L$2:$L$393),"")</f>
        <v/>
      </c>
      <c r="Q6" t="str">
        <f>IF(COUNTIF($H$2:$H6,$H6)=COUNTIF($H$2:$H$393,$H6),SUMIF($C$2:$C$393,$H6,$D$2:$D$393),"")</f>
        <v/>
      </c>
      <c r="R6" t="str">
        <f>IF(COUNTIF($H$2:$H6,$H6)=COUNTIF($H$2:$H$393,$H6),SUMIF($H$2:$H$393,$H6,$M$2:$M$393),"")</f>
        <v/>
      </c>
      <c r="S6" s="20" t="str">
        <f t="shared" si="0"/>
        <v/>
      </c>
    </row>
    <row r="7" spans="1:19" x14ac:dyDescent="0.3">
      <c r="A7" t="s">
        <v>5</v>
      </c>
      <c r="B7">
        <v>1</v>
      </c>
      <c r="C7" s="6">
        <v>44896</v>
      </c>
      <c r="D7" s="12">
        <v>95</v>
      </c>
      <c r="E7" s="12"/>
      <c r="H7" s="5">
        <v>44902</v>
      </c>
      <c r="I7" s="10">
        <v>2</v>
      </c>
      <c r="J7" s="10">
        <v>0</v>
      </c>
      <c r="L7" s="19" cm="1">
        <f t="array" ref="L7">IFERROR(INDEX(E$2:E$393,SMALL(IF(($C$2:$C$393=H7)*(E$2:E$393&lt;&gt;""),ROW($2:$393)-1,""),COUNTIF($H$2:$H7,$H7))),"")</f>
        <v>2</v>
      </c>
      <c r="M7" s="19" cm="1">
        <f t="array" ref="M7">IFERROR(INDEX(D$2:D$393,SMALL(IF(($C$2:$C$393=$H7)*(D$2:D$393&lt;&gt;""),ROW($2:$393)-1,""),COUNTIF($H$2:$H7,$H7))),"")</f>
        <v>3.8</v>
      </c>
      <c r="O7" t="str">
        <f>IF(COUNTIF($H$2:$H7,$H7)=COUNTIF($H$2:$H$393,$H7),SUMIF($C$2:$C$393,$H7,$E$2:$E$393),"")</f>
        <v/>
      </c>
      <c r="P7" t="str">
        <f>IF(COUNTIF($H$2:$H7,$H7)=COUNTIF($H$2:$H$393,$H7),SUMIF($H$2:$H$393,$H7,$L$2:$L$393),"")</f>
        <v/>
      </c>
      <c r="Q7" t="str">
        <f>IF(COUNTIF($H$2:$H7,$H7)=COUNTIF($H$2:$H$393,$H7),SUMIF($C$2:$C$393,$H7,$D$2:$D$393),"")</f>
        <v/>
      </c>
      <c r="R7" t="str">
        <f>IF(COUNTIF($H$2:$H7,$H7)=COUNTIF($H$2:$H$393,$H7),SUMIF($H$2:$H$393,$H7,$M$2:$M$393),"")</f>
        <v/>
      </c>
      <c r="S7" s="20" t="str">
        <f t="shared" si="0"/>
        <v/>
      </c>
    </row>
    <row r="8" spans="1:19" x14ac:dyDescent="0.3">
      <c r="A8" t="s">
        <v>5</v>
      </c>
      <c r="B8">
        <v>1</v>
      </c>
      <c r="C8" s="4">
        <v>44896</v>
      </c>
      <c r="D8" s="11">
        <v>6.2</v>
      </c>
      <c r="E8" s="11"/>
      <c r="H8" s="5">
        <v>44902</v>
      </c>
      <c r="I8" s="10">
        <v>955.34</v>
      </c>
      <c r="J8" s="10">
        <v>0</v>
      </c>
      <c r="L8" s="19" cm="1">
        <f t="array" ref="L8">IFERROR(INDEX(E$2:E$393,SMALL(IF(($C$2:$C$393=H8)*(E$2:E$393&lt;&gt;""),ROW($2:$393)-1,""),COUNTIF($H$2:$H8,$H8))),"")</f>
        <v>1</v>
      </c>
      <c r="M8" s="19" cm="1">
        <f t="array" ref="M8">IFERROR(INDEX(D$2:D$393,SMALL(IF(($C$2:$C$393=$H8)*(D$2:D$393&lt;&gt;""),ROW($2:$393)-1,""),COUNTIF($H$2:$H8,$H8))),"")</f>
        <v>9.99</v>
      </c>
      <c r="O8" t="str">
        <f>IF(COUNTIF($H$2:$H8,$H8)=COUNTIF($H$2:$H$393,$H8),SUMIF($C$2:$C$393,$H8,$E$2:$E$393),"")</f>
        <v/>
      </c>
      <c r="P8" t="str">
        <f>IF(COUNTIF($H$2:$H8,$H8)=COUNTIF($H$2:$H$393,$H8),SUMIF($H$2:$H$393,$H8,$L$2:$L$393),"")</f>
        <v/>
      </c>
      <c r="Q8" t="str">
        <f>IF(COUNTIF($H$2:$H8,$H8)=COUNTIF($H$2:$H$393,$H8),SUMIF($C$2:$C$393,$H8,$D$2:$D$393),"")</f>
        <v/>
      </c>
      <c r="R8" t="str">
        <f>IF(COUNTIF($H$2:$H8,$H8)=COUNTIF($H$2:$H$393,$H8),SUMIF($H$2:$H$393,$H8,$M$2:$M$393),"")</f>
        <v/>
      </c>
      <c r="S8" s="20" t="str">
        <f t="shared" si="0"/>
        <v/>
      </c>
    </row>
    <row r="9" spans="1:19" x14ac:dyDescent="0.3">
      <c r="A9" t="s">
        <v>5</v>
      </c>
      <c r="B9">
        <v>1</v>
      </c>
      <c r="C9" s="6">
        <v>44896</v>
      </c>
      <c r="D9" s="12">
        <v>0.67</v>
      </c>
      <c r="E9" s="12"/>
      <c r="H9" s="5">
        <v>44902</v>
      </c>
      <c r="I9" s="10">
        <v>1</v>
      </c>
      <c r="J9" s="10">
        <v>0</v>
      </c>
      <c r="L9" s="19" cm="1">
        <f t="array" ref="L9">IFERROR(INDEX(E$2:E$393,SMALL(IF(($C$2:$C$393=H9)*(E$2:E$393&lt;&gt;""),ROW($2:$393)-1,""),COUNTIF($H$2:$H9,$H9))),"")</f>
        <v>2524</v>
      </c>
      <c r="M9" s="19" cm="1">
        <f t="array" ref="M9">IFERROR(INDEX(D$2:D$393,SMALL(IF(($C$2:$C$393=$H9)*(D$2:D$393&lt;&gt;""),ROW($2:$393)-1,""),COUNTIF($H$2:$H9,$H9))),"")</f>
        <v>38.5</v>
      </c>
      <c r="O9" t="str">
        <f>IF(COUNTIF($H$2:$H9,$H9)=COUNTIF($H$2:$H$393,$H9),SUMIF($C$2:$C$393,$H9,$E$2:$E$393),"")</f>
        <v/>
      </c>
      <c r="P9" t="str">
        <f>IF(COUNTIF($H$2:$H9,$H9)=COUNTIF($H$2:$H$393,$H9),SUMIF($H$2:$H$393,$H9,$L$2:$L$393),"")</f>
        <v/>
      </c>
      <c r="Q9" t="str">
        <f>IF(COUNTIF($H$2:$H9,$H9)=COUNTIF($H$2:$H$393,$H9),SUMIF($C$2:$C$393,$H9,$D$2:$D$393),"")</f>
        <v/>
      </c>
      <c r="R9" t="str">
        <f>IF(COUNTIF($H$2:$H9,$H9)=COUNTIF($H$2:$H$393,$H9),SUMIF($H$2:$H$393,$H9,$M$2:$M$393),"")</f>
        <v/>
      </c>
      <c r="S9" s="20" t="str">
        <f t="shared" si="0"/>
        <v/>
      </c>
    </row>
    <row r="10" spans="1:19" x14ac:dyDescent="0.3">
      <c r="A10" t="s">
        <v>5</v>
      </c>
      <c r="B10">
        <v>1</v>
      </c>
      <c r="C10" s="4">
        <v>44896</v>
      </c>
      <c r="D10" s="11">
        <v>13.62</v>
      </c>
      <c r="E10" s="11"/>
      <c r="H10" s="5">
        <v>44902</v>
      </c>
      <c r="I10" s="10">
        <v>650</v>
      </c>
      <c r="J10" s="10">
        <v>0</v>
      </c>
      <c r="L10" s="19" cm="1">
        <f t="array" ref="L10">IFERROR(INDEX(E$2:E$393,SMALL(IF(($C$2:$C$393=H10)*(E$2:E$393&lt;&gt;""),ROW($2:$393)-1,""),COUNTIF($H$2:$H10,$H10))),"")</f>
        <v>955.34</v>
      </c>
      <c r="M10" s="19" cm="1">
        <f t="array" ref="M10">IFERROR(INDEX(D$2:D$393,SMALL(IF(($C$2:$C$393=$H10)*(D$2:D$393&lt;&gt;""),ROW($2:$393)-1,""),COUNTIF($H$2:$H10,$H10))),"")</f>
        <v>245.38</v>
      </c>
      <c r="O10" t="str">
        <f>IF(COUNTIF($H$2:$H10,$H10)=COUNTIF($H$2:$H$393,$H10),SUMIF($C$2:$C$393,$H10,$E$2:$E$393),"")</f>
        <v/>
      </c>
      <c r="P10" t="str">
        <f>IF(COUNTIF($H$2:$H10,$H10)=COUNTIF($H$2:$H$393,$H10),SUMIF($H$2:$H$393,$H10,$L$2:$L$393),"")</f>
        <v/>
      </c>
      <c r="Q10" t="str">
        <f>IF(COUNTIF($H$2:$H10,$H10)=COUNTIF($H$2:$H$393,$H10),SUMIF($C$2:$C$393,$H10,$D$2:$D$393),"")</f>
        <v/>
      </c>
      <c r="R10" t="str">
        <f>IF(COUNTIF($H$2:$H10,$H10)=COUNTIF($H$2:$H$393,$H10),SUMIF($H$2:$H$393,$H10,$M$2:$M$393),"")</f>
        <v/>
      </c>
      <c r="S10" s="20" t="str">
        <f t="shared" si="0"/>
        <v/>
      </c>
    </row>
    <row r="11" spans="1:19" x14ac:dyDescent="0.3">
      <c r="A11" t="s">
        <v>5</v>
      </c>
      <c r="B11">
        <v>1</v>
      </c>
      <c r="C11" s="6">
        <v>44896</v>
      </c>
      <c r="D11" s="12">
        <v>1.1100000000000001</v>
      </c>
      <c r="E11" s="12"/>
      <c r="H11" s="5">
        <v>44902</v>
      </c>
      <c r="I11" s="10">
        <v>1930.75</v>
      </c>
      <c r="J11" s="10">
        <v>0</v>
      </c>
      <c r="L11" s="19" cm="1">
        <f t="array" ref="L11">IFERROR(INDEX(E$2:E$393,SMALL(IF(($C$2:$C$393=H11)*(E$2:E$393&lt;&gt;""),ROW($2:$393)-1,""),COUNTIF($H$2:$H11,$H11))),"")</f>
        <v>1930.75</v>
      </c>
      <c r="M11" s="19" cm="1">
        <f t="array" ref="M11">IFERROR(INDEX(D$2:D$393,SMALL(IF(($C$2:$C$393=$H11)*(D$2:D$393&lt;&gt;""),ROW($2:$393)-1,""),COUNTIF($H$2:$H11,$H11))),"")</f>
        <v>104</v>
      </c>
      <c r="O11">
        <f>IF(COUNTIF($H$2:$H11,$H11)=COUNTIF($H$2:$H$393,$H11),SUMIF($C$2:$C$393,$H11,$E$2:$E$393),"")</f>
        <v>6621.09</v>
      </c>
      <c r="P11">
        <f>IF(COUNTIF($H$2:$H11,$H11)=COUNTIF($H$2:$H$393,$H11),SUMIF($H$2:$H$393,$H11,$L$2:$L$393),"")</f>
        <v>6621.09</v>
      </c>
      <c r="Q11">
        <f>IF(COUNTIF($H$2:$H11,$H11)=COUNTIF($H$2:$H$393,$H11),SUMIF($C$2:$C$393,$H11,$D$2:$D$393),"")</f>
        <v>4295.24</v>
      </c>
      <c r="R11">
        <f>IF(COUNTIF($H$2:$H11,$H11)=COUNTIF($H$2:$H$393,$H11),SUMIF($H$2:$H$393,$H11,$M$2:$M$393),"")</f>
        <v>4261.6499999999996</v>
      </c>
      <c r="S11" s="20">
        <f t="shared" si="0"/>
        <v>33.590000000000146</v>
      </c>
    </row>
    <row r="12" spans="1:19" x14ac:dyDescent="0.3">
      <c r="A12" t="s">
        <v>5</v>
      </c>
      <c r="B12">
        <v>2</v>
      </c>
      <c r="C12" s="4">
        <v>44896</v>
      </c>
      <c r="D12" s="11">
        <v>31.09</v>
      </c>
      <c r="E12" s="11"/>
      <c r="H12" s="5">
        <v>44903</v>
      </c>
      <c r="I12" s="10">
        <v>0</v>
      </c>
      <c r="J12" s="10">
        <v>175000</v>
      </c>
      <c r="L12" s="19" cm="1">
        <f t="array" ref="L12">IFERROR(INDEX(E$2:E$393,SMALL(IF(($C$2:$C$393=H12)*(E$2:E$393&lt;&gt;""),ROW($2:$393)-1,""),COUNTIF($H$2:$H12,$H12))),"")</f>
        <v>200000</v>
      </c>
      <c r="M12" s="19" cm="1">
        <f t="array" ref="M12">IFERROR(INDEX(D$2:D$393,SMALL(IF(($C$2:$C$393=$H12)*(D$2:D$393&lt;&gt;""),ROW($2:$393)-1,""),COUNTIF($H$2:$H12,$H12))),"")</f>
        <v>19.989999999999998</v>
      </c>
      <c r="O12" t="str">
        <f>IF(COUNTIF($H$2:$H12,$H12)=COUNTIF($H$2:$H$393,$H12),SUMIF($C$2:$C$393,$H12,$E$2:$E$393),"")</f>
        <v/>
      </c>
      <c r="P12" t="str">
        <f>IF(COUNTIF($H$2:$H12,$H12)=COUNTIF($H$2:$H$393,$H12),SUMIF($H$2:$H$393,$H12,$L$2:$L$393),"")</f>
        <v/>
      </c>
      <c r="Q12" t="str">
        <f>IF(COUNTIF($H$2:$H12,$H12)=COUNTIF($H$2:$H$393,$H12),SUMIF($C$2:$C$393,$H12,$D$2:$D$393),"")</f>
        <v/>
      </c>
      <c r="R12" t="str">
        <f>IF(COUNTIF($H$2:$H12,$H12)=COUNTIF($H$2:$H$393,$H12),SUMIF($H$2:$H$393,$H12,$M$2:$M$393),"")</f>
        <v/>
      </c>
      <c r="S12" s="20" t="str">
        <f t="shared" si="0"/>
        <v/>
      </c>
    </row>
    <row r="13" spans="1:19" x14ac:dyDescent="0.3">
      <c r="A13" t="s">
        <v>5</v>
      </c>
      <c r="B13">
        <v>2</v>
      </c>
      <c r="C13" s="6">
        <v>44896</v>
      </c>
      <c r="D13" s="12">
        <v>14.42</v>
      </c>
      <c r="E13" s="12"/>
      <c r="H13" s="5">
        <v>44903</v>
      </c>
      <c r="I13" s="10">
        <v>108</v>
      </c>
      <c r="J13" s="10">
        <v>0</v>
      </c>
      <c r="L13" s="19" cm="1">
        <f t="array" ref="L13">IFERROR(INDEX(E$2:E$393,SMALL(IF(($C$2:$C$393=H13)*(E$2:E$393&lt;&gt;""),ROW($2:$393)-1,""),COUNTIF($H$2:$H13,$H13))),"")</f>
        <v>108</v>
      </c>
      <c r="M13" s="19" cm="1">
        <f t="array" ref="M13">IFERROR(INDEX(D$2:D$393,SMALL(IF(($C$2:$C$393=$H13)*(D$2:D$393&lt;&gt;""),ROW($2:$393)-1,""),COUNTIF($H$2:$H13,$H13))),"")</f>
        <v>25.53</v>
      </c>
      <c r="O13" t="str">
        <f>IF(COUNTIF($H$2:$H13,$H13)=COUNTIF($H$2:$H$393,$H13),SUMIF($C$2:$C$393,$H13,$E$2:$E$393),"")</f>
        <v/>
      </c>
      <c r="P13" t="str">
        <f>IF(COUNTIF($H$2:$H13,$H13)=COUNTIF($H$2:$H$393,$H13),SUMIF($H$2:$H$393,$H13,$L$2:$L$393),"")</f>
        <v/>
      </c>
      <c r="Q13" t="str">
        <f>IF(COUNTIF($H$2:$H13,$H13)=COUNTIF($H$2:$H$393,$H13),SUMIF($C$2:$C$393,$H13,$D$2:$D$393),"")</f>
        <v/>
      </c>
      <c r="R13" t="str">
        <f>IF(COUNTIF($H$2:$H13,$H13)=COUNTIF($H$2:$H$393,$H13),SUMIF($H$2:$H$393,$H13,$M$2:$M$393),"")</f>
        <v/>
      </c>
      <c r="S13" s="20" t="str">
        <f t="shared" si="0"/>
        <v/>
      </c>
    </row>
    <row r="14" spans="1:19" x14ac:dyDescent="0.3">
      <c r="A14" t="s">
        <v>5</v>
      </c>
      <c r="B14">
        <v>2</v>
      </c>
      <c r="C14" s="4">
        <v>44896</v>
      </c>
      <c r="D14" s="11">
        <v>0.69</v>
      </c>
      <c r="E14" s="11"/>
      <c r="H14" s="5">
        <v>44903</v>
      </c>
      <c r="I14" s="10">
        <v>0</v>
      </c>
      <c r="J14" s="10">
        <v>22.95</v>
      </c>
      <c r="L14" s="19" t="str" cm="1">
        <f t="array" ref="L14">IFERROR(INDEX(E$2:E$393,SMALL(IF(($C$2:$C$393=H14)*(E$2:E$393&lt;&gt;""),ROW($2:$393)-1,""),COUNTIF($H$2:$H14,$H14))),"")</f>
        <v/>
      </c>
      <c r="M14" s="19" cm="1">
        <f t="array" ref="M14">IFERROR(INDEX(D$2:D$393,SMALL(IF(($C$2:$C$393=$H14)*(D$2:D$393&lt;&gt;""),ROW($2:$393)-1,""),COUNTIF($H$2:$H14,$H14))),"")</f>
        <v>22.95</v>
      </c>
      <c r="O14" t="str">
        <f>IF(COUNTIF($H$2:$H14,$H14)=COUNTIF($H$2:$H$393,$H14),SUMIF($C$2:$C$393,$H14,$E$2:$E$393),"")</f>
        <v/>
      </c>
      <c r="P14" t="str">
        <f>IF(COUNTIF($H$2:$H14,$H14)=COUNTIF($H$2:$H$393,$H14),SUMIF($H$2:$H$393,$H14,$L$2:$L$393),"")</f>
        <v/>
      </c>
      <c r="Q14" t="str">
        <f>IF(COUNTIF($H$2:$H14,$H14)=COUNTIF($H$2:$H$393,$H14),SUMIF($C$2:$C$393,$H14,$D$2:$D$393),"")</f>
        <v/>
      </c>
      <c r="R14" t="str">
        <f>IF(COUNTIF($H$2:$H14,$H14)=COUNTIF($H$2:$H$393,$H14),SUMIF($H$2:$H$393,$H14,$M$2:$M$393),"")</f>
        <v/>
      </c>
      <c r="S14" s="20" t="str">
        <f t="shared" si="0"/>
        <v/>
      </c>
    </row>
    <row r="15" spans="1:19" x14ac:dyDescent="0.3">
      <c r="A15" t="s">
        <v>5</v>
      </c>
      <c r="B15">
        <v>2</v>
      </c>
      <c r="C15" s="6">
        <v>44896</v>
      </c>
      <c r="D15" s="12">
        <v>51.46</v>
      </c>
      <c r="E15" s="12"/>
      <c r="H15" s="5">
        <v>44903</v>
      </c>
      <c r="I15" s="10">
        <v>200000</v>
      </c>
      <c r="J15" s="10">
        <v>0</v>
      </c>
      <c r="L15" s="19" t="str" cm="1">
        <f t="array" ref="L15">IFERROR(INDEX(E$2:E$393,SMALL(IF(($C$2:$C$393=H15)*(E$2:E$393&lt;&gt;""),ROW($2:$393)-1,""),COUNTIF($H$2:$H15,$H15))),"")</f>
        <v/>
      </c>
      <c r="M15" s="19" cm="1">
        <f t="array" ref="M15">IFERROR(INDEX(D$2:D$393,SMALL(IF(($C$2:$C$393=$H15)*(D$2:D$393&lt;&gt;""),ROW($2:$393)-1,""),COUNTIF($H$2:$H15,$H15))),"")</f>
        <v>35.549999999999997</v>
      </c>
      <c r="O15" t="str">
        <f>IF(COUNTIF($H$2:$H15,$H15)=COUNTIF($H$2:$H$393,$H15),SUMIF($C$2:$C$393,$H15,$E$2:$E$393),"")</f>
        <v/>
      </c>
      <c r="P15" t="str">
        <f>IF(COUNTIF($H$2:$H15,$H15)=COUNTIF($H$2:$H$393,$H15),SUMIF($H$2:$H$393,$H15,$L$2:$L$393),"")</f>
        <v/>
      </c>
      <c r="Q15" t="str">
        <f>IF(COUNTIF($H$2:$H15,$H15)=COUNTIF($H$2:$H$393,$H15),SUMIF($C$2:$C$393,$H15,$D$2:$D$393),"")</f>
        <v/>
      </c>
      <c r="R15" t="str">
        <f>IF(COUNTIF($H$2:$H15,$H15)=COUNTIF($H$2:$H$393,$H15),SUMIF($H$2:$H$393,$H15,$M$2:$M$393),"")</f>
        <v/>
      </c>
      <c r="S15" s="20" t="str">
        <f t="shared" si="0"/>
        <v/>
      </c>
    </row>
    <row r="16" spans="1:19" x14ac:dyDescent="0.3">
      <c r="A16" t="s">
        <v>5</v>
      </c>
      <c r="B16">
        <v>2</v>
      </c>
      <c r="C16" s="4">
        <v>44896</v>
      </c>
      <c r="D16" s="11">
        <v>1.62</v>
      </c>
      <c r="E16" s="11"/>
      <c r="H16" s="5">
        <v>44903</v>
      </c>
      <c r="I16" s="10">
        <v>0</v>
      </c>
      <c r="J16" s="10">
        <v>35.549999999999997</v>
      </c>
      <c r="L16" s="19" t="str" cm="1">
        <f t="array" ref="L16">IFERROR(INDEX(E$2:E$393,SMALL(IF(($C$2:$C$393=H16)*(E$2:E$393&lt;&gt;""),ROW($2:$393)-1,""),COUNTIF($H$2:$H16,$H16))),"")</f>
        <v/>
      </c>
      <c r="M16" s="19" cm="1">
        <f t="array" ref="M16">IFERROR(INDEX(D$2:D$393,SMALL(IF(($C$2:$C$393=$H16)*(D$2:D$393&lt;&gt;""),ROW($2:$393)-1,""),COUNTIF($H$2:$H16,$H16))),"")</f>
        <v>175000</v>
      </c>
      <c r="O16" t="str">
        <f>IF(COUNTIF($H$2:$H16,$H16)=COUNTIF($H$2:$H$393,$H16),SUMIF($C$2:$C$393,$H16,$E$2:$E$393),"")</f>
        <v/>
      </c>
      <c r="P16" t="str">
        <f>IF(COUNTIF($H$2:$H16,$H16)=COUNTIF($H$2:$H$393,$H16),SUMIF($H$2:$H$393,$H16,$L$2:$L$393),"")</f>
        <v/>
      </c>
      <c r="Q16" t="str">
        <f>IF(COUNTIF($H$2:$H16,$H16)=COUNTIF($H$2:$H$393,$H16),SUMIF($C$2:$C$393,$H16,$D$2:$D$393),"")</f>
        <v/>
      </c>
      <c r="R16" t="str">
        <f>IF(COUNTIF($H$2:$H16,$H16)=COUNTIF($H$2:$H$393,$H16),SUMIF($H$2:$H$393,$H16,$M$2:$M$393),"")</f>
        <v/>
      </c>
      <c r="S16" s="20" t="str">
        <f t="shared" si="0"/>
        <v/>
      </c>
    </row>
    <row r="17" spans="1:19" x14ac:dyDescent="0.3">
      <c r="A17" t="s">
        <v>5</v>
      </c>
      <c r="B17">
        <v>2</v>
      </c>
      <c r="C17" s="6">
        <v>44896</v>
      </c>
      <c r="D17" s="12">
        <v>0.87</v>
      </c>
      <c r="E17" s="12"/>
      <c r="H17" s="5">
        <v>44903</v>
      </c>
      <c r="I17" s="10">
        <v>0</v>
      </c>
      <c r="J17" s="10">
        <v>75</v>
      </c>
      <c r="L17" s="19" t="str" cm="1">
        <f t="array" ref="L17">IFERROR(INDEX(E$2:E$393,SMALL(IF(($C$2:$C$393=H17)*(E$2:E$393&lt;&gt;""),ROW($2:$393)-1,""),COUNTIF($H$2:$H17,$H17))),"")</f>
        <v/>
      </c>
      <c r="M17" s="19" cm="1">
        <f t="array" ref="M17">IFERROR(INDEX(D$2:D$393,SMALL(IF(($C$2:$C$393=$H17)*(D$2:D$393&lt;&gt;""),ROW($2:$393)-1,""),COUNTIF($H$2:$H17,$H17))),"")</f>
        <v>75</v>
      </c>
      <c r="O17" t="str">
        <f>IF(COUNTIF($H$2:$H17,$H17)=COUNTIF($H$2:$H$393,$H17),SUMIF($C$2:$C$393,$H17,$E$2:$E$393),"")</f>
        <v/>
      </c>
      <c r="P17" t="str">
        <f>IF(COUNTIF($H$2:$H17,$H17)=COUNTIF($H$2:$H$393,$H17),SUMIF($H$2:$H$393,$H17,$L$2:$L$393),"")</f>
        <v/>
      </c>
      <c r="Q17" t="str">
        <f>IF(COUNTIF($H$2:$H17,$H17)=COUNTIF($H$2:$H$393,$H17),SUMIF($C$2:$C$393,$H17,$D$2:$D$393),"")</f>
        <v/>
      </c>
      <c r="R17" t="str">
        <f>IF(COUNTIF($H$2:$H17,$H17)=COUNTIF($H$2:$H$393,$H17),SUMIF($H$2:$H$393,$H17,$M$2:$M$393),"")</f>
        <v/>
      </c>
      <c r="S17" s="20" t="str">
        <f t="shared" si="0"/>
        <v/>
      </c>
    </row>
    <row r="18" spans="1:19" x14ac:dyDescent="0.3">
      <c r="A18" t="s">
        <v>5</v>
      </c>
      <c r="B18">
        <v>2</v>
      </c>
      <c r="C18" s="4">
        <v>44896</v>
      </c>
      <c r="D18" s="11">
        <v>21.44</v>
      </c>
      <c r="E18" s="11"/>
      <c r="H18" s="5">
        <v>44903</v>
      </c>
      <c r="I18" s="10">
        <v>0</v>
      </c>
      <c r="J18" s="10">
        <v>19.989999999999998</v>
      </c>
      <c r="L18" s="19" t="str" cm="1">
        <f t="array" ref="L18">IFERROR(INDEX(E$2:E$393,SMALL(IF(($C$2:$C$393=H18)*(E$2:E$393&lt;&gt;""),ROW($2:$393)-1,""),COUNTIF($H$2:$H18,$H18))),"")</f>
        <v/>
      </c>
      <c r="M18" s="19" cm="1">
        <f t="array" ref="M18">IFERROR(INDEX(D$2:D$393,SMALL(IF(($C$2:$C$393=$H18)*(D$2:D$393&lt;&gt;""),ROW($2:$393)-1,""),COUNTIF($H$2:$H18,$H18))),"")</f>
        <v>0.5</v>
      </c>
      <c r="O18" t="str">
        <f>IF(COUNTIF($H$2:$H18,$H18)=COUNTIF($H$2:$H$393,$H18),SUMIF($C$2:$C$393,$H18,$E$2:$E$393),"")</f>
        <v/>
      </c>
      <c r="P18" t="str">
        <f>IF(COUNTIF($H$2:$H18,$H18)=COUNTIF($H$2:$H$393,$H18),SUMIF($H$2:$H$393,$H18,$L$2:$L$393),"")</f>
        <v/>
      </c>
      <c r="Q18" t="str">
        <f>IF(COUNTIF($H$2:$H18,$H18)=COUNTIF($H$2:$H$393,$H18),SUMIF($C$2:$C$393,$H18,$D$2:$D$393),"")</f>
        <v/>
      </c>
      <c r="R18" t="str">
        <f>IF(COUNTIF($H$2:$H18,$H18)=COUNTIF($H$2:$H$393,$H18),SUMIF($H$2:$H$393,$H18,$M$2:$M$393),"")</f>
        <v/>
      </c>
      <c r="S18" s="20" t="str">
        <f t="shared" si="0"/>
        <v/>
      </c>
    </row>
    <row r="19" spans="1:19" x14ac:dyDescent="0.3">
      <c r="A19" t="s">
        <v>5</v>
      </c>
      <c r="B19">
        <v>2</v>
      </c>
      <c r="C19" s="6">
        <v>44896</v>
      </c>
      <c r="D19" s="12">
        <v>14.8</v>
      </c>
      <c r="E19" s="12"/>
      <c r="H19" s="5">
        <v>44903</v>
      </c>
      <c r="I19" s="10">
        <v>0</v>
      </c>
      <c r="J19" s="10">
        <v>25.53</v>
      </c>
      <c r="L19" s="19" t="str" cm="1">
        <f t="array" ref="L19">IFERROR(INDEX(E$2:E$393,SMALL(IF(($C$2:$C$393=H19)*(E$2:E$393&lt;&gt;""),ROW($2:$393)-1,""),COUNTIF($H$2:$H19,$H19))),"")</f>
        <v/>
      </c>
      <c r="M19" s="19" t="str" cm="1">
        <f t="array" ref="M19">IFERROR(INDEX(D$2:D$393,SMALL(IF(($C$2:$C$393=$H19)*(D$2:D$393&lt;&gt;""),ROW($2:$393)-1,""),COUNTIF($H$2:$H19,$H19))),"")</f>
        <v/>
      </c>
      <c r="O19">
        <f>IF(COUNTIF($H$2:$H19,$H19)=COUNTIF($H$2:$H$393,$H19),SUMIF($C$2:$C$393,$H19,$E$2:$E$393),"")</f>
        <v>200108</v>
      </c>
      <c r="P19">
        <f>IF(COUNTIF($H$2:$H19,$H19)=COUNTIF($H$2:$H$393,$H19),SUMIF($H$2:$H$393,$H19,$L$2:$L$393),"")</f>
        <v>200108</v>
      </c>
      <c r="Q19">
        <f>IF(COUNTIF($H$2:$H19,$H19)=COUNTIF($H$2:$H$393,$H19),SUMIF($C$2:$C$393,$H19,$D$2:$D$393),"")</f>
        <v>175179.51999999999</v>
      </c>
      <c r="R19">
        <f>IF(COUNTIF($H$2:$H19,$H19)=COUNTIF($H$2:$H$393,$H19),SUMIF($H$2:$H$393,$H19,$M$2:$M$393),"")</f>
        <v>175179.51999999999</v>
      </c>
      <c r="S19" s="20">
        <f t="shared" si="0"/>
        <v>0</v>
      </c>
    </row>
    <row r="20" spans="1:19" x14ac:dyDescent="0.3">
      <c r="A20" t="s">
        <v>5</v>
      </c>
      <c r="B20">
        <v>2</v>
      </c>
      <c r="C20" s="4">
        <v>44896</v>
      </c>
      <c r="D20" s="11">
        <v>1.28</v>
      </c>
      <c r="E20" s="11"/>
      <c r="H20" s="5">
        <v>44904</v>
      </c>
      <c r="I20" s="10">
        <v>720</v>
      </c>
      <c r="J20" s="10">
        <v>0</v>
      </c>
      <c r="L20" s="19" cm="1">
        <f t="array" ref="L20">IFERROR(INDEX(E$2:E$393,SMALL(IF(($C$2:$C$393=H20)*(E$2:E$393&lt;&gt;""),ROW($2:$393)-1,""),COUNTIF($H$2:$H20,$H20))),"")</f>
        <v>480</v>
      </c>
      <c r="M20" s="19" cm="1">
        <f t="array" ref="M20">IFERROR(INDEX(D$2:D$393,SMALL(IF(($C$2:$C$393=$H20)*(D$2:D$393&lt;&gt;""),ROW($2:$393)-1,""),COUNTIF($H$2:$H20,$H20))),"")</f>
        <v>25296.639999999999</v>
      </c>
      <c r="O20" t="str">
        <f>IF(COUNTIF($H$2:$H20,$H20)=COUNTIF($H$2:$H$393,$H20),SUMIF($C$2:$C$393,$H20,$E$2:$E$393),"")</f>
        <v/>
      </c>
      <c r="P20" t="str">
        <f>IF(COUNTIF($H$2:$H20,$H20)=COUNTIF($H$2:$H$393,$H20),SUMIF($H$2:$H$393,$H20,$L$2:$L$393),"")</f>
        <v/>
      </c>
      <c r="Q20" t="str">
        <f>IF(COUNTIF($H$2:$H20,$H20)=COUNTIF($H$2:$H$393,$H20),SUMIF($C$2:$C$393,$H20,$D$2:$D$393),"")</f>
        <v/>
      </c>
      <c r="R20" t="str">
        <f>IF(COUNTIF($H$2:$H20,$H20)=COUNTIF($H$2:$H$393,$H20),SUMIF($H$2:$H$393,$H20,$M$2:$M$393),"")</f>
        <v/>
      </c>
      <c r="S20" s="20" t="str">
        <f t="shared" si="0"/>
        <v/>
      </c>
    </row>
    <row r="21" spans="1:19" x14ac:dyDescent="0.3">
      <c r="A21" t="s">
        <v>5</v>
      </c>
      <c r="B21">
        <v>2</v>
      </c>
      <c r="C21" s="6">
        <v>44896</v>
      </c>
      <c r="D21" s="12">
        <v>38.04</v>
      </c>
      <c r="E21" s="12"/>
      <c r="H21" s="5">
        <v>44904</v>
      </c>
      <c r="I21" s="10">
        <v>480</v>
      </c>
      <c r="J21" s="10">
        <v>0</v>
      </c>
      <c r="L21" s="19" cm="1">
        <f t="array" ref="L21">IFERROR(INDEX(E$2:E$393,SMALL(IF(($C$2:$C$393=H21)*(E$2:E$393&lt;&gt;""),ROW($2:$393)-1,""),COUNTIF($H$2:$H21,$H21))),"")</f>
        <v>720</v>
      </c>
      <c r="M21" s="19" cm="1">
        <f t="array" ref="M21">IFERROR(INDEX(D$2:D$393,SMALL(IF(($C$2:$C$393=$H21)*(D$2:D$393&lt;&gt;""),ROW($2:$393)-1,""),COUNTIF($H$2:$H21,$H21))),"")</f>
        <v>173</v>
      </c>
      <c r="O21" t="str">
        <f>IF(COUNTIF($H$2:$H21,$H21)=COUNTIF($H$2:$H$393,$H21),SUMIF($C$2:$C$393,$H21,$E$2:$E$393),"")</f>
        <v/>
      </c>
      <c r="P21" t="str">
        <f>IF(COUNTIF($H$2:$H21,$H21)=COUNTIF($H$2:$H$393,$H21),SUMIF($H$2:$H$393,$H21,$L$2:$L$393),"")</f>
        <v/>
      </c>
      <c r="Q21" t="str">
        <f>IF(COUNTIF($H$2:$H21,$H21)=COUNTIF($H$2:$H$393,$H21),SUMIF($C$2:$C$393,$H21,$D$2:$D$393),"")</f>
        <v/>
      </c>
      <c r="R21" t="str">
        <f>IF(COUNTIF($H$2:$H21,$H21)=COUNTIF($H$2:$H$393,$H21),SUMIF($H$2:$H$393,$H21,$M$2:$M$393),"")</f>
        <v/>
      </c>
      <c r="S21" s="20" t="str">
        <f t="shared" si="0"/>
        <v/>
      </c>
    </row>
    <row r="22" spans="1:19" x14ac:dyDescent="0.3">
      <c r="A22" t="s">
        <v>5</v>
      </c>
      <c r="B22">
        <v>2</v>
      </c>
      <c r="C22" s="4">
        <v>44896</v>
      </c>
      <c r="D22" s="11">
        <v>46.98</v>
      </c>
      <c r="E22" s="11"/>
      <c r="H22" s="5">
        <v>44904</v>
      </c>
      <c r="I22" s="10">
        <v>0</v>
      </c>
      <c r="J22" s="10">
        <v>25296.639999999999</v>
      </c>
      <c r="L22" s="19" cm="1">
        <f t="array" ref="L22">IFERROR(INDEX(E$2:E$393,SMALL(IF(($C$2:$C$393=H22)*(E$2:E$393&lt;&gt;""),ROW($2:$393)-1,""),COUNTIF($H$2:$H22,$H22))),"")</f>
        <v>8000</v>
      </c>
      <c r="M22" s="19" cm="1">
        <f t="array" ref="M22">IFERROR(INDEX(D$2:D$393,SMALL(IF(($C$2:$C$393=$H22)*(D$2:D$393&lt;&gt;""),ROW($2:$393)-1,""),COUNTIF($H$2:$H22,$H22))),"")</f>
        <v>14.9</v>
      </c>
      <c r="O22" t="str">
        <f>IF(COUNTIF($H$2:$H22,$H22)=COUNTIF($H$2:$H$393,$H22),SUMIF($C$2:$C$393,$H22,$E$2:$E$393),"")</f>
        <v/>
      </c>
      <c r="P22" t="str">
        <f>IF(COUNTIF($H$2:$H22,$H22)=COUNTIF($H$2:$H$393,$H22),SUMIF($H$2:$H$393,$H22,$L$2:$L$393),"")</f>
        <v/>
      </c>
      <c r="Q22" t="str">
        <f>IF(COUNTIF($H$2:$H22,$H22)=COUNTIF($H$2:$H$393,$H22),SUMIF($C$2:$C$393,$H22,$D$2:$D$393),"")</f>
        <v/>
      </c>
      <c r="R22" t="str">
        <f>IF(COUNTIF($H$2:$H22,$H22)=COUNTIF($H$2:$H$393,$H22),SUMIF($H$2:$H$393,$H22,$M$2:$M$393),"")</f>
        <v/>
      </c>
      <c r="S22" s="20" t="str">
        <f t="shared" si="0"/>
        <v/>
      </c>
    </row>
    <row r="23" spans="1:19" x14ac:dyDescent="0.3">
      <c r="A23" t="s">
        <v>5</v>
      </c>
      <c r="B23">
        <v>2</v>
      </c>
      <c r="C23" s="6">
        <v>44896</v>
      </c>
      <c r="D23" s="12">
        <v>104</v>
      </c>
      <c r="E23" s="12"/>
      <c r="H23" s="5">
        <v>44904</v>
      </c>
      <c r="I23" s="10">
        <v>0</v>
      </c>
      <c r="J23" s="10">
        <v>15.75</v>
      </c>
      <c r="L23" s="19" cm="1">
        <f t="array" ref="L23">IFERROR(INDEX(E$2:E$393,SMALL(IF(($C$2:$C$393=H23)*(E$2:E$393&lt;&gt;""),ROW($2:$393)-1,""),COUNTIF($H$2:$H23,$H23))),"")</f>
        <v>720</v>
      </c>
      <c r="M23" s="19" cm="1">
        <f t="array" ref="M23">IFERROR(INDEX(D$2:D$393,SMALL(IF(($C$2:$C$393=$H23)*(D$2:D$393&lt;&gt;""),ROW($2:$393)-1,""),COUNTIF($H$2:$H23,$H23))),"")</f>
        <v>15.75</v>
      </c>
      <c r="O23" t="str">
        <f>IF(COUNTIF($H$2:$H23,$H23)=COUNTIF($H$2:$H$393,$H23),SUMIF($C$2:$C$393,$H23,$E$2:$E$393),"")</f>
        <v/>
      </c>
      <c r="P23" t="str">
        <f>IF(COUNTIF($H$2:$H23,$H23)=COUNTIF($H$2:$H$393,$H23),SUMIF($H$2:$H$393,$H23,$L$2:$L$393),"")</f>
        <v/>
      </c>
      <c r="Q23" t="str">
        <f>IF(COUNTIF($H$2:$H23,$H23)=COUNTIF($H$2:$H$393,$H23),SUMIF($C$2:$C$393,$H23,$D$2:$D$393),"")</f>
        <v/>
      </c>
      <c r="R23" t="str">
        <f>IF(COUNTIF($H$2:$H23,$H23)=COUNTIF($H$2:$H$393,$H23),SUMIF($H$2:$H$393,$H23,$M$2:$M$393),"")</f>
        <v/>
      </c>
      <c r="S23" s="20" t="str">
        <f t="shared" si="0"/>
        <v/>
      </c>
    </row>
    <row r="24" spans="1:19" x14ac:dyDescent="0.3">
      <c r="A24" t="s">
        <v>5</v>
      </c>
      <c r="B24">
        <v>2</v>
      </c>
      <c r="C24" s="4">
        <v>44897</v>
      </c>
      <c r="D24" s="11">
        <v>98.25</v>
      </c>
      <c r="E24" s="11"/>
      <c r="H24" s="5">
        <v>44904</v>
      </c>
      <c r="I24" s="10">
        <v>0</v>
      </c>
      <c r="J24" s="10">
        <v>59.3</v>
      </c>
      <c r="L24" s="19" cm="1">
        <f t="array" ref="L24">IFERROR(INDEX(E$2:E$393,SMALL(IF(($C$2:$C$393=H24)*(E$2:E$393&lt;&gt;""),ROW($2:$393)-1,""),COUNTIF($H$2:$H24,$H24))),"")</f>
        <v>15000</v>
      </c>
      <c r="M24" s="19" cm="1">
        <f t="array" ref="M24">IFERROR(INDEX(D$2:D$393,SMALL(IF(($C$2:$C$393=$H24)*(D$2:D$393&lt;&gt;""),ROW($2:$393)-1,""),COUNTIF($H$2:$H24,$H24))),"")</f>
        <v>59.3</v>
      </c>
      <c r="O24" t="str">
        <f>IF(COUNTIF($H$2:$H24,$H24)=COUNTIF($H$2:$H$393,$H24),SUMIF($C$2:$C$393,$H24,$E$2:$E$393),"")</f>
        <v/>
      </c>
      <c r="P24" t="str">
        <f>IF(COUNTIF($H$2:$H24,$H24)=COUNTIF($H$2:$H$393,$H24),SUMIF($H$2:$H$393,$H24,$L$2:$L$393),"")</f>
        <v/>
      </c>
      <c r="Q24" t="str">
        <f>IF(COUNTIF($H$2:$H24,$H24)=COUNTIF($H$2:$H$393,$H24),SUMIF($C$2:$C$393,$H24,$D$2:$D$393),"")</f>
        <v/>
      </c>
      <c r="R24" t="str">
        <f>IF(COUNTIF($H$2:$H24,$H24)=COUNTIF($H$2:$H$393,$H24),SUMIF($H$2:$H$393,$H24,$M$2:$M$393),"")</f>
        <v/>
      </c>
      <c r="S24" s="20" t="str">
        <f t="shared" si="0"/>
        <v/>
      </c>
    </row>
    <row r="25" spans="1:19" x14ac:dyDescent="0.3">
      <c r="A25" t="s">
        <v>5</v>
      </c>
      <c r="B25">
        <v>2</v>
      </c>
      <c r="C25" s="6">
        <v>44897</v>
      </c>
      <c r="D25" s="12">
        <v>30.72</v>
      </c>
      <c r="E25" s="12"/>
      <c r="H25" s="5">
        <v>44904</v>
      </c>
      <c r="I25" s="10">
        <v>332.82</v>
      </c>
      <c r="J25" s="10">
        <v>0</v>
      </c>
      <c r="L25" s="19" cm="1">
        <f t="array" ref="L25">IFERROR(INDEX(E$2:E$393,SMALL(IF(($C$2:$C$393=H25)*(E$2:E$393&lt;&gt;""),ROW($2:$393)-1,""),COUNTIF($H$2:$H25,$H25))),"")</f>
        <v>30665.11</v>
      </c>
      <c r="M25" s="19" cm="1">
        <f t="array" ref="M25">IFERROR(INDEX(D$2:D$393,SMALL(IF(($C$2:$C$393=$H25)*(D$2:D$393&lt;&gt;""),ROW($2:$393)-1,""),COUNTIF($H$2:$H25,$H25))),"")</f>
        <v>16.57</v>
      </c>
      <c r="O25" t="str">
        <f>IF(COUNTIF($H$2:$H25,$H25)=COUNTIF($H$2:$H$393,$H25),SUMIF($C$2:$C$393,$H25,$E$2:$E$393),"")</f>
        <v/>
      </c>
      <c r="P25" t="str">
        <f>IF(COUNTIF($H$2:$H25,$H25)=COUNTIF($H$2:$H$393,$H25),SUMIF($H$2:$H$393,$H25,$L$2:$L$393),"")</f>
        <v/>
      </c>
      <c r="Q25" t="str">
        <f>IF(COUNTIF($H$2:$H25,$H25)=COUNTIF($H$2:$H$393,$H25),SUMIF($C$2:$C$393,$H25,$D$2:$D$393),"")</f>
        <v/>
      </c>
      <c r="R25" t="str">
        <f>IF(COUNTIF($H$2:$H25,$H25)=COUNTIF($H$2:$H$393,$H25),SUMIF($H$2:$H$393,$H25,$M$2:$M$393),"")</f>
        <v/>
      </c>
      <c r="S25" s="20" t="str">
        <f t="shared" si="0"/>
        <v/>
      </c>
    </row>
    <row r="26" spans="1:19" x14ac:dyDescent="0.3">
      <c r="A26" t="s">
        <v>5</v>
      </c>
      <c r="B26">
        <v>2</v>
      </c>
      <c r="C26" s="4">
        <v>44897</v>
      </c>
      <c r="D26" s="11">
        <v>5500</v>
      </c>
      <c r="E26" s="11"/>
      <c r="H26" s="5">
        <v>44904</v>
      </c>
      <c r="I26" s="10">
        <v>0</v>
      </c>
      <c r="J26" s="10">
        <v>16.57</v>
      </c>
      <c r="L26" s="19" cm="1">
        <f t="array" ref="L26">IFERROR(INDEX(E$2:E$393,SMALL(IF(($C$2:$C$393=H26)*(E$2:E$393&lt;&gt;""),ROW($2:$393)-1,""),COUNTIF($H$2:$H26,$H26))),"")</f>
        <v>150</v>
      </c>
      <c r="M26" s="19" t="str" cm="1">
        <f t="array" ref="M26">IFERROR(INDEX(D$2:D$393,SMALL(IF(($C$2:$C$393=$H26)*(D$2:D$393&lt;&gt;""),ROW($2:$393)-1,""),COUNTIF($H$2:$H26,$H26))),"")</f>
        <v/>
      </c>
      <c r="O26" t="str">
        <f>IF(COUNTIF($H$2:$H26,$H26)=COUNTIF($H$2:$H$393,$H26),SUMIF($C$2:$C$393,$H26,$E$2:$E$393),"")</f>
        <v/>
      </c>
      <c r="P26" t="str">
        <f>IF(COUNTIF($H$2:$H26,$H26)=COUNTIF($H$2:$H$393,$H26),SUMIF($H$2:$H$393,$H26,$L$2:$L$393),"")</f>
        <v/>
      </c>
      <c r="Q26" t="str">
        <f>IF(COUNTIF($H$2:$H26,$H26)=COUNTIF($H$2:$H$393,$H26),SUMIF($C$2:$C$393,$H26,$D$2:$D$393),"")</f>
        <v/>
      </c>
      <c r="R26" t="str">
        <f>IF(COUNTIF($H$2:$H26,$H26)=COUNTIF($H$2:$H$393,$H26),SUMIF($H$2:$H$393,$H26,$M$2:$M$393),"")</f>
        <v/>
      </c>
      <c r="S26" s="20" t="str">
        <f t="shared" si="0"/>
        <v/>
      </c>
    </row>
    <row r="27" spans="1:19" x14ac:dyDescent="0.3">
      <c r="A27" t="s">
        <v>5</v>
      </c>
      <c r="B27">
        <v>2</v>
      </c>
      <c r="C27" s="6">
        <v>44897</v>
      </c>
      <c r="D27" s="12">
        <v>1450.66</v>
      </c>
      <c r="E27" s="12"/>
      <c r="H27" s="5">
        <v>44904</v>
      </c>
      <c r="I27" s="10">
        <v>150</v>
      </c>
      <c r="J27" s="10">
        <v>0</v>
      </c>
      <c r="L27" s="19" cm="1">
        <f t="array" ref="L27">IFERROR(INDEX(E$2:E$393,SMALL(IF(($C$2:$C$393=H27)*(E$2:E$393&lt;&gt;""),ROW($2:$393)-1,""),COUNTIF($H$2:$H27,$H27))),"")</f>
        <v>332.82</v>
      </c>
      <c r="M27" s="19" t="str" cm="1">
        <f t="array" ref="M27">IFERROR(INDEX(D$2:D$393,SMALL(IF(($C$2:$C$393=$H27)*(D$2:D$393&lt;&gt;""),ROW($2:$393)-1,""),COUNTIF($H$2:$H27,$H27))),"")</f>
        <v/>
      </c>
      <c r="O27" t="str">
        <f>IF(COUNTIF($H$2:$H27,$H27)=COUNTIF($H$2:$H$393,$H27),SUMIF($C$2:$C$393,$H27,$E$2:$E$393),"")</f>
        <v/>
      </c>
      <c r="P27" t="str">
        <f>IF(COUNTIF($H$2:$H27,$H27)=COUNTIF($H$2:$H$393,$H27),SUMIF($H$2:$H$393,$H27,$L$2:$L$393),"")</f>
        <v/>
      </c>
      <c r="Q27" t="str">
        <f>IF(COUNTIF($H$2:$H27,$H27)=COUNTIF($H$2:$H$393,$H27),SUMIF($C$2:$C$393,$H27,$D$2:$D$393),"")</f>
        <v/>
      </c>
      <c r="R27" t="str">
        <f>IF(COUNTIF($H$2:$H27,$H27)=COUNTIF($H$2:$H$393,$H27),SUMIF($H$2:$H$393,$H27,$M$2:$M$393),"")</f>
        <v/>
      </c>
      <c r="S27" s="20" t="str">
        <f t="shared" si="0"/>
        <v/>
      </c>
    </row>
    <row r="28" spans="1:19" x14ac:dyDescent="0.3">
      <c r="A28" t="s">
        <v>5</v>
      </c>
      <c r="B28">
        <v>2</v>
      </c>
      <c r="C28" s="4">
        <v>44897</v>
      </c>
      <c r="D28" s="11">
        <v>2100</v>
      </c>
      <c r="E28" s="11"/>
      <c r="H28" s="5">
        <v>44904</v>
      </c>
      <c r="I28" s="10">
        <v>720</v>
      </c>
      <c r="J28" s="10">
        <v>0</v>
      </c>
      <c r="L28" s="19" cm="1">
        <f t="array" ref="L28">IFERROR(INDEX(E$2:E$393,SMALL(IF(($C$2:$C$393=H28)*(E$2:E$393&lt;&gt;""),ROW($2:$393)-1,""),COUNTIF($H$2:$H28,$H28))),"")</f>
        <v>2965.74</v>
      </c>
      <c r="M28" s="19" t="str" cm="1">
        <f t="array" ref="M28">IFERROR(INDEX(D$2:D$393,SMALL(IF(($C$2:$C$393=$H28)*(D$2:D$393&lt;&gt;""),ROW($2:$393)-1,""),COUNTIF($H$2:$H28,$H28))),"")</f>
        <v/>
      </c>
      <c r="O28" t="str">
        <f>IF(COUNTIF($H$2:$H28,$H28)=COUNTIF($H$2:$H$393,$H28),SUMIF($C$2:$C$393,$H28,$E$2:$E$393),"")</f>
        <v/>
      </c>
      <c r="P28" t="str">
        <f>IF(COUNTIF($H$2:$H28,$H28)=COUNTIF($H$2:$H$393,$H28),SUMIF($H$2:$H$393,$H28,$L$2:$L$393),"")</f>
        <v/>
      </c>
      <c r="Q28" t="str">
        <f>IF(COUNTIF($H$2:$H28,$H28)=COUNTIF($H$2:$H$393,$H28),SUMIF($C$2:$C$393,$H28,$D$2:$D$393),"")</f>
        <v/>
      </c>
      <c r="R28" t="str">
        <f>IF(COUNTIF($H$2:$H28,$H28)=COUNTIF($H$2:$H$393,$H28),SUMIF($H$2:$H$393,$H28,$M$2:$M$393),"")</f>
        <v/>
      </c>
      <c r="S28" s="20" t="str">
        <f t="shared" si="0"/>
        <v/>
      </c>
    </row>
    <row r="29" spans="1:19" x14ac:dyDescent="0.3">
      <c r="A29" t="s">
        <v>5</v>
      </c>
      <c r="B29">
        <v>2</v>
      </c>
      <c r="C29" s="6">
        <v>44897</v>
      </c>
      <c r="D29" s="12">
        <v>270</v>
      </c>
      <c r="E29" s="12"/>
      <c r="H29" s="5">
        <v>44904</v>
      </c>
      <c r="I29" s="10">
        <v>15000</v>
      </c>
      <c r="J29" s="10">
        <v>0</v>
      </c>
      <c r="L29" s="19" t="str" cm="1">
        <f t="array" ref="L29">IFERROR(INDEX(E$2:E$393,SMALL(IF(($C$2:$C$393=H29)*(E$2:E$393&lt;&gt;""),ROW($2:$393)-1,""),COUNTIF($H$2:$H29,$H29))),"")</f>
        <v/>
      </c>
      <c r="M29" s="19" t="str" cm="1">
        <f t="array" ref="M29">IFERROR(INDEX(D$2:D$393,SMALL(IF(($C$2:$C$393=$H29)*(D$2:D$393&lt;&gt;""),ROW($2:$393)-1,""),COUNTIF($H$2:$H29,$H29))),"")</f>
        <v/>
      </c>
      <c r="O29" t="str">
        <f>IF(COUNTIF($H$2:$H29,$H29)=COUNTIF($H$2:$H$393,$H29),SUMIF($C$2:$C$393,$H29,$E$2:$E$393),"")</f>
        <v/>
      </c>
      <c r="P29" t="str">
        <f>IF(COUNTIF($H$2:$H29,$H29)=COUNTIF($H$2:$H$393,$H29),SUMIF($H$2:$H$393,$H29,$L$2:$L$393),"")</f>
        <v/>
      </c>
      <c r="Q29" t="str">
        <f>IF(COUNTIF($H$2:$H29,$H29)=COUNTIF($H$2:$H$393,$H29),SUMIF($C$2:$C$393,$H29,$D$2:$D$393),"")</f>
        <v/>
      </c>
      <c r="R29" t="str">
        <f>IF(COUNTIF($H$2:$H29,$H29)=COUNTIF($H$2:$H$393,$H29),SUMIF($H$2:$H$393,$H29,$M$2:$M$393),"")</f>
        <v/>
      </c>
      <c r="S29" s="20" t="str">
        <f t="shared" si="0"/>
        <v/>
      </c>
    </row>
    <row r="30" spans="1:19" x14ac:dyDescent="0.3">
      <c r="A30" t="s">
        <v>5</v>
      </c>
      <c r="B30">
        <v>2</v>
      </c>
      <c r="C30" s="4">
        <v>44897</v>
      </c>
      <c r="D30" s="11">
        <v>60</v>
      </c>
      <c r="E30" s="11"/>
      <c r="H30" s="5">
        <v>44904</v>
      </c>
      <c r="I30" s="10">
        <v>2965.74</v>
      </c>
      <c r="J30" s="10">
        <v>0</v>
      </c>
      <c r="L30" s="19" t="str" cm="1">
        <f t="array" ref="L30">IFERROR(INDEX(E$2:E$393,SMALL(IF(($C$2:$C$393=H30)*(E$2:E$393&lt;&gt;""),ROW($2:$393)-1,""),COUNTIF($H$2:$H30,$H30))),"")</f>
        <v/>
      </c>
      <c r="M30" s="19" t="str" cm="1">
        <f t="array" ref="M30">IFERROR(INDEX(D$2:D$393,SMALL(IF(($C$2:$C$393=$H30)*(D$2:D$393&lt;&gt;""),ROW($2:$393)-1,""),COUNTIF($H$2:$H30,$H30))),"")</f>
        <v/>
      </c>
      <c r="O30" t="str">
        <f>IF(COUNTIF($H$2:$H30,$H30)=COUNTIF($H$2:$H$393,$H30),SUMIF($C$2:$C$393,$H30,$E$2:$E$393),"")</f>
        <v/>
      </c>
      <c r="P30" t="str">
        <f>IF(COUNTIF($H$2:$H30,$H30)=COUNTIF($H$2:$H$393,$H30),SUMIF($H$2:$H$393,$H30,$L$2:$L$393),"")</f>
        <v/>
      </c>
      <c r="Q30" t="str">
        <f>IF(COUNTIF($H$2:$H30,$H30)=COUNTIF($H$2:$H$393,$H30),SUMIF($C$2:$C$393,$H30,$D$2:$D$393),"")</f>
        <v/>
      </c>
      <c r="R30" t="str">
        <f>IF(COUNTIF($H$2:$H30,$H30)=COUNTIF($H$2:$H$393,$H30),SUMIF($H$2:$H$393,$H30,$M$2:$M$393),"")</f>
        <v/>
      </c>
      <c r="S30" s="20" t="str">
        <f t="shared" si="0"/>
        <v/>
      </c>
    </row>
    <row r="31" spans="1:19" x14ac:dyDescent="0.3">
      <c r="A31" t="s">
        <v>5</v>
      </c>
      <c r="B31">
        <v>2</v>
      </c>
      <c r="C31" s="6">
        <v>44897</v>
      </c>
      <c r="D31" s="12">
        <v>0.63</v>
      </c>
      <c r="E31" s="12"/>
      <c r="H31" s="5">
        <v>44904</v>
      </c>
      <c r="I31" s="10">
        <v>0</v>
      </c>
      <c r="J31" s="10">
        <v>173</v>
      </c>
      <c r="L31" s="19" t="str" cm="1">
        <f t="array" ref="L31">IFERROR(INDEX(E$2:E$393,SMALL(IF(($C$2:$C$393=H31)*(E$2:E$393&lt;&gt;""),ROW($2:$393)-1,""),COUNTIF($H$2:$H31,$H31))),"")</f>
        <v/>
      </c>
      <c r="M31" s="19" t="str" cm="1">
        <f t="array" ref="M31">IFERROR(INDEX(D$2:D$393,SMALL(IF(($C$2:$C$393=$H31)*(D$2:D$393&lt;&gt;""),ROW($2:$393)-1,""),COUNTIF($H$2:$H31,$H31))),"")</f>
        <v/>
      </c>
      <c r="O31" t="str">
        <f>IF(COUNTIF($H$2:$H31,$H31)=COUNTIF($H$2:$H$393,$H31),SUMIF($C$2:$C$393,$H31,$E$2:$E$393),"")</f>
        <v/>
      </c>
      <c r="P31" t="str">
        <f>IF(COUNTIF($H$2:$H31,$H31)=COUNTIF($H$2:$H$393,$H31),SUMIF($H$2:$H$393,$H31,$L$2:$L$393),"")</f>
        <v/>
      </c>
      <c r="Q31" t="str">
        <f>IF(COUNTIF($H$2:$H31,$H31)=COUNTIF($H$2:$H$393,$H31),SUMIF($C$2:$C$393,$H31,$D$2:$D$393),"")</f>
        <v/>
      </c>
      <c r="R31" t="str">
        <f>IF(COUNTIF($H$2:$H31,$H31)=COUNTIF($H$2:$H$393,$H31),SUMIF($H$2:$H$393,$H31,$M$2:$M$393),"")</f>
        <v/>
      </c>
      <c r="S31" s="20" t="str">
        <f t="shared" si="0"/>
        <v/>
      </c>
    </row>
    <row r="32" spans="1:19" x14ac:dyDescent="0.3">
      <c r="A32" t="s">
        <v>5</v>
      </c>
      <c r="B32">
        <v>2</v>
      </c>
      <c r="C32" s="4">
        <v>44897</v>
      </c>
      <c r="D32" s="11">
        <v>11.95</v>
      </c>
      <c r="E32" s="11"/>
      <c r="H32" s="5">
        <v>44904</v>
      </c>
      <c r="I32" s="10">
        <v>0</v>
      </c>
      <c r="J32" s="10">
        <v>14.9</v>
      </c>
      <c r="L32" s="19" t="str" cm="1">
        <f t="array" ref="L32">IFERROR(INDEX(E$2:E$393,SMALL(IF(($C$2:$C$393=H32)*(E$2:E$393&lt;&gt;""),ROW($2:$393)-1,""),COUNTIF($H$2:$H32,$H32))),"")</f>
        <v/>
      </c>
      <c r="M32" s="19" t="str" cm="1">
        <f t="array" ref="M32">IFERROR(INDEX(D$2:D$393,SMALL(IF(($C$2:$C$393=$H32)*(D$2:D$393&lt;&gt;""),ROW($2:$393)-1,""),COUNTIF($H$2:$H32,$H32))),"")</f>
        <v/>
      </c>
      <c r="O32" t="str">
        <f>IF(COUNTIF($H$2:$H32,$H32)=COUNTIF($H$2:$H$393,$H32),SUMIF($C$2:$C$393,$H32,$E$2:$E$393),"")</f>
        <v/>
      </c>
      <c r="P32" t="str">
        <f>IF(COUNTIF($H$2:$H32,$H32)=COUNTIF($H$2:$H$393,$H32),SUMIF($H$2:$H$393,$H32,$L$2:$L$393),"")</f>
        <v/>
      </c>
      <c r="Q32" t="str">
        <f>IF(COUNTIF($H$2:$H32,$H32)=COUNTIF($H$2:$H$393,$H32),SUMIF($C$2:$C$393,$H32,$D$2:$D$393),"")</f>
        <v/>
      </c>
      <c r="R32" t="str">
        <f>IF(COUNTIF($H$2:$H32,$H32)=COUNTIF($H$2:$H$393,$H32),SUMIF($H$2:$H$393,$H32,$M$2:$M$393),"")</f>
        <v/>
      </c>
      <c r="S32" s="20" t="str">
        <f t="shared" si="0"/>
        <v/>
      </c>
    </row>
    <row r="33" spans="1:19" x14ac:dyDescent="0.3">
      <c r="A33" t="s">
        <v>5</v>
      </c>
      <c r="B33">
        <v>2</v>
      </c>
      <c r="C33" s="6">
        <v>44897</v>
      </c>
      <c r="D33" s="12">
        <v>16.5</v>
      </c>
      <c r="E33" s="12"/>
      <c r="H33" s="5">
        <v>44904</v>
      </c>
      <c r="I33" s="10">
        <v>8000</v>
      </c>
      <c r="J33" s="10">
        <v>0</v>
      </c>
      <c r="L33" s="19" t="str" cm="1">
        <f t="array" ref="L33">IFERROR(INDEX(E$2:E$393,SMALL(IF(($C$2:$C$393=H33)*(E$2:E$393&lt;&gt;""),ROW($2:$393)-1,""),COUNTIF($H$2:$H33,$H33))),"")</f>
        <v/>
      </c>
      <c r="M33" s="19" t="str" cm="1">
        <f t="array" ref="M33">IFERROR(INDEX(D$2:D$393,SMALL(IF(($C$2:$C$393=$H33)*(D$2:D$393&lt;&gt;""),ROW($2:$393)-1,""),COUNTIF($H$2:$H33,$H33))),"")</f>
        <v/>
      </c>
      <c r="O33" t="str">
        <f>IF(COUNTIF($H$2:$H33,$H33)=COUNTIF($H$2:$H$393,$H33),SUMIF($C$2:$C$393,$H33,$E$2:$E$393),"")</f>
        <v/>
      </c>
      <c r="P33" t="str">
        <f>IF(COUNTIF($H$2:$H33,$H33)=COUNTIF($H$2:$H$393,$H33),SUMIF($H$2:$H$393,$H33,$L$2:$L$393),"")</f>
        <v/>
      </c>
      <c r="Q33" t="str">
        <f>IF(COUNTIF($H$2:$H33,$H33)=COUNTIF($H$2:$H$393,$H33),SUMIF($C$2:$C$393,$H33,$D$2:$D$393),"")</f>
        <v/>
      </c>
      <c r="R33" t="str">
        <f>IF(COUNTIF($H$2:$H33,$H33)=COUNTIF($H$2:$H$393,$H33),SUMIF($H$2:$H$393,$H33,$M$2:$M$393),"")</f>
        <v/>
      </c>
      <c r="S33" s="20" t="str">
        <f t="shared" si="0"/>
        <v/>
      </c>
    </row>
    <row r="34" spans="1:19" x14ac:dyDescent="0.3">
      <c r="A34" t="s">
        <v>5</v>
      </c>
      <c r="B34">
        <v>2</v>
      </c>
      <c r="C34" s="4">
        <v>44897</v>
      </c>
      <c r="D34" s="11">
        <v>8</v>
      </c>
      <c r="E34" s="11"/>
      <c r="H34" s="5">
        <v>44904</v>
      </c>
      <c r="I34" s="10">
        <v>30665.11</v>
      </c>
      <c r="J34" s="10">
        <v>0</v>
      </c>
      <c r="L34" s="19" t="str" cm="1">
        <f t="array" ref="L34">IFERROR(INDEX(E$2:E$393,SMALL(IF(($C$2:$C$393=H34)*(E$2:E$393&lt;&gt;""),ROW($2:$393)-1,""),COUNTIF($H$2:$H34,$H34))),"")</f>
        <v/>
      </c>
      <c r="M34" s="19" t="str" cm="1">
        <f t="array" ref="M34">IFERROR(INDEX(D$2:D$393,SMALL(IF(($C$2:$C$393=$H34)*(D$2:D$393&lt;&gt;""),ROW($2:$393)-1,""),COUNTIF($H$2:$H34,$H34))),"")</f>
        <v/>
      </c>
      <c r="O34">
        <f>IF(COUNTIF($H$2:$H34,$H34)=COUNTIF($H$2:$H$393,$H34),SUMIF($C$2:$C$393,$H34,$E$2:$E$393),"")</f>
        <v>59033.67</v>
      </c>
      <c r="P34">
        <f>IF(COUNTIF($H$2:$H34,$H34)=COUNTIF($H$2:$H$393,$H34),SUMIF($H$2:$H$393,$H34,$L$2:$L$393),"")</f>
        <v>59033.67</v>
      </c>
      <c r="Q34">
        <f>IF(COUNTIF($H$2:$H34,$H34)=COUNTIF($H$2:$H$393,$H34),SUMIF($C$2:$C$393,$H34,$D$2:$D$393),"")</f>
        <v>25576.16</v>
      </c>
      <c r="R34">
        <f>IF(COUNTIF($H$2:$H34,$H34)=COUNTIF($H$2:$H$393,$H34),SUMIF($H$2:$H$393,$H34,$M$2:$M$393),"")</f>
        <v>25576.16</v>
      </c>
      <c r="S34" s="20">
        <f t="shared" si="0"/>
        <v>0</v>
      </c>
    </row>
    <row r="35" spans="1:19" x14ac:dyDescent="0.3">
      <c r="A35" t="s">
        <v>5</v>
      </c>
      <c r="B35">
        <v>2</v>
      </c>
      <c r="C35" s="6">
        <v>44897</v>
      </c>
      <c r="D35" s="12">
        <v>0.52</v>
      </c>
      <c r="E35" s="12"/>
      <c r="H35" s="5">
        <v>44907</v>
      </c>
      <c r="I35" s="10">
        <v>0</v>
      </c>
      <c r="J35" s="10">
        <v>69.5</v>
      </c>
      <c r="L35" s="19" cm="1">
        <f t="array" ref="L35">IFERROR(INDEX(E$2:E$393,SMALL(IF(($C$2:$C$393=H35)*(E$2:E$393&lt;&gt;""),ROW($2:$393)-1,""),COUNTIF($H$2:$H35,$H35))),"")</f>
        <v>3600</v>
      </c>
      <c r="M35" s="19" cm="1">
        <f t="array" ref="M35">IFERROR(INDEX(D$2:D$393,SMALL(IF(($C$2:$C$393=$H35)*(D$2:D$393&lt;&gt;""),ROW($2:$393)-1,""),COUNTIF($H$2:$H35,$H35))),"")</f>
        <v>368</v>
      </c>
      <c r="O35" t="str">
        <f>IF(COUNTIF($H$2:$H35,$H35)=COUNTIF($H$2:$H$393,$H35),SUMIF($C$2:$C$393,$H35,$E$2:$E$393),"")</f>
        <v/>
      </c>
      <c r="P35" t="str">
        <f>IF(COUNTIF($H$2:$H35,$H35)=COUNTIF($H$2:$H$393,$H35),SUMIF($H$2:$H$393,$H35,$L$2:$L$393),"")</f>
        <v/>
      </c>
      <c r="Q35" t="str">
        <f>IF(COUNTIF($H$2:$H35,$H35)=COUNTIF($H$2:$H$393,$H35),SUMIF($C$2:$C$393,$H35,$D$2:$D$393),"")</f>
        <v/>
      </c>
      <c r="R35" t="str">
        <f>IF(COUNTIF($H$2:$H35,$H35)=COUNTIF($H$2:$H$393,$H35),SUMIF($H$2:$H$393,$H35,$M$2:$M$393),"")</f>
        <v/>
      </c>
      <c r="S35" s="20" t="str">
        <f t="shared" si="0"/>
        <v/>
      </c>
    </row>
    <row r="36" spans="1:19" x14ac:dyDescent="0.3">
      <c r="A36" t="s">
        <v>5</v>
      </c>
      <c r="B36">
        <v>2</v>
      </c>
      <c r="C36" s="4">
        <v>44897</v>
      </c>
      <c r="D36" s="11">
        <v>19.37</v>
      </c>
      <c r="E36" s="11"/>
      <c r="H36" s="5">
        <v>44907</v>
      </c>
      <c r="I36" s="10">
        <v>0</v>
      </c>
      <c r="J36" s="10">
        <v>16.21</v>
      </c>
      <c r="L36" s="19" t="str" cm="1">
        <f t="array" ref="L36">IFERROR(INDEX(E$2:E$393,SMALL(IF(($C$2:$C$393=H36)*(E$2:E$393&lt;&gt;""),ROW($2:$393)-1,""),COUNTIF($H$2:$H36,$H36))),"")</f>
        <v/>
      </c>
      <c r="M36" s="19" cm="1">
        <f t="array" ref="M36">IFERROR(INDEX(D$2:D$393,SMALL(IF(($C$2:$C$393=$H36)*(D$2:D$393&lt;&gt;""),ROW($2:$393)-1,""),COUNTIF($H$2:$H36,$H36))),"")</f>
        <v>202.09</v>
      </c>
      <c r="O36" t="str">
        <f>IF(COUNTIF($H$2:$H36,$H36)=COUNTIF($H$2:$H$393,$H36),SUMIF($C$2:$C$393,$H36,$E$2:$E$393),"")</f>
        <v/>
      </c>
      <c r="P36" t="str">
        <f>IF(COUNTIF($H$2:$H36,$H36)=COUNTIF($H$2:$H$393,$H36),SUMIF($H$2:$H$393,$H36,$L$2:$L$393),"")</f>
        <v/>
      </c>
      <c r="Q36" t="str">
        <f>IF(COUNTIF($H$2:$H36,$H36)=COUNTIF($H$2:$H$393,$H36),SUMIF($C$2:$C$393,$H36,$D$2:$D$393),"")</f>
        <v/>
      </c>
      <c r="R36" t="str">
        <f>IF(COUNTIF($H$2:$H36,$H36)=COUNTIF($H$2:$H$393,$H36),SUMIF($H$2:$H$393,$H36,$M$2:$M$393),"")</f>
        <v/>
      </c>
      <c r="S36" s="20" t="str">
        <f t="shared" si="0"/>
        <v/>
      </c>
    </row>
    <row r="37" spans="1:19" x14ac:dyDescent="0.3">
      <c r="A37" t="s">
        <v>5</v>
      </c>
      <c r="B37">
        <v>2</v>
      </c>
      <c r="C37" s="6">
        <v>44897</v>
      </c>
      <c r="D37" s="12">
        <v>0.51</v>
      </c>
      <c r="E37" s="12"/>
      <c r="H37" s="5">
        <v>44907</v>
      </c>
      <c r="I37" s="10">
        <v>0</v>
      </c>
      <c r="J37" s="10">
        <v>0.74</v>
      </c>
      <c r="L37" s="19" t="str" cm="1">
        <f t="array" ref="L37">IFERROR(INDEX(E$2:E$393,SMALL(IF(($C$2:$C$393=H37)*(E$2:E$393&lt;&gt;""),ROW($2:$393)-1,""),COUNTIF($H$2:$H37,$H37))),"")</f>
        <v/>
      </c>
      <c r="M37" s="19" cm="1">
        <f t="array" ref="M37">IFERROR(INDEX(D$2:D$393,SMALL(IF(($C$2:$C$393=$H37)*(D$2:D$393&lt;&gt;""),ROW($2:$393)-1,""),COUNTIF($H$2:$H37,$H37))),"")</f>
        <v>164.21</v>
      </c>
      <c r="O37" t="str">
        <f>IF(COUNTIF($H$2:$H37,$H37)=COUNTIF($H$2:$H$393,$H37),SUMIF($C$2:$C$393,$H37,$E$2:$E$393),"")</f>
        <v/>
      </c>
      <c r="P37" t="str">
        <f>IF(COUNTIF($H$2:$H37,$H37)=COUNTIF($H$2:$H$393,$H37),SUMIF($H$2:$H$393,$H37,$L$2:$L$393),"")</f>
        <v/>
      </c>
      <c r="Q37" t="str">
        <f>IF(COUNTIF($H$2:$H37,$H37)=COUNTIF($H$2:$H$393,$H37),SUMIF($C$2:$C$393,$H37,$D$2:$D$393),"")</f>
        <v/>
      </c>
      <c r="R37" t="str">
        <f>IF(COUNTIF($H$2:$H37,$H37)=COUNTIF($H$2:$H$393,$H37),SUMIF($H$2:$H$393,$H37,$M$2:$M$393),"")</f>
        <v/>
      </c>
      <c r="S37" s="20" t="str">
        <f t="shared" si="0"/>
        <v/>
      </c>
    </row>
    <row r="38" spans="1:19" x14ac:dyDescent="0.3">
      <c r="A38" t="s">
        <v>5</v>
      </c>
      <c r="B38">
        <v>2</v>
      </c>
      <c r="C38" s="4">
        <v>44897</v>
      </c>
      <c r="D38" s="11">
        <v>7.27</v>
      </c>
      <c r="E38" s="11"/>
      <c r="H38" s="5">
        <v>44907</v>
      </c>
      <c r="I38" s="10">
        <v>0</v>
      </c>
      <c r="J38" s="10">
        <v>300</v>
      </c>
      <c r="L38" s="19" t="str" cm="1">
        <f t="array" ref="L38">IFERROR(INDEX(E$2:E$393,SMALL(IF(($C$2:$C$393=H38)*(E$2:E$393&lt;&gt;""),ROW($2:$393)-1,""),COUNTIF($H$2:$H38,$H38))),"")</f>
        <v/>
      </c>
      <c r="M38" s="19" cm="1">
        <f t="array" ref="M38">IFERROR(INDEX(D$2:D$393,SMALL(IF(($C$2:$C$393=$H38)*(D$2:D$393&lt;&gt;""),ROW($2:$393)-1,""),COUNTIF($H$2:$H38,$H38))),"")</f>
        <v>210.46</v>
      </c>
      <c r="O38" t="str">
        <f>IF(COUNTIF($H$2:$H38,$H38)=COUNTIF($H$2:$H$393,$H38),SUMIF($C$2:$C$393,$H38,$E$2:$E$393),"")</f>
        <v/>
      </c>
      <c r="P38" t="str">
        <f>IF(COUNTIF($H$2:$H38,$H38)=COUNTIF($H$2:$H$393,$H38),SUMIF($H$2:$H$393,$H38,$L$2:$L$393),"")</f>
        <v/>
      </c>
      <c r="Q38" t="str">
        <f>IF(COUNTIF($H$2:$H38,$H38)=COUNTIF($H$2:$H$393,$H38),SUMIF($C$2:$C$393,$H38,$D$2:$D$393),"")</f>
        <v/>
      </c>
      <c r="R38" t="str">
        <f>IF(COUNTIF($H$2:$H38,$H38)=COUNTIF($H$2:$H$393,$H38),SUMIF($H$2:$H$393,$H38,$M$2:$M$393),"")</f>
        <v/>
      </c>
      <c r="S38" s="20" t="str">
        <f t="shared" si="0"/>
        <v/>
      </c>
    </row>
    <row r="39" spans="1:19" x14ac:dyDescent="0.3">
      <c r="A39" t="s">
        <v>5</v>
      </c>
      <c r="B39">
        <v>2</v>
      </c>
      <c r="C39" s="6">
        <v>44900</v>
      </c>
      <c r="D39" s="12">
        <v>3250</v>
      </c>
      <c r="E39" s="12"/>
      <c r="H39" s="5">
        <v>44907</v>
      </c>
      <c r="I39" s="10">
        <v>0</v>
      </c>
      <c r="J39" s="10">
        <v>2761.36</v>
      </c>
      <c r="L39" s="19" t="str" cm="1">
        <f t="array" ref="L39">IFERROR(INDEX(E$2:E$393,SMALL(IF(($C$2:$C$393=H39)*(E$2:E$393&lt;&gt;""),ROW($2:$393)-1,""),COUNTIF($H$2:$H39,$H39))),"")</f>
        <v/>
      </c>
      <c r="M39" s="19" cm="1">
        <f t="array" ref="M39">IFERROR(INDEX(D$2:D$393,SMALL(IF(($C$2:$C$393=$H39)*(D$2:D$393&lt;&gt;""),ROW($2:$393)-1,""),COUNTIF($H$2:$H39,$H39))),"")</f>
        <v>300</v>
      </c>
      <c r="O39" t="str">
        <f>IF(COUNTIF($H$2:$H39,$H39)=COUNTIF($H$2:$H$393,$H39),SUMIF($C$2:$C$393,$H39,$E$2:$E$393),"")</f>
        <v/>
      </c>
      <c r="P39" t="str">
        <f>IF(COUNTIF($H$2:$H39,$H39)=COUNTIF($H$2:$H$393,$H39),SUMIF($H$2:$H$393,$H39,$L$2:$L$393),"")</f>
        <v/>
      </c>
      <c r="Q39" t="str">
        <f>IF(COUNTIF($H$2:$H39,$H39)=COUNTIF($H$2:$H$393,$H39),SUMIF($C$2:$C$393,$H39,$D$2:$D$393),"")</f>
        <v/>
      </c>
      <c r="R39" t="str">
        <f>IF(COUNTIF($H$2:$H39,$H39)=COUNTIF($H$2:$H$393,$H39),SUMIF($H$2:$H$393,$H39,$M$2:$M$393),"")</f>
        <v/>
      </c>
      <c r="S39" s="20" t="str">
        <f t="shared" si="0"/>
        <v/>
      </c>
    </row>
    <row r="40" spans="1:19" x14ac:dyDescent="0.3">
      <c r="A40" t="s">
        <v>5</v>
      </c>
      <c r="B40">
        <v>2</v>
      </c>
      <c r="C40" s="4">
        <v>44900</v>
      </c>
      <c r="D40" s="11">
        <v>4620</v>
      </c>
      <c r="E40" s="11"/>
      <c r="H40" s="5">
        <v>44907</v>
      </c>
      <c r="I40" s="10">
        <v>3600</v>
      </c>
      <c r="J40" s="10">
        <v>0</v>
      </c>
      <c r="L40" s="19" t="str" cm="1">
        <f t="array" ref="L40">IFERROR(INDEX(E$2:E$393,SMALL(IF(($C$2:$C$393=H40)*(E$2:E$393&lt;&gt;""),ROW($2:$393)-1,""),COUNTIF($H$2:$H40,$H40))),"")</f>
        <v/>
      </c>
      <c r="M40" s="19" cm="1">
        <f t="array" ref="M40">IFERROR(INDEX(D$2:D$393,SMALL(IF(($C$2:$C$393=$H40)*(D$2:D$393&lt;&gt;""),ROW($2:$393)-1,""),COUNTIF($H$2:$H40,$H40))),"")</f>
        <v>3844.76</v>
      </c>
      <c r="O40" t="str">
        <f>IF(COUNTIF($H$2:$H40,$H40)=COUNTIF($H$2:$H$393,$H40),SUMIF($C$2:$C$393,$H40,$E$2:$E$393),"")</f>
        <v/>
      </c>
      <c r="P40" t="str">
        <f>IF(COUNTIF($H$2:$H40,$H40)=COUNTIF($H$2:$H$393,$H40),SUMIF($H$2:$H$393,$H40,$L$2:$L$393),"")</f>
        <v/>
      </c>
      <c r="Q40" t="str">
        <f>IF(COUNTIF($H$2:$H40,$H40)=COUNTIF($H$2:$H$393,$H40),SUMIF($C$2:$C$393,$H40,$D$2:$D$393),"")</f>
        <v/>
      </c>
      <c r="R40" t="str">
        <f>IF(COUNTIF($H$2:$H40,$H40)=COUNTIF($H$2:$H$393,$H40),SUMIF($H$2:$H$393,$H40,$M$2:$M$393),"")</f>
        <v/>
      </c>
      <c r="S40" s="20" t="str">
        <f t="shared" si="0"/>
        <v/>
      </c>
    </row>
    <row r="41" spans="1:19" x14ac:dyDescent="0.3">
      <c r="A41" t="s">
        <v>5</v>
      </c>
      <c r="B41">
        <v>2</v>
      </c>
      <c r="C41" s="6">
        <v>44900</v>
      </c>
      <c r="D41" s="12">
        <v>30548</v>
      </c>
      <c r="E41" s="12"/>
      <c r="H41" s="5">
        <v>44907</v>
      </c>
      <c r="I41" s="10">
        <v>0</v>
      </c>
      <c r="J41" s="10">
        <v>3844.76</v>
      </c>
      <c r="L41" s="19" t="str" cm="1">
        <f t="array" ref="L41">IFERROR(INDEX(E$2:E$393,SMALL(IF(($C$2:$C$393=H41)*(E$2:E$393&lt;&gt;""),ROW($2:$393)-1,""),COUNTIF($H$2:$H41,$H41))),"")</f>
        <v/>
      </c>
      <c r="M41" s="19" cm="1">
        <f t="array" ref="M41">IFERROR(INDEX(D$2:D$393,SMALL(IF(($C$2:$C$393=$H41)*(D$2:D$393&lt;&gt;""),ROW($2:$393)-1,""),COUNTIF($H$2:$H41,$H41))),"")</f>
        <v>2761.36</v>
      </c>
      <c r="O41" t="str">
        <f>IF(COUNTIF($H$2:$H41,$H41)=COUNTIF($H$2:$H$393,$H41),SUMIF($C$2:$C$393,$H41,$E$2:$E$393),"")</f>
        <v/>
      </c>
      <c r="P41" t="str">
        <f>IF(COUNTIF($H$2:$H41,$H41)=COUNTIF($H$2:$H$393,$H41),SUMIF($H$2:$H$393,$H41,$L$2:$L$393),"")</f>
        <v/>
      </c>
      <c r="Q41" t="str">
        <f>IF(COUNTIF($H$2:$H41,$H41)=COUNTIF($H$2:$H$393,$H41),SUMIF($C$2:$C$393,$H41,$D$2:$D$393),"")</f>
        <v/>
      </c>
      <c r="R41" t="str">
        <f>IF(COUNTIF($H$2:$H41,$H41)=COUNTIF($H$2:$H$393,$H41),SUMIF($H$2:$H$393,$H41,$M$2:$M$393),"")</f>
        <v/>
      </c>
      <c r="S41" s="20" t="str">
        <f t="shared" si="0"/>
        <v/>
      </c>
    </row>
    <row r="42" spans="1:19" x14ac:dyDescent="0.3">
      <c r="A42" t="s">
        <v>5</v>
      </c>
      <c r="B42">
        <v>2</v>
      </c>
      <c r="C42" s="4">
        <v>44900</v>
      </c>
      <c r="D42" s="11">
        <v>3570</v>
      </c>
      <c r="E42" s="11"/>
      <c r="H42" s="5">
        <v>44907</v>
      </c>
      <c r="I42" s="10">
        <v>0</v>
      </c>
      <c r="J42" s="10">
        <v>202.09</v>
      </c>
      <c r="L42" s="19" t="str" cm="1">
        <f t="array" ref="L42">IFERROR(INDEX(E$2:E$393,SMALL(IF(($C$2:$C$393=H42)*(E$2:E$393&lt;&gt;""),ROW($2:$393)-1,""),COUNTIF($H$2:$H42,$H42))),"")</f>
        <v/>
      </c>
      <c r="M42" s="19" cm="1">
        <f t="array" ref="M42">IFERROR(INDEX(D$2:D$393,SMALL(IF(($C$2:$C$393=$H42)*(D$2:D$393&lt;&gt;""),ROW($2:$393)-1,""),COUNTIF($H$2:$H42,$H42))),"")</f>
        <v>16.21</v>
      </c>
      <c r="O42" t="str">
        <f>IF(COUNTIF($H$2:$H42,$H42)=COUNTIF($H$2:$H$393,$H42),SUMIF($C$2:$C$393,$H42,$E$2:$E$393),"")</f>
        <v/>
      </c>
      <c r="P42" t="str">
        <f>IF(COUNTIF($H$2:$H42,$H42)=COUNTIF($H$2:$H$393,$H42),SUMIF($H$2:$H$393,$H42,$L$2:$L$393),"")</f>
        <v/>
      </c>
      <c r="Q42" t="str">
        <f>IF(COUNTIF($H$2:$H42,$H42)=COUNTIF($H$2:$H$393,$H42),SUMIF($C$2:$C$393,$H42,$D$2:$D$393),"")</f>
        <v/>
      </c>
      <c r="R42" t="str">
        <f>IF(COUNTIF($H$2:$H42,$H42)=COUNTIF($H$2:$H$393,$H42),SUMIF($H$2:$H$393,$H42,$M$2:$M$393),"")</f>
        <v/>
      </c>
      <c r="S42" s="20" t="str">
        <f t="shared" si="0"/>
        <v/>
      </c>
    </row>
    <row r="43" spans="1:19" x14ac:dyDescent="0.3">
      <c r="A43" t="s">
        <v>5</v>
      </c>
      <c r="B43">
        <v>2</v>
      </c>
      <c r="C43" s="6">
        <v>44900</v>
      </c>
      <c r="D43" s="12">
        <v>1480.98</v>
      </c>
      <c r="E43" s="12"/>
      <c r="H43" s="5">
        <v>44907</v>
      </c>
      <c r="I43" s="10">
        <v>0</v>
      </c>
      <c r="J43" s="10">
        <v>164.21</v>
      </c>
      <c r="L43" s="19" t="str" cm="1">
        <f t="array" ref="L43">IFERROR(INDEX(E$2:E$393,SMALL(IF(($C$2:$C$393=H43)*(E$2:E$393&lt;&gt;""),ROW($2:$393)-1,""),COUNTIF($H$2:$H43,$H43))),"")</f>
        <v/>
      </c>
      <c r="M43" s="19" cm="1">
        <f t="array" ref="M43">IFERROR(INDEX(D$2:D$393,SMALL(IF(($C$2:$C$393=$H43)*(D$2:D$393&lt;&gt;""),ROW($2:$393)-1,""),COUNTIF($H$2:$H43,$H43))),"")</f>
        <v>0.74</v>
      </c>
      <c r="O43" t="str">
        <f>IF(COUNTIF($H$2:$H43,$H43)=COUNTIF($H$2:$H$393,$H43),SUMIF($C$2:$C$393,$H43,$E$2:$E$393),"")</f>
        <v/>
      </c>
      <c r="P43" t="str">
        <f>IF(COUNTIF($H$2:$H43,$H43)=COUNTIF($H$2:$H$393,$H43),SUMIF($H$2:$H$393,$H43,$L$2:$L$393),"")</f>
        <v/>
      </c>
      <c r="Q43" t="str">
        <f>IF(COUNTIF($H$2:$H43,$H43)=COUNTIF($H$2:$H$393,$H43),SUMIF($C$2:$C$393,$H43,$D$2:$D$393),"")</f>
        <v/>
      </c>
      <c r="R43" t="str">
        <f>IF(COUNTIF($H$2:$H43,$H43)=COUNTIF($H$2:$H$393,$H43),SUMIF($H$2:$H$393,$H43,$M$2:$M$393),"")</f>
        <v/>
      </c>
      <c r="S43" s="20" t="str">
        <f t="shared" si="0"/>
        <v/>
      </c>
    </row>
    <row r="44" spans="1:19" x14ac:dyDescent="0.3">
      <c r="A44" t="s">
        <v>5</v>
      </c>
      <c r="B44">
        <v>2</v>
      </c>
      <c r="C44" s="4">
        <v>44900</v>
      </c>
      <c r="D44" s="11">
        <v>749.03</v>
      </c>
      <c r="E44" s="11"/>
      <c r="H44" s="5">
        <v>44907</v>
      </c>
      <c r="I44" s="10">
        <v>0</v>
      </c>
      <c r="J44" s="10">
        <v>210.46</v>
      </c>
      <c r="L44" s="19" t="str" cm="1">
        <f t="array" ref="L44">IFERROR(INDEX(E$2:E$393,SMALL(IF(($C$2:$C$393=H44)*(E$2:E$393&lt;&gt;""),ROW($2:$393)-1,""),COUNTIF($H$2:$H44,$H44))),"")</f>
        <v/>
      </c>
      <c r="M44" s="19" cm="1">
        <f t="array" ref="M44">IFERROR(INDEX(D$2:D$393,SMALL(IF(($C$2:$C$393=$H44)*(D$2:D$393&lt;&gt;""),ROW($2:$393)-1,""),COUNTIF($H$2:$H44,$H44))),"")</f>
        <v>69.5</v>
      </c>
      <c r="O44" t="str">
        <f>IF(COUNTIF($H$2:$H44,$H44)=COUNTIF($H$2:$H$393,$H44),SUMIF($C$2:$C$393,$H44,$E$2:$E$393),"")</f>
        <v/>
      </c>
      <c r="P44" t="str">
        <f>IF(COUNTIF($H$2:$H44,$H44)=COUNTIF($H$2:$H$393,$H44),SUMIF($H$2:$H$393,$H44,$L$2:$L$393),"")</f>
        <v/>
      </c>
      <c r="Q44" t="str">
        <f>IF(COUNTIF($H$2:$H44,$H44)=COUNTIF($H$2:$H$393,$H44),SUMIF($C$2:$C$393,$H44,$D$2:$D$393),"")</f>
        <v/>
      </c>
      <c r="R44" t="str">
        <f>IF(COUNTIF($H$2:$H44,$H44)=COUNTIF($H$2:$H$393,$H44),SUMIF($H$2:$H$393,$H44,$M$2:$M$393),"")</f>
        <v/>
      </c>
      <c r="S44" s="20" t="str">
        <f t="shared" si="0"/>
        <v/>
      </c>
    </row>
    <row r="45" spans="1:19" x14ac:dyDescent="0.3">
      <c r="A45" t="s">
        <v>5</v>
      </c>
      <c r="B45">
        <v>2</v>
      </c>
      <c r="C45" s="6">
        <v>44900</v>
      </c>
      <c r="D45" s="12">
        <v>11.99</v>
      </c>
      <c r="E45" s="12"/>
      <c r="H45" s="5">
        <v>44907</v>
      </c>
      <c r="I45" s="10">
        <v>0</v>
      </c>
      <c r="J45" s="10">
        <v>368</v>
      </c>
      <c r="L45" s="19" t="str" cm="1">
        <f t="array" ref="L45">IFERROR(INDEX(E$2:E$393,SMALL(IF(($C$2:$C$393=H45)*(E$2:E$393&lt;&gt;""),ROW($2:$393)-1,""),COUNTIF($H$2:$H45,$H45))),"")</f>
        <v/>
      </c>
      <c r="M45" s="19" t="str" cm="1">
        <f t="array" ref="M45">IFERROR(INDEX(D$2:D$393,SMALL(IF(($C$2:$C$393=$H45)*(D$2:D$393&lt;&gt;""),ROW($2:$393)-1,""),COUNTIF($H$2:$H45,$H45))),"")</f>
        <v/>
      </c>
      <c r="O45">
        <f>IF(COUNTIF($H$2:$H45,$H45)=COUNTIF($H$2:$H$393,$H45),SUMIF($C$2:$C$393,$H45,$E$2:$E$393),"")</f>
        <v>3600</v>
      </c>
      <c r="P45">
        <f>IF(COUNTIF($H$2:$H45,$H45)=COUNTIF($H$2:$H$393,$H45),SUMIF($H$2:$H$393,$H45,$L$2:$L$393),"")</f>
        <v>3600</v>
      </c>
      <c r="Q45">
        <f>IF(COUNTIF($H$2:$H45,$H45)=COUNTIF($H$2:$H$393,$H45),SUMIF($C$2:$C$393,$H45,$D$2:$D$393),"")</f>
        <v>7937.3300000000008</v>
      </c>
      <c r="R45">
        <f>IF(COUNTIF($H$2:$H45,$H45)=COUNTIF($H$2:$H$393,$H45),SUMIF($H$2:$H$393,$H45,$M$2:$M$393),"")</f>
        <v>7937.3300000000008</v>
      </c>
      <c r="S45" s="20">
        <f t="shared" si="0"/>
        <v>0</v>
      </c>
    </row>
    <row r="46" spans="1:19" x14ac:dyDescent="0.3">
      <c r="C46" s="4">
        <v>44900</v>
      </c>
      <c r="D46" s="11">
        <v>336.08</v>
      </c>
      <c r="E46" s="11"/>
    </row>
    <row r="47" spans="1:19" x14ac:dyDescent="0.3">
      <c r="C47" s="6">
        <v>44900</v>
      </c>
      <c r="D47" s="12"/>
      <c r="E47" s="12">
        <v>10000</v>
      </c>
    </row>
    <row r="48" spans="1:19" x14ac:dyDescent="0.3">
      <c r="C48" s="4">
        <v>44900</v>
      </c>
      <c r="D48" s="11"/>
      <c r="E48" s="11">
        <v>5000</v>
      </c>
    </row>
    <row r="49" spans="3:5" x14ac:dyDescent="0.3">
      <c r="C49" s="6">
        <v>44900</v>
      </c>
      <c r="D49" s="12"/>
      <c r="E49" s="12">
        <v>35000</v>
      </c>
    </row>
    <row r="50" spans="3:5" x14ac:dyDescent="0.3">
      <c r="C50" s="4">
        <v>44900</v>
      </c>
      <c r="D50" s="11">
        <v>180.15</v>
      </c>
      <c r="E50" s="11"/>
    </row>
    <row r="51" spans="3:5" x14ac:dyDescent="0.3">
      <c r="C51" s="6">
        <v>44900</v>
      </c>
      <c r="D51" s="12"/>
      <c r="E51" s="12">
        <v>20</v>
      </c>
    </row>
    <row r="52" spans="3:5" x14ac:dyDescent="0.3">
      <c r="C52" s="4">
        <v>44900</v>
      </c>
      <c r="D52" s="11">
        <v>74.900000000000006</v>
      </c>
      <c r="E52" s="11"/>
    </row>
    <row r="53" spans="3:5" x14ac:dyDescent="0.3">
      <c r="C53" s="6">
        <v>44900</v>
      </c>
      <c r="D53" s="12">
        <v>63</v>
      </c>
      <c r="E53" s="12"/>
    </row>
    <row r="54" spans="3:5" x14ac:dyDescent="0.3">
      <c r="C54" s="4">
        <v>44900</v>
      </c>
      <c r="D54" s="11">
        <v>7.2</v>
      </c>
      <c r="E54" s="11"/>
    </row>
    <row r="55" spans="3:5" x14ac:dyDescent="0.3">
      <c r="C55" s="6">
        <v>44900</v>
      </c>
      <c r="D55" s="12">
        <v>5000</v>
      </c>
      <c r="E55" s="12"/>
    </row>
    <row r="56" spans="3:5" x14ac:dyDescent="0.3">
      <c r="C56" s="4">
        <v>44900</v>
      </c>
      <c r="D56" s="11"/>
      <c r="E56" s="11">
        <v>505</v>
      </c>
    </row>
    <row r="57" spans="3:5" x14ac:dyDescent="0.3">
      <c r="C57" s="6">
        <v>44900</v>
      </c>
      <c r="D57" s="12"/>
      <c r="E57" s="12">
        <v>1410</v>
      </c>
    </row>
    <row r="58" spans="3:5" x14ac:dyDescent="0.3">
      <c r="C58" s="4">
        <v>44900</v>
      </c>
      <c r="D58" s="11"/>
      <c r="E58" s="11">
        <v>1240</v>
      </c>
    </row>
    <row r="59" spans="3:5" x14ac:dyDescent="0.3">
      <c r="C59" s="6">
        <v>44900</v>
      </c>
      <c r="D59" s="12"/>
      <c r="E59" s="12">
        <v>290</v>
      </c>
    </row>
    <row r="60" spans="3:5" x14ac:dyDescent="0.3">
      <c r="C60" s="4">
        <v>44900</v>
      </c>
      <c r="D60" s="11"/>
      <c r="E60" s="11">
        <v>700</v>
      </c>
    </row>
    <row r="61" spans="3:5" x14ac:dyDescent="0.3">
      <c r="C61" s="6">
        <v>44900</v>
      </c>
      <c r="D61" s="12"/>
      <c r="E61" s="12">
        <v>315</v>
      </c>
    </row>
    <row r="62" spans="3:5" x14ac:dyDescent="0.3">
      <c r="C62" s="4">
        <v>44900</v>
      </c>
      <c r="D62" s="11"/>
      <c r="E62" s="11">
        <v>11</v>
      </c>
    </row>
    <row r="63" spans="3:5" x14ac:dyDescent="0.3">
      <c r="C63" s="6">
        <v>44900</v>
      </c>
      <c r="D63" s="12"/>
      <c r="E63" s="12">
        <v>0.5</v>
      </c>
    </row>
    <row r="64" spans="3:5" x14ac:dyDescent="0.3">
      <c r="C64" s="4">
        <v>44900</v>
      </c>
      <c r="D64" s="11"/>
      <c r="E64" s="11">
        <v>3.5</v>
      </c>
    </row>
    <row r="65" spans="3:5" x14ac:dyDescent="0.3">
      <c r="C65" s="6">
        <v>44900</v>
      </c>
      <c r="D65" s="12"/>
      <c r="E65" s="12">
        <v>0.5</v>
      </c>
    </row>
    <row r="66" spans="3:5" x14ac:dyDescent="0.3">
      <c r="C66" s="4">
        <v>44900</v>
      </c>
      <c r="D66" s="11"/>
      <c r="E66" s="11">
        <v>4</v>
      </c>
    </row>
    <row r="67" spans="3:5" x14ac:dyDescent="0.3">
      <c r="C67" s="6">
        <v>44900</v>
      </c>
      <c r="D67" s="12"/>
      <c r="E67" s="12">
        <v>1698.2</v>
      </c>
    </row>
    <row r="68" spans="3:5" x14ac:dyDescent="0.3">
      <c r="C68" s="4">
        <v>44900</v>
      </c>
      <c r="D68" s="11"/>
      <c r="E68" s="11">
        <v>961.95</v>
      </c>
    </row>
    <row r="69" spans="3:5" x14ac:dyDescent="0.3">
      <c r="C69" s="6">
        <v>44900</v>
      </c>
      <c r="D69" s="12"/>
      <c r="E69" s="12">
        <v>2961.2</v>
      </c>
    </row>
    <row r="70" spans="3:5" x14ac:dyDescent="0.3">
      <c r="C70" s="4">
        <v>44900</v>
      </c>
      <c r="D70" s="11"/>
      <c r="E70" s="11">
        <v>5790.9</v>
      </c>
    </row>
    <row r="71" spans="3:5" x14ac:dyDescent="0.3">
      <c r="C71" s="6">
        <v>44900</v>
      </c>
      <c r="D71" s="12"/>
      <c r="E71" s="12">
        <v>849.6</v>
      </c>
    </row>
    <row r="72" spans="3:5" x14ac:dyDescent="0.3">
      <c r="C72" s="4">
        <v>44901</v>
      </c>
      <c r="D72" s="11">
        <v>582.79999999999995</v>
      </c>
      <c r="E72" s="11"/>
    </row>
    <row r="73" spans="3:5" x14ac:dyDescent="0.3">
      <c r="C73" s="6">
        <v>44901</v>
      </c>
      <c r="D73" s="12">
        <v>4582.88</v>
      </c>
      <c r="E73" s="12"/>
    </row>
    <row r="74" spans="3:5" x14ac:dyDescent="0.3">
      <c r="C74" s="4">
        <v>44901</v>
      </c>
      <c r="D74" s="11">
        <v>49.99</v>
      </c>
      <c r="E74" s="11"/>
    </row>
    <row r="75" spans="3:5" x14ac:dyDescent="0.3">
      <c r="C75" s="6">
        <v>44901</v>
      </c>
      <c r="D75" s="12"/>
      <c r="E75" s="12">
        <v>110</v>
      </c>
    </row>
    <row r="76" spans="3:5" x14ac:dyDescent="0.3">
      <c r="C76" s="4">
        <v>44901</v>
      </c>
      <c r="D76" s="11"/>
      <c r="E76" s="11">
        <v>115000</v>
      </c>
    </row>
    <row r="77" spans="3:5" x14ac:dyDescent="0.3">
      <c r="C77" s="6">
        <v>44901</v>
      </c>
      <c r="D77" s="12"/>
      <c r="E77" s="12">
        <v>430</v>
      </c>
    </row>
    <row r="78" spans="3:5" x14ac:dyDescent="0.3">
      <c r="C78" s="4">
        <v>44901</v>
      </c>
      <c r="D78" s="11"/>
      <c r="E78" s="11">
        <v>330</v>
      </c>
    </row>
    <row r="79" spans="3:5" x14ac:dyDescent="0.3">
      <c r="C79" s="6">
        <v>44901</v>
      </c>
      <c r="D79" s="12"/>
      <c r="E79" s="12">
        <v>1010</v>
      </c>
    </row>
    <row r="80" spans="3:5" x14ac:dyDescent="0.3">
      <c r="C80" s="4">
        <v>44901</v>
      </c>
      <c r="D80" s="11"/>
      <c r="E80" s="11">
        <v>100</v>
      </c>
    </row>
    <row r="81" spans="3:5" x14ac:dyDescent="0.3">
      <c r="C81" s="6">
        <v>44901</v>
      </c>
      <c r="D81" s="12"/>
      <c r="E81" s="12">
        <v>220</v>
      </c>
    </row>
    <row r="82" spans="3:5" x14ac:dyDescent="0.3">
      <c r="C82" s="4">
        <v>44901</v>
      </c>
      <c r="D82" s="11">
        <v>173074.41</v>
      </c>
      <c r="E82" s="11"/>
    </row>
    <row r="83" spans="3:5" x14ac:dyDescent="0.3">
      <c r="C83" s="6">
        <v>44901</v>
      </c>
      <c r="D83" s="12">
        <v>0.52</v>
      </c>
      <c r="E83" s="12"/>
    </row>
    <row r="84" spans="3:5" x14ac:dyDescent="0.3">
      <c r="C84" s="4">
        <v>44901</v>
      </c>
      <c r="D84" s="11">
        <v>7.68</v>
      </c>
      <c r="E84" s="11"/>
    </row>
    <row r="85" spans="3:5" x14ac:dyDescent="0.3">
      <c r="C85" s="6">
        <v>44901</v>
      </c>
      <c r="D85" s="12">
        <v>18.82</v>
      </c>
      <c r="E85" s="12"/>
    </row>
    <row r="86" spans="3:5" x14ac:dyDescent="0.3">
      <c r="C86" s="4">
        <v>44901</v>
      </c>
      <c r="D86" s="11">
        <v>0.8</v>
      </c>
      <c r="E86" s="11"/>
    </row>
    <row r="87" spans="3:5" x14ac:dyDescent="0.3">
      <c r="C87" s="6">
        <v>44901</v>
      </c>
      <c r="D87" s="12">
        <v>1.25</v>
      </c>
      <c r="E87" s="12"/>
    </row>
    <row r="88" spans="3:5" x14ac:dyDescent="0.3">
      <c r="C88" s="4">
        <v>44901</v>
      </c>
      <c r="D88" s="11">
        <v>36.93</v>
      </c>
      <c r="E88" s="11"/>
    </row>
    <row r="89" spans="3:5" x14ac:dyDescent="0.3">
      <c r="C89" s="6">
        <v>44901</v>
      </c>
      <c r="D89" s="12">
        <v>56.91</v>
      </c>
      <c r="E89" s="12"/>
    </row>
    <row r="90" spans="3:5" x14ac:dyDescent="0.3">
      <c r="C90" s="4">
        <v>44901</v>
      </c>
      <c r="D90" s="11">
        <v>1.75</v>
      </c>
      <c r="E90" s="11"/>
    </row>
    <row r="91" spans="3:5" x14ac:dyDescent="0.3">
      <c r="C91" s="6">
        <v>44901</v>
      </c>
      <c r="D91" s="12">
        <v>35.659999999999997</v>
      </c>
      <c r="E91" s="12"/>
    </row>
    <row r="92" spans="3:5" x14ac:dyDescent="0.3">
      <c r="C92" s="4">
        <v>44901</v>
      </c>
      <c r="D92" s="11">
        <v>17.57</v>
      </c>
      <c r="E92" s="11"/>
    </row>
    <row r="93" spans="3:5" x14ac:dyDescent="0.3">
      <c r="C93" s="6">
        <v>44901</v>
      </c>
      <c r="D93" s="12">
        <v>0.77</v>
      </c>
      <c r="E93" s="12"/>
    </row>
    <row r="94" spans="3:5" x14ac:dyDescent="0.3">
      <c r="C94" s="4">
        <v>44901</v>
      </c>
      <c r="D94" s="11">
        <v>361.47</v>
      </c>
      <c r="E94" s="11"/>
    </row>
    <row r="95" spans="3:5" x14ac:dyDescent="0.3">
      <c r="C95" s="6">
        <v>44901</v>
      </c>
      <c r="D95" s="12">
        <v>15.59</v>
      </c>
      <c r="E95" s="12"/>
    </row>
    <row r="96" spans="3:5" x14ac:dyDescent="0.3">
      <c r="C96" s="4">
        <v>44901</v>
      </c>
      <c r="D96" s="11">
        <v>31.36</v>
      </c>
      <c r="E96" s="11"/>
    </row>
    <row r="97" spans="3:5" x14ac:dyDescent="0.3">
      <c r="C97" s="6">
        <v>44901</v>
      </c>
      <c r="D97" s="12">
        <v>1.1100000000000001</v>
      </c>
      <c r="E97" s="12"/>
    </row>
    <row r="98" spans="3:5" x14ac:dyDescent="0.3">
      <c r="C98" s="4">
        <v>44901</v>
      </c>
      <c r="D98" s="11">
        <v>0.94</v>
      </c>
      <c r="E98" s="11"/>
    </row>
    <row r="99" spans="3:5" x14ac:dyDescent="0.3">
      <c r="C99" s="6">
        <v>44901</v>
      </c>
      <c r="D99" s="12">
        <v>24.2</v>
      </c>
      <c r="E99" s="12"/>
    </row>
    <row r="100" spans="3:5" x14ac:dyDescent="0.3">
      <c r="C100" s="4">
        <v>44901</v>
      </c>
      <c r="D100" s="11">
        <v>0.96</v>
      </c>
      <c r="E100" s="11"/>
    </row>
    <row r="101" spans="3:5" x14ac:dyDescent="0.3">
      <c r="C101" s="6">
        <v>44901</v>
      </c>
      <c r="D101" s="12">
        <v>25.15</v>
      </c>
      <c r="E101" s="12"/>
    </row>
    <row r="102" spans="3:5" x14ac:dyDescent="0.3">
      <c r="C102" s="4">
        <v>44901</v>
      </c>
      <c r="D102" s="11">
        <v>25.13</v>
      </c>
      <c r="E102" s="11"/>
    </row>
    <row r="103" spans="3:5" x14ac:dyDescent="0.3">
      <c r="C103" s="6">
        <v>44901</v>
      </c>
      <c r="D103" s="12">
        <v>0.96</v>
      </c>
      <c r="E103" s="12"/>
    </row>
    <row r="104" spans="3:5" x14ac:dyDescent="0.3">
      <c r="C104" s="4">
        <v>44901</v>
      </c>
      <c r="D104" s="11">
        <v>34.18</v>
      </c>
      <c r="E104" s="11"/>
    </row>
    <row r="105" spans="3:5" x14ac:dyDescent="0.3">
      <c r="C105" s="6">
        <v>44901</v>
      </c>
      <c r="D105" s="12">
        <v>1.18</v>
      </c>
      <c r="E105" s="12"/>
    </row>
    <row r="106" spans="3:5" x14ac:dyDescent="0.3">
      <c r="C106" s="4">
        <v>44901</v>
      </c>
      <c r="D106" s="11">
        <v>498.39</v>
      </c>
      <c r="E106" s="11"/>
    </row>
    <row r="107" spans="3:5" x14ac:dyDescent="0.3">
      <c r="C107" s="6">
        <v>44901</v>
      </c>
      <c r="D107" s="12">
        <v>9</v>
      </c>
      <c r="E107" s="12"/>
    </row>
    <row r="108" spans="3:5" x14ac:dyDescent="0.3">
      <c r="C108" s="4">
        <v>44901</v>
      </c>
      <c r="D108" s="11">
        <v>0.92</v>
      </c>
      <c r="E108" s="11"/>
    </row>
    <row r="109" spans="3:5" x14ac:dyDescent="0.3">
      <c r="C109" s="6">
        <v>44901</v>
      </c>
      <c r="D109" s="12">
        <v>23.55</v>
      </c>
      <c r="E109" s="12"/>
    </row>
    <row r="110" spans="3:5" x14ac:dyDescent="0.3">
      <c r="C110" s="4">
        <v>44901</v>
      </c>
      <c r="D110" s="11">
        <v>0.5</v>
      </c>
      <c r="E110" s="11"/>
    </row>
    <row r="111" spans="3:5" x14ac:dyDescent="0.3">
      <c r="C111" s="6">
        <v>44901</v>
      </c>
      <c r="D111" s="12">
        <v>6.67</v>
      </c>
      <c r="E111" s="12"/>
    </row>
    <row r="112" spans="3:5" x14ac:dyDescent="0.3">
      <c r="C112" s="4">
        <v>44901</v>
      </c>
      <c r="D112" s="11">
        <v>152</v>
      </c>
      <c r="E112" s="11"/>
    </row>
    <row r="113" spans="3:5" x14ac:dyDescent="0.3">
      <c r="C113" s="6">
        <v>44902</v>
      </c>
      <c r="D113" s="12">
        <v>3748.67</v>
      </c>
      <c r="E113" s="12"/>
    </row>
    <row r="114" spans="3:5" x14ac:dyDescent="0.3">
      <c r="C114" s="4">
        <v>44902</v>
      </c>
      <c r="D114" s="11">
        <v>12.1</v>
      </c>
      <c r="E114" s="11"/>
    </row>
    <row r="115" spans="3:5" x14ac:dyDescent="0.3">
      <c r="C115" s="6">
        <v>44902</v>
      </c>
      <c r="D115" s="12">
        <v>29.22</v>
      </c>
      <c r="E115" s="12"/>
    </row>
    <row r="116" spans="3:5" x14ac:dyDescent="0.3">
      <c r="C116" s="4">
        <v>44902</v>
      </c>
      <c r="D116" s="11">
        <v>69.989999999999995</v>
      </c>
      <c r="E116" s="11"/>
    </row>
    <row r="117" spans="3:5" x14ac:dyDescent="0.3">
      <c r="C117" s="6">
        <v>44902</v>
      </c>
      <c r="D117" s="12">
        <v>3.8</v>
      </c>
      <c r="E117" s="12"/>
    </row>
    <row r="118" spans="3:5" x14ac:dyDescent="0.3">
      <c r="C118" s="4">
        <v>44902</v>
      </c>
      <c r="D118" s="11">
        <v>9.99</v>
      </c>
      <c r="E118" s="11"/>
    </row>
    <row r="119" spans="3:5" x14ac:dyDescent="0.3">
      <c r="C119" s="6">
        <v>44902</v>
      </c>
      <c r="D119" s="12">
        <v>38.5</v>
      </c>
      <c r="E119" s="12"/>
    </row>
    <row r="120" spans="3:5" x14ac:dyDescent="0.3">
      <c r="C120" s="4">
        <v>44902</v>
      </c>
      <c r="D120" s="11">
        <v>245.38</v>
      </c>
      <c r="E120" s="11"/>
    </row>
    <row r="121" spans="3:5" x14ac:dyDescent="0.3">
      <c r="C121" s="6">
        <v>44902</v>
      </c>
      <c r="D121" s="12">
        <v>104</v>
      </c>
      <c r="E121" s="12"/>
    </row>
    <row r="122" spans="3:5" x14ac:dyDescent="0.3">
      <c r="C122" s="4">
        <v>44902</v>
      </c>
      <c r="D122" s="11">
        <v>14.99</v>
      </c>
      <c r="E122" s="11"/>
    </row>
    <row r="123" spans="3:5" x14ac:dyDescent="0.3">
      <c r="C123" s="6">
        <v>44902</v>
      </c>
      <c r="D123" s="12">
        <v>18.600000000000001</v>
      </c>
      <c r="E123" s="12"/>
    </row>
    <row r="124" spans="3:5" x14ac:dyDescent="0.3">
      <c r="C124" s="4">
        <v>44902</v>
      </c>
      <c r="D124" s="11"/>
      <c r="E124" s="11">
        <v>395</v>
      </c>
    </row>
    <row r="125" spans="3:5" x14ac:dyDescent="0.3">
      <c r="C125" s="6">
        <v>44902</v>
      </c>
      <c r="D125" s="12"/>
      <c r="E125" s="12">
        <v>145</v>
      </c>
    </row>
    <row r="126" spans="3:5" x14ac:dyDescent="0.3">
      <c r="C126" s="4">
        <v>44902</v>
      </c>
      <c r="D126" s="11"/>
      <c r="E126" s="11">
        <v>650</v>
      </c>
    </row>
    <row r="127" spans="3:5" x14ac:dyDescent="0.3">
      <c r="C127" s="6">
        <v>44902</v>
      </c>
      <c r="D127" s="12"/>
      <c r="E127" s="12">
        <v>18</v>
      </c>
    </row>
    <row r="128" spans="3:5" x14ac:dyDescent="0.3">
      <c r="C128" s="4">
        <v>44902</v>
      </c>
      <c r="D128" s="11"/>
      <c r="E128" s="11">
        <v>2</v>
      </c>
    </row>
    <row r="129" spans="3:5" x14ac:dyDescent="0.3">
      <c r="C129" s="6">
        <v>44902</v>
      </c>
      <c r="D129" s="12"/>
      <c r="E129" s="12">
        <v>1</v>
      </c>
    </row>
    <row r="130" spans="3:5" x14ac:dyDescent="0.3">
      <c r="C130" s="4">
        <v>44902</v>
      </c>
      <c r="D130" s="11"/>
      <c r="E130" s="11">
        <v>2524</v>
      </c>
    </row>
    <row r="131" spans="3:5" x14ac:dyDescent="0.3">
      <c r="C131" s="6">
        <v>44902</v>
      </c>
      <c r="D131" s="12"/>
      <c r="E131" s="12">
        <v>955.34</v>
      </c>
    </row>
    <row r="132" spans="3:5" x14ac:dyDescent="0.3">
      <c r="C132" s="4">
        <v>44902</v>
      </c>
      <c r="D132" s="11"/>
      <c r="E132" s="11">
        <v>1930.75</v>
      </c>
    </row>
    <row r="133" spans="3:5" x14ac:dyDescent="0.3">
      <c r="C133" s="6">
        <v>44903</v>
      </c>
      <c r="D133" s="12">
        <v>19.989999999999998</v>
      </c>
      <c r="E133" s="12"/>
    </row>
    <row r="134" spans="3:5" x14ac:dyDescent="0.3">
      <c r="C134" s="4">
        <v>44903</v>
      </c>
      <c r="D134" s="11"/>
      <c r="E134" s="11">
        <v>200000</v>
      </c>
    </row>
    <row r="135" spans="3:5" x14ac:dyDescent="0.3">
      <c r="C135" s="6">
        <v>44903</v>
      </c>
      <c r="D135" s="12"/>
      <c r="E135" s="12">
        <v>108</v>
      </c>
    </row>
    <row r="136" spans="3:5" x14ac:dyDescent="0.3">
      <c r="C136" s="4">
        <v>44903</v>
      </c>
      <c r="D136" s="11">
        <v>25.53</v>
      </c>
      <c r="E136" s="11"/>
    </row>
    <row r="137" spans="3:5" x14ac:dyDescent="0.3">
      <c r="C137" s="6">
        <v>44903</v>
      </c>
      <c r="D137" s="12">
        <v>22.95</v>
      </c>
      <c r="E137" s="12"/>
    </row>
    <row r="138" spans="3:5" x14ac:dyDescent="0.3">
      <c r="C138" s="4">
        <v>44903</v>
      </c>
      <c r="D138" s="11">
        <v>35.549999999999997</v>
      </c>
      <c r="E138" s="11"/>
    </row>
    <row r="139" spans="3:5" x14ac:dyDescent="0.3">
      <c r="C139" s="6">
        <v>44903</v>
      </c>
      <c r="D139" s="12">
        <v>175000</v>
      </c>
      <c r="E139" s="12"/>
    </row>
    <row r="140" spans="3:5" x14ac:dyDescent="0.3">
      <c r="C140" s="4">
        <v>44903</v>
      </c>
      <c r="D140" s="11">
        <v>75</v>
      </c>
      <c r="E140" s="11"/>
    </row>
    <row r="141" spans="3:5" x14ac:dyDescent="0.3">
      <c r="C141" s="6">
        <v>44903</v>
      </c>
      <c r="D141" s="12">
        <v>0.5</v>
      </c>
      <c r="E141" s="12"/>
    </row>
    <row r="142" spans="3:5" x14ac:dyDescent="0.3">
      <c r="C142" s="4">
        <v>44904</v>
      </c>
      <c r="D142" s="11"/>
      <c r="E142" s="11">
        <v>480</v>
      </c>
    </row>
    <row r="143" spans="3:5" x14ac:dyDescent="0.3">
      <c r="C143" s="6">
        <v>44904</v>
      </c>
      <c r="D143" s="12"/>
      <c r="E143" s="12">
        <v>720</v>
      </c>
    </row>
    <row r="144" spans="3:5" x14ac:dyDescent="0.3">
      <c r="C144" s="4">
        <v>44904</v>
      </c>
      <c r="D144" s="11"/>
      <c r="E144" s="11">
        <v>8000</v>
      </c>
    </row>
    <row r="145" spans="3:5" x14ac:dyDescent="0.3">
      <c r="C145" s="6">
        <v>44904</v>
      </c>
      <c r="D145" s="12"/>
      <c r="E145" s="12">
        <v>720</v>
      </c>
    </row>
    <row r="146" spans="3:5" x14ac:dyDescent="0.3">
      <c r="C146" s="4">
        <v>44904</v>
      </c>
      <c r="D146" s="11"/>
      <c r="E146" s="11">
        <v>15000</v>
      </c>
    </row>
    <row r="147" spans="3:5" x14ac:dyDescent="0.3">
      <c r="C147" s="6">
        <v>44904</v>
      </c>
      <c r="D147" s="12"/>
      <c r="E147" s="12">
        <v>30665.11</v>
      </c>
    </row>
    <row r="148" spans="3:5" x14ac:dyDescent="0.3">
      <c r="C148" s="4">
        <v>44904</v>
      </c>
      <c r="D148" s="11"/>
      <c r="E148" s="11">
        <v>150</v>
      </c>
    </row>
    <row r="149" spans="3:5" x14ac:dyDescent="0.3">
      <c r="C149" s="6">
        <v>44904</v>
      </c>
      <c r="D149" s="12"/>
      <c r="E149" s="12">
        <v>332.82</v>
      </c>
    </row>
    <row r="150" spans="3:5" x14ac:dyDescent="0.3">
      <c r="C150" s="4">
        <v>44904</v>
      </c>
      <c r="D150" s="11"/>
      <c r="E150" s="11">
        <v>2965.74</v>
      </c>
    </row>
    <row r="151" spans="3:5" x14ac:dyDescent="0.3">
      <c r="C151" s="6">
        <v>44904</v>
      </c>
      <c r="D151" s="12">
        <v>25296.639999999999</v>
      </c>
      <c r="E151" s="12"/>
    </row>
    <row r="152" spans="3:5" x14ac:dyDescent="0.3">
      <c r="C152" s="4">
        <v>44904</v>
      </c>
      <c r="D152" s="11">
        <v>173</v>
      </c>
      <c r="E152" s="11"/>
    </row>
    <row r="153" spans="3:5" x14ac:dyDescent="0.3">
      <c r="C153" s="6">
        <v>44904</v>
      </c>
      <c r="D153" s="12">
        <v>14.9</v>
      </c>
      <c r="E153" s="12"/>
    </row>
    <row r="154" spans="3:5" x14ac:dyDescent="0.3">
      <c r="C154" s="4">
        <v>44904</v>
      </c>
      <c r="D154" s="11">
        <v>15.75</v>
      </c>
      <c r="E154" s="11"/>
    </row>
    <row r="155" spans="3:5" x14ac:dyDescent="0.3">
      <c r="C155" s="6">
        <v>44904</v>
      </c>
      <c r="D155" s="12">
        <v>59.3</v>
      </c>
      <c r="E155" s="12"/>
    </row>
    <row r="156" spans="3:5" x14ac:dyDescent="0.3">
      <c r="C156" s="4">
        <v>44904</v>
      </c>
      <c r="D156" s="11">
        <v>16.57</v>
      </c>
      <c r="E156" s="11"/>
    </row>
    <row r="157" spans="3:5" x14ac:dyDescent="0.3">
      <c r="C157" s="14">
        <v>44907</v>
      </c>
      <c r="D157" s="15">
        <v>368</v>
      </c>
      <c r="E157" s="15"/>
    </row>
    <row r="158" spans="3:5" x14ac:dyDescent="0.3">
      <c r="C158" s="16">
        <v>44907</v>
      </c>
      <c r="D158" s="17">
        <v>202.09</v>
      </c>
      <c r="E158" s="17"/>
    </row>
    <row r="159" spans="3:5" x14ac:dyDescent="0.3">
      <c r="C159" s="14">
        <v>44907</v>
      </c>
      <c r="D159" s="15">
        <v>164.21</v>
      </c>
      <c r="E159" s="15"/>
    </row>
    <row r="160" spans="3:5" x14ac:dyDescent="0.3">
      <c r="C160" s="16">
        <v>44907</v>
      </c>
      <c r="D160" s="17">
        <v>210.46</v>
      </c>
      <c r="E160" s="17"/>
    </row>
    <row r="161" spans="3:5" x14ac:dyDescent="0.3">
      <c r="C161" s="14">
        <v>44907</v>
      </c>
      <c r="D161" s="15"/>
      <c r="E161" s="15">
        <v>3600</v>
      </c>
    </row>
    <row r="162" spans="3:5" x14ac:dyDescent="0.3">
      <c r="C162" s="16">
        <v>44907</v>
      </c>
      <c r="D162" s="17">
        <v>300</v>
      </c>
      <c r="E162" s="17"/>
    </row>
    <row r="163" spans="3:5" x14ac:dyDescent="0.3">
      <c r="C163" s="14">
        <v>44907</v>
      </c>
      <c r="D163" s="15">
        <v>3844.76</v>
      </c>
      <c r="E163" s="15"/>
    </row>
    <row r="164" spans="3:5" x14ac:dyDescent="0.3">
      <c r="C164" s="16">
        <v>44907</v>
      </c>
      <c r="D164" s="17">
        <v>2761.36</v>
      </c>
      <c r="E164" s="17"/>
    </row>
    <row r="165" spans="3:5" x14ac:dyDescent="0.3">
      <c r="C165" s="14">
        <v>44907</v>
      </c>
      <c r="D165" s="15">
        <v>16.21</v>
      </c>
      <c r="E165" s="15"/>
    </row>
    <row r="166" spans="3:5" x14ac:dyDescent="0.3">
      <c r="C166" s="16">
        <v>44907</v>
      </c>
      <c r="D166" s="17">
        <v>0.74</v>
      </c>
      <c r="E166" s="17"/>
    </row>
    <row r="167" spans="3:5" x14ac:dyDescent="0.3">
      <c r="C167" s="14">
        <v>44907</v>
      </c>
      <c r="D167" s="15">
        <v>69.5</v>
      </c>
      <c r="E167" s="15"/>
    </row>
    <row r="168" spans="3:5" x14ac:dyDescent="0.3">
      <c r="C168" s="4">
        <v>44908</v>
      </c>
      <c r="D168" s="11"/>
      <c r="E168" s="11">
        <v>7126.41</v>
      </c>
    </row>
    <row r="169" spans="3:5" x14ac:dyDescent="0.3">
      <c r="C169" s="6">
        <v>44908</v>
      </c>
      <c r="D169" s="12"/>
      <c r="E169" s="12">
        <v>837.48</v>
      </c>
    </row>
    <row r="170" spans="3:5" x14ac:dyDescent="0.3">
      <c r="C170" s="4">
        <v>44908</v>
      </c>
      <c r="D170" s="11"/>
      <c r="E170" s="11">
        <v>51</v>
      </c>
    </row>
    <row r="171" spans="3:5" x14ac:dyDescent="0.3">
      <c r="C171" s="6">
        <v>44908</v>
      </c>
      <c r="D171" s="12">
        <v>176</v>
      </c>
      <c r="E171" s="12"/>
    </row>
    <row r="172" spans="3:5" x14ac:dyDescent="0.3">
      <c r="C172" s="4">
        <v>44908</v>
      </c>
      <c r="D172" s="11">
        <v>1.02</v>
      </c>
      <c r="E172" s="11"/>
    </row>
    <row r="173" spans="3:5" x14ac:dyDescent="0.3">
      <c r="C173" s="6">
        <v>44908</v>
      </c>
      <c r="D173" s="12">
        <v>27.6</v>
      </c>
      <c r="E173" s="12"/>
    </row>
    <row r="174" spans="3:5" x14ac:dyDescent="0.3">
      <c r="C174" s="4">
        <v>44908</v>
      </c>
      <c r="D174" s="11">
        <v>0.54</v>
      </c>
      <c r="E174" s="11"/>
    </row>
    <row r="175" spans="3:5" x14ac:dyDescent="0.3">
      <c r="C175" s="6">
        <v>44908</v>
      </c>
      <c r="D175" s="12">
        <v>8.57</v>
      </c>
      <c r="E175" s="12"/>
    </row>
    <row r="176" spans="3:5" x14ac:dyDescent="0.3">
      <c r="C176" s="4">
        <v>44908</v>
      </c>
      <c r="D176" s="11">
        <v>240</v>
      </c>
      <c r="E176" s="11"/>
    </row>
    <row r="177" spans="3:5" x14ac:dyDescent="0.3">
      <c r="C177" s="6">
        <v>44909</v>
      </c>
      <c r="D177" s="12"/>
      <c r="E177" s="12">
        <v>15000</v>
      </c>
    </row>
    <row r="178" spans="3:5" x14ac:dyDescent="0.3">
      <c r="C178" s="4">
        <v>44909</v>
      </c>
      <c r="D178" s="11">
        <v>32400</v>
      </c>
      <c r="E178" s="11"/>
    </row>
    <row r="179" spans="3:5" x14ac:dyDescent="0.3">
      <c r="C179" s="6">
        <v>44909</v>
      </c>
      <c r="D179" s="12"/>
      <c r="E179" s="12">
        <v>218.01</v>
      </c>
    </row>
    <row r="180" spans="3:5" x14ac:dyDescent="0.3">
      <c r="C180" s="4">
        <v>44909</v>
      </c>
      <c r="D180" s="11">
        <v>28.35</v>
      </c>
      <c r="E180" s="11"/>
    </row>
    <row r="181" spans="3:5" x14ac:dyDescent="0.3">
      <c r="C181" s="6">
        <v>44909</v>
      </c>
      <c r="D181" s="12">
        <v>33.04</v>
      </c>
      <c r="E181" s="12"/>
    </row>
    <row r="182" spans="3:5" x14ac:dyDescent="0.3">
      <c r="C182" s="4">
        <v>44909</v>
      </c>
      <c r="D182" s="11">
        <v>60.5</v>
      </c>
      <c r="E182" s="11"/>
    </row>
    <row r="183" spans="3:5" x14ac:dyDescent="0.3">
      <c r="C183" s="6">
        <v>44909</v>
      </c>
      <c r="D183" s="12">
        <v>0.54</v>
      </c>
      <c r="E183" s="12"/>
    </row>
    <row r="184" spans="3:5" x14ac:dyDescent="0.3">
      <c r="C184" s="4">
        <v>44909</v>
      </c>
      <c r="D184" s="11">
        <v>8.57</v>
      </c>
      <c r="E184" s="11"/>
    </row>
    <row r="185" spans="3:5" x14ac:dyDescent="0.3">
      <c r="C185" s="6">
        <v>44909</v>
      </c>
      <c r="D185" s="12">
        <v>10.58</v>
      </c>
      <c r="E185" s="12"/>
    </row>
    <row r="186" spans="3:5" x14ac:dyDescent="0.3">
      <c r="C186" s="4">
        <v>44909</v>
      </c>
      <c r="D186" s="11">
        <v>8</v>
      </c>
      <c r="E186" s="11"/>
    </row>
    <row r="187" spans="3:5" x14ac:dyDescent="0.3">
      <c r="C187" s="6">
        <v>44909</v>
      </c>
      <c r="D187" s="12">
        <v>11.28</v>
      </c>
      <c r="E187" s="12"/>
    </row>
    <row r="188" spans="3:5" x14ac:dyDescent="0.3">
      <c r="C188" s="4">
        <v>44909</v>
      </c>
      <c r="D188" s="11">
        <v>6.5</v>
      </c>
      <c r="E188" s="11"/>
    </row>
    <row r="189" spans="3:5" x14ac:dyDescent="0.3">
      <c r="C189" s="6">
        <v>44909</v>
      </c>
      <c r="D189" s="12"/>
      <c r="E189" s="12">
        <v>110</v>
      </c>
    </row>
    <row r="190" spans="3:5" x14ac:dyDescent="0.3">
      <c r="C190" s="4">
        <v>44910</v>
      </c>
      <c r="D190" s="11">
        <v>74.400000000000006</v>
      </c>
      <c r="E190" s="11"/>
    </row>
    <row r="191" spans="3:5" x14ac:dyDescent="0.3">
      <c r="C191" s="6">
        <v>44910</v>
      </c>
      <c r="D191" s="12">
        <v>752.08</v>
      </c>
      <c r="E191" s="12"/>
    </row>
    <row r="192" spans="3:5" x14ac:dyDescent="0.3">
      <c r="C192" s="4">
        <v>44910</v>
      </c>
      <c r="D192" s="11">
        <v>2500</v>
      </c>
      <c r="E192" s="11"/>
    </row>
    <row r="193" spans="3:5" x14ac:dyDescent="0.3">
      <c r="C193" s="6">
        <v>44910</v>
      </c>
      <c r="D193" s="12">
        <v>500</v>
      </c>
      <c r="E193" s="12"/>
    </row>
    <row r="194" spans="3:5" x14ac:dyDescent="0.3">
      <c r="C194" s="4">
        <v>44910</v>
      </c>
      <c r="D194" s="11">
        <v>1100</v>
      </c>
      <c r="E194" s="11"/>
    </row>
    <row r="195" spans="3:5" x14ac:dyDescent="0.3">
      <c r="C195" s="6">
        <v>44910</v>
      </c>
      <c r="D195" s="12">
        <v>260</v>
      </c>
      <c r="E195" s="12"/>
    </row>
    <row r="196" spans="3:5" x14ac:dyDescent="0.3">
      <c r="C196" s="4">
        <v>44910</v>
      </c>
      <c r="D196" s="11">
        <v>600</v>
      </c>
      <c r="E196" s="11"/>
    </row>
    <row r="197" spans="3:5" x14ac:dyDescent="0.3">
      <c r="C197" s="6">
        <v>44910</v>
      </c>
      <c r="D197" s="12"/>
      <c r="E197" s="12">
        <v>462186</v>
      </c>
    </row>
    <row r="198" spans="3:5" x14ac:dyDescent="0.3">
      <c r="C198" s="4">
        <v>44910</v>
      </c>
      <c r="D198" s="11">
        <v>300</v>
      </c>
      <c r="E198" s="11"/>
    </row>
    <row r="199" spans="3:5" x14ac:dyDescent="0.3">
      <c r="C199" s="6">
        <v>44910</v>
      </c>
      <c r="D199" s="12"/>
      <c r="E199" s="12">
        <v>1737</v>
      </c>
    </row>
    <row r="200" spans="3:5" x14ac:dyDescent="0.3">
      <c r="C200" s="4">
        <v>44910</v>
      </c>
      <c r="D200" s="11">
        <v>1512.66</v>
      </c>
      <c r="E200" s="11"/>
    </row>
    <row r="201" spans="3:5" x14ac:dyDescent="0.3">
      <c r="C201" s="6">
        <v>44910</v>
      </c>
      <c r="D201" s="12"/>
      <c r="E201" s="12">
        <v>216</v>
      </c>
    </row>
    <row r="202" spans="3:5" x14ac:dyDescent="0.3">
      <c r="C202" s="4">
        <v>44910</v>
      </c>
      <c r="D202" s="11">
        <v>3.6</v>
      </c>
      <c r="E202" s="11"/>
    </row>
    <row r="203" spans="3:5" x14ac:dyDescent="0.3">
      <c r="C203" s="6">
        <v>44910</v>
      </c>
      <c r="D203" s="12">
        <v>79</v>
      </c>
      <c r="E203" s="12"/>
    </row>
    <row r="204" spans="3:5" x14ac:dyDescent="0.3">
      <c r="C204" s="4">
        <v>44910</v>
      </c>
      <c r="D204" s="11">
        <v>100</v>
      </c>
      <c r="E204" s="11"/>
    </row>
    <row r="205" spans="3:5" x14ac:dyDescent="0.3">
      <c r="C205" s="6">
        <v>44910</v>
      </c>
      <c r="D205" s="12">
        <v>28.15</v>
      </c>
      <c r="E205" s="12"/>
    </row>
    <row r="206" spans="3:5" x14ac:dyDescent="0.3">
      <c r="C206" s="4">
        <v>44910</v>
      </c>
      <c r="D206" s="11">
        <v>10.6</v>
      </c>
      <c r="E206" s="11"/>
    </row>
    <row r="207" spans="3:5" x14ac:dyDescent="0.3">
      <c r="C207" s="6">
        <v>44910</v>
      </c>
      <c r="D207" s="12">
        <v>4.3</v>
      </c>
      <c r="E207" s="12"/>
    </row>
    <row r="208" spans="3:5" x14ac:dyDescent="0.3">
      <c r="C208" s="4">
        <v>44910</v>
      </c>
      <c r="D208" s="11">
        <v>18.16</v>
      </c>
      <c r="E208" s="11"/>
    </row>
    <row r="209" spans="3:5" x14ac:dyDescent="0.3">
      <c r="C209" s="6">
        <v>44910</v>
      </c>
      <c r="D209" s="12">
        <v>3330</v>
      </c>
      <c r="E209" s="12"/>
    </row>
    <row r="210" spans="3:5" x14ac:dyDescent="0.3">
      <c r="C210" s="4">
        <v>44910</v>
      </c>
      <c r="D210" s="11">
        <v>1096.27</v>
      </c>
      <c r="E210" s="11"/>
    </row>
    <row r="211" spans="3:5" x14ac:dyDescent="0.3">
      <c r="C211" s="6">
        <v>44911</v>
      </c>
      <c r="D211" s="12">
        <v>7</v>
      </c>
      <c r="E211" s="12"/>
    </row>
    <row r="212" spans="3:5" x14ac:dyDescent="0.3">
      <c r="C212" s="4">
        <v>44911</v>
      </c>
      <c r="D212" s="11">
        <v>296813</v>
      </c>
      <c r="E212" s="11"/>
    </row>
    <row r="213" spans="3:5" x14ac:dyDescent="0.3">
      <c r="C213" s="6">
        <v>44911</v>
      </c>
      <c r="D213" s="12"/>
      <c r="E213" s="12">
        <v>27011.46</v>
      </c>
    </row>
    <row r="214" spans="3:5" x14ac:dyDescent="0.3">
      <c r="C214" s="4">
        <v>44911</v>
      </c>
      <c r="D214" s="11">
        <v>91.79</v>
      </c>
      <c r="E214" s="11"/>
    </row>
    <row r="215" spans="3:5" x14ac:dyDescent="0.3">
      <c r="C215" s="6">
        <v>44911</v>
      </c>
      <c r="D215" s="12">
        <v>80.28</v>
      </c>
      <c r="E215" s="12"/>
    </row>
    <row r="216" spans="3:5" x14ac:dyDescent="0.3">
      <c r="C216" s="4">
        <v>44911</v>
      </c>
      <c r="D216" s="11"/>
      <c r="E216" s="11">
        <v>216</v>
      </c>
    </row>
    <row r="217" spans="3:5" x14ac:dyDescent="0.3">
      <c r="C217" s="6">
        <v>44911</v>
      </c>
      <c r="D217" s="12"/>
      <c r="E217" s="12">
        <v>335</v>
      </c>
    </row>
    <row r="218" spans="3:5" x14ac:dyDescent="0.3">
      <c r="C218" s="4">
        <v>44911</v>
      </c>
      <c r="D218" s="11">
        <v>580.99</v>
      </c>
      <c r="E218" s="11"/>
    </row>
    <row r="219" spans="3:5" x14ac:dyDescent="0.3">
      <c r="C219" s="6">
        <v>44911</v>
      </c>
      <c r="D219" s="12">
        <v>834.48</v>
      </c>
      <c r="E219" s="12"/>
    </row>
    <row r="220" spans="3:5" x14ac:dyDescent="0.3">
      <c r="C220" s="4">
        <v>44911</v>
      </c>
      <c r="D220" s="11">
        <v>40.299999999999997</v>
      </c>
      <c r="E220" s="11"/>
    </row>
    <row r="221" spans="3:5" x14ac:dyDescent="0.3">
      <c r="C221" s="6">
        <v>44911</v>
      </c>
      <c r="D221" s="12">
        <v>38.4</v>
      </c>
      <c r="E221" s="12"/>
    </row>
    <row r="222" spans="3:5" x14ac:dyDescent="0.3">
      <c r="C222" s="4">
        <v>44911</v>
      </c>
      <c r="D222" s="11">
        <v>29.76</v>
      </c>
      <c r="E222" s="11"/>
    </row>
    <row r="223" spans="3:5" x14ac:dyDescent="0.3">
      <c r="C223" s="6">
        <v>44911</v>
      </c>
      <c r="D223" s="12">
        <v>165.35</v>
      </c>
      <c r="E223" s="12"/>
    </row>
    <row r="224" spans="3:5" x14ac:dyDescent="0.3">
      <c r="C224" s="4">
        <v>44911</v>
      </c>
      <c r="D224" s="11"/>
      <c r="E224" s="11">
        <v>29</v>
      </c>
    </row>
    <row r="225" spans="3:5" x14ac:dyDescent="0.3">
      <c r="C225" s="6">
        <v>44912</v>
      </c>
      <c r="D225" s="12"/>
      <c r="E225" s="12">
        <v>135</v>
      </c>
    </row>
    <row r="226" spans="3:5" x14ac:dyDescent="0.3">
      <c r="C226" s="4">
        <v>44912</v>
      </c>
      <c r="D226" s="11"/>
      <c r="E226" s="11">
        <v>580</v>
      </c>
    </row>
    <row r="227" spans="3:5" x14ac:dyDescent="0.3">
      <c r="C227" s="6">
        <v>44912</v>
      </c>
      <c r="D227" s="12"/>
      <c r="E227" s="12">
        <v>435</v>
      </c>
    </row>
    <row r="228" spans="3:5" x14ac:dyDescent="0.3">
      <c r="C228" s="4">
        <v>44912</v>
      </c>
      <c r="D228" s="11"/>
      <c r="E228" s="11">
        <v>755</v>
      </c>
    </row>
    <row r="229" spans="3:5" x14ac:dyDescent="0.3">
      <c r="C229" s="6">
        <v>44912</v>
      </c>
      <c r="D229" s="12"/>
      <c r="E229" s="12">
        <v>500</v>
      </c>
    </row>
    <row r="230" spans="3:5" x14ac:dyDescent="0.3">
      <c r="C230" s="4">
        <v>44912</v>
      </c>
      <c r="D230" s="11"/>
      <c r="E230" s="11">
        <v>27</v>
      </c>
    </row>
    <row r="231" spans="3:5" x14ac:dyDescent="0.3">
      <c r="C231" s="6">
        <v>44912</v>
      </c>
      <c r="D231" s="12"/>
      <c r="E231" s="12">
        <v>3.5</v>
      </c>
    </row>
    <row r="232" spans="3:5" x14ac:dyDescent="0.3">
      <c r="C232" s="4">
        <v>44912</v>
      </c>
      <c r="D232" s="11"/>
      <c r="E232" s="11">
        <v>6.5</v>
      </c>
    </row>
    <row r="233" spans="3:5" x14ac:dyDescent="0.3">
      <c r="C233" s="6">
        <v>44912</v>
      </c>
      <c r="D233" s="12"/>
      <c r="E233" s="12">
        <v>156</v>
      </c>
    </row>
    <row r="234" spans="3:5" x14ac:dyDescent="0.3">
      <c r="C234" s="4">
        <v>44912</v>
      </c>
      <c r="D234" s="11"/>
      <c r="E234" s="11">
        <v>507.1</v>
      </c>
    </row>
    <row r="235" spans="3:5" x14ac:dyDescent="0.3">
      <c r="C235" s="6">
        <v>44912</v>
      </c>
      <c r="D235" s="12"/>
      <c r="E235" s="12">
        <v>502</v>
      </c>
    </row>
    <row r="236" spans="3:5" x14ac:dyDescent="0.3">
      <c r="C236" s="4">
        <v>44912</v>
      </c>
      <c r="D236" s="11"/>
      <c r="E236" s="11">
        <v>3296.11</v>
      </c>
    </row>
    <row r="237" spans="3:5" x14ac:dyDescent="0.3">
      <c r="C237" s="6">
        <v>44912</v>
      </c>
      <c r="D237" s="12"/>
      <c r="E237" s="12">
        <v>154</v>
      </c>
    </row>
    <row r="238" spans="3:5" x14ac:dyDescent="0.3">
      <c r="C238" s="4">
        <v>44912</v>
      </c>
      <c r="D238" s="11"/>
      <c r="E238" s="11">
        <v>121</v>
      </c>
    </row>
    <row r="239" spans="3:5" x14ac:dyDescent="0.3">
      <c r="C239" s="6">
        <v>44913</v>
      </c>
      <c r="D239" s="12"/>
      <c r="E239" s="12">
        <v>66</v>
      </c>
    </row>
    <row r="240" spans="3:5" x14ac:dyDescent="0.3">
      <c r="C240" s="4">
        <v>44914</v>
      </c>
      <c r="D240" s="11"/>
      <c r="E240" s="11">
        <v>39</v>
      </c>
    </row>
    <row r="241" spans="3:5" x14ac:dyDescent="0.3">
      <c r="C241" s="6">
        <v>44914</v>
      </c>
      <c r="D241" s="12">
        <v>23.99</v>
      </c>
      <c r="E241" s="12"/>
    </row>
    <row r="242" spans="3:5" x14ac:dyDescent="0.3">
      <c r="C242" s="4">
        <v>44914</v>
      </c>
      <c r="D242" s="11"/>
      <c r="E242" s="11">
        <v>180</v>
      </c>
    </row>
    <row r="243" spans="3:5" x14ac:dyDescent="0.3">
      <c r="C243" s="6">
        <v>44914</v>
      </c>
      <c r="D243" s="12"/>
      <c r="E243" s="12">
        <v>9600</v>
      </c>
    </row>
    <row r="244" spans="3:5" x14ac:dyDescent="0.3">
      <c r="C244" s="4">
        <v>44914</v>
      </c>
      <c r="D244" s="11"/>
      <c r="E244" s="11">
        <v>4800</v>
      </c>
    </row>
    <row r="245" spans="3:5" x14ac:dyDescent="0.3">
      <c r="C245" s="6">
        <v>44914</v>
      </c>
      <c r="D245" s="12"/>
      <c r="E245" s="12">
        <v>5700</v>
      </c>
    </row>
    <row r="246" spans="3:5" x14ac:dyDescent="0.3">
      <c r="C246" s="4">
        <v>44914</v>
      </c>
      <c r="D246" s="11"/>
      <c r="E246" s="11">
        <v>360</v>
      </c>
    </row>
    <row r="247" spans="3:5" x14ac:dyDescent="0.3">
      <c r="C247" s="6">
        <v>44914</v>
      </c>
      <c r="D247" s="12"/>
      <c r="E247" s="12">
        <v>1074.44</v>
      </c>
    </row>
    <row r="248" spans="3:5" x14ac:dyDescent="0.3">
      <c r="C248" s="4">
        <v>44914</v>
      </c>
      <c r="D248" s="11">
        <v>1533.49</v>
      </c>
      <c r="E248" s="11"/>
    </row>
    <row r="249" spans="3:5" x14ac:dyDescent="0.3">
      <c r="C249" s="6">
        <v>44914</v>
      </c>
      <c r="D249" s="12">
        <v>1424.45</v>
      </c>
      <c r="E249" s="12"/>
    </row>
    <row r="250" spans="3:5" x14ac:dyDescent="0.3">
      <c r="C250" s="4">
        <v>44914</v>
      </c>
      <c r="D250" s="11"/>
      <c r="E250" s="11">
        <v>3780</v>
      </c>
    </row>
    <row r="251" spans="3:5" x14ac:dyDescent="0.3">
      <c r="C251" s="6">
        <v>44914</v>
      </c>
      <c r="D251" s="12"/>
      <c r="E251" s="12">
        <v>17000</v>
      </c>
    </row>
    <row r="252" spans="3:5" x14ac:dyDescent="0.3">
      <c r="C252" s="4">
        <v>44914</v>
      </c>
      <c r="D252" s="11">
        <v>71.260000000000005</v>
      </c>
      <c r="E252" s="11"/>
    </row>
    <row r="253" spans="3:5" x14ac:dyDescent="0.3">
      <c r="C253" s="6">
        <v>44914</v>
      </c>
      <c r="D253" s="12">
        <v>315</v>
      </c>
      <c r="E253" s="12"/>
    </row>
    <row r="254" spans="3:5" x14ac:dyDescent="0.3">
      <c r="C254" s="4">
        <v>44914</v>
      </c>
      <c r="D254" s="11">
        <v>513</v>
      </c>
      <c r="E254" s="11"/>
    </row>
    <row r="255" spans="3:5" x14ac:dyDescent="0.3">
      <c r="C255" s="6">
        <v>44914</v>
      </c>
      <c r="D255" s="12">
        <v>29.52</v>
      </c>
      <c r="E255" s="12"/>
    </row>
    <row r="256" spans="3:5" x14ac:dyDescent="0.3">
      <c r="C256" s="4">
        <v>44914</v>
      </c>
      <c r="D256" s="11">
        <v>30.4</v>
      </c>
      <c r="E256" s="11"/>
    </row>
    <row r="257" spans="3:5" x14ac:dyDescent="0.3">
      <c r="C257" s="6">
        <v>44914</v>
      </c>
      <c r="D257" s="12">
        <v>410</v>
      </c>
      <c r="E257" s="12"/>
    </row>
    <row r="258" spans="3:5" x14ac:dyDescent="0.3">
      <c r="C258" s="4">
        <v>44914</v>
      </c>
      <c r="D258" s="11">
        <v>89.99</v>
      </c>
      <c r="E258" s="11"/>
    </row>
    <row r="259" spans="3:5" x14ac:dyDescent="0.3">
      <c r="C259" s="6">
        <v>44914</v>
      </c>
      <c r="D259" s="12">
        <v>29.6</v>
      </c>
      <c r="E259" s="12"/>
    </row>
    <row r="260" spans="3:5" x14ac:dyDescent="0.3">
      <c r="C260" s="4">
        <v>44915</v>
      </c>
      <c r="D260" s="11">
        <v>150</v>
      </c>
      <c r="E260" s="11"/>
    </row>
    <row r="261" spans="3:5" x14ac:dyDescent="0.3">
      <c r="C261" s="6">
        <v>44915</v>
      </c>
      <c r="D261" s="12"/>
      <c r="E261" s="12">
        <v>480</v>
      </c>
    </row>
    <row r="262" spans="3:5" x14ac:dyDescent="0.3">
      <c r="C262" s="4">
        <v>44915</v>
      </c>
      <c r="D262" s="11"/>
      <c r="E262" s="11">
        <v>49934</v>
      </c>
    </row>
    <row r="263" spans="3:5" x14ac:dyDescent="0.3">
      <c r="C263" s="6">
        <v>44915</v>
      </c>
      <c r="D263" s="12">
        <v>30</v>
      </c>
      <c r="E263" s="12"/>
    </row>
    <row r="264" spans="3:5" x14ac:dyDescent="0.3">
      <c r="C264" s="4">
        <v>44915</v>
      </c>
      <c r="D264" s="11"/>
      <c r="E264" s="11">
        <v>31950.38</v>
      </c>
    </row>
    <row r="265" spans="3:5" x14ac:dyDescent="0.3">
      <c r="C265" s="6">
        <v>44916</v>
      </c>
      <c r="D265" s="12">
        <v>4.1900000000000004</v>
      </c>
      <c r="E265" s="12"/>
    </row>
    <row r="266" spans="3:5" x14ac:dyDescent="0.3">
      <c r="C266" s="4">
        <v>44916</v>
      </c>
      <c r="D266" s="11">
        <v>20888</v>
      </c>
      <c r="E266" s="11"/>
    </row>
    <row r="267" spans="3:5" x14ac:dyDescent="0.3">
      <c r="C267" s="6">
        <v>44916</v>
      </c>
      <c r="D267" s="12"/>
      <c r="E267" s="12">
        <v>748.33</v>
      </c>
    </row>
    <row r="268" spans="3:5" x14ac:dyDescent="0.3">
      <c r="C268" s="4">
        <v>44916</v>
      </c>
      <c r="D268" s="11"/>
      <c r="E268" s="11">
        <v>5972.27</v>
      </c>
    </row>
    <row r="269" spans="3:5" x14ac:dyDescent="0.3">
      <c r="C269" s="6">
        <v>44916</v>
      </c>
      <c r="D269" s="12"/>
      <c r="E269" s="12">
        <v>1040</v>
      </c>
    </row>
    <row r="270" spans="3:5" x14ac:dyDescent="0.3">
      <c r="C270" s="4">
        <v>44916</v>
      </c>
      <c r="D270" s="11"/>
      <c r="E270" s="11">
        <v>2467.71</v>
      </c>
    </row>
    <row r="271" spans="3:5" x14ac:dyDescent="0.3">
      <c r="C271" s="6">
        <v>44916</v>
      </c>
      <c r="D271" s="12"/>
      <c r="E271" s="12">
        <v>2158.64</v>
      </c>
    </row>
    <row r="272" spans="3:5" x14ac:dyDescent="0.3">
      <c r="C272" s="4">
        <v>44916</v>
      </c>
      <c r="D272" s="11"/>
      <c r="E272" s="11">
        <v>640</v>
      </c>
    </row>
    <row r="273" spans="3:5" x14ac:dyDescent="0.3">
      <c r="C273" s="6">
        <v>44916</v>
      </c>
      <c r="D273" s="12"/>
      <c r="E273" s="12">
        <v>1820</v>
      </c>
    </row>
    <row r="274" spans="3:5" x14ac:dyDescent="0.3">
      <c r="C274" s="4">
        <v>44916</v>
      </c>
      <c r="D274" s="11"/>
      <c r="E274" s="11">
        <v>350</v>
      </c>
    </row>
    <row r="275" spans="3:5" x14ac:dyDescent="0.3">
      <c r="C275" s="6">
        <v>44916</v>
      </c>
      <c r="D275" s="12"/>
      <c r="E275" s="12">
        <v>20</v>
      </c>
    </row>
    <row r="276" spans="3:5" x14ac:dyDescent="0.3">
      <c r="C276" s="4">
        <v>44916</v>
      </c>
      <c r="D276" s="11"/>
      <c r="E276" s="11">
        <v>60</v>
      </c>
    </row>
    <row r="277" spans="3:5" x14ac:dyDescent="0.3">
      <c r="C277" s="6">
        <v>44916</v>
      </c>
      <c r="D277" s="12"/>
      <c r="E277" s="12">
        <v>780.96</v>
      </c>
    </row>
    <row r="278" spans="3:5" x14ac:dyDescent="0.3">
      <c r="C278" s="4">
        <v>44916</v>
      </c>
      <c r="D278" s="11">
        <v>500</v>
      </c>
      <c r="E278" s="11"/>
    </row>
    <row r="279" spans="3:5" x14ac:dyDescent="0.3">
      <c r="C279" s="6">
        <v>44916</v>
      </c>
      <c r="D279" s="12">
        <v>31.26</v>
      </c>
      <c r="E279" s="12"/>
    </row>
    <row r="280" spans="3:5" x14ac:dyDescent="0.3">
      <c r="C280" s="4">
        <v>44916</v>
      </c>
      <c r="D280" s="11">
        <v>32.75</v>
      </c>
      <c r="E280" s="11"/>
    </row>
    <row r="281" spans="3:5" x14ac:dyDescent="0.3">
      <c r="C281" s="6">
        <v>44917</v>
      </c>
      <c r="D281" s="12">
        <v>41.52</v>
      </c>
      <c r="E281" s="12"/>
    </row>
    <row r="282" spans="3:5" x14ac:dyDescent="0.3">
      <c r="C282" s="4">
        <v>44917</v>
      </c>
      <c r="D282" s="11"/>
      <c r="E282" s="11">
        <v>5000</v>
      </c>
    </row>
    <row r="283" spans="3:5" x14ac:dyDescent="0.3">
      <c r="C283" s="6">
        <v>44917</v>
      </c>
      <c r="D283" s="12"/>
      <c r="E283" s="12">
        <v>31096</v>
      </c>
    </row>
    <row r="284" spans="3:5" x14ac:dyDescent="0.3">
      <c r="C284" s="4">
        <v>44917</v>
      </c>
      <c r="D284" s="11"/>
      <c r="E284" s="11">
        <v>3000</v>
      </c>
    </row>
    <row r="285" spans="3:5" x14ac:dyDescent="0.3">
      <c r="C285" s="6">
        <v>44917</v>
      </c>
      <c r="D285" s="12"/>
      <c r="E285" s="12">
        <v>25000</v>
      </c>
    </row>
    <row r="286" spans="3:5" x14ac:dyDescent="0.3">
      <c r="C286" s="4">
        <v>44917</v>
      </c>
      <c r="D286" s="11"/>
      <c r="E286" s="11">
        <v>3000</v>
      </c>
    </row>
    <row r="287" spans="3:5" x14ac:dyDescent="0.3">
      <c r="C287" s="6">
        <v>44917</v>
      </c>
      <c r="D287" s="12"/>
      <c r="E287" s="12">
        <v>15.64</v>
      </c>
    </row>
    <row r="288" spans="3:5" x14ac:dyDescent="0.3">
      <c r="C288" s="4">
        <v>44917</v>
      </c>
      <c r="D288" s="11"/>
      <c r="E288" s="11">
        <v>1004</v>
      </c>
    </row>
    <row r="289" spans="3:5" x14ac:dyDescent="0.3">
      <c r="C289" s="6">
        <v>44917</v>
      </c>
      <c r="D289" s="12">
        <v>432</v>
      </c>
      <c r="E289" s="12"/>
    </row>
    <row r="290" spans="3:5" x14ac:dyDescent="0.3">
      <c r="C290" s="4">
        <v>44917</v>
      </c>
      <c r="D290" s="11">
        <v>500</v>
      </c>
      <c r="E290" s="11"/>
    </row>
    <row r="291" spans="3:5" x14ac:dyDescent="0.3">
      <c r="C291" s="6">
        <v>44917</v>
      </c>
      <c r="D291" s="12">
        <v>694</v>
      </c>
      <c r="E291" s="12"/>
    </row>
    <row r="292" spans="3:5" x14ac:dyDescent="0.3">
      <c r="C292" s="4">
        <v>44917</v>
      </c>
      <c r="D292" s="11">
        <v>800</v>
      </c>
      <c r="E292" s="11"/>
    </row>
    <row r="293" spans="3:5" x14ac:dyDescent="0.3">
      <c r="C293" s="6">
        <v>44917</v>
      </c>
      <c r="D293" s="12"/>
      <c r="E293" s="12">
        <v>240.37</v>
      </c>
    </row>
    <row r="294" spans="3:5" x14ac:dyDescent="0.3">
      <c r="C294" s="4">
        <v>44917</v>
      </c>
      <c r="D294" s="11"/>
      <c r="E294" s="11">
        <v>4670.49</v>
      </c>
    </row>
    <row r="295" spans="3:5" x14ac:dyDescent="0.3">
      <c r="C295" s="6">
        <v>44917</v>
      </c>
      <c r="D295" s="12"/>
      <c r="E295" s="12">
        <v>598.45000000000005</v>
      </c>
    </row>
    <row r="296" spans="3:5" x14ac:dyDescent="0.3">
      <c r="C296" s="4">
        <v>44917</v>
      </c>
      <c r="D296" s="11"/>
      <c r="E296" s="11">
        <v>6434.79</v>
      </c>
    </row>
    <row r="297" spans="3:5" x14ac:dyDescent="0.3">
      <c r="C297" s="6">
        <v>44917</v>
      </c>
      <c r="D297" s="12"/>
      <c r="E297" s="12">
        <v>3683.22</v>
      </c>
    </row>
    <row r="298" spans="3:5" x14ac:dyDescent="0.3">
      <c r="C298" s="4">
        <v>44917</v>
      </c>
      <c r="D298" s="11">
        <v>30.05</v>
      </c>
      <c r="E298" s="11"/>
    </row>
    <row r="299" spans="3:5" x14ac:dyDescent="0.3">
      <c r="C299" s="6">
        <v>44917</v>
      </c>
      <c r="D299" s="12">
        <v>52.6</v>
      </c>
      <c r="E299" s="12"/>
    </row>
    <row r="300" spans="3:5" x14ac:dyDescent="0.3">
      <c r="C300" s="4">
        <v>44917</v>
      </c>
      <c r="D300" s="11">
        <v>31.11</v>
      </c>
      <c r="E300" s="11"/>
    </row>
    <row r="301" spans="3:5" x14ac:dyDescent="0.3">
      <c r="C301" s="6">
        <v>44917</v>
      </c>
      <c r="D301" s="12"/>
      <c r="E301" s="12">
        <v>4</v>
      </c>
    </row>
    <row r="302" spans="3:5" x14ac:dyDescent="0.3">
      <c r="C302" s="4">
        <v>44917</v>
      </c>
      <c r="D302" s="11"/>
      <c r="E302" s="11">
        <v>2.5</v>
      </c>
    </row>
    <row r="303" spans="3:5" x14ac:dyDescent="0.3">
      <c r="C303" s="6">
        <v>44917</v>
      </c>
      <c r="D303" s="12"/>
      <c r="E303" s="12">
        <v>2.5</v>
      </c>
    </row>
    <row r="304" spans="3:5" x14ac:dyDescent="0.3">
      <c r="C304" s="4">
        <v>44917</v>
      </c>
      <c r="D304" s="11"/>
      <c r="E304" s="11">
        <v>90</v>
      </c>
    </row>
    <row r="305" spans="3:5" x14ac:dyDescent="0.3">
      <c r="C305" s="6">
        <v>44917</v>
      </c>
      <c r="D305" s="12"/>
      <c r="E305" s="12">
        <v>1260</v>
      </c>
    </row>
    <row r="306" spans="3:5" x14ac:dyDescent="0.3">
      <c r="C306" s="4">
        <v>44917</v>
      </c>
      <c r="D306" s="11"/>
      <c r="E306" s="11">
        <v>1765</v>
      </c>
    </row>
    <row r="307" spans="3:5" x14ac:dyDescent="0.3">
      <c r="C307" s="6">
        <v>44917</v>
      </c>
      <c r="D307" s="12"/>
      <c r="E307" s="12">
        <v>2714.16</v>
      </c>
    </row>
    <row r="308" spans="3:5" x14ac:dyDescent="0.3">
      <c r="C308" s="4">
        <v>44917</v>
      </c>
      <c r="D308" s="11"/>
      <c r="E308" s="11">
        <v>1096</v>
      </c>
    </row>
    <row r="309" spans="3:5" x14ac:dyDescent="0.3">
      <c r="C309" s="6">
        <v>44917</v>
      </c>
      <c r="D309" s="12"/>
      <c r="E309" s="12">
        <v>917.5</v>
      </c>
    </row>
    <row r="310" spans="3:5" x14ac:dyDescent="0.3">
      <c r="C310" s="4">
        <v>44917</v>
      </c>
      <c r="D310" s="11"/>
      <c r="E310" s="11">
        <v>602</v>
      </c>
    </row>
    <row r="311" spans="3:5" x14ac:dyDescent="0.3">
      <c r="C311" s="6">
        <v>44918</v>
      </c>
      <c r="D311" s="12">
        <v>98.63</v>
      </c>
      <c r="E311" s="12"/>
    </row>
    <row r="312" spans="3:5" x14ac:dyDescent="0.3">
      <c r="C312" s="4">
        <v>44918</v>
      </c>
      <c r="D312" s="11"/>
      <c r="E312" s="11">
        <v>220</v>
      </c>
    </row>
    <row r="313" spans="3:5" x14ac:dyDescent="0.3">
      <c r="C313" s="6">
        <v>44918</v>
      </c>
      <c r="D313" s="12"/>
      <c r="E313" s="12">
        <v>10359.4</v>
      </c>
    </row>
    <row r="314" spans="3:5" x14ac:dyDescent="0.3">
      <c r="C314" s="4">
        <v>44918</v>
      </c>
      <c r="D314" s="11"/>
      <c r="E314" s="11">
        <v>53653</v>
      </c>
    </row>
    <row r="315" spans="3:5" x14ac:dyDescent="0.3">
      <c r="C315" s="6">
        <v>44918</v>
      </c>
      <c r="D315" s="12"/>
      <c r="E315" s="12">
        <v>14469</v>
      </c>
    </row>
    <row r="316" spans="3:5" x14ac:dyDescent="0.3">
      <c r="C316" s="4">
        <v>44918</v>
      </c>
      <c r="D316" s="11"/>
      <c r="E316" s="11">
        <v>60959</v>
      </c>
    </row>
    <row r="317" spans="3:5" x14ac:dyDescent="0.3">
      <c r="C317" s="6">
        <v>44918</v>
      </c>
      <c r="D317" s="12"/>
      <c r="E317" s="12">
        <v>39566</v>
      </c>
    </row>
    <row r="318" spans="3:5" x14ac:dyDescent="0.3">
      <c r="C318" s="4">
        <v>44918</v>
      </c>
      <c r="D318" s="11"/>
      <c r="E318" s="11">
        <v>11000</v>
      </c>
    </row>
    <row r="319" spans="3:5" x14ac:dyDescent="0.3">
      <c r="C319" s="6">
        <v>44918</v>
      </c>
      <c r="D319" s="12"/>
      <c r="E319" s="12">
        <v>59576</v>
      </c>
    </row>
    <row r="320" spans="3:5" x14ac:dyDescent="0.3">
      <c r="C320" s="4">
        <v>44918</v>
      </c>
      <c r="D320" s="11">
        <v>34300.54</v>
      </c>
      <c r="E320" s="11"/>
    </row>
    <row r="321" spans="3:5" x14ac:dyDescent="0.3">
      <c r="C321" s="6">
        <v>44918</v>
      </c>
      <c r="D321" s="12">
        <v>34573.199999999997</v>
      </c>
      <c r="E321" s="12"/>
    </row>
    <row r="322" spans="3:5" x14ac:dyDescent="0.3">
      <c r="C322" s="4">
        <v>44918</v>
      </c>
      <c r="D322" s="11">
        <v>29059.119999999999</v>
      </c>
      <c r="E322" s="11"/>
    </row>
    <row r="323" spans="3:5" x14ac:dyDescent="0.3">
      <c r="C323" s="6">
        <v>44918</v>
      </c>
      <c r="D323" s="12"/>
      <c r="E323" s="12">
        <v>2437.02</v>
      </c>
    </row>
    <row r="324" spans="3:5" x14ac:dyDescent="0.3">
      <c r="C324" s="4">
        <v>44918</v>
      </c>
      <c r="D324" s="11"/>
      <c r="E324" s="11">
        <v>1643.53</v>
      </c>
    </row>
    <row r="325" spans="3:5" x14ac:dyDescent="0.3">
      <c r="C325" s="6">
        <v>44918</v>
      </c>
      <c r="D325" s="12"/>
      <c r="E325" s="12">
        <v>5353.73</v>
      </c>
    </row>
    <row r="326" spans="3:5" x14ac:dyDescent="0.3">
      <c r="C326" s="4">
        <v>44918</v>
      </c>
      <c r="D326" s="11"/>
      <c r="E326" s="11">
        <v>250000</v>
      </c>
    </row>
    <row r="327" spans="3:5" x14ac:dyDescent="0.3">
      <c r="C327" s="6">
        <v>44918</v>
      </c>
      <c r="D327" s="12">
        <v>5969.92</v>
      </c>
      <c r="E327" s="12"/>
    </row>
    <row r="328" spans="3:5" x14ac:dyDescent="0.3">
      <c r="C328" s="4">
        <v>44918</v>
      </c>
      <c r="D328" s="11">
        <v>27.75</v>
      </c>
      <c r="E328" s="11"/>
    </row>
    <row r="329" spans="3:5" x14ac:dyDescent="0.3">
      <c r="C329" s="6">
        <v>44918</v>
      </c>
      <c r="D329" s="12">
        <v>29.19</v>
      </c>
      <c r="E329" s="12"/>
    </row>
    <row r="330" spans="3:5" x14ac:dyDescent="0.3">
      <c r="C330" s="4">
        <v>44918</v>
      </c>
      <c r="D330" s="11">
        <v>21.25</v>
      </c>
      <c r="E330" s="11"/>
    </row>
    <row r="331" spans="3:5" x14ac:dyDescent="0.3">
      <c r="C331" s="6">
        <v>44918</v>
      </c>
      <c r="D331" s="12">
        <v>27.8</v>
      </c>
      <c r="E331" s="12"/>
    </row>
    <row r="332" spans="3:5" x14ac:dyDescent="0.3">
      <c r="C332" s="4">
        <v>44918</v>
      </c>
      <c r="D332" s="11">
        <v>67</v>
      </c>
      <c r="E332" s="11"/>
    </row>
    <row r="333" spans="3:5" x14ac:dyDescent="0.3">
      <c r="C333" s="6">
        <v>44918</v>
      </c>
      <c r="D333" s="12"/>
      <c r="E333" s="12">
        <v>22928.71</v>
      </c>
    </row>
    <row r="334" spans="3:5" x14ac:dyDescent="0.3">
      <c r="C334" s="4">
        <v>44918</v>
      </c>
      <c r="D334" s="11">
        <v>587636.75</v>
      </c>
      <c r="E334" s="11"/>
    </row>
    <row r="335" spans="3:5" x14ac:dyDescent="0.3">
      <c r="C335" s="6">
        <v>44921</v>
      </c>
      <c r="D335" s="12">
        <v>19.600000000000001</v>
      </c>
      <c r="E335" s="12"/>
    </row>
    <row r="336" spans="3:5" x14ac:dyDescent="0.3">
      <c r="C336" s="4">
        <v>44921</v>
      </c>
      <c r="D336" s="11">
        <v>75.569999999999993</v>
      </c>
      <c r="E336" s="11"/>
    </row>
    <row r="337" spans="3:5" x14ac:dyDescent="0.3">
      <c r="C337" s="6">
        <v>44921</v>
      </c>
      <c r="D337" s="12">
        <v>18</v>
      </c>
      <c r="E337" s="12"/>
    </row>
    <row r="338" spans="3:5" x14ac:dyDescent="0.3">
      <c r="C338" s="4">
        <v>44922</v>
      </c>
      <c r="D338" s="11">
        <v>85478.7</v>
      </c>
      <c r="E338" s="11"/>
    </row>
    <row r="339" spans="3:5" x14ac:dyDescent="0.3">
      <c r="C339" s="6">
        <v>44922</v>
      </c>
      <c r="D339" s="12">
        <v>16</v>
      </c>
      <c r="E339" s="12"/>
    </row>
    <row r="340" spans="3:5" x14ac:dyDescent="0.3">
      <c r="C340" s="4">
        <v>44922</v>
      </c>
      <c r="D340" s="11">
        <v>330.61</v>
      </c>
      <c r="E340" s="11"/>
    </row>
    <row r="341" spans="3:5" x14ac:dyDescent="0.3">
      <c r="C341" s="6">
        <v>44922</v>
      </c>
      <c r="D341" s="12">
        <v>57.6</v>
      </c>
      <c r="E341" s="12"/>
    </row>
    <row r="342" spans="3:5" x14ac:dyDescent="0.3">
      <c r="C342" s="4">
        <v>44922</v>
      </c>
      <c r="D342" s="11"/>
      <c r="E342" s="11">
        <v>168</v>
      </c>
    </row>
    <row r="343" spans="3:5" x14ac:dyDescent="0.3">
      <c r="C343" s="6">
        <v>44922</v>
      </c>
      <c r="D343" s="12"/>
      <c r="E343" s="12">
        <v>2800</v>
      </c>
    </row>
    <row r="344" spans="3:5" x14ac:dyDescent="0.3">
      <c r="C344" s="4">
        <v>44922</v>
      </c>
      <c r="D344" s="11"/>
      <c r="E344" s="11">
        <v>6300</v>
      </c>
    </row>
    <row r="345" spans="3:5" x14ac:dyDescent="0.3">
      <c r="C345" s="6">
        <v>44922</v>
      </c>
      <c r="D345" s="12">
        <v>607.61</v>
      </c>
      <c r="E345" s="12"/>
    </row>
    <row r="346" spans="3:5" x14ac:dyDescent="0.3">
      <c r="C346" s="4">
        <v>44922</v>
      </c>
      <c r="D346" s="11">
        <v>2419.2800000000002</v>
      </c>
      <c r="E346" s="11"/>
    </row>
    <row r="347" spans="3:5" x14ac:dyDescent="0.3">
      <c r="C347" s="6">
        <v>44922</v>
      </c>
      <c r="D347" s="12"/>
      <c r="E347" s="12">
        <v>572</v>
      </c>
    </row>
    <row r="348" spans="3:5" x14ac:dyDescent="0.3">
      <c r="C348" s="4">
        <v>44922</v>
      </c>
      <c r="D348" s="11">
        <v>52.8</v>
      </c>
      <c r="E348" s="11"/>
    </row>
    <row r="349" spans="3:5" x14ac:dyDescent="0.3">
      <c r="C349" s="6">
        <v>44922</v>
      </c>
      <c r="D349" s="12"/>
      <c r="E349" s="12">
        <v>400</v>
      </c>
    </row>
    <row r="350" spans="3:5" x14ac:dyDescent="0.3">
      <c r="C350" s="4">
        <v>44922</v>
      </c>
      <c r="D350" s="11"/>
      <c r="E350" s="11">
        <v>837.48</v>
      </c>
    </row>
    <row r="351" spans="3:5" x14ac:dyDescent="0.3">
      <c r="C351" s="6">
        <v>44922</v>
      </c>
      <c r="D351" s="12"/>
      <c r="E351" s="12">
        <v>2486.25</v>
      </c>
    </row>
    <row r="352" spans="3:5" x14ac:dyDescent="0.3">
      <c r="C352" s="4">
        <v>44922</v>
      </c>
      <c r="D352" s="11"/>
      <c r="E352" s="11">
        <v>1243.1500000000001</v>
      </c>
    </row>
    <row r="353" spans="3:5" x14ac:dyDescent="0.3">
      <c r="C353" s="6">
        <v>44922</v>
      </c>
      <c r="D353" s="12">
        <v>16.03</v>
      </c>
      <c r="E353" s="12"/>
    </row>
    <row r="354" spans="3:5" x14ac:dyDescent="0.3">
      <c r="C354" s="4">
        <v>44922</v>
      </c>
      <c r="D354" s="11">
        <v>9.99</v>
      </c>
      <c r="E354" s="11"/>
    </row>
    <row r="355" spans="3:5" x14ac:dyDescent="0.3">
      <c r="C355" s="6">
        <v>44922</v>
      </c>
      <c r="D355" s="12">
        <v>39</v>
      </c>
      <c r="E355" s="12"/>
    </row>
    <row r="356" spans="3:5" x14ac:dyDescent="0.3">
      <c r="C356" s="4">
        <v>44922</v>
      </c>
      <c r="D356" s="11">
        <v>169.43</v>
      </c>
      <c r="E356" s="11"/>
    </row>
    <row r="357" spans="3:5" x14ac:dyDescent="0.3">
      <c r="C357" s="6">
        <v>44922</v>
      </c>
      <c r="D357" s="12"/>
      <c r="E357" s="12">
        <v>500</v>
      </c>
    </row>
    <row r="358" spans="3:5" x14ac:dyDescent="0.3">
      <c r="C358" s="4">
        <v>44923</v>
      </c>
      <c r="D358" s="11">
        <v>3554.46</v>
      </c>
      <c r="E358" s="11"/>
    </row>
    <row r="359" spans="3:5" x14ac:dyDescent="0.3">
      <c r="C359" s="6">
        <v>44923</v>
      </c>
      <c r="D359" s="12">
        <v>11.99</v>
      </c>
      <c r="E359" s="12"/>
    </row>
    <row r="360" spans="3:5" x14ac:dyDescent="0.3">
      <c r="C360" s="4">
        <v>44923</v>
      </c>
      <c r="D360" s="11">
        <v>6762.36</v>
      </c>
      <c r="E360" s="11"/>
    </row>
    <row r="361" spans="3:5" x14ac:dyDescent="0.3">
      <c r="C361" s="6">
        <v>44923</v>
      </c>
      <c r="D361" s="12"/>
      <c r="E361" s="12">
        <v>11581</v>
      </c>
    </row>
    <row r="362" spans="3:5" x14ac:dyDescent="0.3">
      <c r="C362" s="4">
        <v>44923</v>
      </c>
      <c r="D362" s="11"/>
      <c r="E362" s="11">
        <v>4514.74</v>
      </c>
    </row>
    <row r="363" spans="3:5" x14ac:dyDescent="0.3">
      <c r="C363" s="6">
        <v>44923</v>
      </c>
      <c r="D363" s="12"/>
      <c r="E363" s="12">
        <v>540</v>
      </c>
    </row>
    <row r="364" spans="3:5" x14ac:dyDescent="0.3">
      <c r="C364" s="4">
        <v>44923</v>
      </c>
      <c r="D364" s="11">
        <v>199.99</v>
      </c>
      <c r="E364" s="11"/>
    </row>
    <row r="365" spans="3:5" x14ac:dyDescent="0.3">
      <c r="C365" s="6">
        <v>44923</v>
      </c>
      <c r="D365" s="12"/>
      <c r="E365" s="12">
        <v>311.35000000000002</v>
      </c>
    </row>
    <row r="366" spans="3:5" x14ac:dyDescent="0.3">
      <c r="C366" s="4">
        <v>44924</v>
      </c>
      <c r="D366" s="11"/>
      <c r="E366" s="11">
        <v>12973.58</v>
      </c>
    </row>
    <row r="367" spans="3:5" x14ac:dyDescent="0.3">
      <c r="C367" s="6">
        <v>44924</v>
      </c>
      <c r="D367" s="12">
        <v>205000</v>
      </c>
      <c r="E367" s="12"/>
    </row>
    <row r="368" spans="3:5" x14ac:dyDescent="0.3">
      <c r="C368" s="4">
        <v>44924</v>
      </c>
      <c r="D368" s="11"/>
      <c r="E368" s="11">
        <v>245</v>
      </c>
    </row>
    <row r="369" spans="3:5" x14ac:dyDescent="0.3">
      <c r="C369" s="6">
        <v>44924</v>
      </c>
      <c r="D369" s="12">
        <v>29.99</v>
      </c>
      <c r="E369" s="12"/>
    </row>
    <row r="370" spans="3:5" x14ac:dyDescent="0.3">
      <c r="C370" s="4">
        <v>44925</v>
      </c>
      <c r="D370" s="11">
        <v>197.31</v>
      </c>
      <c r="E370" s="11"/>
    </row>
    <row r="371" spans="3:5" x14ac:dyDescent="0.3">
      <c r="C371" s="6">
        <v>44925</v>
      </c>
      <c r="D371" s="12">
        <v>13</v>
      </c>
      <c r="E371" s="12"/>
    </row>
    <row r="372" spans="3:5" x14ac:dyDescent="0.3">
      <c r="C372" s="4">
        <v>44925</v>
      </c>
      <c r="D372" s="11">
        <v>1784.11</v>
      </c>
      <c r="E372" s="11"/>
    </row>
    <row r="373" spans="3:5" x14ac:dyDescent="0.3">
      <c r="C373" s="6">
        <v>44925</v>
      </c>
      <c r="D373" s="12"/>
      <c r="E373" s="12">
        <v>480</v>
      </c>
    </row>
    <row r="374" spans="3:5" x14ac:dyDescent="0.3">
      <c r="C374" s="4">
        <v>44925</v>
      </c>
      <c r="D374" s="11"/>
      <c r="E374" s="11">
        <v>221</v>
      </c>
    </row>
    <row r="375" spans="3:5" x14ac:dyDescent="0.3">
      <c r="C375" s="6">
        <v>44925</v>
      </c>
      <c r="D375" s="12">
        <v>3.82</v>
      </c>
      <c r="E375" s="12"/>
    </row>
    <row r="376" spans="3:5" x14ac:dyDescent="0.3">
      <c r="C376" s="4">
        <v>44925</v>
      </c>
      <c r="D376" s="11">
        <v>139.6</v>
      </c>
      <c r="E376" s="11"/>
    </row>
    <row r="377" spans="3:5" x14ac:dyDescent="0.3">
      <c r="C377" s="6">
        <v>44928</v>
      </c>
      <c r="D377" s="12">
        <v>1152</v>
      </c>
      <c r="E377" s="12"/>
    </row>
    <row r="378" spans="3:5" x14ac:dyDescent="0.3">
      <c r="C378" s="4">
        <v>44928</v>
      </c>
      <c r="D378" s="11">
        <v>180</v>
      </c>
      <c r="E378" s="11"/>
    </row>
    <row r="379" spans="3:5" x14ac:dyDescent="0.3">
      <c r="C379" s="6">
        <v>44928</v>
      </c>
      <c r="D379" s="12">
        <v>176</v>
      </c>
      <c r="E379" s="12"/>
    </row>
    <row r="380" spans="3:5" x14ac:dyDescent="0.3">
      <c r="C380" s="4">
        <v>44928</v>
      </c>
      <c r="D380" s="11">
        <v>345.6</v>
      </c>
      <c r="E380" s="11"/>
    </row>
    <row r="381" spans="3:5" x14ac:dyDescent="0.3">
      <c r="C381" s="6">
        <v>44928</v>
      </c>
      <c r="D381" s="12">
        <v>105.52</v>
      </c>
      <c r="E381" s="12"/>
    </row>
    <row r="382" spans="3:5" x14ac:dyDescent="0.3">
      <c r="C382" s="4">
        <v>44928</v>
      </c>
      <c r="D382" s="11">
        <v>532.87</v>
      </c>
      <c r="E382" s="11"/>
    </row>
    <row r="383" spans="3:5" x14ac:dyDescent="0.3">
      <c r="C383" s="6">
        <v>44928</v>
      </c>
      <c r="D383" s="12">
        <v>460.08</v>
      </c>
      <c r="E383" s="12"/>
    </row>
    <row r="384" spans="3:5" x14ac:dyDescent="0.3">
      <c r="C384" s="4">
        <v>44928</v>
      </c>
      <c r="D384" s="11">
        <v>2243.34</v>
      </c>
      <c r="E384" s="11"/>
    </row>
    <row r="385" spans="3:5" x14ac:dyDescent="0.3">
      <c r="C385" s="6">
        <v>44928</v>
      </c>
      <c r="D385" s="12">
        <v>248.4</v>
      </c>
      <c r="E385" s="12"/>
    </row>
    <row r="386" spans="3:5" x14ac:dyDescent="0.3">
      <c r="C386" s="4">
        <v>44928</v>
      </c>
      <c r="D386" s="11">
        <v>1014.95</v>
      </c>
      <c r="E386" s="11"/>
    </row>
    <row r="387" spans="3:5" x14ac:dyDescent="0.3">
      <c r="C387" s="6">
        <v>44928</v>
      </c>
      <c r="D387" s="12">
        <v>2177.38</v>
      </c>
      <c r="E387" s="12"/>
    </row>
    <row r="388" spans="3:5" x14ac:dyDescent="0.3">
      <c r="C388" s="4">
        <v>44928</v>
      </c>
      <c r="D388" s="11">
        <v>48.53</v>
      </c>
      <c r="E388" s="11"/>
    </row>
    <row r="389" spans="3:5" x14ac:dyDescent="0.3">
      <c r="C389" s="6">
        <v>44928</v>
      </c>
      <c r="D389" s="12">
        <v>247.3</v>
      </c>
      <c r="E389" s="12"/>
    </row>
    <row r="390" spans="3:5" x14ac:dyDescent="0.3">
      <c r="C390" s="4">
        <v>44928</v>
      </c>
      <c r="D390" s="11">
        <v>30.72</v>
      </c>
      <c r="E390" s="11"/>
    </row>
    <row r="391" spans="3:5" x14ac:dyDescent="0.3">
      <c r="C391" s="6">
        <v>44928</v>
      </c>
      <c r="D391" s="12"/>
      <c r="E391" s="12">
        <v>480</v>
      </c>
    </row>
    <row r="392" spans="3:5" x14ac:dyDescent="0.3">
      <c r="C392" s="4">
        <v>44928</v>
      </c>
      <c r="D392" s="11"/>
      <c r="E392" s="11">
        <v>240</v>
      </c>
    </row>
    <row r="393" spans="3:5" x14ac:dyDescent="0.3">
      <c r="C393" s="8">
        <v>44928</v>
      </c>
      <c r="D393" s="13"/>
      <c r="E393" s="13">
        <v>560</v>
      </c>
    </row>
  </sheetData>
  <conditionalFormatting sqref="L2:M45">
    <cfRule type="expression" dxfId="0" priority="1">
      <formula>AND(MOD(DAY($H2),2)=0)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gilles</cp:lastModifiedBy>
  <dcterms:created xsi:type="dcterms:W3CDTF">2023-01-03T11:16:18Z</dcterms:created>
  <dcterms:modified xsi:type="dcterms:W3CDTF">2023-01-03T13:58:51Z</dcterms:modified>
</cp:coreProperties>
</file>