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a="1"/>
  <c r="G3" s="1"/>
  <c r="H3" a="1"/>
  <c r="H3" s="1"/>
  <c r="I3" a="1"/>
  <c r="I3" s="1"/>
  <c r="J3" a="1"/>
  <c r="J3" s="1"/>
  <c r="G4" a="1"/>
  <c r="G4" s="1"/>
  <c r="H4" a="1"/>
  <c r="H4" s="1"/>
  <c r="I4" a="1"/>
  <c r="I4" s="1"/>
  <c r="J4" a="1"/>
  <c r="J4" s="1"/>
  <c r="G5" a="1"/>
  <c r="G5" s="1"/>
  <c r="H5" a="1"/>
  <c r="H5" s="1"/>
  <c r="I5" a="1"/>
  <c r="I5" s="1"/>
  <c r="J5" a="1"/>
  <c r="J5" s="1"/>
  <c r="G6" a="1"/>
  <c r="G6" s="1"/>
  <c r="H6" a="1"/>
  <c r="H6" s="1"/>
  <c r="I6" a="1"/>
  <c r="I6" s="1"/>
  <c r="J6" a="1"/>
  <c r="J6" s="1"/>
  <c r="G7" a="1"/>
  <c r="G7" s="1"/>
  <c r="H7" a="1"/>
  <c r="H7" s="1"/>
  <c r="I7" a="1"/>
  <c r="I7" s="1"/>
  <c r="J7" a="1"/>
  <c r="J7" s="1"/>
  <c r="G8" a="1"/>
  <c r="G8" s="1"/>
  <c r="H8" a="1"/>
  <c r="H8" s="1"/>
  <c r="I8" a="1"/>
  <c r="I8" s="1"/>
  <c r="J8" a="1"/>
  <c r="J8" s="1"/>
  <c r="G9" a="1"/>
  <c r="G9" s="1"/>
  <c r="H9" a="1"/>
  <c r="H9" s="1"/>
  <c r="I9" a="1"/>
  <c r="I9" s="1"/>
  <c r="J9" a="1"/>
  <c r="J9" s="1"/>
  <c r="G10" a="1"/>
  <c r="G10" s="1"/>
  <c r="H10" a="1"/>
  <c r="H10" s="1"/>
  <c r="I10" a="1"/>
  <c r="I10" s="1"/>
  <c r="J10" a="1"/>
  <c r="J10" s="1"/>
  <c r="J2" a="1"/>
  <c r="J2" s="1"/>
  <c r="I2" a="1"/>
  <c r="I2" s="1"/>
  <c r="H2" a="1"/>
  <c r="H2" s="1"/>
  <c r="G2" a="1"/>
  <c r="G2" s="1"/>
  <c r="C3" l="1"/>
  <c r="C4"/>
  <c r="C5"/>
  <c r="C6"/>
  <c r="C7"/>
  <c r="C8"/>
  <c r="C9"/>
  <c r="C10"/>
  <c r="C2"/>
  <c r="D3"/>
  <c r="E3"/>
  <c r="D4"/>
  <c r="E4"/>
  <c r="D5"/>
  <c r="E5"/>
  <c r="D6"/>
  <c r="E6"/>
  <c r="D7"/>
  <c r="E7"/>
  <c r="D8"/>
  <c r="E8"/>
  <c r="D9"/>
  <c r="E9"/>
  <c r="D10"/>
  <c r="E10"/>
  <c r="E2"/>
  <c r="D2"/>
  <c r="B3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<sst xmlns="http://schemas.openxmlformats.org/spreadsheetml/2006/main" count="18" uniqueCount="12">
  <si>
    <t>Attelé - 2825m - 14000 € - 15 Partants</t>
  </si>
  <si>
    <t>Attelé - 2825m - 15000 € - 17 Partants</t>
  </si>
  <si>
    <t>Attelé - 2825m - 15000 € - 16 Partants</t>
  </si>
  <si>
    <t>Attelé - 2825m - 18000 € - 18 Partants</t>
  </si>
  <si>
    <t>Attelé - 2825m - 13000 € - 15 Partants</t>
  </si>
  <si>
    <t>Monté - 2850m - 16000 € - 15 Partants</t>
  </si>
  <si>
    <t>Attelé - 2850m - 5500 € - 16 Partants</t>
  </si>
  <si>
    <t>Discipline</t>
  </si>
  <si>
    <t>Distance</t>
  </si>
  <si>
    <t>Alooc</t>
  </si>
  <si>
    <t>N Partants</t>
  </si>
  <si>
    <t>tulipe&gt;&gt;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</si>
</sst>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2" borderId="5" xfId="0" applyFill="1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I19" sqref="I19"/>
    </sheetView>
  </sheetViews>
  <sheetFormatPr baseColWidth="10" defaultRowHeight="14.5"/>
  <cols>
    <col min="1" max="1" width="40" customWidth="1"/>
  </cols>
  <sheetData>
    <row r="1" spans="1:10" ht="15.5" thickTop="1" thickBot="1">
      <c r="B1" s="4" t="s">
        <v>7</v>
      </c>
      <c r="C1" s="5" t="s">
        <v>8</v>
      </c>
      <c r="D1" s="5" t="s">
        <v>9</v>
      </c>
      <c r="E1" s="6" t="s">
        <v>10</v>
      </c>
      <c r="F1" s="20" t="s">
        <v>11</v>
      </c>
      <c r="G1" s="16" t="s">
        <v>7</v>
      </c>
      <c r="H1" s="17" t="s">
        <v>8</v>
      </c>
      <c r="I1" s="17" t="s">
        <v>9</v>
      </c>
      <c r="J1" s="18" t="s">
        <v>10</v>
      </c>
    </row>
    <row r="2" spans="1:10" ht="15" thickTop="1">
      <c r="A2" s="1" t="s">
        <v>0</v>
      </c>
      <c r="B2" s="7" t="str">
        <f>LEFT(A2,SEARCH(" ",A2)-1)</f>
        <v>Attelé</v>
      </c>
      <c r="C2" s="8" t="str">
        <f>MID(A2,SEARCH(" ",A2)+3,SEARCH("m ",A2)-SEARCH(" ",A2)-3)</f>
        <v>2825</v>
      </c>
      <c r="D2" s="8" t="str">
        <f>MID(A2,SEARCH("@",SUBSTITUTE(A2," ","@",4))+1,SEARCH("€",A2)-1-SEARCH("@",SUBSTITUTE(A2," ","@",4))-1)</f>
        <v>14000</v>
      </c>
      <c r="E2" s="9" t="str">
        <f>RIGHT(SUBSTITUTE(A2," Partants",""),LEN(A2)-11-SEARCH("@",SUBSTITUTE(A2," ","@",6))+1)</f>
        <v xml:space="preserve"> 15</v>
      </c>
      <c r="G2" s="19" t="str">
        <f t="array" ref="G2">IFERROR(MID($A2,FIND("|",SUBSTITUTE(" -"&amp;$A2," -","|",COLUMNS($B:B))),FIND("|",SUBSTITUTE($A2&amp;" -"," -","|",COLUMNS($B:B)))-FIND("|",SUBSTITUTE(" -"&amp;$A2," -","|",COLUMNS($B:B)))),"")</f>
        <v>Attelé</v>
      </c>
      <c r="H2" s="19" t="str">
        <f t="array" ref="H2">SUBSTITUTE(IFERROR(MID($A2,FIND("|",SUBSTITUTE(" -"&amp;$A2," -","|",COLUMNS($B:C))),FIND("|",SUBSTITUTE($A2&amp;" -"," -","|",COLUMNS($B:C)))-FIND("|",SUBSTITUTE(" -"&amp;$A2," -","|",COLUMNS($B:C)))),""),"m","")</f>
        <v xml:space="preserve"> 2825</v>
      </c>
      <c r="I2" s="19" t="str">
        <f t="array" ref="I2">SUBSTITUTE(IFERROR(MID($A2,FIND("|",SUBSTITUTE(" -"&amp;$A2," -","|",COLUMNS($B:D))),FIND("|",SUBSTITUTE($A2&amp;" -"," -","|",COLUMNS($B:D)))-FIND("|",SUBSTITUTE(" -"&amp;$A2," -","|",COLUMNS($B:D)))),""),"€","")</f>
        <v xml:space="preserve"> 14000 </v>
      </c>
      <c r="J2" s="19" t="str">
        <f t="array" ref="J2">SUBSTITUTE(IFERROR(MID($A2,FIND("|",SUBSTITUTE(" -"&amp;$A2," -","|",COLUMNS($B:E))),FIND("|",SUBSTITUTE($A2&amp;" -"," -","|",COLUMNS($B:E)))-FIND("|",SUBSTITUTE(" -"&amp;$A2," -","|",COLUMNS($B:E)))),""),"Partants","")</f>
        <v xml:space="preserve"> 15 </v>
      </c>
    </row>
    <row r="3" spans="1:10">
      <c r="A3" s="2" t="s">
        <v>1</v>
      </c>
      <c r="B3" s="10" t="str">
        <f t="shared" ref="B3:B10" si="0">LEFT(A3,SEARCH(" ",A3)-1)</f>
        <v>Attelé</v>
      </c>
      <c r="C3" s="11" t="str">
        <f t="shared" ref="C3:C10" si="1">MID(A3,SEARCH(" ",A3)+3,SEARCH("m ",A3)-SEARCH(" ",A3)-3)</f>
        <v>2825</v>
      </c>
      <c r="D3" s="11" t="str">
        <f t="shared" ref="D3:D10" si="2">MID(A3,SEARCH("@",SUBSTITUTE(A3," ","@",4))+1,SEARCH("€",A3)-1-SEARCH("@",SUBSTITUTE(A3," ","@",4))-1)</f>
        <v>15000</v>
      </c>
      <c r="E3" s="12" t="str">
        <f t="shared" ref="E3:E10" si="3">RIGHT(SUBSTITUTE(A3," Partants",""),LEN(A3)-11-SEARCH("@",SUBSTITUTE(A3," ","@",6))+1)</f>
        <v xml:space="preserve"> 17</v>
      </c>
      <c r="G3" s="19" t="str">
        <f t="array" ref="G3">IFERROR(MID($A3,FIND("|",SUBSTITUTE(" -"&amp;$A3," -","|",COLUMNS($B:B))),FIND("|",SUBSTITUTE($A3&amp;" -"," -","|",COLUMNS($B:B)))-FIND("|",SUBSTITUTE(" -"&amp;$A3," -","|",COLUMNS($B:B)))),"")</f>
        <v>Attelé</v>
      </c>
      <c r="H3" s="19" t="str">
        <f t="array" ref="H3">SUBSTITUTE(IFERROR(MID($A3,FIND("|",SUBSTITUTE(" -"&amp;$A3," -","|",COLUMNS($B:C))),FIND("|",SUBSTITUTE($A3&amp;" -"," -","|",COLUMNS($B:C)))-FIND("|",SUBSTITUTE(" -"&amp;$A3," -","|",COLUMNS($B:C)))),""),"m","")</f>
        <v xml:space="preserve"> 2825</v>
      </c>
      <c r="I3" s="19" t="str">
        <f t="array" ref="I3">SUBSTITUTE(IFERROR(MID($A3,FIND("|",SUBSTITUTE(" -"&amp;$A3," -","|",COLUMNS($B:D))),FIND("|",SUBSTITUTE($A3&amp;" -"," -","|",COLUMNS($B:D)))-FIND("|",SUBSTITUTE(" -"&amp;$A3," -","|",COLUMNS($B:D)))),""),"€","")</f>
        <v xml:space="preserve"> 15000 </v>
      </c>
      <c r="J3" s="19" t="str">
        <f t="array" ref="J3">SUBSTITUTE(IFERROR(MID($A3,FIND("|",SUBSTITUTE(" -"&amp;$A3," -","|",COLUMNS($B:E))),FIND("|",SUBSTITUTE($A3&amp;" -"," -","|",COLUMNS($B:E)))-FIND("|",SUBSTITUTE(" -"&amp;$A3," -","|",COLUMNS($B:E)))),""),"Partants","")</f>
        <v xml:space="preserve"> 17 </v>
      </c>
    </row>
    <row r="4" spans="1:10">
      <c r="A4" s="2" t="s">
        <v>2</v>
      </c>
      <c r="B4" s="10" t="str">
        <f t="shared" si="0"/>
        <v>Attelé</v>
      </c>
      <c r="C4" s="11" t="str">
        <f t="shared" si="1"/>
        <v>2825</v>
      </c>
      <c r="D4" s="11" t="str">
        <f t="shared" si="2"/>
        <v>15000</v>
      </c>
      <c r="E4" s="12" t="str">
        <f t="shared" si="3"/>
        <v xml:space="preserve"> 16</v>
      </c>
      <c r="G4" s="19" t="str">
        <f t="array" ref="G4">IFERROR(MID($A4,FIND("|",SUBSTITUTE(" -"&amp;$A4," -","|",COLUMNS($B:B))),FIND("|",SUBSTITUTE($A4&amp;" -"," -","|",COLUMNS($B:B)))-FIND("|",SUBSTITUTE(" -"&amp;$A4," -","|",COLUMNS($B:B)))),"")</f>
        <v>Attelé</v>
      </c>
      <c r="H4" s="19" t="str">
        <f t="array" ref="H4">SUBSTITUTE(IFERROR(MID($A4,FIND("|",SUBSTITUTE(" -"&amp;$A4," -","|",COLUMNS($B:C))),FIND("|",SUBSTITUTE($A4&amp;" -"," -","|",COLUMNS($B:C)))-FIND("|",SUBSTITUTE(" -"&amp;$A4," -","|",COLUMNS($B:C)))),""),"m","")</f>
        <v xml:space="preserve"> 2825</v>
      </c>
      <c r="I4" s="19" t="str">
        <f t="array" ref="I4">SUBSTITUTE(IFERROR(MID($A4,FIND("|",SUBSTITUTE(" -"&amp;$A4," -","|",COLUMNS($B:D))),FIND("|",SUBSTITUTE($A4&amp;" -"," -","|",COLUMNS($B:D)))-FIND("|",SUBSTITUTE(" -"&amp;$A4," -","|",COLUMNS($B:D)))),""),"€","")</f>
        <v xml:space="preserve"> 15000 </v>
      </c>
      <c r="J4" s="19" t="str">
        <f t="array" ref="J4">SUBSTITUTE(IFERROR(MID($A4,FIND("|",SUBSTITUTE(" -"&amp;$A4," -","|",COLUMNS($B:E))),FIND("|",SUBSTITUTE($A4&amp;" -"," -","|",COLUMNS($B:E)))-FIND("|",SUBSTITUTE(" -"&amp;$A4," -","|",COLUMNS($B:E)))),""),"Partants","")</f>
        <v xml:space="preserve"> 16 </v>
      </c>
    </row>
    <row r="5" spans="1:10">
      <c r="A5" s="2" t="s">
        <v>2</v>
      </c>
      <c r="B5" s="10" t="str">
        <f t="shared" si="0"/>
        <v>Attelé</v>
      </c>
      <c r="C5" s="11" t="str">
        <f t="shared" si="1"/>
        <v>2825</v>
      </c>
      <c r="D5" s="11" t="str">
        <f t="shared" si="2"/>
        <v>15000</v>
      </c>
      <c r="E5" s="12" t="str">
        <f t="shared" si="3"/>
        <v xml:space="preserve"> 16</v>
      </c>
      <c r="G5" s="19" t="str">
        <f t="array" ref="G5">IFERROR(MID($A5,FIND("|",SUBSTITUTE(" -"&amp;$A5," -","|",COLUMNS($B:B))),FIND("|",SUBSTITUTE($A5&amp;" -"," -","|",COLUMNS($B:B)))-FIND("|",SUBSTITUTE(" -"&amp;$A5," -","|",COLUMNS($B:B)))),"")</f>
        <v>Attelé</v>
      </c>
      <c r="H5" s="19" t="str">
        <f t="array" ref="H5">SUBSTITUTE(IFERROR(MID($A5,FIND("|",SUBSTITUTE(" -"&amp;$A5," -","|",COLUMNS($B:C))),FIND("|",SUBSTITUTE($A5&amp;" -"," -","|",COLUMNS($B:C)))-FIND("|",SUBSTITUTE(" -"&amp;$A5," -","|",COLUMNS($B:C)))),""),"m","")</f>
        <v xml:space="preserve"> 2825</v>
      </c>
      <c r="I5" s="19" t="str">
        <f t="array" ref="I5">SUBSTITUTE(IFERROR(MID($A5,FIND("|",SUBSTITUTE(" -"&amp;$A5," -","|",COLUMNS($B:D))),FIND("|",SUBSTITUTE($A5&amp;" -"," -","|",COLUMNS($B:D)))-FIND("|",SUBSTITUTE(" -"&amp;$A5," -","|",COLUMNS($B:D)))),""),"€","")</f>
        <v xml:space="preserve"> 15000 </v>
      </c>
      <c r="J5" s="19" t="str">
        <f t="array" ref="J5">SUBSTITUTE(IFERROR(MID($A5,FIND("|",SUBSTITUTE(" -"&amp;$A5," -","|",COLUMNS($B:E))),FIND("|",SUBSTITUTE($A5&amp;" -"," -","|",COLUMNS($B:E)))-FIND("|",SUBSTITUTE(" -"&amp;$A5," -","|",COLUMNS($B:E)))),""),"Partants","")</f>
        <v xml:space="preserve"> 16 </v>
      </c>
    </row>
    <row r="6" spans="1:10">
      <c r="A6" s="2" t="s">
        <v>3</v>
      </c>
      <c r="B6" s="10" t="str">
        <f t="shared" si="0"/>
        <v>Attelé</v>
      </c>
      <c r="C6" s="11" t="str">
        <f t="shared" si="1"/>
        <v>2825</v>
      </c>
      <c r="D6" s="11" t="str">
        <f t="shared" si="2"/>
        <v>18000</v>
      </c>
      <c r="E6" s="12" t="str">
        <f t="shared" si="3"/>
        <v xml:space="preserve"> 18</v>
      </c>
      <c r="G6" s="19" t="str">
        <f t="array" ref="G6">IFERROR(MID($A6,FIND("|",SUBSTITUTE(" -"&amp;$A6," -","|",COLUMNS($B:B))),FIND("|",SUBSTITUTE($A6&amp;" -"," -","|",COLUMNS($B:B)))-FIND("|",SUBSTITUTE(" -"&amp;$A6," -","|",COLUMNS($B:B)))),"")</f>
        <v>Attelé</v>
      </c>
      <c r="H6" s="19" t="str">
        <f t="array" ref="H6">SUBSTITUTE(IFERROR(MID($A6,FIND("|",SUBSTITUTE(" -"&amp;$A6," -","|",COLUMNS($B:C))),FIND("|",SUBSTITUTE($A6&amp;" -"," -","|",COLUMNS($B:C)))-FIND("|",SUBSTITUTE(" -"&amp;$A6," -","|",COLUMNS($B:C)))),""),"m","")</f>
        <v xml:space="preserve"> 2825</v>
      </c>
      <c r="I6" s="19" t="str">
        <f t="array" ref="I6">SUBSTITUTE(IFERROR(MID($A6,FIND("|",SUBSTITUTE(" -"&amp;$A6," -","|",COLUMNS($B:D))),FIND("|",SUBSTITUTE($A6&amp;" -"," -","|",COLUMNS($B:D)))-FIND("|",SUBSTITUTE(" -"&amp;$A6," -","|",COLUMNS($B:D)))),""),"€","")</f>
        <v xml:space="preserve"> 18000 </v>
      </c>
      <c r="J6" s="19" t="str">
        <f t="array" ref="J6">SUBSTITUTE(IFERROR(MID($A6,FIND("|",SUBSTITUTE(" -"&amp;$A6," -","|",COLUMNS($B:E))),FIND("|",SUBSTITUTE($A6&amp;" -"," -","|",COLUMNS($B:E)))-FIND("|",SUBSTITUTE(" -"&amp;$A6," -","|",COLUMNS($B:E)))),""),"Partants","")</f>
        <v xml:space="preserve"> 18 </v>
      </c>
    </row>
    <row r="7" spans="1:10">
      <c r="A7" s="2" t="s">
        <v>4</v>
      </c>
      <c r="B7" s="10" t="str">
        <f t="shared" si="0"/>
        <v>Attelé</v>
      </c>
      <c r="C7" s="11" t="str">
        <f t="shared" si="1"/>
        <v>2825</v>
      </c>
      <c r="D7" s="11" t="str">
        <f t="shared" si="2"/>
        <v>13000</v>
      </c>
      <c r="E7" s="12" t="str">
        <f t="shared" si="3"/>
        <v xml:space="preserve"> 15</v>
      </c>
      <c r="G7" s="19" t="str">
        <f t="array" ref="G7">IFERROR(MID($A7,FIND("|",SUBSTITUTE(" -"&amp;$A7," -","|",COLUMNS($B:B))),FIND("|",SUBSTITUTE($A7&amp;" -"," -","|",COLUMNS($B:B)))-FIND("|",SUBSTITUTE(" -"&amp;$A7," -","|",COLUMNS($B:B)))),"")</f>
        <v>Attelé</v>
      </c>
      <c r="H7" s="19" t="str">
        <f t="array" ref="H7">SUBSTITUTE(IFERROR(MID($A7,FIND("|",SUBSTITUTE(" -"&amp;$A7," -","|",COLUMNS($B:C))),FIND("|",SUBSTITUTE($A7&amp;" -"," -","|",COLUMNS($B:C)))-FIND("|",SUBSTITUTE(" -"&amp;$A7," -","|",COLUMNS($B:C)))),""),"m","")</f>
        <v xml:space="preserve"> 2825</v>
      </c>
      <c r="I7" s="19" t="str">
        <f t="array" ref="I7">SUBSTITUTE(IFERROR(MID($A7,FIND("|",SUBSTITUTE(" -"&amp;$A7," -","|",COLUMNS($B:D))),FIND("|",SUBSTITUTE($A7&amp;" -"," -","|",COLUMNS($B:D)))-FIND("|",SUBSTITUTE(" -"&amp;$A7," -","|",COLUMNS($B:D)))),""),"€","")</f>
        <v xml:space="preserve"> 13000 </v>
      </c>
      <c r="J7" s="19" t="str">
        <f t="array" ref="J7">SUBSTITUTE(IFERROR(MID($A7,FIND("|",SUBSTITUTE(" -"&amp;$A7," -","|",COLUMNS($B:E))),FIND("|",SUBSTITUTE($A7&amp;" -"," -","|",COLUMNS($B:E)))-FIND("|",SUBSTITUTE(" -"&amp;$A7," -","|",COLUMNS($B:E)))),""),"Partants","")</f>
        <v xml:space="preserve"> 15 </v>
      </c>
    </row>
    <row r="8" spans="1:10">
      <c r="A8" s="2" t="s">
        <v>4</v>
      </c>
      <c r="B8" s="10" t="str">
        <f t="shared" si="0"/>
        <v>Attelé</v>
      </c>
      <c r="C8" s="11" t="str">
        <f t="shared" si="1"/>
        <v>2825</v>
      </c>
      <c r="D8" s="11" t="str">
        <f t="shared" si="2"/>
        <v>13000</v>
      </c>
      <c r="E8" s="12" t="str">
        <f t="shared" si="3"/>
        <v xml:space="preserve"> 15</v>
      </c>
      <c r="G8" s="19" t="str">
        <f t="array" ref="G8">IFERROR(MID($A8,FIND("|",SUBSTITUTE(" -"&amp;$A8," -","|",COLUMNS($B:B))),FIND("|",SUBSTITUTE($A8&amp;" -"," -","|",COLUMNS($B:B)))-FIND("|",SUBSTITUTE(" -"&amp;$A8," -","|",COLUMNS($B:B)))),"")</f>
        <v>Attelé</v>
      </c>
      <c r="H8" s="19" t="str">
        <f t="array" ref="H8">SUBSTITUTE(IFERROR(MID($A8,FIND("|",SUBSTITUTE(" -"&amp;$A8," -","|",COLUMNS($B:C))),FIND("|",SUBSTITUTE($A8&amp;" -"," -","|",COLUMNS($B:C)))-FIND("|",SUBSTITUTE(" -"&amp;$A8," -","|",COLUMNS($B:C)))),""),"m","")</f>
        <v xml:space="preserve"> 2825</v>
      </c>
      <c r="I8" s="19" t="str">
        <f t="array" ref="I8">SUBSTITUTE(IFERROR(MID($A8,FIND("|",SUBSTITUTE(" -"&amp;$A8," -","|",COLUMNS($B:D))),FIND("|",SUBSTITUTE($A8&amp;" -"," -","|",COLUMNS($B:D)))-FIND("|",SUBSTITUTE(" -"&amp;$A8," -","|",COLUMNS($B:D)))),""),"€","")</f>
        <v xml:space="preserve"> 13000 </v>
      </c>
      <c r="J8" s="19" t="str">
        <f t="array" ref="J8">SUBSTITUTE(IFERROR(MID($A8,FIND("|",SUBSTITUTE(" -"&amp;$A8," -","|",COLUMNS($B:E))),FIND("|",SUBSTITUTE($A8&amp;" -"," -","|",COLUMNS($B:E)))-FIND("|",SUBSTITUTE(" -"&amp;$A8," -","|",COLUMNS($B:E)))),""),"Partants","")</f>
        <v xml:space="preserve"> 15 </v>
      </c>
    </row>
    <row r="9" spans="1:10">
      <c r="A9" s="2" t="s">
        <v>5</v>
      </c>
      <c r="B9" s="10" t="str">
        <f t="shared" si="0"/>
        <v>Monté</v>
      </c>
      <c r="C9" s="11" t="str">
        <f t="shared" si="1"/>
        <v>2850</v>
      </c>
      <c r="D9" s="11" t="str">
        <f t="shared" si="2"/>
        <v>16000</v>
      </c>
      <c r="E9" s="12" t="str">
        <f t="shared" si="3"/>
        <v xml:space="preserve"> 15</v>
      </c>
      <c r="G9" s="19" t="str">
        <f t="array" ref="G9">IFERROR(MID($A9,FIND("|",SUBSTITUTE(" -"&amp;$A9," -","|",COLUMNS($B:B))),FIND("|",SUBSTITUTE($A9&amp;" -"," -","|",COLUMNS($B:B)))-FIND("|",SUBSTITUTE(" -"&amp;$A9," -","|",COLUMNS($B:B)))),"")</f>
        <v>Monté</v>
      </c>
      <c r="H9" s="19" t="str">
        <f t="array" ref="H9">SUBSTITUTE(IFERROR(MID($A9,FIND("|",SUBSTITUTE(" -"&amp;$A9," -","|",COLUMNS($B:C))),FIND("|",SUBSTITUTE($A9&amp;" -"," -","|",COLUMNS($B:C)))-FIND("|",SUBSTITUTE(" -"&amp;$A9," -","|",COLUMNS($B:C)))),""),"m","")</f>
        <v xml:space="preserve"> 2850</v>
      </c>
      <c r="I9" s="19" t="str">
        <f t="array" ref="I9">SUBSTITUTE(IFERROR(MID($A9,FIND("|",SUBSTITUTE(" -"&amp;$A9," -","|",COLUMNS($B:D))),FIND("|",SUBSTITUTE($A9&amp;" -"," -","|",COLUMNS($B:D)))-FIND("|",SUBSTITUTE(" -"&amp;$A9," -","|",COLUMNS($B:D)))),""),"€","")</f>
        <v xml:space="preserve"> 16000 </v>
      </c>
      <c r="J9" s="19" t="str">
        <f t="array" ref="J9">SUBSTITUTE(IFERROR(MID($A9,FIND("|",SUBSTITUTE(" -"&amp;$A9," -","|",COLUMNS($B:E))),FIND("|",SUBSTITUTE($A9&amp;" -"," -","|",COLUMNS($B:E)))-FIND("|",SUBSTITUTE(" -"&amp;$A9," -","|",COLUMNS($B:E)))),""),"Partants","")</f>
        <v xml:space="preserve"> 15 </v>
      </c>
    </row>
    <row r="10" spans="1:10" ht="15" thickBot="1">
      <c r="A10" s="3" t="s">
        <v>6</v>
      </c>
      <c r="B10" s="13" t="str">
        <f t="shared" si="0"/>
        <v>Attelé</v>
      </c>
      <c r="C10" s="14" t="str">
        <f t="shared" si="1"/>
        <v>2850</v>
      </c>
      <c r="D10" s="14" t="str">
        <f t="shared" si="2"/>
        <v>5500</v>
      </c>
      <c r="E10" s="15" t="str">
        <f t="shared" si="3"/>
        <v xml:space="preserve"> 16</v>
      </c>
      <c r="G10" s="19" t="str">
        <f t="array" ref="G10">IFERROR(MID($A10,FIND("|",SUBSTITUTE(" -"&amp;$A10," -","|",COLUMNS($B:B))),FIND("|",SUBSTITUTE($A10&amp;" -"," -","|",COLUMNS($B:B)))-FIND("|",SUBSTITUTE(" -"&amp;$A10," -","|",COLUMNS($B:B)))),"")</f>
        <v>Attelé</v>
      </c>
      <c r="H10" s="19" t="str">
        <f t="array" ref="H10">SUBSTITUTE(IFERROR(MID($A10,FIND("|",SUBSTITUTE(" -"&amp;$A10," -","|",COLUMNS($B:C))),FIND("|",SUBSTITUTE($A10&amp;" -"," -","|",COLUMNS($B:C)))-FIND("|",SUBSTITUTE(" -"&amp;$A10," -","|",COLUMNS($B:C)))),""),"m","")</f>
        <v xml:space="preserve"> 2850</v>
      </c>
      <c r="I10" s="19" t="str">
        <f t="array" ref="I10">SUBSTITUTE(IFERROR(MID($A10,FIND("|",SUBSTITUTE(" -"&amp;$A10," -","|",COLUMNS($B:D))),FIND("|",SUBSTITUTE($A10&amp;" -"," -","|",COLUMNS($B:D)))-FIND("|",SUBSTITUTE(" -"&amp;$A10," -","|",COLUMNS($B:D)))),""),"€","")</f>
        <v xml:space="preserve"> 5500 </v>
      </c>
      <c r="J10" s="19" t="str">
        <f t="array" ref="J10">SUBSTITUTE(IFERROR(MID($A10,FIND("|",SUBSTITUTE(" -"&amp;$A10," -","|",COLUMNS($B:E))),FIND("|",SUBSTITUTE($A10&amp;" -"," -","|",COLUMNS($B:E)))-FIND("|",SUBSTITUTE(" -"&amp;$A10," -","|",COLUMNS($B:E)))),""),"Partants","")</f>
        <v xml:space="preserve"> 16 </v>
      </c>
    </row>
    <row r="11" spans="1:10" ht="1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tulipe</cp:lastModifiedBy>
  <dcterms:created xsi:type="dcterms:W3CDTF">2022-03-20T09:19:48Z</dcterms:created>
  <dcterms:modified xsi:type="dcterms:W3CDTF">2022-03-20T10:43:07Z</dcterms:modified>
</cp:coreProperties>
</file>