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10" yWindow="-110" windowWidth="19420" windowHeight="11020" activeTab="1"/>
  </bookViews>
  <sheets>
    <sheet name="Entrée" sheetId="1" r:id="rId1"/>
    <sheet name="Distribution" sheetId="2" r:id="rId2"/>
    <sheet name="Distribution (à obtenir)" sheetId="4" r:id="rId3"/>
  </sheets>
  <definedNames>
    <definedName name="groupe">OFFSET(Entrée!$G$3,,,COUNT(Entrée!$G:$G))</definedName>
    <definedName name="tablo">OFFSET(Entrée!$B$3:$F$3,,,ROWS(groupe))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" i="2" a="1"/>
  <c r="B7" s="1"/>
  <c r="C7" a="1"/>
  <c r="C7" s="1"/>
  <c r="D7" a="1"/>
  <c r="D7" s="1"/>
  <c r="E7" a="1"/>
  <c r="E7" s="1"/>
  <c r="F7" a="1"/>
  <c r="F7" s="1"/>
  <c r="B8" a="1"/>
  <c r="B8" s="1"/>
  <c r="C8" a="1"/>
  <c r="C8" s="1"/>
  <c r="D8" a="1"/>
  <c r="D8" s="1"/>
  <c r="E8" a="1"/>
  <c r="E8" s="1"/>
  <c r="F8" a="1"/>
  <c r="F8" s="1"/>
  <c r="B9" a="1"/>
  <c r="B9" s="1"/>
  <c r="C9" a="1"/>
  <c r="C9" s="1"/>
  <c r="D9" a="1"/>
  <c r="D9" s="1"/>
  <c r="E9" a="1"/>
  <c r="E9" s="1"/>
  <c r="F9" a="1"/>
  <c r="F9" s="1"/>
  <c r="B10" a="1"/>
  <c r="B10" s="1"/>
  <c r="C10" a="1"/>
  <c r="C10" s="1"/>
  <c r="D10" a="1"/>
  <c r="D10" s="1"/>
  <c r="E10" a="1"/>
  <c r="E10" s="1"/>
  <c r="F10" a="1"/>
  <c r="F10" s="1"/>
  <c r="B11" a="1"/>
  <c r="B11" s="1"/>
  <c r="C11" a="1"/>
  <c r="C11" s="1"/>
  <c r="D11" a="1"/>
  <c r="D11" s="1"/>
  <c r="E11" a="1"/>
  <c r="E11" s="1"/>
  <c r="F11" a="1"/>
  <c r="F11" s="1"/>
  <c r="B12" a="1"/>
  <c r="B12" s="1"/>
  <c r="C12" a="1"/>
  <c r="C12" s="1"/>
  <c r="D12" a="1"/>
  <c r="D12" s="1"/>
  <c r="E12" a="1"/>
  <c r="E12" s="1"/>
  <c r="F12" a="1"/>
  <c r="F12" s="1"/>
  <c r="B13" a="1"/>
  <c r="B13" s="1"/>
  <c r="C13" a="1"/>
  <c r="C13" s="1"/>
  <c r="D13" a="1"/>
  <c r="D13" s="1"/>
  <c r="E13" a="1"/>
  <c r="E13" s="1"/>
  <c r="F13" a="1"/>
  <c r="F13" s="1"/>
  <c r="B14" a="1"/>
  <c r="B14" s="1"/>
  <c r="C14" a="1"/>
  <c r="C14" s="1"/>
  <c r="D14" a="1"/>
  <c r="D14" s="1"/>
  <c r="E14" a="1"/>
  <c r="E14" s="1"/>
  <c r="F14" a="1"/>
  <c r="F14" s="1"/>
  <c r="C6" a="1"/>
  <c r="C6" s="1"/>
  <c r="D6" a="1"/>
  <c r="D6" s="1"/>
  <c r="E6" a="1"/>
  <c r="E6" s="1"/>
  <c r="F6" a="1"/>
  <c r="F6" s="1"/>
  <c r="B6" a="1"/>
  <c r="B6" s="1"/>
  <c r="M3" i="1" a="1"/>
  <c r="M3" s="1"/>
  <c r="L3" a="1"/>
  <c r="L3" s="1"/>
  <c r="K3" a="1"/>
  <c r="K3" s="1"/>
  <c r="J3" a="1"/>
  <c r="J3" s="1"/>
  <c r="I3"/>
</calcChain>
</file>

<file path=xl/sharedStrings.xml><?xml version="1.0" encoding="utf-8"?>
<sst xmlns="http://schemas.openxmlformats.org/spreadsheetml/2006/main" count="46" uniqueCount="19">
  <si>
    <t>C1</t>
  </si>
  <si>
    <t>C2</t>
  </si>
  <si>
    <t>C3</t>
  </si>
  <si>
    <t>C4</t>
  </si>
  <si>
    <t>C5</t>
  </si>
  <si>
    <t>Criticité</t>
  </si>
  <si>
    <t>Opportunité</t>
  </si>
  <si>
    <t>Coûts</t>
  </si>
  <si>
    <t>Taux de service</t>
  </si>
  <si>
    <t>Poids</t>
  </si>
  <si>
    <t>GROUPE</t>
  </si>
  <si>
    <t>id</t>
  </si>
  <si>
    <t xml:space="preserve"> Critère</t>
  </si>
  <si>
    <t>GROUPE 2</t>
  </si>
  <si>
    <t>GROUPE 3</t>
  </si>
  <si>
    <t>GROUPE 4</t>
  </si>
  <si>
    <t>GROUPE 5</t>
  </si>
  <si>
    <t>GROUPE 6</t>
  </si>
  <si>
    <t>Durée de vie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</si>
</sst>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4"/>
        <bgColor theme="4"/>
      </patternFill>
    </fill>
    <fill>
      <patternFill patternType="solid">
        <fgColor rgb="FF92D050"/>
        <bgColor rgb="FFFFFF00"/>
      </patternFill>
    </fill>
  </fills>
  <borders count="1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2" borderId="0" xfId="0" applyFill="1"/>
    <xf numFmtId="0" fontId="1" fillId="0" borderId="6" xfId="0" applyFont="1" applyBorder="1" applyAlignment="1">
      <alignment horizontal="center" vertical="center" wrapText="1"/>
    </xf>
    <xf numFmtId="0" fontId="1" fillId="3" borderId="6" xfId="0" applyFont="1" applyFill="1" applyBorder="1"/>
    <xf numFmtId="0" fontId="1" fillId="0" borderId="6" xfId="0" applyFont="1" applyBorder="1"/>
    <xf numFmtId="0" fontId="1" fillId="4" borderId="6" xfId="0" applyFont="1" applyFill="1" applyBorder="1" applyAlignment="1">
      <alignment horizontal="center" vertical="center"/>
    </xf>
    <xf numFmtId="0" fontId="1" fillId="3" borderId="0" xfId="0" applyFont="1" applyFill="1"/>
    <xf numFmtId="0" fontId="1" fillId="0" borderId="10" xfId="0" applyFont="1" applyBorder="1"/>
    <xf numFmtId="0" fontId="0" fillId="2" borderId="9" xfId="0" applyFill="1" applyBorder="1"/>
    <xf numFmtId="0" fontId="1" fillId="0" borderId="1" xfId="0" applyFont="1" applyBorder="1" applyAlignment="1">
      <alignment horizontal="center" vertical="center" wrapText="1"/>
    </xf>
    <xf numFmtId="0" fontId="2" fillId="0" borderId="3" xfId="0" applyFont="1" applyBorder="1"/>
    <xf numFmtId="0" fontId="1" fillId="0" borderId="7" xfId="0" applyFont="1" applyBorder="1" applyAlignment="1">
      <alignment horizontal="center" vertical="center" wrapText="1"/>
    </xf>
    <xf numFmtId="0" fontId="2" fillId="0" borderId="8" xfId="0" applyFont="1" applyBorder="1"/>
    <xf numFmtId="0" fontId="1" fillId="5" borderId="6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M17"/>
  <sheetViews>
    <sheetView workbookViewId="0">
      <selection activeCell="K3" sqref="K3:M3"/>
    </sheetView>
  </sheetViews>
  <sheetFormatPr baseColWidth="10" defaultRowHeight="14.5"/>
  <sheetData>
    <row r="1" spans="1:13" ht="15" thickBot="1">
      <c r="A1" s="12" t="s">
        <v>11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3" t="s">
        <v>10</v>
      </c>
    </row>
    <row r="2" spans="1:13" ht="25.5" thickBot="1">
      <c r="A2" s="13"/>
      <c r="B2" s="2" t="s">
        <v>18</v>
      </c>
      <c r="C2" s="2" t="s">
        <v>5</v>
      </c>
      <c r="D2" s="2" t="s">
        <v>6</v>
      </c>
      <c r="E2" s="2" t="s">
        <v>7</v>
      </c>
      <c r="F2" s="2" t="s">
        <v>8</v>
      </c>
      <c r="G2" s="4"/>
    </row>
    <row r="3" spans="1:13">
      <c r="A3">
        <v>169</v>
      </c>
      <c r="B3">
        <v>0.35165920000000001</v>
      </c>
      <c r="C3">
        <v>10</v>
      </c>
      <c r="D3">
        <v>9</v>
      </c>
      <c r="E3">
        <v>2520451.36</v>
      </c>
      <c r="F3">
        <v>0.41850084672694665</v>
      </c>
      <c r="G3" s="4">
        <v>6</v>
      </c>
      <c r="I3">
        <f>MIN(IF($G3:$G17=$G$3,B3:B17,""))</f>
        <v>3.1219462777774199E-2</v>
      </c>
      <c r="J3">
        <f t="array" ref="J3">MIN(IF($G3:$G17=$G$3,C3:C17,""))</f>
        <v>3</v>
      </c>
      <c r="K3">
        <f t="array" ref="K3">MIN(IF($G3:$G17=$G$3,D3:D17,""))</f>
        <v>2</v>
      </c>
      <c r="L3">
        <f t="array" ref="L3">MIN(IF($G3:$G17=$G$3,E3:E17,""))</f>
        <v>808446.45000000007</v>
      </c>
      <c r="M3">
        <f t="array" ref="M3">MIN(IF($G3:$G17=$G$3,F3:F17,""))</f>
        <v>0.24789020846414</v>
      </c>
    </row>
    <row r="4" spans="1:13">
      <c r="A4">
        <v>6537</v>
      </c>
      <c r="B4">
        <v>2.3064640000000001</v>
      </c>
      <c r="C4">
        <v>10</v>
      </c>
      <c r="D4">
        <v>9</v>
      </c>
      <c r="E4">
        <v>27293.2562</v>
      </c>
      <c r="F4">
        <v>0.78527898775675953</v>
      </c>
      <c r="G4" s="4">
        <v>2</v>
      </c>
    </row>
    <row r="5" spans="1:13">
      <c r="A5">
        <v>5675</v>
      </c>
      <c r="B5">
        <v>2.3230909999999998</v>
      </c>
      <c r="C5">
        <v>5</v>
      </c>
      <c r="D5">
        <v>2</v>
      </c>
      <c r="E5">
        <v>10134.714099999999</v>
      </c>
      <c r="F5">
        <v>0.45948008075115332</v>
      </c>
      <c r="G5" s="4">
        <v>4</v>
      </c>
    </row>
    <row r="6" spans="1:13">
      <c r="A6">
        <v>654</v>
      </c>
      <c r="B6">
        <v>0.7341472</v>
      </c>
      <c r="C6">
        <v>1</v>
      </c>
      <c r="D6">
        <v>10</v>
      </c>
      <c r="E6">
        <v>164392.94899999999</v>
      </c>
      <c r="F6">
        <v>9.1881206545270433E-2</v>
      </c>
      <c r="G6" s="4">
        <v>5</v>
      </c>
    </row>
    <row r="7" spans="1:13">
      <c r="A7">
        <v>54</v>
      </c>
      <c r="B7">
        <v>0.65910639999999998</v>
      </c>
      <c r="C7">
        <v>6</v>
      </c>
      <c r="D7">
        <v>1</v>
      </c>
      <c r="E7">
        <v>213600.79300000001</v>
      </c>
      <c r="F7">
        <v>0.18976799359360363</v>
      </c>
      <c r="G7" s="4">
        <v>3</v>
      </c>
    </row>
    <row r="8" spans="1:13">
      <c r="A8">
        <v>43</v>
      </c>
      <c r="B8">
        <v>0.95346739999999996</v>
      </c>
      <c r="C8">
        <v>5</v>
      </c>
      <c r="D8">
        <v>1</v>
      </c>
      <c r="E8">
        <v>457862.23</v>
      </c>
      <c r="F8">
        <v>0.43666684614438733</v>
      </c>
      <c r="G8" s="4">
        <v>5</v>
      </c>
    </row>
    <row r="9" spans="1:13">
      <c r="A9">
        <v>45</v>
      </c>
      <c r="B9">
        <v>0.54640849999999996</v>
      </c>
      <c r="C9">
        <v>5</v>
      </c>
      <c r="D9">
        <v>9</v>
      </c>
      <c r="E9">
        <v>337003.8</v>
      </c>
      <c r="F9">
        <v>0.20009529467388865</v>
      </c>
      <c r="G9" s="4">
        <v>4</v>
      </c>
    </row>
    <row r="10" spans="1:13">
      <c r="A10">
        <v>6262452</v>
      </c>
      <c r="B10">
        <v>0.64217990000000003</v>
      </c>
      <c r="C10">
        <v>3</v>
      </c>
      <c r="D10">
        <v>3</v>
      </c>
      <c r="E10">
        <v>742095.9</v>
      </c>
      <c r="F10">
        <v>0.17006611801630311</v>
      </c>
      <c r="G10" s="4">
        <v>2</v>
      </c>
    </row>
    <row r="11" spans="1:13">
      <c r="A11">
        <v>343</v>
      </c>
      <c r="B11">
        <v>0.3816658</v>
      </c>
      <c r="C11">
        <v>10</v>
      </c>
      <c r="D11">
        <v>7</v>
      </c>
      <c r="E11">
        <v>808446.45000000007</v>
      </c>
      <c r="F11">
        <v>0.71710191357082842</v>
      </c>
      <c r="G11" s="4">
        <v>6</v>
      </c>
    </row>
    <row r="12" spans="1:13">
      <c r="A12">
        <v>4433</v>
      </c>
      <c r="B12">
        <v>0.30478181944444399</v>
      </c>
      <c r="C12">
        <v>10</v>
      </c>
      <c r="D12">
        <v>3</v>
      </c>
      <c r="E12">
        <v>808447.45</v>
      </c>
      <c r="F12">
        <v>0.316658397997578</v>
      </c>
      <c r="G12" s="4">
        <v>5</v>
      </c>
    </row>
    <row r="13" spans="1:13">
      <c r="A13">
        <v>43</v>
      </c>
      <c r="B13">
        <v>0.16800064111111401</v>
      </c>
      <c r="C13">
        <v>9</v>
      </c>
      <c r="D13">
        <v>2</v>
      </c>
      <c r="E13">
        <v>808448.45</v>
      </c>
      <c r="F13">
        <v>0.30290476009089001</v>
      </c>
      <c r="G13" s="4">
        <v>3</v>
      </c>
    </row>
    <row r="14" spans="1:13">
      <c r="A14">
        <v>646</v>
      </c>
      <c r="B14">
        <v>3.1219462777774199E-2</v>
      </c>
      <c r="C14">
        <v>10</v>
      </c>
      <c r="D14">
        <v>1</v>
      </c>
      <c r="E14">
        <v>213600.79300000001</v>
      </c>
      <c r="F14">
        <v>0.28915112218420302</v>
      </c>
      <c r="G14" s="4">
        <v>2</v>
      </c>
    </row>
    <row r="15" spans="1:13">
      <c r="A15">
        <v>554</v>
      </c>
      <c r="B15">
        <v>0.105561715555556</v>
      </c>
      <c r="C15">
        <v>8</v>
      </c>
      <c r="D15">
        <v>8</v>
      </c>
      <c r="E15">
        <v>457862.23</v>
      </c>
      <c r="F15">
        <v>0.27539748427751498</v>
      </c>
      <c r="G15" s="4">
        <v>4</v>
      </c>
    </row>
    <row r="16" spans="1:13">
      <c r="A16">
        <v>64</v>
      </c>
      <c r="B16">
        <v>0.242342893888886</v>
      </c>
      <c r="C16">
        <v>4</v>
      </c>
      <c r="D16">
        <v>5</v>
      </c>
      <c r="E16">
        <v>80841.45</v>
      </c>
      <c r="F16">
        <v>0.26164384637082699</v>
      </c>
      <c r="G16" s="4">
        <v>5</v>
      </c>
    </row>
    <row r="17" spans="1:7">
      <c r="A17">
        <v>646</v>
      </c>
      <c r="B17">
        <v>0.37912407222222599</v>
      </c>
      <c r="C17">
        <v>3</v>
      </c>
      <c r="D17">
        <v>2</v>
      </c>
      <c r="E17">
        <v>808452.45</v>
      </c>
      <c r="F17">
        <v>0.24789020846414</v>
      </c>
      <c r="G17" s="4">
        <v>6</v>
      </c>
    </row>
  </sheetData>
  <mergeCells count="1">
    <mergeCell ref="A1:A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4"/>
  <sheetViews>
    <sheetView tabSelected="1" workbookViewId="0">
      <selection activeCell="K13" sqref="K13"/>
    </sheetView>
  </sheetViews>
  <sheetFormatPr baseColWidth="10" defaultRowHeight="14.5"/>
  <sheetData>
    <row r="1" spans="1:6" ht="15" thickBot="1">
      <c r="A1" s="14" t="s">
        <v>12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</row>
    <row r="2" spans="1:6" ht="25.5" thickBot="1">
      <c r="A2" s="15"/>
      <c r="B2" s="2" t="s">
        <v>18</v>
      </c>
      <c r="C2" s="5" t="s">
        <v>5</v>
      </c>
      <c r="D2" s="5" t="s">
        <v>6</v>
      </c>
      <c r="E2" s="5" t="s">
        <v>7</v>
      </c>
      <c r="F2" s="5" t="s">
        <v>8</v>
      </c>
    </row>
    <row r="3" spans="1:6">
      <c r="A3" s="6"/>
      <c r="B3" s="6"/>
      <c r="C3" s="6"/>
      <c r="D3" s="6"/>
      <c r="E3" s="6"/>
      <c r="F3" s="6"/>
    </row>
    <row r="4" spans="1:6">
      <c r="A4" s="7" t="s">
        <v>9</v>
      </c>
      <c r="B4" s="8">
        <v>2</v>
      </c>
      <c r="C4" s="8">
        <v>3</v>
      </c>
      <c r="D4" s="8">
        <v>2</v>
      </c>
      <c r="E4" s="8">
        <v>1</v>
      </c>
      <c r="F4" s="8">
        <v>2</v>
      </c>
    </row>
    <row r="5" spans="1:6">
      <c r="A5" s="9"/>
      <c r="B5" s="9"/>
      <c r="C5" s="9"/>
      <c r="D5" s="9"/>
      <c r="E5" s="9"/>
      <c r="F5" s="9"/>
    </row>
    <row r="6" spans="1:6">
      <c r="A6" s="7" t="s">
        <v>17</v>
      </c>
      <c r="B6" s="16">
        <f t="array" aca="1" ref="B6" ca="1">IFERROR(MIN(IF(groupe=SUBSTITUTE($A6,"GROUPE ","")*1,INDEX(tablo,,COLUMN(A:A)))),"")</f>
        <v>0.35165920000000001</v>
      </c>
      <c r="C6" s="16">
        <f t="array" aca="1" ref="C6" ca="1">IFERROR(MIN(IF(groupe=SUBSTITUTE($A6,"GROUPE ","")*1,INDEX(tablo,,COLUMN(B:B)))),"")</f>
        <v>3</v>
      </c>
      <c r="D6" s="16">
        <f t="array" aca="1" ref="D6" ca="1">IFERROR(MIN(IF(groupe=SUBSTITUTE($A6,"GROUPE ","")*1,INDEX(tablo,,COLUMN(C:C)))),"")</f>
        <v>2</v>
      </c>
      <c r="E6" s="16">
        <f t="array" aca="1" ref="E6" ca="1">IFERROR(MIN(IF(groupe=SUBSTITUTE($A6,"GROUPE ","")*1,INDEX(tablo,,COLUMN(D:D)))),"")</f>
        <v>808446.45000000007</v>
      </c>
      <c r="F6" s="16">
        <f t="array" aca="1" ref="F6" ca="1">IFERROR(MIN(IF(groupe=SUBSTITUTE($A6,"GROUPE ","")*1,INDEX(tablo,,COLUMN(E:E)))),"")</f>
        <v>0.24789020846414</v>
      </c>
    </row>
    <row r="7" spans="1:6">
      <c r="A7" s="7" t="s">
        <v>13</v>
      </c>
      <c r="B7" s="16">
        <f t="array" aca="1" ref="B7" ca="1">IFERROR(MIN(IF(groupe=SUBSTITUTE($A7,"GROUPE ","")*1,INDEX(tablo,,COLUMN(A:A)))),"")</f>
        <v>3.1219462777774199E-2</v>
      </c>
      <c r="C7" s="16">
        <f t="array" aca="1" ref="C7" ca="1">IFERROR(MIN(IF(groupe=SUBSTITUTE($A7,"GROUPE ","")*1,INDEX(tablo,,COLUMN(B:B)))),"")</f>
        <v>3</v>
      </c>
      <c r="D7" s="16">
        <f t="array" aca="1" ref="D7" ca="1">IFERROR(MIN(IF(groupe=SUBSTITUTE($A7,"GROUPE ","")*1,INDEX(tablo,,COLUMN(C:C)))),"")</f>
        <v>1</v>
      </c>
      <c r="E7" s="16">
        <f t="array" aca="1" ref="E7" ca="1">IFERROR(MIN(IF(groupe=SUBSTITUTE($A7,"GROUPE ","")*1,INDEX(tablo,,COLUMN(D:D)))),"")</f>
        <v>27293.2562</v>
      </c>
      <c r="F7" s="16">
        <f t="array" aca="1" ref="F7" ca="1">IFERROR(MIN(IF(groupe=SUBSTITUTE($A7,"GROUPE ","")*1,INDEX(tablo,,COLUMN(E:E)))),"")</f>
        <v>0.17006611801630311</v>
      </c>
    </row>
    <row r="8" spans="1:6">
      <c r="A8" s="7" t="s">
        <v>14</v>
      </c>
      <c r="B8" s="16">
        <f t="array" aca="1" ref="B8" ca="1">IFERROR(MIN(IF(groupe=SUBSTITUTE($A8,"GROUPE ","")*1,INDEX(tablo,,COLUMN(A:A)))),"")</f>
        <v>0.16800064111111401</v>
      </c>
      <c r="C8" s="16">
        <f t="array" aca="1" ref="C8" ca="1">IFERROR(MIN(IF(groupe=SUBSTITUTE($A8,"GROUPE ","")*1,INDEX(tablo,,COLUMN(B:B)))),"")</f>
        <v>6</v>
      </c>
      <c r="D8" s="16">
        <f t="array" aca="1" ref="D8" ca="1">IFERROR(MIN(IF(groupe=SUBSTITUTE($A8,"GROUPE ","")*1,INDEX(tablo,,COLUMN(C:C)))),"")</f>
        <v>1</v>
      </c>
      <c r="E8" s="16">
        <f t="array" aca="1" ref="E8" ca="1">IFERROR(MIN(IF(groupe=SUBSTITUTE($A8,"GROUPE ","")*1,INDEX(tablo,,COLUMN(D:D)))),"")</f>
        <v>213600.79300000001</v>
      </c>
      <c r="F8" s="16">
        <f t="array" aca="1" ref="F8" ca="1">IFERROR(MIN(IF(groupe=SUBSTITUTE($A8,"GROUPE ","")*1,INDEX(tablo,,COLUMN(E:E)))),"")</f>
        <v>0.18976799359360363</v>
      </c>
    </row>
    <row r="9" spans="1:6">
      <c r="A9" s="7" t="s">
        <v>15</v>
      </c>
      <c r="B9" s="16">
        <f t="array" aca="1" ref="B9" ca="1">IFERROR(MIN(IF(groupe=SUBSTITUTE($A9,"GROUPE ","")*1,INDEX(tablo,,COLUMN(A:A)))),"")</f>
        <v>0.105561715555556</v>
      </c>
      <c r="C9" s="16">
        <f t="array" aca="1" ref="C9" ca="1">IFERROR(MIN(IF(groupe=SUBSTITUTE($A9,"GROUPE ","")*1,INDEX(tablo,,COLUMN(B:B)))),"")</f>
        <v>5</v>
      </c>
      <c r="D9" s="16">
        <f t="array" aca="1" ref="D9" ca="1">IFERROR(MIN(IF(groupe=SUBSTITUTE($A9,"GROUPE ","")*1,INDEX(tablo,,COLUMN(C:C)))),"")</f>
        <v>2</v>
      </c>
      <c r="E9" s="16">
        <f t="array" aca="1" ref="E9" ca="1">IFERROR(MIN(IF(groupe=SUBSTITUTE($A9,"GROUPE ","")*1,INDEX(tablo,,COLUMN(D:D)))),"")</f>
        <v>10134.714099999999</v>
      </c>
      <c r="F9" s="16">
        <f t="array" aca="1" ref="F9" ca="1">IFERROR(MIN(IF(groupe=SUBSTITUTE($A9,"GROUPE ","")*1,INDEX(tablo,,COLUMN(E:E)))),"")</f>
        <v>0.20009529467388865</v>
      </c>
    </row>
    <row r="10" spans="1:6">
      <c r="A10" s="7" t="s">
        <v>16</v>
      </c>
      <c r="B10" s="16">
        <f t="array" aca="1" ref="B10" ca="1">IFERROR(MIN(IF(groupe=SUBSTITUTE($A10,"GROUPE ","")*1,INDEX(tablo,,COLUMN(A:A)))),"")</f>
        <v>0.242342893888886</v>
      </c>
      <c r="C10" s="16">
        <f t="array" aca="1" ref="C10" ca="1">IFERROR(MIN(IF(groupe=SUBSTITUTE($A10,"GROUPE ","")*1,INDEX(tablo,,COLUMN(B:B)))),"")</f>
        <v>1</v>
      </c>
      <c r="D10" s="16">
        <f t="array" aca="1" ref="D10" ca="1">IFERROR(MIN(IF(groupe=SUBSTITUTE($A10,"GROUPE ","")*1,INDEX(tablo,,COLUMN(C:C)))),"")</f>
        <v>1</v>
      </c>
      <c r="E10" s="16">
        <f t="array" aca="1" ref="E10" ca="1">IFERROR(MIN(IF(groupe=SUBSTITUTE($A10,"GROUPE ","")*1,INDEX(tablo,,COLUMN(D:D)))),"")</f>
        <v>80841.45</v>
      </c>
      <c r="F10" s="16">
        <f t="array" aca="1" ref="F10" ca="1">IFERROR(MIN(IF(groupe=SUBSTITUTE($A10,"GROUPE ","")*1,INDEX(tablo,,COLUMN(E:E)))),"")</f>
        <v>9.1881206545270433E-2</v>
      </c>
    </row>
    <row r="11" spans="1:6">
      <c r="B11" s="16" t="str">
        <f t="array" aca="1" ref="B11" ca="1">IFERROR(MIN(IF(groupe=SUBSTITUTE($A11,"GROUPE ","")*1,INDEX(tablo,,COLUMN(A:A)))),"")</f>
        <v/>
      </c>
      <c r="C11" s="16" t="str">
        <f t="array" aca="1" ref="C11" ca="1">IFERROR(MIN(IF(groupe=SUBSTITUTE($A11,"GROUPE ","")*1,INDEX(tablo,,COLUMN(B:B)))),"")</f>
        <v/>
      </c>
      <c r="D11" s="16" t="str">
        <f t="array" aca="1" ref="D11" ca="1">IFERROR(MIN(IF(groupe=SUBSTITUTE($A11,"GROUPE ","")*1,INDEX(tablo,,COLUMN(C:C)))),"")</f>
        <v/>
      </c>
      <c r="E11" s="16" t="str">
        <f t="array" aca="1" ref="E11" ca="1">IFERROR(MIN(IF(groupe=SUBSTITUTE($A11,"GROUPE ","")*1,INDEX(tablo,,COLUMN(D:D)))),"")</f>
        <v/>
      </c>
      <c r="F11" s="16" t="str">
        <f t="array" aca="1" ref="F11" ca="1">IFERROR(MIN(IF(groupe=SUBSTITUTE($A11,"GROUPE ","")*1,INDEX(tablo,,COLUMN(E:E)))),"")</f>
        <v/>
      </c>
    </row>
    <row r="12" spans="1:6">
      <c r="B12" s="16" t="str">
        <f t="array" aca="1" ref="B12" ca="1">IFERROR(MIN(IF(groupe=SUBSTITUTE($A12,"GROUPE ","")*1,INDEX(tablo,,COLUMN(A:A)))),"")</f>
        <v/>
      </c>
      <c r="C12" s="16" t="str">
        <f t="array" aca="1" ref="C12" ca="1">IFERROR(MIN(IF(groupe=SUBSTITUTE($A12,"GROUPE ","")*1,INDEX(tablo,,COLUMN(B:B)))),"")</f>
        <v/>
      </c>
      <c r="D12" s="16" t="str">
        <f t="array" aca="1" ref="D12" ca="1">IFERROR(MIN(IF(groupe=SUBSTITUTE($A12,"GROUPE ","")*1,INDEX(tablo,,COLUMN(C:C)))),"")</f>
        <v/>
      </c>
      <c r="E12" s="16" t="str">
        <f t="array" aca="1" ref="E12" ca="1">IFERROR(MIN(IF(groupe=SUBSTITUTE($A12,"GROUPE ","")*1,INDEX(tablo,,COLUMN(D:D)))),"")</f>
        <v/>
      </c>
      <c r="F12" s="16" t="str">
        <f t="array" aca="1" ref="F12" ca="1">IFERROR(MIN(IF(groupe=SUBSTITUTE($A12,"GROUPE ","")*1,INDEX(tablo,,COLUMN(E:E)))),"")</f>
        <v/>
      </c>
    </row>
    <row r="13" spans="1:6">
      <c r="B13" s="16" t="str">
        <f t="array" aca="1" ref="B13" ca="1">IFERROR(MIN(IF(groupe=SUBSTITUTE($A13,"GROUPE ","")*1,INDEX(tablo,,COLUMN(A:A)))),"")</f>
        <v/>
      </c>
      <c r="C13" s="16" t="str">
        <f t="array" aca="1" ref="C13" ca="1">IFERROR(MIN(IF(groupe=SUBSTITUTE($A13,"GROUPE ","")*1,INDEX(tablo,,COLUMN(B:B)))),"")</f>
        <v/>
      </c>
      <c r="D13" s="16" t="str">
        <f t="array" aca="1" ref="D13" ca="1">IFERROR(MIN(IF(groupe=SUBSTITUTE($A13,"GROUPE ","")*1,INDEX(tablo,,COLUMN(C:C)))),"")</f>
        <v/>
      </c>
      <c r="E13" s="16" t="str">
        <f t="array" aca="1" ref="E13" ca="1">IFERROR(MIN(IF(groupe=SUBSTITUTE($A13,"GROUPE ","")*1,INDEX(tablo,,COLUMN(D:D)))),"")</f>
        <v/>
      </c>
      <c r="F13" s="16" t="str">
        <f t="array" aca="1" ref="F13" ca="1">IFERROR(MIN(IF(groupe=SUBSTITUTE($A13,"GROUPE ","")*1,INDEX(tablo,,COLUMN(E:E)))),"")</f>
        <v/>
      </c>
    </row>
    <row r="14" spans="1:6">
      <c r="B14" s="16" t="str">
        <f t="array" aca="1" ref="B14" ca="1">IFERROR(MIN(IF(groupe=SUBSTITUTE($A14,"GROUPE ","")*1,INDEX(tablo,,COLUMN(A:A)))),"")</f>
        <v/>
      </c>
      <c r="C14" s="16" t="str">
        <f t="array" aca="1" ref="C14" ca="1">IFERROR(MIN(IF(groupe=SUBSTITUTE($A14,"GROUPE ","")*1,INDEX(tablo,,COLUMN(B:B)))),"")</f>
        <v/>
      </c>
      <c r="D14" s="16" t="str">
        <f t="array" aca="1" ref="D14" ca="1">IFERROR(MIN(IF(groupe=SUBSTITUTE($A14,"GROUPE ","")*1,INDEX(tablo,,COLUMN(C:C)))),"")</f>
        <v/>
      </c>
      <c r="E14" s="16" t="str">
        <f t="array" aca="1" ref="E14" ca="1">IFERROR(MIN(IF(groupe=SUBSTITUTE($A14,"GROUPE ","")*1,INDEX(tablo,,COLUMN(D:D)))),"")</f>
        <v/>
      </c>
      <c r="F14" s="16" t="str">
        <f t="array" aca="1" ref="F14" ca="1">IFERROR(MIN(IF(groupe=SUBSTITUTE($A14,"GROUPE ","")*1,INDEX(tablo,,COLUMN(E:E)))),"")</f>
        <v/>
      </c>
    </row>
  </sheetData>
  <mergeCells count="1">
    <mergeCell ref="A1:A2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0"/>
  <sheetViews>
    <sheetView workbookViewId="0">
      <selection activeCell="A6" sqref="A6"/>
    </sheetView>
  </sheetViews>
  <sheetFormatPr baseColWidth="10" defaultRowHeight="14.5"/>
  <sheetData>
    <row r="1" spans="1:6" ht="15" thickBot="1">
      <c r="A1" s="14" t="s">
        <v>12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</row>
    <row r="2" spans="1:6" ht="25.5" thickBot="1">
      <c r="A2" s="15"/>
      <c r="B2" s="2" t="s">
        <v>18</v>
      </c>
      <c r="C2" s="5" t="s">
        <v>5</v>
      </c>
      <c r="D2" s="5" t="s">
        <v>6</v>
      </c>
      <c r="E2" s="5" t="s">
        <v>7</v>
      </c>
      <c r="F2" s="5" t="s">
        <v>8</v>
      </c>
    </row>
    <row r="3" spans="1:6">
      <c r="A3" s="6"/>
      <c r="B3" s="6"/>
      <c r="C3" s="6"/>
      <c r="D3" s="6"/>
      <c r="E3" s="6"/>
      <c r="F3" s="6"/>
    </row>
    <row r="4" spans="1:6">
      <c r="A4" s="7" t="s">
        <v>9</v>
      </c>
      <c r="B4" s="8">
        <v>2</v>
      </c>
      <c r="C4" s="8">
        <v>3</v>
      </c>
      <c r="D4" s="8">
        <v>2</v>
      </c>
      <c r="E4" s="8">
        <v>1</v>
      </c>
      <c r="F4" s="8">
        <v>2</v>
      </c>
    </row>
    <row r="5" spans="1:6">
      <c r="A5" s="9"/>
      <c r="B5" s="9"/>
      <c r="C5" s="9"/>
      <c r="D5" s="9"/>
      <c r="E5" s="9"/>
      <c r="F5" s="9"/>
    </row>
    <row r="6" spans="1:6">
      <c r="A6" s="10" t="s">
        <v>17</v>
      </c>
      <c r="B6" s="11">
        <v>0.35165920000000001</v>
      </c>
      <c r="C6" s="11">
        <v>3</v>
      </c>
      <c r="D6" s="11">
        <v>2</v>
      </c>
      <c r="E6" s="11">
        <v>808452.45</v>
      </c>
      <c r="F6" s="11">
        <v>0.24789020846414</v>
      </c>
    </row>
    <row r="7" spans="1:6">
      <c r="A7" s="10" t="s">
        <v>13</v>
      </c>
      <c r="B7" s="11">
        <v>3.1219462777774199E-2</v>
      </c>
      <c r="C7" s="11">
        <v>3</v>
      </c>
      <c r="D7" s="11">
        <v>1</v>
      </c>
      <c r="E7" s="11">
        <v>742095.9</v>
      </c>
      <c r="F7" s="11">
        <v>0.17006611801630311</v>
      </c>
    </row>
    <row r="8" spans="1:6">
      <c r="A8" s="10" t="s">
        <v>14</v>
      </c>
      <c r="B8" s="11">
        <v>0.16800064111111401</v>
      </c>
      <c r="C8" s="11">
        <v>6</v>
      </c>
      <c r="D8" s="11">
        <v>1</v>
      </c>
      <c r="E8" s="11">
        <v>808448.45</v>
      </c>
      <c r="F8" s="11">
        <v>0.18976799359360363</v>
      </c>
    </row>
    <row r="9" spans="1:6">
      <c r="A9" s="10" t="s">
        <v>15</v>
      </c>
      <c r="B9" s="11">
        <v>0.105561715555556</v>
      </c>
      <c r="C9" s="11">
        <v>5</v>
      </c>
      <c r="D9" s="11">
        <v>2</v>
      </c>
      <c r="E9" s="11">
        <v>337003.8</v>
      </c>
      <c r="F9" s="11">
        <v>0.20009529467388865</v>
      </c>
    </row>
    <row r="10" spans="1:6">
      <c r="A10" s="10" t="s">
        <v>16</v>
      </c>
      <c r="B10" s="11">
        <v>0.242342893888886</v>
      </c>
      <c r="C10" s="11">
        <v>1</v>
      </c>
      <c r="D10" s="11">
        <v>1</v>
      </c>
      <c r="E10" s="11">
        <v>80841.45</v>
      </c>
      <c r="F10" s="11">
        <v>9.1881206545270433E-2</v>
      </c>
    </row>
  </sheetData>
  <mergeCells count="1"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Entrée</vt:lpstr>
      <vt:lpstr>Distribution</vt:lpstr>
      <vt:lpstr>Distribution (à obtenir)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Melvin Kouassi</dc:creator>
  <cp:lastModifiedBy>tulipe</cp:lastModifiedBy>
  <dcterms:created xsi:type="dcterms:W3CDTF">2022-01-25T16:29:00Z</dcterms:created>
  <dcterms:modified xsi:type="dcterms:W3CDTF">2022-01-25T19:19:03Z</dcterms:modified>
</cp:coreProperties>
</file>