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5"/>
  <workbookPr codeName="ThisWorkbook"/>
  <bookViews>
    <workbookView xWindow="5420" yWindow="2440" windowWidth="19420" windowHeight="11020" activeTab="1"/>
  </bookViews>
  <sheets>
    <sheet name="Feuil1" sheetId="1" r:id="rId1"/>
    <sheet name="Feuil2" sheetId="2" r:id="rId2"/>
  </sheets>
  <definedNames>
    <definedName name="critère">Feuil1!$C$2:$C$14</definedName>
    <definedName name="FERIES">Feuil1!$B$2:$B$14</definedName>
  </definedNames>
  <calcPr calcId="124519"/>
  <extLst xmlns:x15="http://schemas.microsoft.com/office/spreadsheetml/2010/11/main">
    <ext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D4" i="2" a="1"/>
  <c r="E4" a="1"/>
  <c r="F4" a="1"/>
  <c r="G4" a="1"/>
  <c r="H4" a="1"/>
  <c r="I4" a="1"/>
  <c r="D5" a="1"/>
  <c r="E5" a="1"/>
  <c r="F5" a="1"/>
  <c r="G5" a="1"/>
  <c r="H5" a="1"/>
  <c r="I5" a="1"/>
  <c r="D6" a="1"/>
  <c r="E6" a="1"/>
  <c r="F6" a="1"/>
  <c r="G6" a="1"/>
  <c r="H6" a="1"/>
  <c r="I6" a="1"/>
  <c r="E3" a="1"/>
  <c r="F3" a="1"/>
  <c r="G3" a="1"/>
  <c r="H3" a="1"/>
  <c r="I3" a="1"/>
  <c r="D3" a="1"/>
  <c r="I6" l="1"/>
  <c r="H6"/>
  <c r="G6"/>
  <c r="F6"/>
  <c r="E6"/>
  <c r="D6"/>
  <c r="I5"/>
  <c r="H5"/>
  <c r="G5"/>
  <c r="F5"/>
  <c r="E5"/>
  <c r="D5"/>
  <c r="I4"/>
  <c r="H4"/>
  <c r="G4"/>
  <c r="F4"/>
  <c r="E4"/>
  <c r="D4"/>
  <c r="I3"/>
  <c r="H3"/>
  <c r="G3"/>
  <c r="F3"/>
  <c r="E3"/>
  <c r="D3"/>
  <c r="C5" i="1" l="1"/>
  <c r="C4"/>
  <c r="C6"/>
  <c r="C8"/>
  <c r="C9"/>
  <c r="C10"/>
  <c r="C11"/>
  <c r="C12"/>
  <c r="C13"/>
  <c r="C14"/>
  <c r="C2"/>
  <c r="P4" i="2" l="1"/>
  <c r="P5"/>
  <c r="P6"/>
  <c r="P7"/>
  <c r="B3" i="1"/>
  <c r="B7" s="1"/>
  <c r="B2"/>
  <c r="B5"/>
  <c r="B6"/>
  <c r="B10"/>
  <c r="B11"/>
  <c r="B12"/>
  <c r="B13"/>
  <c r="B14"/>
  <c r="P3" i="2"/>
  <c r="B9" i="1" l="1"/>
  <c r="B8"/>
  <c r="B4"/>
</calcChain>
</file>

<file path=xl/sharedStrings.xml><?xml version="1.0" encoding="utf-8"?>
<sst xmlns="http://schemas.openxmlformats.org/spreadsheetml/2006/main" count="26" uniqueCount="26">
  <si>
    <t>MAI</t>
  </si>
  <si>
    <t>JUIN</t>
  </si>
  <si>
    <t>MARS</t>
  </si>
  <si>
    <t>AVRIL</t>
  </si>
  <si>
    <t>JUILLET</t>
  </si>
  <si>
    <t>AOÛT</t>
  </si>
  <si>
    <t>SEPTEMBRE</t>
  </si>
  <si>
    <t>OCTOBRE</t>
  </si>
  <si>
    <t>NOVEMBRE</t>
  </si>
  <si>
    <t>DÉCEMBRE</t>
  </si>
  <si>
    <t>Jour de l’An</t>
  </si>
  <si>
    <t>Pâques</t>
  </si>
  <si>
    <t>Lundi de Pâques</t>
  </si>
  <si>
    <t>Fête du travail</t>
  </si>
  <si>
    <t>Victoire 1945</t>
  </si>
  <si>
    <t>Ascension</t>
  </si>
  <si>
    <t>Pentecôte</t>
  </si>
  <si>
    <t>Lundi de Pentecôte</t>
  </si>
  <si>
    <t>Fête Nationale</t>
  </si>
  <si>
    <t>Assomption</t>
  </si>
  <si>
    <t>Toussaint</t>
  </si>
  <si>
    <t>Armistice 1918</t>
  </si>
  <si>
    <t>Noël</t>
  </si>
  <si>
    <t>janvier</t>
  </si>
  <si>
    <t>février</t>
  </si>
  <si>
    <t>critère</t>
  </si>
</sst>
</file>

<file path=xl/styles.xml><?xml version="1.0" encoding="utf-8"?>
<styleSheet xmlns="http://schemas.openxmlformats.org/spreadsheetml/2006/main">
  <numFmts count="3">
    <numFmt numFmtId="164" formatCode="[$-40C]d\-mmm\-yy;@"/>
    <numFmt numFmtId="166" formatCode="[$-F800]dddd\,\ mmmm\ dd\,\ yyyy"/>
    <numFmt numFmtId="168" formatCode="General;s\t\d;&quot;&quot;"/>
  </numFmts>
  <fonts count="4">
    <font>
      <sz val="12"/>
      <color theme="1"/>
      <name val="Calibri"/>
      <family val="2"/>
      <scheme val="minor"/>
    </font>
    <font>
      <sz val="8"/>
      <name val="Calibri"/>
      <family val="2"/>
      <scheme val="minor"/>
    </font>
    <font>
      <sz val="14"/>
      <color rgb="FF1A1A1A"/>
      <name val="Open Sans"/>
    </font>
    <font>
      <b/>
      <sz val="14"/>
      <color rgb="FF1A1A1A"/>
      <name val="Open Sans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0" fillId="0" borderId="0" xfId="0" applyAlignment="1"/>
    <xf numFmtId="0" fontId="0" fillId="0" borderId="0" xfId="0" applyFill="1"/>
    <xf numFmtId="14" fontId="0" fillId="0" borderId="0" xfId="0" applyNumberFormat="1"/>
    <xf numFmtId="0" fontId="0" fillId="0" borderId="0" xfId="0" applyFill="1" applyAlignment="1">
      <alignment wrapText="1"/>
    </xf>
    <xf numFmtId="0" fontId="0" fillId="0" borderId="0" xfId="0" applyFill="1" applyAlignment="1"/>
    <xf numFmtId="0" fontId="3" fillId="0" borderId="0" xfId="0" applyFont="1"/>
    <xf numFmtId="164" fontId="2" fillId="0" borderId="0" xfId="0" applyNumberFormat="1" applyFont="1"/>
    <xf numFmtId="166" fontId="0" fillId="0" borderId="0" xfId="0" applyNumberFormat="1"/>
    <xf numFmtId="0" fontId="0" fillId="0" borderId="0" xfId="0" applyNumberFormat="1"/>
    <xf numFmtId="168" fontId="0" fillId="0" borderId="1" xfId="0" applyNumberForma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M15"/>
  <sheetViews>
    <sheetView workbookViewId="0">
      <selection activeCell="G2" sqref="G2"/>
    </sheetView>
  </sheetViews>
  <sheetFormatPr baseColWidth="10" defaultRowHeight="15.5"/>
  <cols>
    <col min="1" max="1" width="23.83203125" bestFit="1" customWidth="1"/>
    <col min="2" max="2" width="13.5" bestFit="1" customWidth="1"/>
  </cols>
  <sheetData>
    <row r="1" spans="1:13" ht="51" customHeight="1">
      <c r="B1" s="2">
        <v>2022</v>
      </c>
      <c r="C1" s="2" t="s">
        <v>25</v>
      </c>
      <c r="D1" s="2"/>
      <c r="E1" s="2"/>
    </row>
    <row r="2" spans="1:13" ht="18">
      <c r="A2" s="6" t="s">
        <v>10</v>
      </c>
      <c r="B2" s="7">
        <f>DATE(B1,1,1)</f>
        <v>44562</v>
      </c>
      <c r="C2" s="2">
        <f>IF(OR(WEEKDAY(B2,2)=6,WEEKDAY(B2,2)=7),0,WEEKDAY(B2,2))</f>
        <v>0</v>
      </c>
      <c r="D2" s="2"/>
      <c r="E2" s="2"/>
      <c r="F2" s="2"/>
      <c r="G2" s="2"/>
      <c r="H2" s="2"/>
      <c r="I2" s="2"/>
      <c r="J2" s="2"/>
      <c r="K2" s="2"/>
    </row>
    <row r="3" spans="1:13" ht="18">
      <c r="A3" s="6" t="s">
        <v>11</v>
      </c>
      <c r="B3" s="7">
        <f>ROUND(DATE(B1,4,MOD(234-11*MOD(B1,19),30))/7,0)*7-6</f>
        <v>44668</v>
      </c>
      <c r="C3" s="2">
        <v>1</v>
      </c>
      <c r="D3" s="2"/>
      <c r="E3" s="2"/>
      <c r="F3" s="2"/>
      <c r="G3" s="2"/>
      <c r="H3" s="2"/>
      <c r="I3" s="2"/>
      <c r="J3" s="2"/>
      <c r="K3" s="2"/>
    </row>
    <row r="4" spans="1:13" ht="18">
      <c r="A4" s="6" t="s">
        <v>12</v>
      </c>
      <c r="B4" s="7">
        <f>B3+1</f>
        <v>44669</v>
      </c>
      <c r="C4" s="2">
        <f t="shared" ref="C3:C14" si="0">IF(OR(WEEKDAY(B4,2)=6,WEEKDAY(B4,2)=7),0,WEEKDAY(B4,2))</f>
        <v>1</v>
      </c>
      <c r="D4" s="2"/>
      <c r="E4" s="2"/>
      <c r="F4" s="2"/>
      <c r="G4" s="2"/>
      <c r="H4" s="2"/>
      <c r="I4" s="2"/>
      <c r="J4" s="2"/>
      <c r="K4" s="2"/>
    </row>
    <row r="5" spans="1:13" ht="18">
      <c r="A5" s="6" t="s">
        <v>13</v>
      </c>
      <c r="B5" s="7">
        <f>DATE(B1,5,1)</f>
        <v>44682</v>
      </c>
      <c r="C5" s="2">
        <f>IF(OR(WEEKDAY(B5,2)=6,WEEKDAY(B5,2)=7),0,WEEKDAY(B5,2))</f>
        <v>0</v>
      </c>
      <c r="D5" s="2"/>
      <c r="E5" s="2"/>
      <c r="F5" s="2"/>
      <c r="G5" s="2"/>
      <c r="H5" s="2"/>
      <c r="I5" s="2"/>
      <c r="J5" s="2"/>
      <c r="K5" s="2"/>
    </row>
    <row r="6" spans="1:13" ht="18">
      <c r="A6" s="6" t="s">
        <v>14</v>
      </c>
      <c r="B6" s="7">
        <f>DATE(B1,5,8)</f>
        <v>44689</v>
      </c>
      <c r="C6" s="2">
        <f t="shared" si="0"/>
        <v>0</v>
      </c>
      <c r="D6" s="2"/>
      <c r="E6" s="2"/>
      <c r="F6" s="2"/>
      <c r="G6" s="2"/>
      <c r="H6" s="2"/>
      <c r="I6" s="2"/>
      <c r="J6" s="2"/>
      <c r="K6" s="2"/>
    </row>
    <row r="7" spans="1:13" ht="18">
      <c r="A7" s="6" t="s">
        <v>15</v>
      </c>
      <c r="B7" s="7">
        <f>B3+39</f>
        <v>44707</v>
      </c>
      <c r="C7" s="2">
        <v>1</v>
      </c>
      <c r="D7" s="2"/>
      <c r="E7" s="2"/>
      <c r="F7" s="2"/>
      <c r="G7" s="2"/>
      <c r="H7" s="2"/>
      <c r="I7" s="2"/>
      <c r="J7" s="2"/>
      <c r="K7" s="2"/>
    </row>
    <row r="8" spans="1:13" ht="18">
      <c r="A8" s="6" t="s">
        <v>16</v>
      </c>
      <c r="B8" s="7">
        <f>B3+49</f>
        <v>44717</v>
      </c>
      <c r="C8" s="2">
        <f t="shared" si="0"/>
        <v>0</v>
      </c>
      <c r="D8" s="2"/>
      <c r="E8" s="2"/>
      <c r="F8" s="2"/>
      <c r="G8" s="2"/>
      <c r="H8" s="2"/>
      <c r="I8" s="2"/>
      <c r="J8" s="2"/>
      <c r="K8" s="2"/>
    </row>
    <row r="9" spans="1:13" ht="18">
      <c r="A9" s="6" t="s">
        <v>17</v>
      </c>
      <c r="B9" s="7">
        <f>B3+50</f>
        <v>44718</v>
      </c>
      <c r="C9" s="2">
        <f t="shared" si="0"/>
        <v>1</v>
      </c>
      <c r="D9" s="2"/>
      <c r="E9" s="2"/>
      <c r="F9" s="2"/>
      <c r="G9" s="2"/>
      <c r="H9" s="2"/>
      <c r="I9" s="2"/>
      <c r="J9" s="2"/>
      <c r="K9" s="2"/>
    </row>
    <row r="10" spans="1:13" ht="18">
      <c r="A10" s="6" t="s">
        <v>18</v>
      </c>
      <c r="B10" s="7">
        <f>DATE(B1,7,14)</f>
        <v>44756</v>
      </c>
      <c r="C10" s="2">
        <f t="shared" si="0"/>
        <v>4</v>
      </c>
      <c r="D10" s="2"/>
      <c r="E10" s="2"/>
      <c r="F10" s="2"/>
      <c r="G10" s="2"/>
      <c r="H10" s="2"/>
      <c r="I10" s="2"/>
      <c r="J10" s="2"/>
      <c r="K10" s="2"/>
    </row>
    <row r="11" spans="1:13" ht="18">
      <c r="A11" s="6" t="s">
        <v>19</v>
      </c>
      <c r="B11" s="7">
        <f>DATE(B1,8,15)</f>
        <v>44788</v>
      </c>
      <c r="C11" s="2">
        <f t="shared" si="0"/>
        <v>1</v>
      </c>
      <c r="D11" s="2"/>
      <c r="E11" s="2"/>
    </row>
    <row r="12" spans="1:13" ht="16" customHeight="1">
      <c r="A12" s="6" t="s">
        <v>20</v>
      </c>
      <c r="B12" s="7">
        <f>DATE(B1,11,1)</f>
        <v>44866</v>
      </c>
      <c r="C12" s="2">
        <f t="shared" si="0"/>
        <v>2</v>
      </c>
      <c r="D12" s="2"/>
      <c r="E12" s="4"/>
      <c r="F12" s="1"/>
      <c r="G12" s="1"/>
      <c r="H12" s="1"/>
      <c r="I12" s="1"/>
      <c r="J12" s="1"/>
      <c r="K12" s="1"/>
      <c r="L12" s="1"/>
      <c r="M12" s="1"/>
    </row>
    <row r="13" spans="1:13" ht="18">
      <c r="A13" s="6" t="s">
        <v>21</v>
      </c>
      <c r="B13" s="7">
        <f>DATE(B1,11,11)</f>
        <v>44876</v>
      </c>
      <c r="C13" s="2">
        <f t="shared" si="0"/>
        <v>5</v>
      </c>
      <c r="D13" s="2"/>
      <c r="E13" s="5"/>
      <c r="F13" s="1"/>
      <c r="G13" s="1"/>
      <c r="H13" s="1"/>
      <c r="I13" s="1"/>
      <c r="J13" s="1"/>
      <c r="K13" s="1"/>
      <c r="L13" s="1"/>
      <c r="M13" s="1"/>
    </row>
    <row r="14" spans="1:13" ht="18">
      <c r="A14" s="6" t="s">
        <v>22</v>
      </c>
      <c r="B14" s="7">
        <f>DATE(B1,12,25)</f>
        <v>44920</v>
      </c>
      <c r="C14" s="2">
        <f t="shared" si="0"/>
        <v>0</v>
      </c>
      <c r="D14" s="2"/>
      <c r="E14" s="1"/>
      <c r="F14" s="1"/>
      <c r="G14" s="1"/>
      <c r="H14" s="1"/>
      <c r="I14" s="1"/>
      <c r="J14" s="1"/>
      <c r="K14" s="1"/>
      <c r="L14" s="1"/>
      <c r="M14" s="1"/>
    </row>
    <row r="15" spans="1:13">
      <c r="E15" s="1"/>
      <c r="F15" s="1"/>
      <c r="G15" s="1"/>
      <c r="H15" s="1"/>
      <c r="I15" s="1"/>
      <c r="J15" s="1"/>
      <c r="K15" s="1"/>
      <c r="L15" s="1"/>
      <c r="M15" s="1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:P54"/>
  <sheetViews>
    <sheetView tabSelected="1" topLeftCell="A2" workbookViewId="0">
      <selection activeCell="H15" sqref="H15"/>
    </sheetView>
  </sheetViews>
  <sheetFormatPr baseColWidth="10" defaultRowHeight="15.5"/>
  <cols>
    <col min="1" max="1" width="22" customWidth="1"/>
    <col min="2" max="2" width="19.4140625" bestFit="1" customWidth="1"/>
  </cols>
  <sheetData>
    <row r="1" spans="1:16">
      <c r="D1">
        <v>10</v>
      </c>
    </row>
    <row r="2" spans="1:16">
      <c r="D2" t="s">
        <v>23</v>
      </c>
      <c r="E2" t="s">
        <v>24</v>
      </c>
      <c r="F2" t="s">
        <v>2</v>
      </c>
      <c r="G2" t="s">
        <v>3</v>
      </c>
      <c r="H2" t="s">
        <v>0</v>
      </c>
      <c r="I2" t="s">
        <v>1</v>
      </c>
      <c r="J2" t="s">
        <v>4</v>
      </c>
      <c r="K2" t="s">
        <v>5</v>
      </c>
      <c r="L2" t="s">
        <v>6</v>
      </c>
      <c r="M2" t="s">
        <v>7</v>
      </c>
      <c r="N2" t="s">
        <v>8</v>
      </c>
      <c r="O2" t="s">
        <v>9</v>
      </c>
    </row>
    <row r="3" spans="1:16">
      <c r="A3" s="9">
        <v>44562</v>
      </c>
      <c r="B3" s="9">
        <v>44575</v>
      </c>
      <c r="D3" s="10">
        <f t="array" aca="1" ref="D3" ca="1">SUM(IF(MONTH(ROW(INDIRECT($A3&amp;":"&amp;$B3)))=MONTH("01/"&amp;D$2),1,0))-SUM(IF(MONTH(ROW(INDIRECT($A3&amp;":"&amp;$B3)))=MONTH("01/"&amp;D$2),IF(WEEKDAY(ROW(INDIRECT($A3&amp;":"&amp;$B3)),2)&gt;=6,1,0),0))-SUMPRODUCT(--(FREQUENCY(IFERROR(MATCH(IF(MONTH(ROW(INDIRECT($A3&amp;":"&amp;$B3)))=MONTH("01/"&amp;D$2),ROW(INDIRECT($A3&amp;":"&amp;$B3)),""),IF(critère=0,0,FERIES),0),""),ROW($1:$13)-1)&gt;0))</f>
        <v>10</v>
      </c>
      <c r="E3" s="10">
        <f t="array" aca="1" ref="E3" ca="1">SUM(IF(MONTH(ROW(INDIRECT($A3&amp;":"&amp;$B3)))=MONTH("01/"&amp;E$2),1,0))-SUM(IF(MONTH(ROW(INDIRECT($A3&amp;":"&amp;$B3)))=MONTH("01/"&amp;E$2),IF(WEEKDAY(ROW(INDIRECT($A3&amp;":"&amp;$B3)),2)&gt;=6,1,0),0))-SUMPRODUCT(--(FREQUENCY(IFERROR(MATCH(IF(MONTH(ROW(INDIRECT($A3&amp;":"&amp;$B3)))=MONTH("01/"&amp;E$2),ROW(INDIRECT($A3&amp;":"&amp;$B3)),""),IF(critère=0,0,FERIES),0),""),ROW($1:$13)-1)&gt;0))</f>
        <v>0</v>
      </c>
      <c r="F3" s="10">
        <f t="array" aca="1" ref="F3" ca="1">SUM(IF(MONTH(ROW(INDIRECT($A3&amp;":"&amp;$B3)))=MONTH("01/"&amp;F$2),1,0))-SUM(IF(MONTH(ROW(INDIRECT($A3&amp;":"&amp;$B3)))=MONTH("01/"&amp;F$2),IF(WEEKDAY(ROW(INDIRECT($A3&amp;":"&amp;$B3)),2)&gt;=6,1,0),0))-SUMPRODUCT(--(FREQUENCY(IFERROR(MATCH(IF(MONTH(ROW(INDIRECT($A3&amp;":"&amp;$B3)))=MONTH("01/"&amp;F$2),ROW(INDIRECT($A3&amp;":"&amp;$B3)),""),IF(critère=0,0,FERIES),0),""),ROW($1:$13)-1)&gt;0))</f>
        <v>0</v>
      </c>
      <c r="G3" s="10">
        <f t="array" aca="1" ref="G3" ca="1">SUM(IF(MONTH(ROW(INDIRECT($A3&amp;":"&amp;$B3)))=MONTH("01/"&amp;G$2),1,0))-SUM(IF(MONTH(ROW(INDIRECT($A3&amp;":"&amp;$B3)))=MONTH("01/"&amp;G$2),IF(WEEKDAY(ROW(INDIRECT($A3&amp;":"&amp;$B3)),2)&gt;=6,1,0),0))-SUMPRODUCT(--(FREQUENCY(IFERROR(MATCH(IF(MONTH(ROW(INDIRECT($A3&amp;":"&amp;$B3)))=MONTH("01/"&amp;G$2),ROW(INDIRECT($A3&amp;":"&amp;$B3)),""),IF(critère=0,0,FERIES),0),""),ROW($1:$13)-1)&gt;0))</f>
        <v>0</v>
      </c>
      <c r="H3" s="10">
        <f t="array" aca="1" ref="H3" ca="1">SUM(IF(MONTH(ROW(INDIRECT($A3&amp;":"&amp;$B3)))=MONTH("01/"&amp;H$2),1,0))-SUM(IF(MONTH(ROW(INDIRECT($A3&amp;":"&amp;$B3)))=MONTH("01/"&amp;H$2),IF(WEEKDAY(ROW(INDIRECT($A3&amp;":"&amp;$B3)),2)&gt;=6,1,0),0))-SUMPRODUCT(--(FREQUENCY(IFERROR(MATCH(IF(MONTH(ROW(INDIRECT($A3&amp;":"&amp;$B3)))=MONTH("01/"&amp;H$2),ROW(INDIRECT($A3&amp;":"&amp;$B3)),""),IF(critère=0,0,FERIES),0),""),ROW($1:$13)-1)&gt;0))</f>
        <v>0</v>
      </c>
      <c r="I3" s="10">
        <f t="array" aca="1" ref="I3" ca="1">SUM(IF(MONTH(ROW(INDIRECT($A3&amp;":"&amp;$B3)))=MONTH("01/"&amp;I$2),1,0))-SUM(IF(MONTH(ROW(INDIRECT($A3&amp;":"&amp;$B3)))=MONTH("01/"&amp;I$2),IF(WEEKDAY(ROW(INDIRECT($A3&amp;":"&amp;$B3)),2)&gt;=6,1,0),0))-SUMPRODUCT(--(FREQUENCY(IFERROR(MATCH(IF(MONTH(ROW(INDIRECT($A3&amp;":"&amp;$B3)))=MONTH("01/"&amp;I$2),ROW(INDIRECT($A3&amp;":"&amp;$B3)),""),IF(critère=0,0,FERIES),0),""),ROW($1:$13)-1)&gt;0))</f>
        <v>0</v>
      </c>
      <c r="P3">
        <f>NETWORKDAYS(A3,B3,FERIES)</f>
        <v>10</v>
      </c>
    </row>
    <row r="4" spans="1:16">
      <c r="A4" s="8">
        <v>44607</v>
      </c>
      <c r="B4" s="8">
        <v>44631</v>
      </c>
      <c r="D4" s="10">
        <f t="array" aca="1" ref="D4" ca="1">SUM(IF(MONTH(ROW(INDIRECT($A4&amp;":"&amp;$B4)))=MONTH("01/"&amp;D$2),1,0))-SUM(IF(MONTH(ROW(INDIRECT($A4&amp;":"&amp;$B4)))=MONTH("01/"&amp;D$2),IF(WEEKDAY(ROW(INDIRECT($A4&amp;":"&amp;$B4)),2)&gt;=6,1,0),0))-SUMPRODUCT(--(FREQUENCY(IFERROR(MATCH(IF(MONTH(ROW(INDIRECT($A4&amp;":"&amp;$B4)))=MONTH("01/"&amp;D$2),ROW(INDIRECT($A4&amp;":"&amp;$B4)),""),IF(critère=0,0,FERIES),0),""),ROW($1:$13)-1)&gt;0))</f>
        <v>0</v>
      </c>
      <c r="E4" s="10">
        <f t="array" aca="1" ref="E4" ca="1">SUM(IF(MONTH(ROW(INDIRECT($A4&amp;":"&amp;$B4)))=MONTH("01/"&amp;E$2),1,0))-SUM(IF(MONTH(ROW(INDIRECT($A4&amp;":"&amp;$B4)))=MONTH("01/"&amp;E$2),IF(WEEKDAY(ROW(INDIRECT($A4&amp;":"&amp;$B4)),2)&gt;=6,1,0),0))-SUMPRODUCT(--(FREQUENCY(IFERROR(MATCH(IF(MONTH(ROW(INDIRECT($A4&amp;":"&amp;$B4)))=MONTH("01/"&amp;E$2),ROW(INDIRECT($A4&amp;":"&amp;$B4)),""),IF(critère=0,0,FERIES),0),""),ROW($1:$13)-1)&gt;0))</f>
        <v>10</v>
      </c>
      <c r="F4" s="10">
        <f t="array" aca="1" ref="F4" ca="1">SUM(IF(MONTH(ROW(INDIRECT($A4&amp;":"&amp;$B4)))=MONTH("01/"&amp;F$2),1,0))-SUM(IF(MONTH(ROW(INDIRECT($A4&amp;":"&amp;$B4)))=MONTH("01/"&amp;F$2),IF(WEEKDAY(ROW(INDIRECT($A4&amp;":"&amp;$B4)),2)&gt;=6,1,0),0))-SUMPRODUCT(--(FREQUENCY(IFERROR(MATCH(IF(MONTH(ROW(INDIRECT($A4&amp;":"&amp;$B4)))=MONTH("01/"&amp;F$2),ROW(INDIRECT($A4&amp;":"&amp;$B4)),""),IF(critère=0,0,FERIES),0),""),ROW($1:$13)-1)&gt;0))</f>
        <v>9</v>
      </c>
      <c r="G4" s="10">
        <f t="array" aca="1" ref="G4" ca="1">SUM(IF(MONTH(ROW(INDIRECT($A4&amp;":"&amp;$B4)))=MONTH("01/"&amp;G$2),1,0))-SUM(IF(MONTH(ROW(INDIRECT($A4&amp;":"&amp;$B4)))=MONTH("01/"&amp;G$2),IF(WEEKDAY(ROW(INDIRECT($A4&amp;":"&amp;$B4)),2)&gt;=6,1,0),0))-SUMPRODUCT(--(FREQUENCY(IFERROR(MATCH(IF(MONTH(ROW(INDIRECT($A4&amp;":"&amp;$B4)))=MONTH("01/"&amp;G$2),ROW(INDIRECT($A4&amp;":"&amp;$B4)),""),IF(critère=0,0,FERIES),0),""),ROW($1:$13)-1)&gt;0))</f>
        <v>0</v>
      </c>
      <c r="H4" s="10">
        <f t="array" aca="1" ref="H4" ca="1">SUM(IF(MONTH(ROW(INDIRECT($A4&amp;":"&amp;$B4)))=MONTH("01/"&amp;H$2),1,0))-SUM(IF(MONTH(ROW(INDIRECT($A4&amp;":"&amp;$B4)))=MONTH("01/"&amp;H$2),IF(WEEKDAY(ROW(INDIRECT($A4&amp;":"&amp;$B4)),2)&gt;=6,1,0),0))-SUMPRODUCT(--(FREQUENCY(IFERROR(MATCH(IF(MONTH(ROW(INDIRECT($A4&amp;":"&amp;$B4)))=MONTH("01/"&amp;H$2),ROW(INDIRECT($A4&amp;":"&amp;$B4)),""),IF(critère=0,0,FERIES),0),""),ROW($1:$13)-1)&gt;0))</f>
        <v>0</v>
      </c>
      <c r="I4" s="10">
        <f t="array" aca="1" ref="I4" ca="1">SUM(IF(MONTH(ROW(INDIRECT($A4&amp;":"&amp;$B4)))=MONTH("01/"&amp;I$2),1,0))-SUM(IF(MONTH(ROW(INDIRECT($A4&amp;":"&amp;$B4)))=MONTH("01/"&amp;I$2),IF(WEEKDAY(ROW(INDIRECT($A4&amp;":"&amp;$B4)),2)&gt;=6,1,0),0))-SUMPRODUCT(--(FREQUENCY(IFERROR(MATCH(IF(MONTH(ROW(INDIRECT($A4&amp;":"&amp;$B4)))=MONTH("01/"&amp;I$2),ROW(INDIRECT($A4&amp;":"&amp;$B4)),""),IF(critère=0,0,FERIES),0),""),ROW($1:$13)-1)&gt;0))</f>
        <v>0</v>
      </c>
      <c r="P4">
        <f>NETWORKDAYS(A4,B4,FERIES)</f>
        <v>19</v>
      </c>
    </row>
    <row r="5" spans="1:16">
      <c r="A5" s="3">
        <v>44632</v>
      </c>
      <c r="B5" s="3">
        <v>44681</v>
      </c>
      <c r="D5" s="10">
        <f t="array" aca="1" ref="D5" ca="1">SUM(IF(MONTH(ROW(INDIRECT($A5&amp;":"&amp;$B5)))=MONTH("01/"&amp;D$2),1,0))-SUM(IF(MONTH(ROW(INDIRECT($A5&amp;":"&amp;$B5)))=MONTH("01/"&amp;D$2),IF(WEEKDAY(ROW(INDIRECT($A5&amp;":"&amp;$B5)),2)&gt;=6,1,0),0))-SUMPRODUCT(--(FREQUENCY(IFERROR(MATCH(IF(MONTH(ROW(INDIRECT($A5&amp;":"&amp;$B5)))=MONTH("01/"&amp;D$2),ROW(INDIRECT($A5&amp;":"&amp;$B5)),""),IF(critère=0,0,FERIES),0),""),ROW($1:$13)-1)&gt;0))</f>
        <v>0</v>
      </c>
      <c r="E5" s="10">
        <f t="array" aca="1" ref="E5" ca="1">SUM(IF(MONTH(ROW(INDIRECT($A5&amp;":"&amp;$B5)))=MONTH("01/"&amp;E$2),1,0))-SUM(IF(MONTH(ROW(INDIRECT($A5&amp;":"&amp;$B5)))=MONTH("01/"&amp;E$2),IF(WEEKDAY(ROW(INDIRECT($A5&amp;":"&amp;$B5)),2)&gt;=6,1,0),0))-SUMPRODUCT(--(FREQUENCY(IFERROR(MATCH(IF(MONTH(ROW(INDIRECT($A5&amp;":"&amp;$B5)))=MONTH("01/"&amp;E$2),ROW(INDIRECT($A5&amp;":"&amp;$B5)),""),IF(critère=0,0,FERIES),0),""),ROW($1:$13)-1)&gt;0))</f>
        <v>0</v>
      </c>
      <c r="F5" s="10">
        <f t="array" aca="1" ref="F5" ca="1">SUM(IF(MONTH(ROW(INDIRECT($A5&amp;":"&amp;$B5)))=MONTH("01/"&amp;F$2),1,0))-SUM(IF(MONTH(ROW(INDIRECT($A5&amp;":"&amp;$B5)))=MONTH("01/"&amp;F$2),IF(WEEKDAY(ROW(INDIRECT($A5&amp;":"&amp;$B5)),2)&gt;=6,1,0),0))-SUMPRODUCT(--(FREQUENCY(IFERROR(MATCH(IF(MONTH(ROW(INDIRECT($A5&amp;":"&amp;$B5)))=MONTH("01/"&amp;F$2),ROW(INDIRECT($A5&amp;":"&amp;$B5)),""),IF(critère=0,0,FERIES),0),""),ROW($1:$13)-1)&gt;0))</f>
        <v>14</v>
      </c>
      <c r="G5" s="10">
        <f t="array" aca="1" ref="G5" ca="1">SUM(IF(MONTH(ROW(INDIRECT($A5&amp;":"&amp;$B5)))=MONTH("01/"&amp;G$2),1,0))-SUM(IF(MONTH(ROW(INDIRECT($A5&amp;":"&amp;$B5)))=MONTH("01/"&amp;G$2),IF(WEEKDAY(ROW(INDIRECT($A5&amp;":"&amp;$B5)),2)&gt;=6,1,0),0))-SUMPRODUCT(--(FREQUENCY(IFERROR(MATCH(IF(MONTH(ROW(INDIRECT($A5&amp;":"&amp;$B5)))=MONTH("01/"&amp;G$2),ROW(INDIRECT($A5&amp;":"&amp;$B5)),""),IF(critère=0,0,FERIES),0),""),ROW($1:$13)-1)&gt;0))</f>
        <v>19</v>
      </c>
      <c r="H5" s="10">
        <f t="array" aca="1" ref="H5" ca="1">SUM(IF(MONTH(ROW(INDIRECT($A5&amp;":"&amp;$B5)))=MONTH("01/"&amp;H$2),1,0))-SUM(IF(MONTH(ROW(INDIRECT($A5&amp;":"&amp;$B5)))=MONTH("01/"&amp;H$2),IF(WEEKDAY(ROW(INDIRECT($A5&amp;":"&amp;$B5)),2)&gt;=6,1,0),0))-SUMPRODUCT(--(FREQUENCY(IFERROR(MATCH(IF(MONTH(ROW(INDIRECT($A5&amp;":"&amp;$B5)))=MONTH("01/"&amp;H$2),ROW(INDIRECT($A5&amp;":"&amp;$B5)),""),IF(critère=0,0,FERIES),0),""),ROW($1:$13)-1)&gt;0))</f>
        <v>0</v>
      </c>
      <c r="I5" s="10">
        <f t="array" aca="1" ref="I5" ca="1">SUM(IF(MONTH(ROW(INDIRECT($A5&amp;":"&amp;$B5)))=MONTH("01/"&amp;I$2),1,0))-SUM(IF(MONTH(ROW(INDIRECT($A5&amp;":"&amp;$B5)))=MONTH("01/"&amp;I$2),IF(WEEKDAY(ROW(INDIRECT($A5&amp;":"&amp;$B5)),2)&gt;=6,1,0),0))-SUMPRODUCT(--(FREQUENCY(IFERROR(MATCH(IF(MONTH(ROW(INDIRECT($A5&amp;":"&amp;$B5)))=MONTH("01/"&amp;I$2),ROW(INDIRECT($A5&amp;":"&amp;$B5)),""),IF(critère=0,0,FERIES),0),""),ROW($1:$13)-1)&gt;0))</f>
        <v>0</v>
      </c>
      <c r="P5">
        <f>NETWORKDAYS(A5,B5,FERIES)</f>
        <v>34</v>
      </c>
    </row>
    <row r="6" spans="1:16">
      <c r="A6" s="3">
        <v>44682</v>
      </c>
      <c r="B6" s="3">
        <v>44722</v>
      </c>
      <c r="D6" s="10">
        <f t="array" aca="1" ref="D6" ca="1">SUM(IF(MONTH(ROW(INDIRECT($A6&amp;":"&amp;$B6)))=MONTH("01/"&amp;D$2),1,0))-SUM(IF(MONTH(ROW(INDIRECT($A6&amp;":"&amp;$B6)))=MONTH("01/"&amp;D$2),IF(WEEKDAY(ROW(INDIRECT($A6&amp;":"&amp;$B6)),2)&gt;=6,1,0),0))-SUMPRODUCT(--(FREQUENCY(IFERROR(MATCH(IF(MONTH(ROW(INDIRECT($A6&amp;":"&amp;$B6)))=MONTH("01/"&amp;D$2),ROW(INDIRECT($A6&amp;":"&amp;$B6)),""),IF(critère=0,0,FERIES),0),""),ROW($1:$13)-1)&gt;0))</f>
        <v>0</v>
      </c>
      <c r="E6" s="10">
        <f t="array" aca="1" ref="E6" ca="1">SUM(IF(MONTH(ROW(INDIRECT($A6&amp;":"&amp;$B6)))=MONTH("01/"&amp;E$2),1,0))-SUM(IF(MONTH(ROW(INDIRECT($A6&amp;":"&amp;$B6)))=MONTH("01/"&amp;E$2),IF(WEEKDAY(ROW(INDIRECT($A6&amp;":"&amp;$B6)),2)&gt;=6,1,0),0))-SUMPRODUCT(--(FREQUENCY(IFERROR(MATCH(IF(MONTH(ROW(INDIRECT($A6&amp;":"&amp;$B6)))=MONTH("01/"&amp;E$2),ROW(INDIRECT($A6&amp;":"&amp;$B6)),""),IF(critère=0,0,FERIES),0),""),ROW($1:$13)-1)&gt;0))</f>
        <v>0</v>
      </c>
      <c r="F6" s="10">
        <f t="array" aca="1" ref="F6" ca="1">SUM(IF(MONTH(ROW(INDIRECT($A6&amp;":"&amp;$B6)))=MONTH("01/"&amp;F$2),1,0))-SUM(IF(MONTH(ROW(INDIRECT($A6&amp;":"&amp;$B6)))=MONTH("01/"&amp;F$2),IF(WEEKDAY(ROW(INDIRECT($A6&amp;":"&amp;$B6)),2)&gt;=6,1,0),0))-SUMPRODUCT(--(FREQUENCY(IFERROR(MATCH(IF(MONTH(ROW(INDIRECT($A6&amp;":"&amp;$B6)))=MONTH("01/"&amp;F$2),ROW(INDIRECT($A6&amp;":"&amp;$B6)),""),IF(critère=0,0,FERIES),0),""),ROW($1:$13)-1)&gt;0))</f>
        <v>0</v>
      </c>
      <c r="G6" s="10">
        <f t="array" aca="1" ref="G6" ca="1">SUM(IF(MONTH(ROW(INDIRECT($A6&amp;":"&amp;$B6)))=MONTH("01/"&amp;G$2),1,0))-SUM(IF(MONTH(ROW(INDIRECT($A6&amp;":"&amp;$B6)))=MONTH("01/"&amp;G$2),IF(WEEKDAY(ROW(INDIRECT($A6&amp;":"&amp;$B6)),2)&gt;=6,1,0),0))-SUMPRODUCT(--(FREQUENCY(IFERROR(MATCH(IF(MONTH(ROW(INDIRECT($A6&amp;":"&amp;$B6)))=MONTH("01/"&amp;G$2),ROW(INDIRECT($A6&amp;":"&amp;$B6)),""),IF(critère=0,0,FERIES),0),""),ROW($1:$13)-1)&gt;0))</f>
        <v>0</v>
      </c>
      <c r="H6" s="10">
        <f t="array" aca="1" ref="H6" ca="1">SUM(IF(MONTH(ROW(INDIRECT($A6&amp;":"&amp;$B6)))=MONTH("01/"&amp;H$2),1,0))-SUM(IF(MONTH(ROW(INDIRECT($A6&amp;":"&amp;$B6)))=MONTH("01/"&amp;H$2),IF(WEEKDAY(ROW(INDIRECT($A6&amp;":"&amp;$B6)),2)&gt;=6,1,0),0))-SUMPRODUCT(--(FREQUENCY(IFERROR(MATCH(IF(MONTH(ROW(INDIRECT($A6&amp;":"&amp;$B6)))=MONTH("01/"&amp;H$2),ROW(INDIRECT($A6&amp;":"&amp;$B6)),""),IF(critère=0,0,FERIES),0),""),ROW($1:$13)-1)&gt;0))</f>
        <v>21</v>
      </c>
      <c r="I6" s="10">
        <f t="array" aca="1" ref="I6" ca="1">SUM(IF(MONTH(ROW(INDIRECT($A6&amp;":"&amp;$B6)))=MONTH("01/"&amp;I$2),1,0))-SUM(IF(MONTH(ROW(INDIRECT($A6&amp;":"&amp;$B6)))=MONTH("01/"&amp;I$2),IF(WEEKDAY(ROW(INDIRECT($A6&amp;":"&amp;$B6)),2)&gt;=6,1,0),0))-SUMPRODUCT(--(FREQUENCY(IFERROR(MATCH(IF(MONTH(ROW(INDIRECT($A6&amp;":"&amp;$B6)))=MONTH("01/"&amp;I$2),ROW(INDIRECT($A6&amp;":"&amp;$B6)),""),IF(critère=0,0,FERIES),0),""),ROW($1:$13)-1)&gt;0))</f>
        <v>7</v>
      </c>
      <c r="P6">
        <f>NETWORKDAYS(A6,B6,FERIES)</f>
        <v>28</v>
      </c>
    </row>
    <row r="7" spans="1:16">
      <c r="P7">
        <f>NETWORKDAYS(A7,B7,FERIES)</f>
        <v>0</v>
      </c>
    </row>
    <row r="11" spans="1:16">
      <c r="A11" s="8"/>
    </row>
    <row r="12" spans="1:16">
      <c r="A12" s="8"/>
    </row>
    <row r="13" spans="1:16">
      <c r="A13" s="8"/>
    </row>
    <row r="14" spans="1:16">
      <c r="A14" s="8"/>
    </row>
    <row r="15" spans="1:16">
      <c r="A15" s="8"/>
    </row>
    <row r="16" spans="1:16">
      <c r="A16" s="8"/>
    </row>
    <row r="17" spans="1:1">
      <c r="A17" s="8"/>
    </row>
    <row r="18" spans="1:1">
      <c r="A18" s="8"/>
    </row>
    <row r="19" spans="1:1">
      <c r="A19" s="8"/>
    </row>
    <row r="20" spans="1:1">
      <c r="A20" s="8"/>
    </row>
    <row r="21" spans="1:1">
      <c r="A21" s="8"/>
    </row>
    <row r="22" spans="1:1">
      <c r="A22" s="8"/>
    </row>
    <row r="23" spans="1:1">
      <c r="A23" s="8"/>
    </row>
    <row r="24" spans="1:1">
      <c r="A24" s="8"/>
    </row>
    <row r="25" spans="1:1">
      <c r="A25" s="8"/>
    </row>
    <row r="26" spans="1:1">
      <c r="A26" s="8"/>
    </row>
    <row r="27" spans="1:1">
      <c r="A27" s="8"/>
    </row>
    <row r="28" spans="1:1">
      <c r="A28" s="8"/>
    </row>
    <row r="29" spans="1:1">
      <c r="A29" s="8"/>
    </row>
    <row r="30" spans="1:1">
      <c r="A30" s="8"/>
    </row>
    <row r="31" spans="1:1">
      <c r="A31" s="8"/>
    </row>
    <row r="32" spans="1:1">
      <c r="A32" s="8"/>
    </row>
    <row r="33" spans="1:1">
      <c r="A33" s="8"/>
    </row>
    <row r="34" spans="1:1">
      <c r="A34" s="8"/>
    </row>
    <row r="35" spans="1:1">
      <c r="A35" s="8"/>
    </row>
    <row r="36" spans="1:1">
      <c r="A36" s="8"/>
    </row>
    <row r="37" spans="1:1">
      <c r="A37" s="8"/>
    </row>
    <row r="38" spans="1:1">
      <c r="A38" s="8"/>
    </row>
    <row r="39" spans="1:1">
      <c r="A39" s="8"/>
    </row>
    <row r="40" spans="1:1">
      <c r="A40" s="8"/>
    </row>
    <row r="41" spans="1:1">
      <c r="A41" s="8"/>
    </row>
    <row r="42" spans="1:1">
      <c r="A42" s="8"/>
    </row>
    <row r="43" spans="1:1">
      <c r="A43" s="8"/>
    </row>
    <row r="44" spans="1:1">
      <c r="A44" s="8"/>
    </row>
    <row r="45" spans="1:1">
      <c r="A45" s="8"/>
    </row>
    <row r="46" spans="1:1">
      <c r="A46" s="8"/>
    </row>
    <row r="47" spans="1:1">
      <c r="A47" s="8"/>
    </row>
    <row r="48" spans="1:1">
      <c r="A48" s="8"/>
    </row>
    <row r="49" spans="1:1">
      <c r="A49" s="8"/>
    </row>
    <row r="50" spans="1:1">
      <c r="A50" s="8"/>
    </row>
    <row r="51" spans="1:1">
      <c r="A51" s="8"/>
    </row>
    <row r="52" spans="1:1">
      <c r="A52" s="8"/>
    </row>
    <row r="53" spans="1:1">
      <c r="A53" s="8"/>
    </row>
    <row r="54" spans="1:1">
      <c r="A54" s="8"/>
    </row>
  </sheetData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2</vt:i4>
      </vt:variant>
    </vt:vector>
  </HeadingPairs>
  <TitlesOfParts>
    <vt:vector size="4" baseType="lpstr">
      <vt:lpstr>Feuil1</vt:lpstr>
      <vt:lpstr>Feuil2</vt:lpstr>
      <vt:lpstr>critère</vt:lpstr>
      <vt:lpstr>FERIES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tulipe</cp:lastModifiedBy>
  <dcterms:created xsi:type="dcterms:W3CDTF">2022-01-10T19:08:51Z</dcterms:created>
  <dcterms:modified xsi:type="dcterms:W3CDTF">2022-01-19T00:22:03Z</dcterms:modified>
</cp:coreProperties>
</file>