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0" i="1"/>
  <c r="P21"/>
  <c r="P22"/>
  <c r="P23"/>
  <c r="P24"/>
  <c r="P25"/>
  <c r="P26"/>
  <c r="P27"/>
  <c r="P28"/>
  <c r="P29"/>
  <c r="P30"/>
  <c r="P31"/>
  <c r="P8"/>
  <c r="P9"/>
  <c r="P10"/>
  <c r="P11"/>
  <c r="P12"/>
  <c r="P13"/>
  <c r="P14"/>
  <c r="P15"/>
  <c r="P16"/>
  <c r="P17"/>
  <c r="P18"/>
  <c r="P19"/>
  <c r="P7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3" a="1"/>
  <c r="D3" s="1"/>
  <c r="O33" s="1"/>
  <c r="O7" l="1"/>
  <c r="Q7" s="1" a="1"/>
  <c r="Q7" s="1"/>
  <c r="O26"/>
  <c r="Q26" s="1" a="1"/>
  <c r="Q26" s="1"/>
  <c r="O24"/>
  <c r="Q24" s="1" a="1"/>
  <c r="Q24" s="1"/>
  <c r="O22"/>
  <c r="Q22" s="1" a="1"/>
  <c r="Q22" s="1"/>
  <c r="O20"/>
  <c r="Q20" s="1" a="1"/>
  <c r="Q20" s="1"/>
  <c r="O18"/>
  <c r="Q18" s="1" a="1"/>
  <c r="Q18" s="1"/>
  <c r="O16"/>
  <c r="Q16" s="1" a="1"/>
  <c r="Q16" s="1"/>
  <c r="O14"/>
  <c r="Q14" s="1" a="1"/>
  <c r="Q14" s="1"/>
  <c r="O12"/>
  <c r="Q12" s="1" a="1"/>
  <c r="Q12" s="1"/>
  <c r="O10"/>
  <c r="Q10" s="1" a="1"/>
  <c r="Q10" s="1"/>
  <c r="O8"/>
  <c r="Q8" s="1" a="1"/>
  <c r="Q8" s="1"/>
  <c r="O30"/>
  <c r="Q30" s="1" a="1"/>
  <c r="Q30" s="1"/>
  <c r="O28"/>
  <c r="Q28" s="1" a="1"/>
  <c r="Q28" s="1"/>
  <c r="O50"/>
  <c r="O48"/>
  <c r="O46"/>
  <c r="O44"/>
  <c r="O42"/>
  <c r="O40"/>
  <c r="O38"/>
  <c r="O36"/>
  <c r="O34"/>
  <c r="O32"/>
  <c r="O27"/>
  <c r="Q27" s="1" a="1"/>
  <c r="Q27" s="1"/>
  <c r="O25"/>
  <c r="Q25" s="1" a="1"/>
  <c r="Q25" s="1"/>
  <c r="O23"/>
  <c r="Q23" s="1" a="1"/>
  <c r="Q23" s="1"/>
  <c r="O21"/>
  <c r="Q21" s="1" a="1"/>
  <c r="Q21" s="1"/>
  <c r="O19"/>
  <c r="Q19" s="1" a="1"/>
  <c r="Q19" s="1"/>
  <c r="O17"/>
  <c r="Q17" s="1" a="1"/>
  <c r="Q17" s="1"/>
  <c r="O15"/>
  <c r="Q15" s="1" a="1"/>
  <c r="Q15" s="1"/>
  <c r="O13"/>
  <c r="Q13" s="1" a="1"/>
  <c r="Q13" s="1"/>
  <c r="O11"/>
  <c r="Q11" s="1" a="1"/>
  <c r="Q11" s="1"/>
  <c r="O9"/>
  <c r="Q9" s="1" a="1"/>
  <c r="Q9" s="1"/>
  <c r="O31"/>
  <c r="Q31" s="1" a="1"/>
  <c r="Q31" s="1"/>
  <c r="O29"/>
  <c r="Q29" s="1" a="1"/>
  <c r="Q29" s="1"/>
  <c r="O51"/>
  <c r="O49"/>
  <c r="O47"/>
  <c r="O45"/>
  <c r="O43"/>
  <c r="O41"/>
  <c r="O39"/>
  <c r="O37"/>
  <c r="O35"/>
  <c r="G8"/>
  <c r="H8" s="1" a="1"/>
  <c r="H8" s="1"/>
  <c r="G7"/>
  <c r="H7" s="1" a="1"/>
  <c r="H7" s="1"/>
  <c r="K12" l="1"/>
  <c r="L12" s="1" a="1"/>
  <c r="L12" s="1"/>
  <c r="G14"/>
  <c r="H14" s="1" a="1"/>
  <c r="H14" s="1"/>
  <c r="K7"/>
  <c r="L7" s="1" a="1"/>
  <c r="L7" s="1"/>
  <c r="G9"/>
  <c r="H9" s="1" a="1"/>
  <c r="H9" s="1"/>
  <c r="G16"/>
  <c r="H16" s="1" a="1"/>
  <c r="H16" s="1"/>
  <c r="G18"/>
  <c r="H18" s="1" a="1"/>
  <c r="H18" s="1"/>
  <c r="K14"/>
  <c r="L14" s="1" a="1"/>
  <c r="L14" s="1"/>
  <c r="K9"/>
  <c r="L9" s="1" a="1"/>
  <c r="L9" s="1"/>
  <c r="G11"/>
  <c r="H11" s="1" a="1"/>
  <c r="H11" s="1"/>
  <c r="K16"/>
  <c r="L16" s="1" a="1"/>
  <c r="L16" s="1"/>
  <c r="K18"/>
  <c r="L18" s="1" a="1"/>
  <c r="L18" s="1"/>
  <c r="K11"/>
  <c r="L11" s="1" a="1"/>
  <c r="L11" s="1"/>
  <c r="G13"/>
  <c r="H13" s="1" a="1"/>
  <c r="H13" s="1"/>
  <c r="K13"/>
  <c r="L13" s="1" a="1"/>
  <c r="L13" s="1"/>
  <c r="G15"/>
  <c r="H15" s="1" a="1"/>
  <c r="H15" s="1"/>
  <c r="G17"/>
  <c r="H17" s="1" a="1"/>
  <c r="H17" s="1"/>
  <c r="G19"/>
  <c r="H19" s="1" a="1"/>
  <c r="H19" s="1"/>
  <c r="K8"/>
  <c r="L8" s="1" a="1"/>
  <c r="L8" s="1"/>
  <c r="G10"/>
  <c r="H10" s="1" a="1"/>
  <c r="H10" s="1"/>
  <c r="K15"/>
  <c r="L15" s="1" a="1"/>
  <c r="L15" s="1"/>
  <c r="K17"/>
  <c r="L17" s="1" a="1"/>
  <c r="L17" s="1"/>
  <c r="K10"/>
  <c r="L10" s="1" a="1"/>
  <c r="L10" s="1"/>
  <c r="G12"/>
  <c r="H12" s="1" a="1"/>
  <c r="H12" s="1"/>
</calcChain>
</file>

<file path=xl/sharedStrings.xml><?xml version="1.0" encoding="utf-8"?>
<sst xmlns="http://schemas.openxmlformats.org/spreadsheetml/2006/main" count="37" uniqueCount="36">
  <si>
    <t>Colonne1</t>
  </si>
  <si>
    <t>Nom</t>
  </si>
  <si>
    <t>Montant</t>
  </si>
  <si>
    <t>Mois :</t>
  </si>
  <si>
    <t>Top</t>
  </si>
  <si>
    <t>Production HT</t>
  </si>
  <si>
    <t>①</t>
  </si>
  <si>
    <t>②</t>
  </si>
  <si>
    <t>③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</si>
  <si>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</si>
  <si>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</si>
  <si>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</si>
  <si>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</si>
  <si>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</si>
  <si>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</si>
  <si>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</si>
  <si>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</si>
  <si>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</si>
  <si>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</si>
  <si>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</si>
  <si>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</si>
  <si>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</si>
  <si>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</si>
  <si>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</si>
  <si>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</si>
  <si>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</si>
  <si>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</si>
  <si>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</si>
  <si>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</si>
  <si>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</si>
  <si>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</si>
  <si>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</si>
  <si>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</si>
  <si>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</si>
  <si>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Colonne2</t>
  </si>
  <si>
    <t xml:space="preserve">véritable classement qui tient compte des ex-equos 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</si>
</sst>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[$-40C]mmmm\-yy;@"/>
    <numFmt numFmtId="167" formatCode="#,##0.00\ &quot;€&quot;;#,##0.00\ &quot;€&quot;;&quot;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6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164" fontId="0" fillId="0" borderId="0" xfId="1" applyNumberFormat="1" applyFon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164" fontId="0" fillId="3" borderId="0" xfId="1" applyNumberFormat="1" applyFont="1" applyFill="1"/>
    <xf numFmtId="0" fontId="0" fillId="3" borderId="0" xfId="0" applyFill="1" applyAlignment="1">
      <alignment horizontal="center"/>
    </xf>
    <xf numFmtId="164" fontId="0" fillId="3" borderId="1" xfId="1" applyNumberFormat="1" applyFont="1" applyFill="1" applyBorder="1"/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3" borderId="1" xfId="0" applyFill="1" applyBorder="1"/>
    <xf numFmtId="0" fontId="5" fillId="3" borderId="1" xfId="0" applyFont="1" applyFill="1" applyBorder="1" applyAlignment="1">
      <alignment horizontal="center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/>
    </xf>
    <xf numFmtId="167" fontId="0" fillId="0" borderId="0" xfId="0" quotePrefix="1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4" borderId="1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\ &quot;€&quot;_-;\-* #,##0.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D27" totalsRowShown="0">
  <autoFilter ref="A2:D27">
    <filterColumn colId="3"/>
  </autoFilter>
  <tableColumns count="4">
    <tableColumn id="1" name="Colonne1"/>
    <tableColumn id="2" name="Nom"/>
    <tableColumn id="3" name="Montant" dataDxfId="0" dataCellStyle="Monétaire"/>
    <tableColumn id="4" name="Colonne2">
      <calculatedColumnFormula array="1">COUNTIF([Montant],"&gt;0")-1-SUM(--(Tableau1[[#This Row],[Montant]]&gt;IF(MATCH([Montant],[Montant],0)=ROW([Montant])-2,[Montant],"")))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51"/>
  <sheetViews>
    <sheetView tabSelected="1" topLeftCell="G1" workbookViewId="0">
      <selection activeCell="S5" sqref="S5"/>
    </sheetView>
  </sheetViews>
  <sheetFormatPr baseColWidth="10" defaultRowHeight="14.5"/>
  <cols>
    <col min="7" max="7" width="15.54296875" customWidth="1"/>
    <col min="13" max="13" width="11.54296875" style="4"/>
    <col min="16" max="16" width="15.81640625" style="18" customWidth="1"/>
  </cols>
  <sheetData>
    <row r="2" spans="1:17">
      <c r="A2" t="s">
        <v>0</v>
      </c>
      <c r="B2" t="s">
        <v>1</v>
      </c>
      <c r="C2" s="1" t="s">
        <v>2</v>
      </c>
      <c r="D2" t="s">
        <v>34</v>
      </c>
      <c r="P2" s="17"/>
    </row>
    <row r="3" spans="1:17">
      <c r="A3">
        <v>1</v>
      </c>
      <c r="B3" t="s">
        <v>9</v>
      </c>
      <c r="C3" s="1">
        <v>0</v>
      </c>
      <c r="D3">
        <f t="array" ref="D3">COUNTIF([Montant],"&gt;0")-1-SUM(--(Tableau1[[#This Row],[Montant]]&gt;IF(MATCH([Montant],[Montant],0)=ROW([Montant])-2,[Montant],"")))</f>
        <v>9</v>
      </c>
      <c r="F3" t="s">
        <v>3</v>
      </c>
      <c r="G3" s="2">
        <v>44348</v>
      </c>
    </row>
    <row r="4" spans="1:17">
      <c r="A4">
        <v>2</v>
      </c>
      <c r="B4" t="s">
        <v>10</v>
      </c>
      <c r="C4" s="1">
        <v>0</v>
      </c>
      <c r="D4">
        <f t="array" ref="D4">COUNTIF([Montant],"&gt;0")-1-SUM(--(Tableau1[[#This Row],[Montant]]&gt;IF(MATCH([Montant],[Montant],0)=ROW([Montant])-2,[Montant],"")))</f>
        <v>9</v>
      </c>
      <c r="F4" s="3"/>
    </row>
    <row r="5" spans="1:17">
      <c r="A5">
        <v>3</v>
      </c>
      <c r="B5" t="s">
        <v>11</v>
      </c>
      <c r="C5" s="1">
        <v>0</v>
      </c>
      <c r="D5">
        <f t="array" ref="D5">COUNTIF([Montant],"&gt;0")-1-SUM(--(Tableau1[[#This Row],[Montant]]&gt;IF(MATCH([Montant],[Montant],0)=ROW([Montant])-2,[Montant],"")))</f>
        <v>9</v>
      </c>
      <c r="O5" t="s">
        <v>35</v>
      </c>
    </row>
    <row r="6" spans="1:17">
      <c r="A6">
        <v>4</v>
      </c>
      <c r="B6" t="s">
        <v>12</v>
      </c>
      <c r="C6" s="1">
        <v>17211.104166666668</v>
      </c>
      <c r="D6">
        <f t="array" ref="D6">COUNTIF([Montant],"&gt;0")-1-SUM(--(Tableau1[[#This Row],[Montant]]&gt;IF(MATCH([Montant],[Montant],0)=ROW([Montant])-2,[Montant],"")))</f>
        <v>2</v>
      </c>
      <c r="F6" t="s">
        <v>4</v>
      </c>
      <c r="G6" t="s">
        <v>5</v>
      </c>
      <c r="H6" t="s">
        <v>1</v>
      </c>
    </row>
    <row r="7" spans="1:17">
      <c r="A7">
        <v>5</v>
      </c>
      <c r="B7" t="s">
        <v>13</v>
      </c>
      <c r="C7" s="1">
        <v>8658.0666666666675</v>
      </c>
      <c r="D7">
        <f t="array" ref="D7">COUNTIF([Montant],"&gt;0")-1-SUM(--(Tableau1[[#This Row],[Montant]]&gt;IF(MATCH([Montant],[Montant],0)=ROW([Montant])-2,[Montant],"")))</f>
        <v>7</v>
      </c>
      <c r="F7" s="14" t="s">
        <v>6</v>
      </c>
      <c r="G7" s="8">
        <f t="shared" ref="G7:G19" si="0">IFERROR(LARGE($C$3:$C$27,$A3),"")</f>
        <v>23755.725000000006</v>
      </c>
      <c r="H7" s="5" t="str">
        <f t="array" ref="H7">IF($G7=0,"",INDEX($B$3:$B$27,MATCH(LARGE(Tableau1[Montant]+ROW(Tableau1[Montant])/1000,ROW(A1)),Tableau1[Montant]+ROW(Tableau1[Montant])/1000,0)))</f>
        <v>Agent 24</v>
      </c>
      <c r="I7" s="12"/>
      <c r="J7" s="11">
        <v>14</v>
      </c>
      <c r="K7" s="6">
        <f t="shared" ref="K7:K18" si="1">IFERROR(LARGE($C$3:$C$27,$A16),"")</f>
        <v>0</v>
      </c>
      <c r="L7" s="5" t="str">
        <f t="array" ref="L7">IF($K7=0,"",INDEX($B$3:$B$27,MATCH(LARGE(Tableau1[Montant]+ROW(Tableau1[Montant])/1000,ROW(A14)),Tableau1[Montant]+ROW(Tableau1[Montant])/1000,0)))</f>
        <v/>
      </c>
      <c r="M7" s="7"/>
      <c r="O7" s="16">
        <f>SMALL(Tableau1[Colonne2],ROW(A1))</f>
        <v>1</v>
      </c>
      <c r="P7" s="19">
        <f>LARGE(Tableau1[Montant],ROW(A1))</f>
        <v>23755.725000000006</v>
      </c>
      <c r="Q7" s="15" t="str">
        <f t="array" ref="Q7">INDEX(Tableau1[Nom],SMALL(IF((Tableau1[Montant]=P7)*(Tableau1[Colonne2]=O7),ROW(Tableau1[Colonne2])-2,""),COUNTIF(O$7:O7,O7)))</f>
        <v>Agent 24</v>
      </c>
    </row>
    <row r="8" spans="1:17">
      <c r="A8">
        <v>6</v>
      </c>
      <c r="B8" t="s">
        <v>14</v>
      </c>
      <c r="C8" s="1">
        <v>13747.037500000004</v>
      </c>
      <c r="D8">
        <f t="array" ref="D8">COUNTIF([Montant],"&gt;0")-1-SUM(--(Tableau1[[#This Row],[Montant]]&gt;IF(MATCH([Montant],[Montant],0)=ROW([Montant])-2,[Montant],"")))</f>
        <v>4</v>
      </c>
      <c r="F8" s="9" t="s">
        <v>7</v>
      </c>
      <c r="G8" s="8">
        <f t="shared" si="0"/>
        <v>17211.104166666668</v>
      </c>
      <c r="H8" s="5" t="str">
        <f t="array" ref="H8">IF($G8=0,"",INDEX($B$3:$B$27,MATCH(LARGE(Tableau1[Montant]+ROW(Tableau1[Montant])/1000,ROW(A2)),Tableau1[Montant]+ROW(Tableau1[Montant])/1000,0)))</f>
        <v>Agent 22</v>
      </c>
      <c r="I8" s="12"/>
      <c r="J8" s="11">
        <v>15</v>
      </c>
      <c r="K8" s="6">
        <f t="shared" si="1"/>
        <v>0</v>
      </c>
      <c r="L8" s="5" t="str">
        <f t="array" ref="L8">IF($K8=0,"",INDEX($B$3:$B$27,MATCH(LARGE(Tableau1[Montant]+ROW(Tableau1[Montant])/1000,ROW(A15)),Tableau1[Montant]+ROW(Tableau1[Montant])/1000,0)))</f>
        <v/>
      </c>
      <c r="M8" s="7"/>
      <c r="O8" s="16">
        <f>SMALL(Tableau1[Colonne2],ROW(A2))</f>
        <v>2</v>
      </c>
      <c r="P8" s="19">
        <f>LARGE(Tableau1[Montant],ROW(A2))</f>
        <v>17211.104166666668</v>
      </c>
      <c r="Q8" s="15" t="str">
        <f t="array" ref="Q8">INDEX(Tableau1[Nom],SMALL(IF((Tableau1[Montant]=P8)*(Tableau1[Colonne2]=O8),ROW(Tableau1[Colonne2])-2,""),COUNTIF(O$7:O8,O8)))</f>
        <v>Agent 4</v>
      </c>
    </row>
    <row r="9" spans="1:17">
      <c r="A9">
        <v>7</v>
      </c>
      <c r="B9" t="s">
        <v>15</v>
      </c>
      <c r="C9" s="1">
        <v>9207.8000000000011</v>
      </c>
      <c r="D9">
        <f t="array" ref="D9">COUNTIF([Montant],"&gt;0")-1-SUM(--(Tableau1[[#This Row],[Montant]]&gt;IF(MATCH([Montant],[Montant],0)=ROW([Montant])-2,[Montant],"")))</f>
        <v>6</v>
      </c>
      <c r="F9" s="10" t="s">
        <v>8</v>
      </c>
      <c r="G9" s="8">
        <f t="shared" si="0"/>
        <v>17211.104166666668</v>
      </c>
      <c r="H9" s="5" t="str">
        <f t="array" ref="H9">IF($G9=0,"",INDEX($B$3:$B$27,MATCH(LARGE(Tableau1[Montant]+ROW(Tableau1[Montant])/1000,ROW(A3)),Tableau1[Montant]+ROW(Tableau1[Montant])/1000,0)))</f>
        <v>Agent 4</v>
      </c>
      <c r="I9" s="12"/>
      <c r="J9" s="11">
        <v>16</v>
      </c>
      <c r="K9" s="6">
        <f t="shared" si="1"/>
        <v>0</v>
      </c>
      <c r="L9" s="5" t="str">
        <f t="array" ref="L9">IF($K9=0,"",INDEX($B$3:$B$27,MATCH(LARGE(Tableau1[Montant]+ROW(Tableau1[Montant])/1000,ROW(A16)),Tableau1[Montant]+ROW(Tableau1[Montant])/1000,0)))</f>
        <v/>
      </c>
      <c r="M9" s="7"/>
      <c r="O9" s="16">
        <f>SMALL(Tableau1[Colonne2],ROW(A3))</f>
        <v>2</v>
      </c>
      <c r="P9" s="19">
        <f>LARGE(Tableau1[Montant],ROW(A3))</f>
        <v>17211.104166666668</v>
      </c>
      <c r="Q9" s="15" t="str">
        <f t="array" ref="Q9">INDEX(Tableau1[Nom],SMALL(IF((Tableau1[Montant]=P9)*(Tableau1[Colonne2]=O9),ROW(Tableau1[Colonne2])-2,""),COUNTIF(O$7:O9,O9)))</f>
        <v>Agent 22</v>
      </c>
    </row>
    <row r="10" spans="1:17">
      <c r="A10">
        <v>8</v>
      </c>
      <c r="B10" t="s">
        <v>16</v>
      </c>
      <c r="C10" s="1">
        <v>0</v>
      </c>
      <c r="D10">
        <f t="array" ref="D10">COUNTIF([Montant],"&gt;0")-1-SUM(--(Tableau1[[#This Row],[Montant]]&gt;IF(MATCH([Montant],[Montant],0)=ROW([Montant])-2,[Montant],"")))</f>
        <v>9</v>
      </c>
      <c r="F10" s="11">
        <v>4</v>
      </c>
      <c r="G10" s="8">
        <f t="shared" si="0"/>
        <v>15958.950000000003</v>
      </c>
      <c r="H10" s="5" t="str">
        <f t="array" ref="H10">IF($G10=0,"",INDEX($B$3:$B$27,MATCH(LARGE(Tableau1[Montant]+ROW(Tableau1[Montant])/1000,ROW(A4)),Tableau1[Montant]+ROW(Tableau1[Montant])/1000,0)))</f>
        <v>Agent 25</v>
      </c>
      <c r="I10" s="12"/>
      <c r="J10" s="11">
        <v>17</v>
      </c>
      <c r="K10" s="6">
        <f t="shared" si="1"/>
        <v>0</v>
      </c>
      <c r="L10" s="5" t="str">
        <f t="array" ref="L10">IF($K10=0,"",INDEX($B$3:$B$27,MATCH(LARGE(Tableau1[Montant]+ROW(Tableau1[Montant])/1000,ROW(A17)),Tableau1[Montant]+ROW(Tableau1[Montant])/1000,0)))</f>
        <v/>
      </c>
      <c r="M10" s="7"/>
      <c r="O10" s="16">
        <f>SMALL(Tableau1[Colonne2],ROW(A4))</f>
        <v>3</v>
      </c>
      <c r="P10" s="19">
        <f>LARGE(Tableau1[Montant],ROW(A4))</f>
        <v>15958.950000000003</v>
      </c>
      <c r="Q10" s="15" t="str">
        <f t="array" ref="Q10">INDEX(Tableau1[Nom],SMALL(IF((Tableau1[Montant]=P10)*(Tableau1[Colonne2]=O10),ROW(Tableau1[Colonne2])-2,""),COUNTIF(O$7:O10,O10)))</f>
        <v>Agent 25</v>
      </c>
    </row>
    <row r="11" spans="1:17">
      <c r="A11">
        <v>9</v>
      </c>
      <c r="B11" t="s">
        <v>17</v>
      </c>
      <c r="C11" s="1">
        <v>0</v>
      </c>
      <c r="D11">
        <f t="array" ref="D11">COUNTIF([Montant],"&gt;0")-1-SUM(--(Tableau1[[#This Row],[Montant]]&gt;IF(MATCH([Montant],[Montant],0)=ROW([Montant])-2,[Montant],"")))</f>
        <v>9</v>
      </c>
      <c r="F11" s="11">
        <v>5</v>
      </c>
      <c r="G11" s="8">
        <f t="shared" si="0"/>
        <v>13747.037500000004</v>
      </c>
      <c r="H11" s="5" t="str">
        <f t="array" ref="H11">IF($G11=0,"",INDEX($B$3:$B$27,MATCH(LARGE(Tableau1[Montant]+ROW(Tableau1[Montant])/1000,ROW(A5)),Tableau1[Montant]+ROW(Tableau1[Montant])/1000,0)))</f>
        <v>Agent 6</v>
      </c>
      <c r="I11" s="12"/>
      <c r="J11" s="11">
        <v>18</v>
      </c>
      <c r="K11" s="6">
        <f t="shared" si="1"/>
        <v>0</v>
      </c>
      <c r="L11" s="5" t="str">
        <f t="array" ref="L11">IF($K11=0,"",INDEX($B$3:$B$27,MATCH(LARGE(Tableau1[Montant]+ROW(Tableau1[Montant])/1000,ROW(A18)),Tableau1[Montant]+ROW(Tableau1[Montant])/1000,0)))</f>
        <v/>
      </c>
      <c r="M11" s="7"/>
      <c r="O11" s="16">
        <f>SMALL(Tableau1[Colonne2],ROW(A5))</f>
        <v>4</v>
      </c>
      <c r="P11" s="19">
        <f>LARGE(Tableau1[Montant],ROW(A5))</f>
        <v>13747.037500000004</v>
      </c>
      <c r="Q11" s="15" t="str">
        <f t="array" ref="Q11">INDEX(Tableau1[Nom],SMALL(IF((Tableau1[Montant]=P11)*(Tableau1[Colonne2]=O11),ROW(Tableau1[Colonne2])-2,""),COUNTIF(O$7:O11,O11)))</f>
        <v>Agent 6</v>
      </c>
    </row>
    <row r="12" spans="1:17">
      <c r="A12">
        <v>10</v>
      </c>
      <c r="B12" t="s">
        <v>18</v>
      </c>
      <c r="C12" s="1">
        <v>0</v>
      </c>
      <c r="D12">
        <f t="array" ref="D12">COUNTIF([Montant],"&gt;0")-1-SUM(--(Tableau1[[#This Row],[Montant]]&gt;IF(MATCH([Montant],[Montant],0)=ROW([Montant])-2,[Montant],"")))</f>
        <v>9</v>
      </c>
      <c r="F12" s="11">
        <v>6</v>
      </c>
      <c r="G12" s="8">
        <f t="shared" si="0"/>
        <v>10008.687500000002</v>
      </c>
      <c r="H12" s="5" t="str">
        <f t="array" ref="H12">IF($G12=0,"",INDEX($B$3:$B$27,MATCH(LARGE(Tableau1[Montant]+ROW(Tableau1[Montant])/1000,ROW(A6)),Tableau1[Montant]+ROW(Tableau1[Montant])/1000,0)))</f>
        <v>Agent 20</v>
      </c>
      <c r="I12" s="12"/>
      <c r="J12" s="11">
        <v>19</v>
      </c>
      <c r="K12" s="6">
        <f t="shared" si="1"/>
        <v>0</v>
      </c>
      <c r="L12" s="5" t="str">
        <f t="array" ref="L12">IF($K12=0,"",INDEX($B$3:$B$27,MATCH(LARGE(Tableau1[Montant]+ROW(Tableau1[Montant])/1000,ROW(A19)),Tableau1[Montant]+ROW(Tableau1[Montant])/1000,0)))</f>
        <v/>
      </c>
      <c r="M12" s="7"/>
      <c r="O12" s="16">
        <f>SMALL(Tableau1[Colonne2],ROW(A6))</f>
        <v>5</v>
      </c>
      <c r="P12" s="19">
        <f>LARGE(Tableau1[Montant],ROW(A6))</f>
        <v>10008.687500000002</v>
      </c>
      <c r="Q12" s="15" t="str">
        <f t="array" ref="Q12">INDEX(Tableau1[Nom],SMALL(IF((Tableau1[Montant]=P12)*(Tableau1[Colonne2]=O12),ROW(Tableau1[Colonne2])-2,""),COUNTIF(O$7:O12,O12)))</f>
        <v>Agent 20</v>
      </c>
    </row>
    <row r="13" spans="1:17">
      <c r="A13">
        <v>11</v>
      </c>
      <c r="B13" t="s">
        <v>19</v>
      </c>
      <c r="C13" s="1">
        <v>0</v>
      </c>
      <c r="D13">
        <f t="array" ref="D13">COUNTIF([Montant],"&gt;0")-1-SUM(--(Tableau1[[#This Row],[Montant]]&gt;IF(MATCH([Montant],[Montant],0)=ROW([Montant])-2,[Montant],"")))</f>
        <v>9</v>
      </c>
      <c r="F13" s="11">
        <v>7</v>
      </c>
      <c r="G13" s="8">
        <f t="shared" si="0"/>
        <v>9207.8000000000011</v>
      </c>
      <c r="H13" s="5" t="str">
        <f t="array" ref="H13">IF($G13=0,"",INDEX($B$3:$B$27,MATCH(LARGE(Tableau1[Montant]+ROW(Tableau1[Montant])/1000,ROW(A7)),Tableau1[Montant]+ROW(Tableau1[Montant])/1000,0)))</f>
        <v>Agent 7</v>
      </c>
      <c r="I13" s="12"/>
      <c r="J13" s="11">
        <v>20</v>
      </c>
      <c r="K13" s="6">
        <f t="shared" si="1"/>
        <v>0</v>
      </c>
      <c r="L13" s="5" t="str">
        <f t="array" ref="L13">IF($K13=0,"",INDEX($B$3:$B$27,MATCH(LARGE(Tableau1[Montant]+ROW(Tableau1[Montant])/1000,ROW(A20)),Tableau1[Montant]+ROW(Tableau1[Montant])/1000,0)))</f>
        <v/>
      </c>
      <c r="M13" s="7"/>
      <c r="O13" s="16">
        <f>SMALL(Tableau1[Colonne2],ROW(A7))</f>
        <v>6</v>
      </c>
      <c r="P13" s="19">
        <f>LARGE(Tableau1[Montant],ROW(A7))</f>
        <v>9207.8000000000011</v>
      </c>
      <c r="Q13" s="15" t="str">
        <f t="array" ref="Q13">INDEX(Tableau1[Nom],SMALL(IF((Tableau1[Montant]=P13)*(Tableau1[Colonne2]=O13),ROW(Tableau1[Colonne2])-2,""),COUNTIF(O$7:O13,O13)))</f>
        <v>Agent 7</v>
      </c>
    </row>
    <row r="14" spans="1:17">
      <c r="A14">
        <v>12</v>
      </c>
      <c r="B14" t="s">
        <v>20</v>
      </c>
      <c r="C14" s="1">
        <v>0</v>
      </c>
      <c r="D14">
        <f t="array" ref="D14">COUNTIF([Montant],"&gt;0")-1-SUM(--(Tableau1[[#This Row],[Montant]]&gt;IF(MATCH([Montant],[Montant],0)=ROW([Montant])-2,[Montant],"")))</f>
        <v>9</v>
      </c>
      <c r="F14" s="11">
        <v>8</v>
      </c>
      <c r="G14" s="8">
        <f t="shared" si="0"/>
        <v>8658.0666666666675</v>
      </c>
      <c r="H14" s="5" t="str">
        <f t="array" ref="H14">IF($G14=0,"",INDEX($B$3:$B$27,MATCH(LARGE(Tableau1[Montant]+ROW(Tableau1[Montant])/1000,ROW(A8)),Tableau1[Montant]+ROW(Tableau1[Montant])/1000,0)))</f>
        <v>Agent 23</v>
      </c>
      <c r="I14" s="12"/>
      <c r="J14" s="11">
        <v>21</v>
      </c>
      <c r="K14" s="6">
        <f t="shared" si="1"/>
        <v>0</v>
      </c>
      <c r="L14" s="5" t="str">
        <f t="array" ref="L14">IF($K14=0,"",INDEX($B$3:$B$27,MATCH(LARGE(Tableau1[Montant]+ROW(Tableau1[Montant])/1000,ROW(A21)),Tableau1[Montant]+ROW(Tableau1[Montant])/1000,0)))</f>
        <v/>
      </c>
      <c r="M14" s="7"/>
      <c r="O14" s="16">
        <f>SMALL(Tableau1[Colonne2],ROW(A8))</f>
        <v>7</v>
      </c>
      <c r="P14" s="19">
        <f>LARGE(Tableau1[Montant],ROW(A8))</f>
        <v>8658.0666666666675</v>
      </c>
      <c r="Q14" s="15" t="str">
        <f t="array" ref="Q14">INDEX(Tableau1[Nom],SMALL(IF((Tableau1[Montant]=P14)*(Tableau1[Colonne2]=O14),ROW(Tableau1[Colonne2])-2,""),COUNTIF(O$7:O14,O14)))</f>
        <v>Agent 5</v>
      </c>
    </row>
    <row r="15" spans="1:17">
      <c r="A15">
        <v>13</v>
      </c>
      <c r="B15" t="s">
        <v>21</v>
      </c>
      <c r="C15" s="1">
        <v>0</v>
      </c>
      <c r="D15">
        <f t="array" ref="D15">COUNTIF([Montant],"&gt;0")-1-SUM(--(Tableau1[[#This Row],[Montant]]&gt;IF(MATCH([Montant],[Montant],0)=ROW([Montant])-2,[Montant],"")))</f>
        <v>9</v>
      </c>
      <c r="F15" s="11">
        <v>9</v>
      </c>
      <c r="G15" s="8">
        <f t="shared" si="0"/>
        <v>8658.0666666666675</v>
      </c>
      <c r="H15" s="5" t="str">
        <f t="array" ref="H15">IF($G15=0,"",INDEX($B$3:$B$27,MATCH(LARGE(Tableau1[Montant]+ROW(Tableau1[Montant])/1000,ROW(A9)),Tableau1[Montant]+ROW(Tableau1[Montant])/1000,0)))</f>
        <v>Agent 5</v>
      </c>
      <c r="I15" s="12"/>
      <c r="J15" s="11">
        <v>22</v>
      </c>
      <c r="K15" s="6">
        <f t="shared" si="1"/>
        <v>0</v>
      </c>
      <c r="L15" s="5" t="str">
        <f t="array" ref="L15">IF($K15=0,"",INDEX($B$3:$B$27,MATCH(LARGE(Tableau1[Montant]+ROW(Tableau1[Montant])/1000,ROW(A22)),Tableau1[Montant]+ROW(Tableau1[Montant])/1000,0)))</f>
        <v/>
      </c>
      <c r="M15" s="7"/>
      <c r="O15" s="16">
        <f>SMALL(Tableau1[Colonne2],ROW(A9))</f>
        <v>7</v>
      </c>
      <c r="P15" s="19">
        <f>LARGE(Tableau1[Montant],ROW(A9))</f>
        <v>8658.0666666666675</v>
      </c>
      <c r="Q15" s="15" t="str">
        <f t="array" ref="Q15">INDEX(Tableau1[Nom],SMALL(IF((Tableau1[Montant]=P15)*(Tableau1[Colonne2]=O15),ROW(Tableau1[Colonne2])-2,""),COUNTIF(O$7:O15,O15)))</f>
        <v>Agent 23</v>
      </c>
    </row>
    <row r="16" spans="1:17">
      <c r="A16">
        <v>14</v>
      </c>
      <c r="B16" t="s">
        <v>22</v>
      </c>
      <c r="C16" s="1">
        <v>0</v>
      </c>
      <c r="D16">
        <f t="array" ref="D16">COUNTIF([Montant],"&gt;0")-1-SUM(--(Tableau1[[#This Row],[Montant]]&gt;IF(MATCH([Montant],[Montant],0)=ROW([Montant])-2,[Montant],"")))</f>
        <v>9</v>
      </c>
      <c r="F16" s="11">
        <v>10</v>
      </c>
      <c r="G16" s="8">
        <f t="shared" si="0"/>
        <v>6751.1500000000015</v>
      </c>
      <c r="H16" s="5" t="str">
        <f t="array" ref="H16">IF($G16=0,"",INDEX($B$3:$B$27,MATCH(LARGE(Tableau1[Montant]+ROW(Tableau1[Montant])/1000,ROW(A10)),Tableau1[Montant]+ROW(Tableau1[Montant])/1000,0)))</f>
        <v>Agent 21</v>
      </c>
      <c r="I16" s="12"/>
      <c r="J16" s="11">
        <v>23</v>
      </c>
      <c r="K16" s="6">
        <f t="shared" si="1"/>
        <v>0</v>
      </c>
      <c r="L16" s="5" t="str">
        <f t="array" ref="L16">IF($K16=0,"",INDEX($B$3:$B$27,MATCH(LARGE(Tableau1[Montant]+ROW(Tableau1[Montant])/1000,ROW(A23)),Tableau1[Montant]+ROW(Tableau1[Montant])/1000,0)))</f>
        <v/>
      </c>
      <c r="M16" s="7"/>
      <c r="O16" s="16">
        <f>SMALL(Tableau1[Colonne2],ROW(A10))</f>
        <v>8</v>
      </c>
      <c r="P16" s="19">
        <f>LARGE(Tableau1[Montant],ROW(A10))</f>
        <v>6751.1500000000015</v>
      </c>
      <c r="Q16" s="15" t="str">
        <f t="array" ref="Q16">INDEX(Tableau1[Nom],SMALL(IF((Tableau1[Montant]=P16)*(Tableau1[Colonne2]=O16),ROW(Tableau1[Colonne2])-2,""),COUNTIF(O$7:O16,O16)))</f>
        <v>Agent 21</v>
      </c>
    </row>
    <row r="17" spans="1:17">
      <c r="A17">
        <v>15</v>
      </c>
      <c r="B17" t="s">
        <v>23</v>
      </c>
      <c r="C17" s="1">
        <v>0</v>
      </c>
      <c r="D17">
        <f t="array" ref="D17">COUNTIF([Montant],"&gt;0")-1-SUM(--(Tableau1[[#This Row],[Montant]]&gt;IF(MATCH([Montant],[Montant],0)=ROW([Montant])-2,[Montant],"")))</f>
        <v>9</v>
      </c>
      <c r="F17" s="11">
        <v>11</v>
      </c>
      <c r="G17" s="8">
        <f t="shared" si="0"/>
        <v>0</v>
      </c>
      <c r="H17" s="5" t="str">
        <f t="array" ref="H17">IF($G17=0,"",INDEX($B$3:$B$27,MATCH(LARGE(Tableau1[Montant]+ROW(Tableau1[Montant])/1000,ROW(A11)),Tableau1[Montant]+ROW(Tableau1[Montant])/1000,0)))</f>
        <v/>
      </c>
      <c r="I17" s="12"/>
      <c r="J17" s="11">
        <v>24</v>
      </c>
      <c r="K17" s="6">
        <f t="shared" si="1"/>
        <v>0</v>
      </c>
      <c r="L17" s="5" t="str">
        <f t="array" ref="L17">IF($K17=0,"",INDEX($B$3:$B$27,MATCH(LARGE(Tableau1[Montant]+ROW(Tableau1[Montant])/1000,ROW(A24)),Tableau1[Montant]+ROW(Tableau1[Montant])/1000,0)))</f>
        <v/>
      </c>
      <c r="M17" s="7"/>
      <c r="O17" s="16">
        <f>SMALL(Tableau1[Colonne2],ROW(A11))</f>
        <v>9</v>
      </c>
      <c r="P17" s="19">
        <f>LARGE(Tableau1[Montant],ROW(A11))</f>
        <v>0</v>
      </c>
      <c r="Q17" s="15" t="str">
        <f t="array" ref="Q17">INDEX(Tableau1[Nom],SMALL(IF((Tableau1[Montant]=P17)*(Tableau1[Colonne2]=O17),ROW(Tableau1[Colonne2])-2,""),COUNTIF(O$7:O17,O17)))</f>
        <v>Agent 1</v>
      </c>
    </row>
    <row r="18" spans="1:17">
      <c r="A18">
        <v>16</v>
      </c>
      <c r="B18" t="s">
        <v>24</v>
      </c>
      <c r="C18" s="1">
        <v>0</v>
      </c>
      <c r="D18">
        <f t="array" ref="D18">COUNTIF([Montant],"&gt;0")-1-SUM(--(Tableau1[[#This Row],[Montant]]&gt;IF(MATCH([Montant],[Montant],0)=ROW([Montant])-2,[Montant],"")))</f>
        <v>9</v>
      </c>
      <c r="F18" s="11">
        <v>12</v>
      </c>
      <c r="G18" s="8">
        <f t="shared" si="0"/>
        <v>0</v>
      </c>
      <c r="H18" s="5" t="str">
        <f t="array" ref="H18">IF($G18=0,"",INDEX($B$3:$B$27,MATCH(LARGE(Tableau1[Montant]+ROW(Tableau1[Montant])/1000,ROW(A12)),Tableau1[Montant]+ROW(Tableau1[Montant])/1000,0)))</f>
        <v/>
      </c>
      <c r="I18" s="12"/>
      <c r="J18" s="11">
        <v>25</v>
      </c>
      <c r="K18" s="6">
        <f t="shared" si="1"/>
        <v>0</v>
      </c>
      <c r="L18" s="5" t="str">
        <f t="array" ref="L18">IF($K18=0,"",INDEX($B$3:$B$27,MATCH(LARGE(Tableau1[Montant]+ROW(Tableau1[Montant])/1000,ROW(A25)),Tableau1[Montant]+ROW(Tableau1[Montant])/1000,0)))</f>
        <v/>
      </c>
      <c r="M18" s="7"/>
      <c r="O18" s="16">
        <f>SMALL(Tableau1[Colonne2],ROW(A12))</f>
        <v>9</v>
      </c>
      <c r="P18" s="19">
        <f>LARGE(Tableau1[Montant],ROW(A12))</f>
        <v>0</v>
      </c>
      <c r="Q18" s="15" t="str">
        <f t="array" ref="Q18">INDEX(Tableau1[Nom],SMALL(IF((Tableau1[Montant]=P18)*(Tableau1[Colonne2]=O18),ROW(Tableau1[Colonne2])-2,""),COUNTIF(O$7:O18,O18)))</f>
        <v>Agent 2</v>
      </c>
    </row>
    <row r="19" spans="1:17">
      <c r="A19">
        <v>17</v>
      </c>
      <c r="B19" t="s">
        <v>25</v>
      </c>
      <c r="C19" s="1">
        <v>0</v>
      </c>
      <c r="D19">
        <f t="array" ref="D19">COUNTIF([Montant],"&gt;0")-1-SUM(--(Tableau1[[#This Row],[Montant]]&gt;IF(MATCH([Montant],[Montant],0)=ROW([Montant])-2,[Montant],"")))</f>
        <v>9</v>
      </c>
      <c r="F19" s="11">
        <v>13</v>
      </c>
      <c r="G19" s="8">
        <f t="shared" si="0"/>
        <v>0</v>
      </c>
      <c r="H19" s="5" t="str">
        <f t="array" ref="H19">IF($G19=0,"",INDEX($B$3:$B$27,MATCH(LARGE(Tableau1[Montant]+ROW(Tableau1[Montant])/1000,ROW(A13)),Tableau1[Montant]+ROW(Tableau1[Montant])/1000,0)))</f>
        <v/>
      </c>
      <c r="I19" s="12"/>
      <c r="J19" s="13"/>
      <c r="K19" s="12"/>
      <c r="L19" s="12"/>
      <c r="M19" s="7"/>
      <c r="O19" s="16">
        <f>SMALL(Tableau1[Colonne2],ROW(A13))</f>
        <v>9</v>
      </c>
      <c r="P19" s="19">
        <f>LARGE(Tableau1[Montant],ROW(A13))</f>
        <v>0</v>
      </c>
      <c r="Q19" s="15" t="str">
        <f t="array" ref="Q19">INDEX(Tableau1[Nom],SMALL(IF((Tableau1[Montant]=P19)*(Tableau1[Colonne2]=O19),ROW(Tableau1[Colonne2])-2,""),COUNTIF(O$7:O19,O19)))</f>
        <v>Agent 3</v>
      </c>
    </row>
    <row r="20" spans="1:17">
      <c r="A20">
        <v>18</v>
      </c>
      <c r="B20" t="s">
        <v>26</v>
      </c>
      <c r="C20" s="1">
        <v>0</v>
      </c>
      <c r="D20">
        <f t="array" ref="D20">COUNTIF([Montant],"&gt;0")-1-SUM(--(Tableau1[[#This Row],[Montant]]&gt;IF(MATCH([Montant],[Montant],0)=ROW([Montant])-2,[Montant],"")))</f>
        <v>9</v>
      </c>
      <c r="O20" s="16">
        <f>SMALL(Tableau1[Colonne2],ROW(A14))</f>
        <v>9</v>
      </c>
      <c r="P20" s="19">
        <f>LARGE(Tableau1[Montant],ROW(A14))</f>
        <v>0</v>
      </c>
      <c r="Q20" s="15" t="str">
        <f t="array" ref="Q20">INDEX(Tableau1[Nom],SMALL(IF((Tableau1[Montant]=P20)*(Tableau1[Colonne2]=O20),ROW(Tableau1[Colonne2])-2,""),COUNTIF(O$7:O20,O20)))</f>
        <v>Agent 8</v>
      </c>
    </row>
    <row r="21" spans="1:17">
      <c r="A21">
        <v>19</v>
      </c>
      <c r="B21" t="s">
        <v>27</v>
      </c>
      <c r="C21" s="1">
        <v>0</v>
      </c>
      <c r="D21">
        <f t="array" ref="D21">COUNTIF([Montant],"&gt;0")-1-SUM(--(Tableau1[[#This Row],[Montant]]&gt;IF(MATCH([Montant],[Montant],0)=ROW([Montant])-2,[Montant],"")))</f>
        <v>9</v>
      </c>
      <c r="O21" s="16">
        <f>SMALL(Tableau1[Colonne2],ROW(A15))</f>
        <v>9</v>
      </c>
      <c r="P21" s="19">
        <f>LARGE(Tableau1[Montant],ROW(A15))</f>
        <v>0</v>
      </c>
      <c r="Q21" s="15" t="str">
        <f t="array" ref="Q21">INDEX(Tableau1[Nom],SMALL(IF((Tableau1[Montant]=P21)*(Tableau1[Colonne2]=O21),ROW(Tableau1[Colonne2])-2,""),COUNTIF(O$7:O21,O21)))</f>
        <v>Agent 9</v>
      </c>
    </row>
    <row r="22" spans="1:17">
      <c r="A22">
        <v>20</v>
      </c>
      <c r="B22" t="s">
        <v>28</v>
      </c>
      <c r="C22" s="1">
        <v>10008.687500000002</v>
      </c>
      <c r="D22">
        <f t="array" ref="D22">COUNTIF([Montant],"&gt;0")-1-SUM(--(Tableau1[[#This Row],[Montant]]&gt;IF(MATCH([Montant],[Montant],0)=ROW([Montant])-2,[Montant],"")))</f>
        <v>5</v>
      </c>
      <c r="O22" s="16">
        <f>SMALL(Tableau1[Colonne2],ROW(A16))</f>
        <v>9</v>
      </c>
      <c r="P22" s="19">
        <f>LARGE(Tableau1[Montant],ROW(A16))</f>
        <v>0</v>
      </c>
      <c r="Q22" s="15" t="str">
        <f t="array" ref="Q22">INDEX(Tableau1[Nom],SMALL(IF((Tableau1[Montant]=P22)*(Tableau1[Colonne2]=O22),ROW(Tableau1[Colonne2])-2,""),COUNTIF(O$7:O22,O22)))</f>
        <v>Agent 10</v>
      </c>
    </row>
    <row r="23" spans="1:17">
      <c r="A23">
        <v>21</v>
      </c>
      <c r="B23" t="s">
        <v>29</v>
      </c>
      <c r="C23" s="1">
        <v>6751.1500000000015</v>
      </c>
      <c r="D23">
        <f t="array" ref="D23">COUNTIF([Montant],"&gt;0")-1-SUM(--(Tableau1[[#This Row],[Montant]]&gt;IF(MATCH([Montant],[Montant],0)=ROW([Montant])-2,[Montant],"")))</f>
        <v>8</v>
      </c>
      <c r="O23" s="16">
        <f>SMALL(Tableau1[Colonne2],ROW(A17))</f>
        <v>9</v>
      </c>
      <c r="P23" s="19">
        <f>LARGE(Tableau1[Montant],ROW(A17))</f>
        <v>0</v>
      </c>
      <c r="Q23" s="15" t="str">
        <f t="array" ref="Q23">INDEX(Tableau1[Nom],SMALL(IF((Tableau1[Montant]=P23)*(Tableau1[Colonne2]=O23),ROW(Tableau1[Colonne2])-2,""),COUNTIF(O$7:O23,O23)))</f>
        <v>Agent 11</v>
      </c>
    </row>
    <row r="24" spans="1:17">
      <c r="A24">
        <v>22</v>
      </c>
      <c r="B24" t="s">
        <v>30</v>
      </c>
      <c r="C24" s="1">
        <v>17211.104166666668</v>
      </c>
      <c r="D24">
        <f t="array" ref="D24">COUNTIF([Montant],"&gt;0")-1-SUM(--(Tableau1[[#This Row],[Montant]]&gt;IF(MATCH([Montant],[Montant],0)=ROW([Montant])-2,[Montant],"")))</f>
        <v>2</v>
      </c>
      <c r="O24" s="16">
        <f>SMALL(Tableau1[Colonne2],ROW(A18))</f>
        <v>9</v>
      </c>
      <c r="P24" s="19">
        <f>LARGE(Tableau1[Montant],ROW(A18))</f>
        <v>0</v>
      </c>
      <c r="Q24" s="15" t="str">
        <f t="array" ref="Q24">INDEX(Tableau1[Nom],SMALL(IF((Tableau1[Montant]=P24)*(Tableau1[Colonne2]=O24),ROW(Tableau1[Colonne2])-2,""),COUNTIF(O$7:O24,O24)))</f>
        <v>Agent 12</v>
      </c>
    </row>
    <row r="25" spans="1:17">
      <c r="A25">
        <v>23</v>
      </c>
      <c r="B25" t="s">
        <v>31</v>
      </c>
      <c r="C25" s="1">
        <v>8658.0666666666675</v>
      </c>
      <c r="D25">
        <f t="array" ref="D25">COUNTIF([Montant],"&gt;0")-1-SUM(--(Tableau1[[#This Row],[Montant]]&gt;IF(MATCH([Montant],[Montant],0)=ROW([Montant])-2,[Montant],"")))</f>
        <v>7</v>
      </c>
      <c r="O25" s="16">
        <f>SMALL(Tableau1[Colonne2],ROW(A19))</f>
        <v>9</v>
      </c>
      <c r="P25" s="19">
        <f>LARGE(Tableau1[Montant],ROW(A19))</f>
        <v>0</v>
      </c>
      <c r="Q25" s="15" t="str">
        <f t="array" ref="Q25">INDEX(Tableau1[Nom],SMALL(IF((Tableau1[Montant]=P25)*(Tableau1[Colonne2]=O25),ROW(Tableau1[Colonne2])-2,""),COUNTIF(O$7:O25,O25)))</f>
        <v>Agent 13</v>
      </c>
    </row>
    <row r="26" spans="1:17">
      <c r="A26">
        <v>24</v>
      </c>
      <c r="B26" t="s">
        <v>32</v>
      </c>
      <c r="C26" s="1">
        <v>23755.725000000006</v>
      </c>
      <c r="D26">
        <f t="array" ref="D26">COUNTIF([Montant],"&gt;0")-1-SUM(--(Tableau1[[#This Row],[Montant]]&gt;IF(MATCH([Montant],[Montant],0)=ROW([Montant])-2,[Montant],"")))</f>
        <v>1</v>
      </c>
      <c r="O26" s="16">
        <f>SMALL(Tableau1[Colonne2],ROW(A20))</f>
        <v>9</v>
      </c>
      <c r="P26" s="19">
        <f>LARGE(Tableau1[Montant],ROW(A20))</f>
        <v>0</v>
      </c>
      <c r="Q26" s="15" t="str">
        <f t="array" ref="Q26">INDEX(Tableau1[Nom],SMALL(IF((Tableau1[Montant]=P26)*(Tableau1[Colonne2]=O26),ROW(Tableau1[Colonne2])-2,""),COUNTIF(O$7:O26,O26)))</f>
        <v>Agent 14</v>
      </c>
    </row>
    <row r="27" spans="1:17">
      <c r="A27">
        <v>25</v>
      </c>
      <c r="B27" t="s">
        <v>33</v>
      </c>
      <c r="C27" s="1">
        <v>15958.950000000003</v>
      </c>
      <c r="D27">
        <f t="array" ref="D27">COUNTIF([Montant],"&gt;0")-1-SUM(--(Tableau1[[#This Row],[Montant]]&gt;IF(MATCH([Montant],[Montant],0)=ROW([Montant])-2,[Montant],"")))</f>
        <v>3</v>
      </c>
      <c r="O27" s="16">
        <f>SMALL(Tableau1[Colonne2],ROW(A21))</f>
        <v>9</v>
      </c>
      <c r="P27" s="19">
        <f>LARGE(Tableau1[Montant],ROW(A21))</f>
        <v>0</v>
      </c>
      <c r="Q27" s="15" t="str">
        <f t="array" ref="Q27">INDEX(Tableau1[Nom],SMALL(IF((Tableau1[Montant]=P27)*(Tableau1[Colonne2]=O27),ROW(Tableau1[Colonne2])-2,""),COUNTIF(O$7:O27,O27)))</f>
        <v>Agent 15</v>
      </c>
    </row>
    <row r="28" spans="1:17">
      <c r="O28" s="16">
        <f>SMALL(Tableau1[Colonne2],ROW(A22))</f>
        <v>9</v>
      </c>
      <c r="P28" s="19">
        <f>LARGE(Tableau1[Montant],ROW(A22))</f>
        <v>0</v>
      </c>
      <c r="Q28" s="15" t="str">
        <f t="array" ref="Q28">INDEX(Tableau1[Nom],SMALL(IF((Tableau1[Montant]=P28)*(Tableau1[Colonne2]=O28),ROW(Tableau1[Colonne2])-2,""),COUNTIF(O$7:O28,O28)))</f>
        <v>Agent 16</v>
      </c>
    </row>
    <row r="29" spans="1:17">
      <c r="O29" s="16">
        <f>SMALL(Tableau1[Colonne2],ROW(A23))</f>
        <v>9</v>
      </c>
      <c r="P29" s="19">
        <f>LARGE(Tableau1[Montant],ROW(A23))</f>
        <v>0</v>
      </c>
      <c r="Q29" s="15" t="str">
        <f t="array" ref="Q29">INDEX(Tableau1[Nom],SMALL(IF((Tableau1[Montant]=P29)*(Tableau1[Colonne2]=O29),ROW(Tableau1[Colonne2])-2,""),COUNTIF(O$7:O29,O29)))</f>
        <v>Agent 17</v>
      </c>
    </row>
    <row r="30" spans="1:17">
      <c r="O30" s="16">
        <f>SMALL(Tableau1[Colonne2],ROW(A24))</f>
        <v>9</v>
      </c>
      <c r="P30" s="19">
        <f>LARGE(Tableau1[Montant],ROW(A24))</f>
        <v>0</v>
      </c>
      <c r="Q30" s="15" t="str">
        <f t="array" ref="Q30">INDEX(Tableau1[Nom],SMALL(IF((Tableau1[Montant]=P30)*(Tableau1[Colonne2]=O30),ROW(Tableau1[Colonne2])-2,""),COUNTIF(O$7:O30,O30)))</f>
        <v>Agent 18</v>
      </c>
    </row>
    <row r="31" spans="1:17">
      <c r="O31" s="16">
        <f>SMALL(Tableau1[Colonne2],ROW(A25))</f>
        <v>9</v>
      </c>
      <c r="P31" s="19">
        <f>LARGE(Tableau1[Montant],ROW(A25))</f>
        <v>0</v>
      </c>
      <c r="Q31" s="15" t="str">
        <f t="array" ref="Q31">INDEX(Tableau1[Nom],SMALL(IF((Tableau1[Montant]=P31)*(Tableau1[Colonne2]=O31),ROW(Tableau1[Colonne2])-2,""),COUNTIF(O$7:O31,O31)))</f>
        <v>Agent 19</v>
      </c>
    </row>
    <row r="32" spans="1:17">
      <c r="O32" t="e">
        <f>SMALL(Tableau1[Colonne2],ROW(A26))</f>
        <v>#NUM!</v>
      </c>
    </row>
    <row r="33" spans="15:15">
      <c r="O33" t="e">
        <f>SMALL(Tableau1[Colonne2],ROW(A27))</f>
        <v>#NUM!</v>
      </c>
    </row>
    <row r="34" spans="15:15">
      <c r="O34" t="e">
        <f>SMALL(Tableau1[Colonne2],ROW(A28))</f>
        <v>#NUM!</v>
      </c>
    </row>
    <row r="35" spans="15:15">
      <c r="O35" t="e">
        <f>SMALL(Tableau1[Colonne2],ROW(A29))</f>
        <v>#NUM!</v>
      </c>
    </row>
    <row r="36" spans="15:15">
      <c r="O36" t="e">
        <f>SMALL(Tableau1[Colonne2],ROW(A30))</f>
        <v>#NUM!</v>
      </c>
    </row>
    <row r="37" spans="15:15">
      <c r="O37" t="e">
        <f>SMALL(Tableau1[Colonne2],ROW(A31))</f>
        <v>#NUM!</v>
      </c>
    </row>
    <row r="38" spans="15:15">
      <c r="O38" t="e">
        <f>SMALL(Tableau1[Colonne2],ROW(A32))</f>
        <v>#NUM!</v>
      </c>
    </row>
    <row r="39" spans="15:15">
      <c r="O39" t="e">
        <f>SMALL(Tableau1[Colonne2],ROW(A33))</f>
        <v>#NUM!</v>
      </c>
    </row>
    <row r="40" spans="15:15">
      <c r="O40" t="e">
        <f>SMALL(Tableau1[Colonne2],ROW(A34))</f>
        <v>#NUM!</v>
      </c>
    </row>
    <row r="41" spans="15:15">
      <c r="O41" t="e">
        <f>SMALL(Tableau1[Colonne2],ROW(A35))</f>
        <v>#NUM!</v>
      </c>
    </row>
    <row r="42" spans="15:15">
      <c r="O42" t="e">
        <f>SMALL(Tableau1[Colonne2],ROW(A36))</f>
        <v>#NUM!</v>
      </c>
    </row>
    <row r="43" spans="15:15">
      <c r="O43" t="e">
        <f>SMALL(Tableau1[Colonne2],ROW(A37))</f>
        <v>#NUM!</v>
      </c>
    </row>
    <row r="44" spans="15:15">
      <c r="O44" t="e">
        <f>SMALL(Tableau1[Colonne2],ROW(A38))</f>
        <v>#NUM!</v>
      </c>
    </row>
    <row r="45" spans="15:15">
      <c r="O45" t="e">
        <f>SMALL(Tableau1[Colonne2],ROW(A39))</f>
        <v>#NUM!</v>
      </c>
    </row>
    <row r="46" spans="15:15">
      <c r="O46" t="e">
        <f>SMALL(Tableau1[Colonne2],ROW(A40))</f>
        <v>#NUM!</v>
      </c>
    </row>
    <row r="47" spans="15:15">
      <c r="O47" t="e">
        <f>SMALL(Tableau1[Colonne2],ROW(A41))</f>
        <v>#NUM!</v>
      </c>
    </row>
    <row r="48" spans="15:15">
      <c r="O48" t="e">
        <f>SMALL(Tableau1[Colonne2],ROW(A42))</f>
        <v>#NUM!</v>
      </c>
    </row>
    <row r="49" spans="15:15">
      <c r="O49" t="e">
        <f>SMALL(Tableau1[Colonne2],ROW(A43))</f>
        <v>#NUM!</v>
      </c>
    </row>
    <row r="50" spans="15:15">
      <c r="O50" t="e">
        <f>SMALL(Tableau1[Colonne2],ROW(A44))</f>
        <v>#NUM!</v>
      </c>
    </row>
    <row r="51" spans="15:15">
      <c r="O51" t="e">
        <f>SMALL(Tableau1[Colonne2],ROW(A45))</f>
        <v>#NUM!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tulipe</cp:lastModifiedBy>
  <dcterms:created xsi:type="dcterms:W3CDTF">2022-01-13T17:55:35Z</dcterms:created>
  <dcterms:modified xsi:type="dcterms:W3CDTF">2022-01-13T20:19:58Z</dcterms:modified>
</cp:coreProperties>
</file>