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RécapH" sheetId="1" r:id="rId1"/>
    <sheet name="S 09" sheetId="2" r:id="rId2"/>
    <sheet name="S 10" sheetId="3" r:id="rId3"/>
    <sheet name="S 11" sheetId="4" r:id="rId4"/>
    <sheet name="S 12" sheetId="5" r:id="rId5"/>
    <sheet name="S 13-1" sheetId="6" r:id="rId6"/>
    <sheet name="S 13-2" sheetId="7" r:id="rId7"/>
    <sheet name="S 14" sheetId="8" r:id="rId8"/>
    <sheet name="S 15" sheetId="9" r:id="rId9"/>
  </sheets>
  <externalReferences>
    <externalReference r:id="rId10"/>
  </externalReferences>
  <definedNames>
    <definedName name="chantier">OFFSET(RécapH!$L$3:$U$3,,,ROWS(feuille2))</definedName>
    <definedName name="chantier2">OFFSET(RécapH!$V$3,,,COUNT(RécapH!$V:$V))</definedName>
    <definedName name="feuille2">OFFSET(RécapH!$K$3,,,COUNTIF(RécapH!$K:$K,"&gt;&lt;")-1)</definedName>
    <definedName name="Feuilles">RécapH!$H$3:$H$59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  <definedName name="_xlnm.Print_Area" localSheetId="1">'S 09'!$A$1:$K$22</definedName>
    <definedName name="_xlnm.Print_Area" localSheetId="2">'S 10'!$A$1:$K$22</definedName>
    <definedName name="_xlnm.Print_Area" localSheetId="3">'S 11'!$A$1:$K$22</definedName>
    <definedName name="_xlnm.Print_Area" localSheetId="4">'S 12'!$A$1:$K$22</definedName>
    <definedName name="_xlnm.Print_Area" localSheetId="5">'S 13-1'!$A$1:$K$22</definedName>
    <definedName name="_xlnm.Print_Area" localSheetId="6">'S 13-2'!$A$1:$K$22</definedName>
    <definedName name="_xlnm.Print_Area" localSheetId="7">'S 14'!$A$1:$K$22</definedName>
    <definedName name="_xlnm.Print_Area" localSheetId="8">'S 15'!$A$1:$K$22</definedName>
  </definedNames>
  <calcPr calcId="12451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9"/>
  <c r="K5" i="8"/>
  <c r="K5" i="7"/>
  <c r="K5" i="6"/>
  <c r="K5" i="5"/>
  <c r="K5" i="4"/>
  <c r="K5" i="3"/>
  <c r="K5" i="2"/>
  <c r="E23" i="9" l="1"/>
  <c r="I22"/>
  <c r="H22"/>
  <c r="F22"/>
  <c r="C22"/>
  <c r="I21"/>
  <c r="H21"/>
  <c r="F21"/>
  <c r="C21"/>
  <c r="I20"/>
  <c r="H20"/>
  <c r="F20"/>
  <c r="C20"/>
  <c r="I19"/>
  <c r="H19"/>
  <c r="F19"/>
  <c r="C19"/>
  <c r="I18"/>
  <c r="H18"/>
  <c r="F18"/>
  <c r="C18"/>
  <c r="I17"/>
  <c r="H17"/>
  <c r="F17"/>
  <c r="C17"/>
  <c r="I16"/>
  <c r="H16"/>
  <c r="F16"/>
  <c r="C16"/>
  <c r="I15"/>
  <c r="H15"/>
  <c r="F15"/>
  <c r="C15"/>
  <c r="I14"/>
  <c r="H14"/>
  <c r="F14"/>
  <c r="C14"/>
  <c r="I13"/>
  <c r="H13"/>
  <c r="F13"/>
  <c r="C13"/>
  <c r="I12"/>
  <c r="H12"/>
  <c r="F12"/>
  <c r="C12"/>
  <c r="I11"/>
  <c r="H11"/>
  <c r="F11"/>
  <c r="C11"/>
  <c r="J7"/>
  <c r="I5"/>
  <c r="E23" i="8"/>
  <c r="I22"/>
  <c r="H22"/>
  <c r="F22"/>
  <c r="C22"/>
  <c r="I21"/>
  <c r="H21"/>
  <c r="F21"/>
  <c r="C21"/>
  <c r="I20"/>
  <c r="H20"/>
  <c r="F20"/>
  <c r="C20"/>
  <c r="I19"/>
  <c r="H19"/>
  <c r="F19"/>
  <c r="C19"/>
  <c r="I18"/>
  <c r="H18"/>
  <c r="F18"/>
  <c r="C18"/>
  <c r="I17"/>
  <c r="H17"/>
  <c r="F17"/>
  <c r="C17"/>
  <c r="I16"/>
  <c r="H16"/>
  <c r="F16"/>
  <c r="C16"/>
  <c r="I15"/>
  <c r="H15"/>
  <c r="F15"/>
  <c r="C15"/>
  <c r="I14"/>
  <c r="H14"/>
  <c r="F14"/>
  <c r="C14"/>
  <c r="I13"/>
  <c r="H13"/>
  <c r="F13"/>
  <c r="C13"/>
  <c r="I12"/>
  <c r="H12"/>
  <c r="F12"/>
  <c r="C12"/>
  <c r="I11"/>
  <c r="H11"/>
  <c r="F11"/>
  <c r="C11"/>
  <c r="J7"/>
  <c r="I5"/>
  <c r="E23" i="7"/>
  <c r="I22"/>
  <c r="H22"/>
  <c r="F22"/>
  <c r="C22"/>
  <c r="I21"/>
  <c r="H21"/>
  <c r="F21"/>
  <c r="C21"/>
  <c r="I20"/>
  <c r="H20"/>
  <c r="F20"/>
  <c r="C20"/>
  <c r="I19"/>
  <c r="H19"/>
  <c r="F19"/>
  <c r="C19"/>
  <c r="I18"/>
  <c r="H18"/>
  <c r="F18"/>
  <c r="C18"/>
  <c r="I17"/>
  <c r="H17"/>
  <c r="F17"/>
  <c r="C17"/>
  <c r="I16"/>
  <c r="H16"/>
  <c r="F16"/>
  <c r="C16"/>
  <c r="I15"/>
  <c r="H15"/>
  <c r="F15"/>
  <c r="C15"/>
  <c r="I14"/>
  <c r="H14"/>
  <c r="F14"/>
  <c r="C14"/>
  <c r="I13"/>
  <c r="H13"/>
  <c r="F13"/>
  <c r="C13"/>
  <c r="I12"/>
  <c r="H12"/>
  <c r="F12"/>
  <c r="C12"/>
  <c r="I11"/>
  <c r="H11"/>
  <c r="F11"/>
  <c r="C11"/>
  <c r="I5"/>
  <c r="E23" i="6"/>
  <c r="I22"/>
  <c r="H22"/>
  <c r="F22"/>
  <c r="C22"/>
  <c r="I21"/>
  <c r="H21"/>
  <c r="F21"/>
  <c r="C21"/>
  <c r="I20"/>
  <c r="H20"/>
  <c r="F20"/>
  <c r="C20"/>
  <c r="I19"/>
  <c r="H19"/>
  <c r="F19"/>
  <c r="C19"/>
  <c r="I18"/>
  <c r="H18"/>
  <c r="F18"/>
  <c r="C18"/>
  <c r="I17"/>
  <c r="H17"/>
  <c r="F17"/>
  <c r="C17"/>
  <c r="I16"/>
  <c r="H16"/>
  <c r="F16"/>
  <c r="C16"/>
  <c r="I15"/>
  <c r="H15"/>
  <c r="F15"/>
  <c r="C15"/>
  <c r="I14"/>
  <c r="H14"/>
  <c r="F14"/>
  <c r="C14"/>
  <c r="I13"/>
  <c r="H13"/>
  <c r="F13"/>
  <c r="C13"/>
  <c r="I12"/>
  <c r="H12"/>
  <c r="F12"/>
  <c r="C12"/>
  <c r="I11"/>
  <c r="H11"/>
  <c r="F11"/>
  <c r="C11"/>
  <c r="I5"/>
  <c r="E23" i="5"/>
  <c r="I22"/>
  <c r="H22"/>
  <c r="F22"/>
  <c r="C22"/>
  <c r="I21"/>
  <c r="H21"/>
  <c r="F21"/>
  <c r="C21"/>
  <c r="I20"/>
  <c r="H20"/>
  <c r="F20"/>
  <c r="C20"/>
  <c r="I19"/>
  <c r="H19"/>
  <c r="F19"/>
  <c r="C19"/>
  <c r="I18"/>
  <c r="H18"/>
  <c r="F18"/>
  <c r="C18"/>
  <c r="I17"/>
  <c r="H17"/>
  <c r="F17"/>
  <c r="C17"/>
  <c r="I16"/>
  <c r="H16"/>
  <c r="F16"/>
  <c r="C16"/>
  <c r="I15"/>
  <c r="H15"/>
  <c r="F15"/>
  <c r="C15"/>
  <c r="I14"/>
  <c r="H14"/>
  <c r="F14"/>
  <c r="C14"/>
  <c r="I13"/>
  <c r="H13"/>
  <c r="F13"/>
  <c r="C13"/>
  <c r="I12"/>
  <c r="H12"/>
  <c r="F12"/>
  <c r="C12"/>
  <c r="I11"/>
  <c r="H11"/>
  <c r="F11"/>
  <c r="C11"/>
  <c r="J7"/>
  <c r="I5"/>
  <c r="E23" i="4"/>
  <c r="I22"/>
  <c r="H22"/>
  <c r="F22"/>
  <c r="C22"/>
  <c r="I21"/>
  <c r="H21"/>
  <c r="F21"/>
  <c r="C21"/>
  <c r="I20"/>
  <c r="H20"/>
  <c r="F20"/>
  <c r="C20"/>
  <c r="I19"/>
  <c r="H19"/>
  <c r="F19"/>
  <c r="C19"/>
  <c r="I18"/>
  <c r="H18"/>
  <c r="F18"/>
  <c r="C18"/>
  <c r="I17"/>
  <c r="H17"/>
  <c r="F17"/>
  <c r="C17"/>
  <c r="I16"/>
  <c r="H16"/>
  <c r="F16"/>
  <c r="C16"/>
  <c r="I15"/>
  <c r="H15"/>
  <c r="F15"/>
  <c r="C15"/>
  <c r="I14"/>
  <c r="H14"/>
  <c r="F14"/>
  <c r="C14"/>
  <c r="I13"/>
  <c r="H13"/>
  <c r="F13"/>
  <c r="C13"/>
  <c r="I12"/>
  <c r="H12"/>
  <c r="F12"/>
  <c r="C12"/>
  <c r="I11"/>
  <c r="H11"/>
  <c r="F11"/>
  <c r="C11"/>
  <c r="J7"/>
  <c r="I5"/>
  <c r="E23" i="3"/>
  <c r="I22"/>
  <c r="H22"/>
  <c r="F22"/>
  <c r="C22"/>
  <c r="I21"/>
  <c r="H21"/>
  <c r="F21"/>
  <c r="C21"/>
  <c r="I20"/>
  <c r="H20"/>
  <c r="F20"/>
  <c r="C20"/>
  <c r="I19"/>
  <c r="H19"/>
  <c r="F19"/>
  <c r="C19"/>
  <c r="I18"/>
  <c r="H18"/>
  <c r="F18"/>
  <c r="C18"/>
  <c r="I17"/>
  <c r="H17"/>
  <c r="F17"/>
  <c r="C17"/>
  <c r="I16"/>
  <c r="H16"/>
  <c r="F16"/>
  <c r="C16"/>
  <c r="I15"/>
  <c r="H15"/>
  <c r="F15"/>
  <c r="C15"/>
  <c r="I14"/>
  <c r="H14"/>
  <c r="F14"/>
  <c r="C14"/>
  <c r="H13"/>
  <c r="F13"/>
  <c r="C13"/>
  <c r="H12"/>
  <c r="F12"/>
  <c r="C12"/>
  <c r="I11"/>
  <c r="H11"/>
  <c r="F11"/>
  <c r="C11"/>
  <c r="J7"/>
  <c r="I5"/>
  <c r="E23" i="2"/>
  <c r="I22"/>
  <c r="H22"/>
  <c r="F22"/>
  <c r="D22"/>
  <c r="C22"/>
  <c r="I21"/>
  <c r="H21"/>
  <c r="F21"/>
  <c r="D21"/>
  <c r="C21"/>
  <c r="I20"/>
  <c r="H20"/>
  <c r="F20"/>
  <c r="D20"/>
  <c r="C20"/>
  <c r="I19"/>
  <c r="H19"/>
  <c r="F19"/>
  <c r="D19"/>
  <c r="C19"/>
  <c r="I18"/>
  <c r="H18"/>
  <c r="F18"/>
  <c r="D18"/>
  <c r="C18"/>
  <c r="I17"/>
  <c r="H17"/>
  <c r="F17"/>
  <c r="D17"/>
  <c r="C17"/>
  <c r="I16"/>
  <c r="H16"/>
  <c r="F16"/>
  <c r="D16"/>
  <c r="C16"/>
  <c r="I15"/>
  <c r="H15"/>
  <c r="F15"/>
  <c r="D15"/>
  <c r="C15"/>
  <c r="I14"/>
  <c r="H14"/>
  <c r="F14"/>
  <c r="D14"/>
  <c r="C14"/>
  <c r="I13"/>
  <c r="H13"/>
  <c r="F13"/>
  <c r="D13"/>
  <c r="C13"/>
  <c r="H12"/>
  <c r="F12"/>
  <c r="C12"/>
  <c r="I11"/>
  <c r="H11"/>
  <c r="F11"/>
  <c r="C11"/>
  <c r="J7"/>
  <c r="I5"/>
  <c r="I48" i="1"/>
  <c r="I58"/>
  <c r="I50"/>
  <c r="I42"/>
  <c r="I34"/>
  <c r="I28"/>
  <c r="I20"/>
  <c r="I12"/>
  <c r="I4"/>
  <c r="I44"/>
  <c r="I22"/>
  <c r="I59"/>
  <c r="I51"/>
  <c r="I43"/>
  <c r="I35"/>
  <c r="I7"/>
  <c r="I57"/>
  <c r="I49"/>
  <c r="I41"/>
  <c r="I33"/>
  <c r="I25"/>
  <c r="I17"/>
  <c r="I9"/>
  <c r="I52"/>
  <c r="I40"/>
  <c r="I26"/>
  <c r="I14"/>
  <c r="I27"/>
  <c r="I19"/>
  <c r="I11"/>
  <c r="I54"/>
  <c r="I46"/>
  <c r="I38"/>
  <c r="I30"/>
  <c r="I24"/>
  <c r="I16"/>
  <c r="I8"/>
  <c r="I56"/>
  <c r="I36"/>
  <c r="I10"/>
  <c r="I55"/>
  <c r="I47"/>
  <c r="I39"/>
  <c r="I31"/>
  <c r="I3"/>
  <c r="I53"/>
  <c r="I45"/>
  <c r="I37"/>
  <c r="I29"/>
  <c r="I21"/>
  <c r="I13"/>
  <c r="I5"/>
  <c r="I32"/>
  <c r="I18"/>
  <c r="I6"/>
  <c r="I23"/>
  <c r="I15"/>
  <c r="B26"/>
  <c r="B4"/>
  <c r="B19"/>
  <c r="B12"/>
  <c r="B23"/>
  <c r="B6"/>
  <c r="B13"/>
  <c r="B24"/>
  <c r="B7"/>
  <c r="B28"/>
  <c r="B27"/>
  <c r="B20"/>
  <c r="B14"/>
  <c r="B9"/>
  <c r="B10"/>
  <c r="B17"/>
  <c r="B3"/>
  <c r="B22"/>
  <c r="B29"/>
  <c r="B15"/>
  <c r="B21"/>
  <c r="B18"/>
  <c r="B25"/>
  <c r="B11"/>
  <c r="B5"/>
  <c r="B16"/>
  <c r="B8" a="1"/>
  <c r="K9" l="1" a="1"/>
  <c r="K9" s="1"/>
  <c r="K12" a="1"/>
  <c r="K12" s="1"/>
  <c r="K14" a="1"/>
  <c r="K14" s="1"/>
  <c r="K16" a="1"/>
  <c r="K16" s="1"/>
  <c r="K18" a="1"/>
  <c r="K18" s="1"/>
  <c r="K20" a="1"/>
  <c r="K20" s="1"/>
  <c r="K22" a="1"/>
  <c r="K22" s="1"/>
  <c r="K24" a="1"/>
  <c r="K24" s="1"/>
  <c r="K26" a="1"/>
  <c r="K26" s="1"/>
  <c r="K28" a="1"/>
  <c r="K28" s="1"/>
  <c r="K30" a="1"/>
  <c r="K30" s="1"/>
  <c r="K32" a="1"/>
  <c r="K32" s="1"/>
  <c r="K34" a="1"/>
  <c r="K34" s="1"/>
  <c r="K36" a="1"/>
  <c r="K36" s="1"/>
  <c r="K38" a="1"/>
  <c r="K38" s="1"/>
  <c r="K40" a="1"/>
  <c r="K40" s="1"/>
  <c r="K42" a="1"/>
  <c r="K42" s="1"/>
  <c r="K44" a="1"/>
  <c r="K44" s="1"/>
  <c r="K46" a="1"/>
  <c r="K46" s="1"/>
  <c r="K48" a="1"/>
  <c r="K48" s="1"/>
  <c r="K50" a="1"/>
  <c r="K50" s="1"/>
  <c r="K52" a="1"/>
  <c r="K52" s="1"/>
  <c r="K54" a="1"/>
  <c r="K54" s="1"/>
  <c r="K56" a="1"/>
  <c r="K56" s="1"/>
  <c r="K58" a="1"/>
  <c r="K58" s="1"/>
  <c r="K4" a="1"/>
  <c r="K4" s="1"/>
  <c r="K5" a="1"/>
  <c r="K5" s="1"/>
  <c r="K6" a="1"/>
  <c r="K6" s="1"/>
  <c r="K7" a="1"/>
  <c r="K7" s="1"/>
  <c r="K8" a="1"/>
  <c r="K8" s="1"/>
  <c r="K10" a="1"/>
  <c r="K10" s="1"/>
  <c r="K11" a="1"/>
  <c r="K11" s="1"/>
  <c r="K13" a="1"/>
  <c r="K13" s="1"/>
  <c r="K15" a="1"/>
  <c r="K15" s="1"/>
  <c r="K17" a="1"/>
  <c r="K17" s="1"/>
  <c r="K19" a="1"/>
  <c r="K19" s="1"/>
  <c r="K21" a="1"/>
  <c r="K21" s="1"/>
  <c r="K23" a="1"/>
  <c r="K23" s="1"/>
  <c r="K25" a="1"/>
  <c r="K25" s="1"/>
  <c r="K27" a="1"/>
  <c r="K27" s="1"/>
  <c r="K29" a="1"/>
  <c r="K29" s="1"/>
  <c r="K31" a="1"/>
  <c r="K31" s="1"/>
  <c r="K33" a="1"/>
  <c r="K33" s="1"/>
  <c r="K35" a="1"/>
  <c r="K35" s="1"/>
  <c r="K37" a="1"/>
  <c r="K37" s="1"/>
  <c r="K39" a="1"/>
  <c r="K39" s="1"/>
  <c r="K41" a="1"/>
  <c r="K41" s="1"/>
  <c r="K43" a="1"/>
  <c r="K43" s="1"/>
  <c r="K45" a="1"/>
  <c r="K45" s="1"/>
  <c r="K47" a="1"/>
  <c r="K47" s="1"/>
  <c r="K49" a="1"/>
  <c r="K49" s="1"/>
  <c r="K51" a="1"/>
  <c r="K51" s="1"/>
  <c r="K53" a="1"/>
  <c r="K53" s="1"/>
  <c r="K55" a="1"/>
  <c r="K55" s="1"/>
  <c r="K57" a="1"/>
  <c r="K57" s="1"/>
  <c r="K59" a="1"/>
  <c r="K59" s="1"/>
  <c r="K3" a="1"/>
  <c r="K3" s="1"/>
  <c r="B8"/>
  <c r="U4"/>
  <c r="T4"/>
  <c r="S4"/>
  <c r="R4"/>
  <c r="Q4"/>
  <c r="P4"/>
  <c r="O4"/>
  <c r="N4"/>
  <c r="M4"/>
  <c r="L4"/>
  <c r="U6"/>
  <c r="T6"/>
  <c r="S6"/>
  <c r="R6"/>
  <c r="Q6"/>
  <c r="P6"/>
  <c r="O6"/>
  <c r="N6"/>
  <c r="M6"/>
  <c r="L6"/>
  <c r="U8"/>
  <c r="T8"/>
  <c r="S8"/>
  <c r="R8"/>
  <c r="Q8"/>
  <c r="P8"/>
  <c r="O8"/>
  <c r="N8"/>
  <c r="M8"/>
  <c r="L8"/>
  <c r="U9"/>
  <c r="T9"/>
  <c r="S9"/>
  <c r="R9"/>
  <c r="Q9"/>
  <c r="P9"/>
  <c r="O9"/>
  <c r="N9"/>
  <c r="M9"/>
  <c r="L9"/>
  <c r="U5"/>
  <c r="T5"/>
  <c r="S5"/>
  <c r="R5"/>
  <c r="Q5"/>
  <c r="P5"/>
  <c r="O5"/>
  <c r="N5"/>
  <c r="M5"/>
  <c r="L5"/>
  <c r="U7"/>
  <c r="T7"/>
  <c r="S7"/>
  <c r="R7"/>
  <c r="Q7"/>
  <c r="P7"/>
  <c r="O7"/>
  <c r="N7"/>
  <c r="M7"/>
  <c r="L7"/>
  <c r="U10"/>
  <c r="T10"/>
  <c r="S10"/>
  <c r="R10"/>
  <c r="Q10"/>
  <c r="P10"/>
  <c r="O10"/>
  <c r="N10"/>
  <c r="M10"/>
  <c r="L10"/>
  <c r="U3"/>
  <c r="T3"/>
  <c r="S3"/>
  <c r="R3"/>
  <c r="Q3"/>
  <c r="P3"/>
  <c r="O3"/>
  <c r="N3"/>
  <c r="M3"/>
  <c r="L3"/>
  <c r="U12"/>
  <c r="T12"/>
  <c r="S12"/>
  <c r="R12"/>
  <c r="Q12"/>
  <c r="P12"/>
  <c r="O12"/>
  <c r="N12"/>
  <c r="M12"/>
  <c r="L12"/>
  <c r="U16"/>
  <c r="T16"/>
  <c r="S16"/>
  <c r="R16"/>
  <c r="Q16"/>
  <c r="P16"/>
  <c r="O16"/>
  <c r="N16"/>
  <c r="M16"/>
  <c r="L16"/>
  <c r="U20"/>
  <c r="T20"/>
  <c r="S20"/>
  <c r="R20"/>
  <c r="Q20"/>
  <c r="P20"/>
  <c r="O20"/>
  <c r="N20"/>
  <c r="M20"/>
  <c r="L20"/>
  <c r="U24"/>
  <c r="T24"/>
  <c r="S24"/>
  <c r="R24"/>
  <c r="Q24"/>
  <c r="P24"/>
  <c r="O24"/>
  <c r="N24"/>
  <c r="M24"/>
  <c r="L24"/>
  <c r="U28"/>
  <c r="T28"/>
  <c r="S28"/>
  <c r="R28"/>
  <c r="Q28"/>
  <c r="P28"/>
  <c r="O28"/>
  <c r="N28"/>
  <c r="M28"/>
  <c r="L28"/>
  <c r="U32"/>
  <c r="T32"/>
  <c r="S32"/>
  <c r="R32"/>
  <c r="Q32"/>
  <c r="P32"/>
  <c r="O32"/>
  <c r="N32"/>
  <c r="M32"/>
  <c r="L32"/>
  <c r="U36"/>
  <c r="T36"/>
  <c r="S36"/>
  <c r="R36"/>
  <c r="Q36"/>
  <c r="P36"/>
  <c r="O36"/>
  <c r="N36"/>
  <c r="M36"/>
  <c r="L36"/>
  <c r="U40"/>
  <c r="T40"/>
  <c r="S40"/>
  <c r="R40"/>
  <c r="Q40"/>
  <c r="P40"/>
  <c r="O40"/>
  <c r="N40"/>
  <c r="M40"/>
  <c r="L40"/>
  <c r="U44"/>
  <c r="T44"/>
  <c r="S44"/>
  <c r="R44"/>
  <c r="Q44"/>
  <c r="P44"/>
  <c r="O44"/>
  <c r="N44"/>
  <c r="M44"/>
  <c r="L44"/>
  <c r="U48"/>
  <c r="T48"/>
  <c r="S48"/>
  <c r="R48"/>
  <c r="Q48"/>
  <c r="P48"/>
  <c r="O48"/>
  <c r="N48"/>
  <c r="M48"/>
  <c r="L48"/>
  <c r="U52"/>
  <c r="T52"/>
  <c r="S52"/>
  <c r="R52"/>
  <c r="Q52"/>
  <c r="P52"/>
  <c r="O52"/>
  <c r="N52"/>
  <c r="M52"/>
  <c r="L52"/>
  <c r="U56"/>
  <c r="T56"/>
  <c r="S56"/>
  <c r="R56"/>
  <c r="Q56"/>
  <c r="P56"/>
  <c r="O56"/>
  <c r="N56"/>
  <c r="M56"/>
  <c r="L56"/>
  <c r="U11"/>
  <c r="T11"/>
  <c r="S11"/>
  <c r="R11"/>
  <c r="Q11"/>
  <c r="P11"/>
  <c r="O11"/>
  <c r="N11"/>
  <c r="M11"/>
  <c r="L11"/>
  <c r="U15"/>
  <c r="T15"/>
  <c r="S15"/>
  <c r="R15"/>
  <c r="Q15"/>
  <c r="P15"/>
  <c r="O15"/>
  <c r="N15"/>
  <c r="M15"/>
  <c r="L15"/>
  <c r="U19"/>
  <c r="T19"/>
  <c r="S19"/>
  <c r="R19"/>
  <c r="Q19"/>
  <c r="P19"/>
  <c r="O19"/>
  <c r="N19"/>
  <c r="M19"/>
  <c r="L19"/>
  <c r="U23"/>
  <c r="T23"/>
  <c r="S23"/>
  <c r="R23"/>
  <c r="Q23"/>
  <c r="P23"/>
  <c r="O23"/>
  <c r="N23"/>
  <c r="M23"/>
  <c r="L23"/>
  <c r="U27"/>
  <c r="T27"/>
  <c r="S27"/>
  <c r="R27"/>
  <c r="Q27"/>
  <c r="P27"/>
  <c r="O27"/>
  <c r="N27"/>
  <c r="M27"/>
  <c r="L27"/>
  <c r="U31"/>
  <c r="T31"/>
  <c r="S31"/>
  <c r="R31"/>
  <c r="Q31"/>
  <c r="P31"/>
  <c r="O31"/>
  <c r="N31"/>
  <c r="M31"/>
  <c r="L31"/>
  <c r="U35"/>
  <c r="T35"/>
  <c r="S35"/>
  <c r="R35"/>
  <c r="Q35"/>
  <c r="P35"/>
  <c r="O35"/>
  <c r="N35"/>
  <c r="M35"/>
  <c r="L35"/>
  <c r="U39"/>
  <c r="T39"/>
  <c r="S39"/>
  <c r="R39"/>
  <c r="Q39"/>
  <c r="P39"/>
  <c r="O39"/>
  <c r="N39"/>
  <c r="M39"/>
  <c r="L39"/>
  <c r="U43"/>
  <c r="T43"/>
  <c r="S43"/>
  <c r="R43"/>
  <c r="Q43"/>
  <c r="P43"/>
  <c r="O43"/>
  <c r="N43"/>
  <c r="M43"/>
  <c r="L43"/>
  <c r="U47"/>
  <c r="T47"/>
  <c r="S47"/>
  <c r="R47"/>
  <c r="Q47"/>
  <c r="P47"/>
  <c r="O47"/>
  <c r="N47"/>
  <c r="M47"/>
  <c r="L47"/>
  <c r="U51"/>
  <c r="T51"/>
  <c r="S51"/>
  <c r="R51"/>
  <c r="Q51"/>
  <c r="P51"/>
  <c r="O51"/>
  <c r="N51"/>
  <c r="M51"/>
  <c r="L51"/>
  <c r="U55"/>
  <c r="T55"/>
  <c r="S55"/>
  <c r="R55"/>
  <c r="Q55"/>
  <c r="P55"/>
  <c r="O55"/>
  <c r="N55"/>
  <c r="M55"/>
  <c r="L55"/>
  <c r="U59"/>
  <c r="T59"/>
  <c r="S59"/>
  <c r="R59"/>
  <c r="Q59"/>
  <c r="P59"/>
  <c r="O59"/>
  <c r="N59"/>
  <c r="M59"/>
  <c r="L59"/>
  <c r="U14"/>
  <c r="T14"/>
  <c r="S14"/>
  <c r="R14"/>
  <c r="Q14"/>
  <c r="P14"/>
  <c r="O14"/>
  <c r="N14"/>
  <c r="M14"/>
  <c r="L14"/>
  <c r="U18"/>
  <c r="T18"/>
  <c r="S18"/>
  <c r="R18"/>
  <c r="Q18"/>
  <c r="P18"/>
  <c r="O18"/>
  <c r="N18"/>
  <c r="M18"/>
  <c r="L18"/>
  <c r="U22"/>
  <c r="T22"/>
  <c r="S22"/>
  <c r="R22"/>
  <c r="Q22"/>
  <c r="P22"/>
  <c r="O22"/>
  <c r="N22"/>
  <c r="M22"/>
  <c r="L22"/>
  <c r="U26"/>
  <c r="T26"/>
  <c r="S26"/>
  <c r="R26"/>
  <c r="Q26"/>
  <c r="P26"/>
  <c r="O26"/>
  <c r="N26"/>
  <c r="M26"/>
  <c r="L26"/>
  <c r="U30"/>
  <c r="T30"/>
  <c r="S30"/>
  <c r="R30"/>
  <c r="Q30"/>
  <c r="P30"/>
  <c r="O30"/>
  <c r="N30"/>
  <c r="M30"/>
  <c r="L30"/>
  <c r="U34"/>
  <c r="T34"/>
  <c r="S34"/>
  <c r="R34"/>
  <c r="Q34"/>
  <c r="P34"/>
  <c r="O34"/>
  <c r="N34"/>
  <c r="M34"/>
  <c r="L34"/>
  <c r="U38"/>
  <c r="T38"/>
  <c r="S38"/>
  <c r="R38"/>
  <c r="Q38"/>
  <c r="P38"/>
  <c r="O38"/>
  <c r="N38"/>
  <c r="M38"/>
  <c r="L38"/>
  <c r="U42"/>
  <c r="T42"/>
  <c r="S42"/>
  <c r="R42"/>
  <c r="Q42"/>
  <c r="P42"/>
  <c r="O42"/>
  <c r="N42"/>
  <c r="M42"/>
  <c r="L42"/>
  <c r="U46"/>
  <c r="T46"/>
  <c r="S46"/>
  <c r="R46"/>
  <c r="Q46"/>
  <c r="P46"/>
  <c r="O46"/>
  <c r="N46"/>
  <c r="M46"/>
  <c r="L46"/>
  <c r="U50"/>
  <c r="T50"/>
  <c r="S50"/>
  <c r="R50"/>
  <c r="Q50"/>
  <c r="P50"/>
  <c r="O50"/>
  <c r="N50"/>
  <c r="M50"/>
  <c r="L50"/>
  <c r="U54"/>
  <c r="T54"/>
  <c r="S54"/>
  <c r="R54"/>
  <c r="Q54"/>
  <c r="P54"/>
  <c r="O54"/>
  <c r="N54"/>
  <c r="M54"/>
  <c r="L54"/>
  <c r="U58"/>
  <c r="T58"/>
  <c r="S58"/>
  <c r="R58"/>
  <c r="Q58"/>
  <c r="P58"/>
  <c r="O58"/>
  <c r="N58"/>
  <c r="M58"/>
  <c r="L58"/>
  <c r="U13"/>
  <c r="T13"/>
  <c r="S13"/>
  <c r="R13"/>
  <c r="Q13"/>
  <c r="P13"/>
  <c r="O13"/>
  <c r="N13"/>
  <c r="M13"/>
  <c r="L13"/>
  <c r="U17"/>
  <c r="T17"/>
  <c r="S17"/>
  <c r="R17"/>
  <c r="Q17"/>
  <c r="P17"/>
  <c r="O17"/>
  <c r="N17"/>
  <c r="M17"/>
  <c r="L17"/>
  <c r="U21"/>
  <c r="T21"/>
  <c r="S21"/>
  <c r="R21"/>
  <c r="Q21"/>
  <c r="P21"/>
  <c r="O21"/>
  <c r="N21"/>
  <c r="M21"/>
  <c r="L21"/>
  <c r="U25"/>
  <c r="T25"/>
  <c r="S25"/>
  <c r="R25"/>
  <c r="Q25"/>
  <c r="P25"/>
  <c r="O25"/>
  <c r="N25"/>
  <c r="M25"/>
  <c r="L25"/>
  <c r="U29"/>
  <c r="T29"/>
  <c r="S29"/>
  <c r="R29"/>
  <c r="Q29"/>
  <c r="P29"/>
  <c r="O29"/>
  <c r="N29"/>
  <c r="M29"/>
  <c r="L29"/>
  <c r="U33"/>
  <c r="T33"/>
  <c r="S33"/>
  <c r="R33"/>
  <c r="Q33"/>
  <c r="P33"/>
  <c r="O33"/>
  <c r="N33"/>
  <c r="M33"/>
  <c r="L33"/>
  <c r="U37"/>
  <c r="T37"/>
  <c r="S37"/>
  <c r="R37"/>
  <c r="Q37"/>
  <c r="P37"/>
  <c r="O37"/>
  <c r="N37"/>
  <c r="M37"/>
  <c r="L37"/>
  <c r="U41"/>
  <c r="T41"/>
  <c r="S41"/>
  <c r="R41"/>
  <c r="Q41"/>
  <c r="P41"/>
  <c r="O41"/>
  <c r="N41"/>
  <c r="M41"/>
  <c r="L41"/>
  <c r="U45"/>
  <c r="T45"/>
  <c r="S45"/>
  <c r="R45"/>
  <c r="Q45"/>
  <c r="P45"/>
  <c r="O45"/>
  <c r="N45"/>
  <c r="M45"/>
  <c r="L45"/>
  <c r="U49"/>
  <c r="T49"/>
  <c r="S49"/>
  <c r="R49"/>
  <c r="Q49"/>
  <c r="P49"/>
  <c r="O49"/>
  <c r="N49"/>
  <c r="M49"/>
  <c r="L49"/>
  <c r="U53"/>
  <c r="T53"/>
  <c r="S53"/>
  <c r="R53"/>
  <c r="Q53"/>
  <c r="P53"/>
  <c r="O53"/>
  <c r="N53"/>
  <c r="M53"/>
  <c r="L53"/>
  <c r="U57"/>
  <c r="T57"/>
  <c r="S57"/>
  <c r="R57"/>
  <c r="Q57"/>
  <c r="P57"/>
  <c r="O57"/>
  <c r="N57"/>
  <c r="M57"/>
  <c r="L57"/>
  <c r="V19" l="1"/>
  <c r="V21"/>
  <c r="V23"/>
  <c r="V25"/>
  <c r="V27"/>
  <c r="V29"/>
  <c r="V31"/>
  <c r="V33"/>
  <c r="V35"/>
  <c r="V37"/>
  <c r="V39"/>
  <c r="V41"/>
  <c r="V43"/>
  <c r="V45"/>
  <c r="V47"/>
  <c r="V49"/>
  <c r="V51"/>
  <c r="V53"/>
  <c r="V55"/>
  <c r="V59"/>
  <c r="V18"/>
  <c r="V20"/>
  <c r="V22"/>
  <c r="V24"/>
  <c r="V26"/>
  <c r="V28"/>
  <c r="V30"/>
  <c r="V32"/>
  <c r="V34"/>
  <c r="V36"/>
  <c r="V38"/>
  <c r="V40"/>
  <c r="V42"/>
  <c r="V44"/>
  <c r="V46"/>
  <c r="V48"/>
  <c r="V50"/>
  <c r="V52"/>
  <c r="V54"/>
  <c r="V56"/>
  <c r="V58"/>
  <c r="V57"/>
  <c r="V5"/>
  <c r="V7"/>
  <c r="V11"/>
  <c r="V15"/>
  <c r="V4"/>
  <c r="V6"/>
  <c r="V8"/>
  <c r="V10"/>
  <c r="V12"/>
  <c r="V14"/>
  <c r="V16"/>
  <c r="V9"/>
  <c r="V13"/>
  <c r="V17"/>
  <c r="V3"/>
  <c r="W3" l="1" a="1"/>
  <c r="W3" s="1"/>
  <c r="D3" s="1"/>
  <c r="E3"/>
  <c r="W4" l="1" a="1"/>
  <c r="W4" s="1"/>
  <c r="D4" s="1"/>
  <c r="W5" a="1"/>
  <c r="W5" s="1"/>
  <c r="D5" s="1"/>
  <c r="E5"/>
  <c r="E4"/>
  <c r="W6" l="1" a="1"/>
  <c r="W6" s="1"/>
  <c r="D6" s="1"/>
  <c r="E6"/>
  <c r="W7" l="1" a="1"/>
  <c r="W7" s="1"/>
  <c r="D7" s="1"/>
  <c r="E7"/>
  <c r="W8" l="1" a="1"/>
  <c r="W8" s="1"/>
  <c r="D8" s="1"/>
  <c r="E8"/>
  <c r="W9" l="1" a="1"/>
  <c r="W9" s="1"/>
  <c r="D9" s="1"/>
  <c r="E9"/>
  <c r="W10" l="1" a="1"/>
  <c r="W10" s="1"/>
  <c r="D10" s="1"/>
  <c r="E10"/>
  <c r="W11" l="1" a="1"/>
  <c r="W11" s="1"/>
  <c r="D11" s="1"/>
  <c r="E11"/>
  <c r="W12" l="1" a="1"/>
  <c r="W12" s="1"/>
  <c r="W13" l="1" a="1"/>
  <c r="W13" s="1"/>
  <c r="D12"/>
  <c r="E12"/>
  <c r="W14" l="1" a="1"/>
  <c r="W14" s="1"/>
  <c r="D13"/>
  <c r="E13"/>
  <c r="D14" l="1"/>
  <c r="W15" a="1"/>
  <c r="W15" s="1"/>
  <c r="W16" s="1" a="1"/>
  <c r="W16" s="1"/>
  <c r="D16" s="1"/>
  <c r="E14"/>
  <c r="E16"/>
  <c r="W17" l="1" a="1"/>
  <c r="W17" s="1"/>
  <c r="D17" s="1"/>
  <c r="D15"/>
  <c r="E15"/>
  <c r="E17"/>
  <c r="W18" l="1" a="1"/>
  <c r="W18" s="1"/>
  <c r="W19" s="1" a="1"/>
  <c r="W19" s="1"/>
  <c r="D19" s="1"/>
  <c r="E19"/>
  <c r="D18" l="1"/>
  <c r="W20" a="1"/>
  <c r="W20" s="1"/>
  <c r="D20" s="1"/>
  <c r="E18"/>
  <c r="E20"/>
  <c r="W21" l="1" a="1"/>
  <c r="W21" s="1"/>
  <c r="D21" s="1"/>
  <c r="E21"/>
  <c r="W22" l="1" a="1"/>
  <c r="W22" s="1"/>
  <c r="D22" s="1"/>
  <c r="E22"/>
  <c r="W23" l="1" a="1"/>
  <c r="W23" s="1"/>
  <c r="D23" s="1"/>
  <c r="E23"/>
  <c r="W24" l="1" a="1"/>
  <c r="W24" s="1"/>
  <c r="D24" s="1"/>
  <c r="E24"/>
  <c r="W25" l="1" a="1"/>
  <c r="W25" s="1"/>
  <c r="D25" s="1"/>
  <c r="E25"/>
  <c r="W26" l="1" a="1"/>
  <c r="W26" s="1"/>
  <c r="D26" s="1"/>
  <c r="E26"/>
  <c r="W27" l="1" a="1"/>
  <c r="W27" s="1"/>
  <c r="D27" s="1"/>
  <c r="E27"/>
  <c r="W28" l="1" a="1"/>
  <c r="W28" s="1"/>
  <c r="D28" s="1"/>
  <c r="E28"/>
  <c r="W29" l="1" a="1"/>
  <c r="W29" s="1"/>
  <c r="D29" s="1"/>
  <c r="E29"/>
  <c r="W30" l="1" a="1"/>
  <c r="W30" s="1"/>
  <c r="W31" s="1" a="1"/>
  <c r="W31" s="1"/>
  <c r="W32" s="1" a="1"/>
  <c r="W32" s="1"/>
  <c r="W33" s="1" a="1"/>
  <c r="W33" s="1"/>
  <c r="W34" s="1" a="1"/>
  <c r="W34" s="1"/>
  <c r="W35" s="1" a="1"/>
  <c r="W35" s="1"/>
  <c r="W36" s="1" a="1"/>
  <c r="W36" s="1"/>
  <c r="W37" s="1" a="1"/>
  <c r="W37" s="1"/>
  <c r="W38" s="1" a="1"/>
  <c r="W38" s="1"/>
  <c r="W39" s="1" a="1"/>
  <c r="W39" s="1"/>
  <c r="W40" s="1" a="1"/>
  <c r="W40" s="1"/>
  <c r="W41" s="1" a="1"/>
  <c r="W41" s="1"/>
  <c r="W42" s="1" a="1"/>
  <c r="W42" s="1"/>
  <c r="W43" s="1" a="1"/>
  <c r="W43" s="1"/>
  <c r="W44" s="1" a="1"/>
  <c r="W44" s="1"/>
  <c r="W45" s="1" a="1"/>
  <c r="W45" s="1"/>
  <c r="W46" s="1" a="1"/>
  <c r="W46" s="1"/>
  <c r="W47" s="1" a="1"/>
  <c r="W47" s="1"/>
  <c r="W48" s="1" a="1"/>
  <c r="W48" s="1"/>
  <c r="W49" s="1" a="1"/>
  <c r="W49" s="1"/>
  <c r="W50" s="1" a="1"/>
  <c r="W50" s="1"/>
  <c r="W51" s="1" a="1"/>
  <c r="W51" s="1"/>
  <c r="W52" s="1" a="1"/>
  <c r="W52" s="1"/>
  <c r="W53" s="1" a="1"/>
  <c r="W53" s="1"/>
  <c r="W54" s="1" a="1"/>
  <c r="W54" s="1"/>
  <c r="W55" s="1" a="1"/>
  <c r="W55" s="1"/>
  <c r="W56" s="1" a="1"/>
  <c r="W56" s="1"/>
  <c r="W57" s="1" a="1"/>
  <c r="W57" s="1"/>
  <c r="W58" s="1" a="1"/>
  <c r="W58" s="1"/>
  <c r="W59" s="1" a="1"/>
  <c r="W59" s="1"/>
</calcChain>
</file>

<file path=xl/sharedStrings.xml><?xml version="1.0" encoding="utf-8"?>
<sst xmlns="http://schemas.openxmlformats.org/spreadsheetml/2006/main" count="288" uniqueCount="91">
  <si>
    <t>Mois</t>
  </si>
  <si>
    <t>Nombre H
Production</t>
  </si>
  <si>
    <t>Nombre H
Préparation</t>
  </si>
  <si>
    <t>Nombre d'h /Chantier</t>
  </si>
  <si>
    <t>Feuilles</t>
  </si>
  <si>
    <t>S 49</t>
  </si>
  <si>
    <t>543-00066</t>
  </si>
  <si>
    <t>S 50</t>
  </si>
  <si>
    <t>551-00062</t>
  </si>
  <si>
    <t>S 51</t>
  </si>
  <si>
    <t>S 52</t>
  </si>
  <si>
    <t>S 53</t>
  </si>
  <si>
    <t>S 01</t>
  </si>
  <si>
    <t>S 02</t>
  </si>
  <si>
    <t>S 03</t>
  </si>
  <si>
    <t>S 04</t>
  </si>
  <si>
    <t>S 05</t>
  </si>
  <si>
    <t>S 06</t>
  </si>
  <si>
    <t>S 07</t>
  </si>
  <si>
    <t>S 08</t>
  </si>
  <si>
    <t>S 09</t>
  </si>
  <si>
    <t>S 10</t>
  </si>
  <si>
    <t>S 11</t>
  </si>
  <si>
    <t>S 12</t>
  </si>
  <si>
    <t>S 13-1</t>
  </si>
  <si>
    <t>S 13-2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</si>
  <si>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</si>
  <si>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</si>
  <si>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</si>
  <si>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</si>
  <si>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</si>
  <si>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</si>
  <si>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</si>
  <si>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</si>
  <si>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</si>
  <si>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</si>
  <si>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</si>
  <si>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</si>
  <si>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</si>
  <si>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</si>
  <si>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</si>
  <si>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</si>
  <si>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</si>
  <si>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</si>
  <si>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</si>
  <si>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</si>
  <si>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</si>
  <si>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</si>
  <si>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</si>
  <si>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</si>
  <si>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</si>
  <si>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</si>
  <si>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</si>
  <si>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</si>
  <si>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</si>
  <si>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</si>
  <si>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</si>
  <si>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</si>
  <si>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</si>
  <si>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</si>
  <si>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</si>
  <si>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ZONE</t>
  </si>
  <si>
    <t>POINTAGE SEMAINIER</t>
  </si>
  <si>
    <t>SEMAINE N° :</t>
  </si>
  <si>
    <t>/2021</t>
  </si>
  <si>
    <t>Du:</t>
  </si>
  <si>
    <t>au</t>
  </si>
  <si>
    <t>V</t>
  </si>
  <si>
    <t>PETIT DP</t>
  </si>
  <si>
    <t>OBSERVATION</t>
  </si>
  <si>
    <t>N° CHANTIER</t>
  </si>
  <si>
    <t>CODE AGENT</t>
  </si>
  <si>
    <t>CODE
AGENCE</t>
  </si>
  <si>
    <t>NOM AGENT</t>
  </si>
  <si>
    <t>HEURES</t>
  </si>
  <si>
    <t>PANIER</t>
  </si>
  <si>
    <t>TRAJET</t>
  </si>
  <si>
    <t>TRANS
PORT</t>
  </si>
  <si>
    <t>LIEUX</t>
  </si>
  <si>
    <t>CDD1</t>
  </si>
  <si>
    <t>ATELIER</t>
  </si>
  <si>
    <t>S1580</t>
  </si>
  <si>
    <t>Total</t>
  </si>
  <si>
    <t>S1123</t>
  </si>
  <si>
    <t>CONGE</t>
  </si>
  <si>
    <t>CONGE JEUDI et VENDREDI</t>
  </si>
  <si>
    <t>CDD2</t>
  </si>
  <si>
    <t>Lundi 05 Avril Ferié</t>
  </si>
  <si>
    <t>feuille2</t>
  </si>
  <si>
    <t>551-00070</t>
  </si>
  <si>
    <r>
      <rPr>
        <sz val="11"/>
        <color rgb="FFFF0000"/>
        <rFont val="Calibri"/>
        <family val="2"/>
        <scheme val="minor"/>
      </rPr>
      <t>Numéro de chantier
extraction automatique</t>
    </r>
    <r>
      <rPr>
        <b/>
        <sz val="11"/>
        <color theme="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</si>
</sst>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numFmts count="1">
    <numFmt numFmtId="164" formatCode="[$-40C]mmm\-yy;@"/>
  </numFmts>
  <fonts count="1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660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0066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9" tint="0.79998168889431442"/>
        <bgColor theme="9"/>
      </patternFill>
    </fill>
    <fill>
      <patternFill patternType="solid">
        <fgColor theme="9" tint="0.79998168889431442"/>
        <bgColor theme="9" tint="0.59999389629810485"/>
      </patternFill>
    </fill>
  </fills>
  <borders count="22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thin">
        <color theme="0"/>
      </right>
      <top style="medium">
        <color theme="0" tint="-0.24994659260841701"/>
      </top>
      <bottom/>
      <diagonal/>
    </border>
    <border>
      <left style="thin">
        <color theme="0"/>
      </left>
      <right style="thin">
        <color theme="0"/>
      </right>
      <top style="medium">
        <color theme="0" tint="-0.24994659260841701"/>
      </top>
      <bottom/>
      <diagonal/>
    </border>
    <border>
      <left style="double">
        <color theme="0"/>
      </left>
      <right style="double">
        <color theme="0"/>
      </right>
      <top style="medium">
        <color theme="0" tint="-0.24994659260841701"/>
      </top>
      <bottom/>
      <diagonal/>
    </border>
    <border>
      <left style="thin">
        <color theme="0"/>
      </left>
      <right/>
      <top style="medium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02">
    <xf numFmtId="0" fontId="0" fillId="0" borderId="0" xfId="0"/>
    <xf numFmtId="0" fontId="0" fillId="0" borderId="0" xfId="0" applyFill="1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2" xfId="0" applyFont="1" applyFill="1" applyBorder="1" applyAlignment="1">
      <alignment horizontal="center" vertical="center"/>
    </xf>
    <xf numFmtId="17" fontId="0" fillId="3" borderId="3" xfId="0" applyNumberFormat="1" applyFont="1" applyFill="1" applyBorder="1" applyAlignment="1">
      <alignment horizontal="center" vertical="center"/>
    </xf>
    <xf numFmtId="0" fontId="0" fillId="3" borderId="4" xfId="0" applyFont="1" applyFill="1" applyBorder="1"/>
    <xf numFmtId="0" fontId="0" fillId="0" borderId="2" xfId="0" applyFont="1" applyFill="1" applyBorder="1"/>
    <xf numFmtId="164" fontId="0" fillId="0" borderId="0" xfId="0" applyNumberFormat="1"/>
    <xf numFmtId="17" fontId="0" fillId="4" borderId="5" xfId="0" applyNumberFormat="1" applyFont="1" applyFill="1" applyBorder="1" applyAlignment="1">
      <alignment horizontal="center" vertical="center"/>
    </xf>
    <xf numFmtId="0" fontId="0" fillId="4" borderId="6" xfId="0" applyFont="1" applyFill="1" applyBorder="1"/>
    <xf numFmtId="0" fontId="0" fillId="0" borderId="0" xfId="0" applyFont="1" applyFill="1"/>
    <xf numFmtId="17" fontId="0" fillId="3" borderId="5" xfId="0" applyNumberFormat="1" applyFont="1" applyFill="1" applyBorder="1" applyAlignment="1">
      <alignment horizontal="center" vertical="center"/>
    </xf>
    <xf numFmtId="0" fontId="0" fillId="3" borderId="6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2" fontId="3" fillId="0" borderId="0" xfId="0" applyNumberFormat="1" applyFont="1" applyFill="1" applyBorder="1"/>
    <xf numFmtId="2" fontId="4" fillId="0" borderId="0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7" xfId="0" applyFont="1" applyFill="1" applyBorder="1"/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7" fillId="0" borderId="10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12" xfId="1" applyFont="1" applyBorder="1" applyAlignment="1">
      <alignment horizontal="right" vertical="center" indent="1"/>
    </xf>
    <xf numFmtId="0" fontId="7" fillId="0" borderId="0" xfId="1" applyFont="1" applyBorder="1" applyAlignment="1">
      <alignment vertical="center"/>
    </xf>
    <xf numFmtId="0" fontId="7" fillId="0" borderId="12" xfId="1" applyFont="1" applyBorder="1" applyAlignment="1">
      <alignment horizontal="right" vertical="center" wrapText="1" indent="1"/>
    </xf>
    <xf numFmtId="0" fontId="7" fillId="0" borderId="0" xfId="1" applyFont="1" applyBorder="1" applyAlignment="1">
      <alignment vertical="center" wrapText="1"/>
    </xf>
    <xf numFmtId="0" fontId="8" fillId="0" borderId="0" xfId="1" applyFont="1" applyBorder="1" applyAlignment="1">
      <alignment horizontal="right" vertical="center"/>
    </xf>
    <xf numFmtId="0" fontId="8" fillId="0" borderId="0" xfId="1" applyFont="1" applyBorder="1" applyAlignment="1">
      <alignment horizontal="left" vertical="center"/>
    </xf>
    <xf numFmtId="14" fontId="8" fillId="0" borderId="0" xfId="1" applyNumberFormat="1" applyFont="1" applyFill="1" applyBorder="1" applyAlignment="1">
      <alignment horizontal="left" vertical="center"/>
    </xf>
    <xf numFmtId="0" fontId="11" fillId="0" borderId="12" xfId="1" applyFont="1" applyBorder="1" applyAlignment="1">
      <alignment vertical="center"/>
    </xf>
    <xf numFmtId="0" fontId="6" fillId="0" borderId="13" xfId="1" applyFont="1" applyBorder="1" applyAlignment="1">
      <alignment vertical="center"/>
    </xf>
    <xf numFmtId="0" fontId="6" fillId="0" borderId="14" xfId="1" applyFont="1" applyBorder="1" applyAlignment="1">
      <alignment vertical="center"/>
    </xf>
    <xf numFmtId="0" fontId="7" fillId="0" borderId="15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2" fillId="7" borderId="0" xfId="1" applyNumberFormat="1" applyFont="1" applyFill="1" applyBorder="1" applyAlignment="1">
      <alignment horizontal="center" vertical="center" wrapText="1"/>
    </xf>
    <xf numFmtId="0" fontId="12" fillId="7" borderId="1" xfId="1" applyNumberFormat="1" applyFont="1" applyFill="1" applyBorder="1" applyAlignment="1">
      <alignment horizontal="center" vertical="center" wrapText="1"/>
    </xf>
    <xf numFmtId="0" fontId="1" fillId="7" borderId="1" xfId="1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left" vertical="center"/>
    </xf>
    <xf numFmtId="0" fontId="7" fillId="8" borderId="3" xfId="1" applyNumberFormat="1" applyFont="1" applyFill="1" applyBorder="1" applyAlignment="1">
      <alignment horizontal="center" vertical="center"/>
    </xf>
    <xf numFmtId="0" fontId="7" fillId="8" borderId="4" xfId="1" applyNumberFormat="1" applyFont="1" applyFill="1" applyBorder="1" applyAlignment="1">
      <alignment horizontal="center" vertical="center"/>
    </xf>
    <xf numFmtId="1" fontId="7" fillId="8" borderId="4" xfId="1" applyNumberFormat="1" applyFont="1" applyFill="1" applyBorder="1" applyAlignment="1">
      <alignment horizontal="center" vertical="center"/>
    </xf>
    <xf numFmtId="0" fontId="9" fillId="8" borderId="4" xfId="1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7" fillId="9" borderId="5" xfId="1" applyNumberFormat="1" applyFont="1" applyFill="1" applyBorder="1" applyAlignment="1">
      <alignment horizontal="center" vertical="center"/>
    </xf>
    <xf numFmtId="0" fontId="7" fillId="9" borderId="6" xfId="1" applyNumberFormat="1" applyFont="1" applyFill="1" applyBorder="1" applyAlignment="1">
      <alignment horizontal="center" vertical="center"/>
    </xf>
    <xf numFmtId="1" fontId="7" fillId="9" borderId="6" xfId="1" applyNumberFormat="1" applyFont="1" applyFill="1" applyBorder="1" applyAlignment="1">
      <alignment horizontal="center" vertical="center"/>
    </xf>
    <xf numFmtId="0" fontId="13" fillId="9" borderId="6" xfId="1" applyNumberFormat="1" applyFont="1" applyFill="1" applyBorder="1" applyAlignment="1">
      <alignment horizontal="center" vertical="center" wrapText="1"/>
    </xf>
    <xf numFmtId="0" fontId="9" fillId="8" borderId="5" xfId="1" applyNumberFormat="1" applyFont="1" applyFill="1" applyBorder="1" applyAlignment="1">
      <alignment horizontal="center" vertical="center" wrapText="1"/>
    </xf>
    <xf numFmtId="0" fontId="9" fillId="8" borderId="6" xfId="1" applyNumberFormat="1" applyFont="1" applyFill="1" applyBorder="1" applyAlignment="1">
      <alignment horizontal="center" vertical="center" wrapText="1"/>
    </xf>
    <xf numFmtId="1" fontId="9" fillId="8" borderId="6" xfId="1" applyNumberFormat="1" applyFont="1" applyFill="1" applyBorder="1" applyAlignment="1">
      <alignment horizontal="center" vertical="center" wrapText="1"/>
    </xf>
    <xf numFmtId="0" fontId="13" fillId="8" borderId="6" xfId="1" applyNumberFormat="1" applyFont="1" applyFill="1" applyBorder="1" applyAlignment="1">
      <alignment horizontal="center" vertical="center" wrapText="1"/>
    </xf>
    <xf numFmtId="0" fontId="9" fillId="9" borderId="5" xfId="1" applyNumberFormat="1" applyFont="1" applyFill="1" applyBorder="1" applyAlignment="1">
      <alignment horizontal="center" vertical="center" wrapText="1"/>
    </xf>
    <xf numFmtId="0" fontId="9" fillId="9" borderId="6" xfId="1" applyNumberFormat="1" applyFont="1" applyFill="1" applyBorder="1" applyAlignment="1">
      <alignment horizontal="center" vertical="center" wrapText="1"/>
    </xf>
    <xf numFmtId="1" fontId="9" fillId="9" borderId="6" xfId="1" applyNumberFormat="1" applyFont="1" applyFill="1" applyBorder="1" applyAlignment="1">
      <alignment horizontal="center" vertical="center" wrapText="1"/>
    </xf>
    <xf numFmtId="0" fontId="9" fillId="8" borderId="6" xfId="1" applyNumberFormat="1" applyFont="1" applyFill="1" applyBorder="1" applyAlignment="1">
      <alignment horizontal="left" vertical="center" wrapText="1"/>
    </xf>
    <xf numFmtId="0" fontId="9" fillId="9" borderId="6" xfId="1" applyNumberFormat="1" applyFont="1" applyFill="1" applyBorder="1" applyAlignment="1">
      <alignment horizontal="left" vertical="center" wrapText="1"/>
    </xf>
    <xf numFmtId="0" fontId="9" fillId="7" borderId="3" xfId="0" applyNumberFormat="1" applyFont="1" applyFill="1" applyBorder="1" applyAlignment="1">
      <alignment horizontal="center" vertical="center" wrapText="1"/>
    </xf>
    <xf numFmtId="0" fontId="9" fillId="7" borderId="4" xfId="0" applyNumberFormat="1" applyFont="1" applyFill="1" applyBorder="1" applyAlignment="1">
      <alignment horizontal="center" vertical="center" wrapText="1"/>
    </xf>
    <xf numFmtId="0" fontId="14" fillId="7" borderId="4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/>
    <xf numFmtId="0" fontId="13" fillId="7" borderId="4" xfId="0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0" fontId="12" fillId="0" borderId="16" xfId="1" applyNumberFormat="1" applyFont="1" applyFill="1" applyBorder="1" applyAlignment="1">
      <alignment horizontal="center" vertical="center" wrapText="1"/>
    </xf>
    <xf numFmtId="0" fontId="12" fillId="0" borderId="17" xfId="1" applyNumberFormat="1" applyFont="1" applyFill="1" applyBorder="1" applyAlignment="1">
      <alignment horizontal="center" vertical="center" wrapText="1"/>
    </xf>
    <xf numFmtId="0" fontId="12" fillId="0" borderId="18" xfId="1" applyNumberFormat="1" applyFont="1" applyFill="1" applyBorder="1" applyAlignment="1">
      <alignment horizontal="center" vertical="center" wrapText="1"/>
    </xf>
    <xf numFmtId="0" fontId="12" fillId="0" borderId="19" xfId="1" applyNumberFormat="1" applyFont="1" applyFill="1" applyBorder="1" applyAlignment="1">
      <alignment horizontal="center" vertical="center" wrapText="1"/>
    </xf>
    <xf numFmtId="0" fontId="7" fillId="8" borderId="5" xfId="1" applyNumberFormat="1" applyFont="1" applyFill="1" applyBorder="1" applyAlignment="1">
      <alignment horizontal="center" vertical="center"/>
    </xf>
    <xf numFmtId="0" fontId="7" fillId="8" borderId="6" xfId="1" applyNumberFormat="1" applyFont="1" applyFill="1" applyBorder="1" applyAlignment="1">
      <alignment horizontal="center" vertical="center"/>
    </xf>
    <xf numFmtId="1" fontId="7" fillId="8" borderId="6" xfId="1" applyNumberFormat="1" applyFont="1" applyFill="1" applyBorder="1" applyAlignment="1">
      <alignment horizontal="center" vertical="center"/>
    </xf>
    <xf numFmtId="1" fontId="9" fillId="9" borderId="6" xfId="1" applyNumberFormat="1" applyFont="1" applyFill="1" applyBorder="1" applyAlignment="1">
      <alignment horizontal="center" vertical="center"/>
    </xf>
    <xf numFmtId="0" fontId="9" fillId="9" borderId="6" xfId="1" applyNumberFormat="1" applyFont="1" applyFill="1" applyBorder="1" applyAlignment="1">
      <alignment horizontal="center" vertical="center"/>
    </xf>
    <xf numFmtId="0" fontId="7" fillId="7" borderId="3" xfId="1" applyNumberFormat="1" applyFont="1" applyFill="1" applyBorder="1" applyAlignment="1">
      <alignment horizontal="center" vertical="center"/>
    </xf>
    <xf numFmtId="0" fontId="7" fillId="7" borderId="4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14" fontId="10" fillId="5" borderId="0" xfId="1" applyNumberFormat="1" applyFont="1" applyFill="1" applyBorder="1" applyAlignment="1">
      <alignment horizontal="center" vertical="center"/>
    </xf>
    <xf numFmtId="0" fontId="12" fillId="6" borderId="0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left" vertical="center"/>
    </xf>
    <xf numFmtId="17" fontId="8" fillId="0" borderId="12" xfId="1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20" xfId="0" applyBorder="1"/>
    <xf numFmtId="0" fontId="0" fillId="0" borderId="21" xfId="0" applyFill="1" applyBorder="1"/>
    <xf numFmtId="0" fontId="1" fillId="10" borderId="20" xfId="0" applyFont="1" applyFill="1" applyBorder="1" applyAlignment="1">
      <alignment horizontal="left" vertical="top" wrapText="1"/>
    </xf>
    <xf numFmtId="0" fontId="0" fillId="11" borderId="20" xfId="0" applyFont="1" applyFill="1" applyBorder="1"/>
    <xf numFmtId="0" fontId="16" fillId="10" borderId="2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4-TOUTAINVILLE\03%20-%20POINTAGE\Pointa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AGENTS"/>
      <sheetName val="RécapH"/>
      <sheetName val="MOD"/>
      <sheetName val="S 49"/>
      <sheetName val="S 50"/>
      <sheetName val="S 51"/>
      <sheetName val="S 52"/>
      <sheetName val="S 53"/>
      <sheetName val="S 01"/>
      <sheetName val="S 02"/>
      <sheetName val="S 03"/>
      <sheetName val="S 04"/>
      <sheetName val="S 05"/>
      <sheetName val="S 06"/>
      <sheetName val="S 07"/>
      <sheetName val="S 08"/>
      <sheetName val="S 09"/>
      <sheetName val="S 10"/>
      <sheetName val="S 11"/>
      <sheetName val="S 12"/>
      <sheetName val="S 13-1"/>
      <sheetName val="S 13-2"/>
      <sheetName val="S 14"/>
      <sheetName val="S 15"/>
      <sheetName val="Point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9"/>
  <sheetViews>
    <sheetView tabSelected="1" workbookViewId="0">
      <selection activeCell="E3" sqref="E3"/>
    </sheetView>
  </sheetViews>
  <sheetFormatPr baseColWidth="10" defaultRowHeight="14.5"/>
  <cols>
    <col min="1" max="1" width="12.453125" style="19" bestFit="1" customWidth="1"/>
    <col min="2" max="3" width="13" bestFit="1" customWidth="1"/>
    <col min="4" max="4" width="20.81640625" customWidth="1"/>
    <col min="5" max="5" width="22.54296875" customWidth="1"/>
    <col min="8" max="8" width="11.453125" style="1"/>
  </cols>
  <sheetData>
    <row r="1" spans="1:23">
      <c r="A1" s="85"/>
      <c r="B1" s="85"/>
      <c r="C1" s="85"/>
    </row>
    <row r="2" spans="1:23" s="4" customFormat="1" ht="32.25" customHeight="1" thickBot="1">
      <c r="A2" s="2" t="s">
        <v>0</v>
      </c>
      <c r="B2" s="3" t="s">
        <v>1</v>
      </c>
      <c r="C2" s="3" t="s">
        <v>2</v>
      </c>
      <c r="D2" s="99" t="s">
        <v>90</v>
      </c>
      <c r="E2" s="101" t="s">
        <v>3</v>
      </c>
      <c r="H2" s="5" t="s">
        <v>4</v>
      </c>
      <c r="K2" s="4" t="s">
        <v>88</v>
      </c>
    </row>
    <row r="3" spans="1:23" ht="15" thickTop="1">
      <c r="A3" s="6">
        <v>44105</v>
      </c>
      <c r="B3" s="7" t="str">
        <f ca="1">IFERROR(SUMPRODUCT(SUMIF(INDIRECT("'"&amp;OFFSET(H$2,MATCH(A3,I$3:I$59,0),,COUNTIF(I$3:I$59,A3))&amp;"'!$K$5"),$A3,INDIRECT("'"&amp;OFFSET(H$2,MATCH(A3,I$3:I$59,0),,COUNTIF(I$3:I$59,A3))&amp;"'!$E$23"))),"")</f>
        <v/>
      </c>
      <c r="C3" s="7"/>
      <c r="D3" s="100" t="str">
        <f ca="1">IF(W3="","",REPLACE(W3,4,4,"-000")&amp;RIGHT(W3,2))</f>
        <v>543-00066</v>
      </c>
      <c r="E3" s="100">
        <f ca="1">IF(D3="","",SUMPRODUCT(SUMIF(INDIRECT("'"&amp;feuille2&amp;"'!$a$11:$a$22"),$D3,INDIRECT("'"&amp;feuille2&amp;"'!e11:e22"))))</f>
        <v>63.5</v>
      </c>
      <c r="H3" s="8" t="s">
        <v>5</v>
      </c>
      <c r="I3" s="9" t="e">
        <f t="shared" ref="I3:I59" ca="1" si="0">INDIRECT("'"&amp;H3&amp;"'!k5")</f>
        <v>#REF!</v>
      </c>
      <c r="K3" s="96" t="str">
        <f t="array" aca="1" ref="K3" ca="1">INDEX(Feuilles,SMALL(IF(ISERROR(I$3:I$59),"",ROW(I$3:I$59)-2),ROW(A1)))</f>
        <v>S 09</v>
      </c>
      <c r="L3" s="97">
        <f ca="1">IFERROR(SUBSTITUTE(INDIRECT("'"&amp;$K3&amp;"'!a"&amp;COLUMN(K:K)),"-000","")*1,"")</f>
        <v>55162</v>
      </c>
      <c r="M3" s="97">
        <f t="shared" ref="M3:U3" ca="1" si="1">IFERROR(SUBSTITUTE(INDIRECT("'"&amp;$K3&amp;"'!a"&amp;COLUMN(L:L)),"-000","")*1,"")</f>
        <v>55162</v>
      </c>
      <c r="N3" s="97" t="str">
        <f t="shared" ca="1" si="1"/>
        <v/>
      </c>
      <c r="O3" s="97" t="str">
        <f t="shared" ca="1" si="1"/>
        <v/>
      </c>
      <c r="P3" s="97" t="str">
        <f t="shared" ca="1" si="1"/>
        <v/>
      </c>
      <c r="Q3" s="97" t="str">
        <f t="shared" ca="1" si="1"/>
        <v/>
      </c>
      <c r="R3" s="97" t="str">
        <f t="shared" ca="1" si="1"/>
        <v/>
      </c>
      <c r="S3" s="97" t="str">
        <f t="shared" ca="1" si="1"/>
        <v/>
      </c>
      <c r="T3" s="97" t="str">
        <f t="shared" ca="1" si="1"/>
        <v/>
      </c>
      <c r="U3" s="97" t="str">
        <f t="shared" ca="1" si="1"/>
        <v/>
      </c>
      <c r="V3" s="98">
        <f ca="1">SMALL(chantier,ROW(A1))</f>
        <v>54366</v>
      </c>
      <c r="W3" s="98">
        <f t="array" aca="1" ref="W3" ca="1">IFERROR(OFFSET(V$2,MATCH(0,COUNTIF(W$2:W2,chantier2),0),),"")</f>
        <v>54366</v>
      </c>
    </row>
    <row r="4" spans="1:23">
      <c r="A4" s="10">
        <v>44136</v>
      </c>
      <c r="B4" s="11" t="str">
        <f t="shared" ref="B4:B29" ca="1" si="2">IFERROR(SUMPRODUCT(SUMIF(INDIRECT("'"&amp;OFFSET(H$2,MATCH(A4,I$3:I$59,0),,COUNTIF(I$3:I$59,A4))&amp;"'!$K$5"),$A4,INDIRECT("'"&amp;OFFSET(H$2,MATCH(A4,I$3:I$59,0),,COUNTIF(I$3:I$59,A4))&amp;"'!$E$23"))),"")</f>
        <v/>
      </c>
      <c r="C4" s="11"/>
      <c r="D4" s="100" t="str">
        <f t="shared" ref="D4:D29" ca="1" si="3">IF(W4="","",REPLACE(W4,4,4,"-000")&amp;RIGHT(W4,2))</f>
        <v>551-00062</v>
      </c>
      <c r="E4" s="100">
        <f ca="1">IF(D4="","",SUMPRODUCT(SUMIF(INDIRECT("'"&amp;feuille2&amp;"'!$a$11:$a$22"),$D4,INDIRECT("'"&amp;feuille2&amp;"'!e11:e22"))))</f>
        <v>347.5</v>
      </c>
      <c r="H4" s="12" t="s">
        <v>7</v>
      </c>
      <c r="I4" s="9" t="e">
        <f t="shared" ca="1" si="0"/>
        <v>#REF!</v>
      </c>
      <c r="K4" s="96" t="str">
        <f t="array" aca="1" ref="K4" ca="1">INDEX(Feuilles,SMALL(IF(ISERROR(I$3:I$59),"",ROW(I$3:I$59)-2),ROW(A2)))</f>
        <v>S 10</v>
      </c>
      <c r="L4" s="97">
        <f t="shared" ref="L4:U4" ca="1" si="4">IFERROR(SUBSTITUTE(INDIRECT("'"&amp;$K4&amp;"'!a"&amp;COLUMN(K:K)),"-000","")*1,"")</f>
        <v>55162</v>
      </c>
      <c r="M4" s="97">
        <f t="shared" ca="1" si="4"/>
        <v>55162</v>
      </c>
      <c r="N4" s="97">
        <f t="shared" ca="1" si="4"/>
        <v>54366</v>
      </c>
      <c r="O4" s="97" t="str">
        <f t="shared" ca="1" si="4"/>
        <v/>
      </c>
      <c r="P4" s="97" t="str">
        <f t="shared" ca="1" si="4"/>
        <v/>
      </c>
      <c r="Q4" s="97" t="str">
        <f t="shared" ca="1" si="4"/>
        <v/>
      </c>
      <c r="R4" s="97" t="str">
        <f t="shared" ca="1" si="4"/>
        <v/>
      </c>
      <c r="S4" s="97" t="str">
        <f t="shared" ca="1" si="4"/>
        <v/>
      </c>
      <c r="T4" s="97" t="str">
        <f t="shared" ca="1" si="4"/>
        <v/>
      </c>
      <c r="U4" s="97" t="str">
        <f t="shared" ca="1" si="4"/>
        <v/>
      </c>
      <c r="V4" s="98">
        <f ca="1">SMALL(chantier,ROW(A2))</f>
        <v>54366</v>
      </c>
      <c r="W4" s="98">
        <f t="array" aca="1" ref="W4" ca="1">IFERROR(OFFSET(V$2,MATCH(0,COUNTIF(W$2:W3,chantier2),0),),"")</f>
        <v>55162</v>
      </c>
    </row>
    <row r="5" spans="1:23">
      <c r="A5" s="13">
        <v>44166</v>
      </c>
      <c r="B5" s="14" t="str">
        <f t="shared" ca="1" si="2"/>
        <v/>
      </c>
      <c r="C5" s="14"/>
      <c r="D5" s="100" t="str">
        <f t="shared" ca="1" si="3"/>
        <v>551-00070</v>
      </c>
      <c r="E5" s="100">
        <f ca="1">IF(D5="","",SUMPRODUCT(SUMIF(INDIRECT("'"&amp;feuille2&amp;"'!$a$11:$a$22"),$D5,INDIRECT("'"&amp;feuille2&amp;"'!e11:e22"))))</f>
        <v>1</v>
      </c>
      <c r="H5" s="12" t="s">
        <v>9</v>
      </c>
      <c r="I5" s="9" t="e">
        <f t="shared" ca="1" si="0"/>
        <v>#REF!</v>
      </c>
      <c r="K5" s="96" t="str">
        <f t="array" aca="1" ref="K5" ca="1">INDEX(Feuilles,SMALL(IF(ISERROR(I$3:I$59),"",ROW(I$3:I$59)-2),ROW(A3)))</f>
        <v>S 11</v>
      </c>
      <c r="L5" s="97">
        <f t="shared" ref="L5:U5" ca="1" si="5">IFERROR(SUBSTITUTE(INDIRECT("'"&amp;$K5&amp;"'!a"&amp;COLUMN(K:K)),"-000","")*1,"")</f>
        <v>55162</v>
      </c>
      <c r="M5" s="97">
        <f t="shared" ca="1" si="5"/>
        <v>55162</v>
      </c>
      <c r="N5" s="97">
        <f t="shared" ca="1" si="5"/>
        <v>55162</v>
      </c>
      <c r="O5" s="97">
        <f t="shared" ca="1" si="5"/>
        <v>54366</v>
      </c>
      <c r="P5" s="97" t="str">
        <f t="shared" ca="1" si="5"/>
        <v/>
      </c>
      <c r="Q5" s="97" t="str">
        <f t="shared" ca="1" si="5"/>
        <v/>
      </c>
      <c r="R5" s="97" t="str">
        <f t="shared" ca="1" si="5"/>
        <v/>
      </c>
      <c r="S5" s="97" t="str">
        <f t="shared" ca="1" si="5"/>
        <v/>
      </c>
      <c r="T5" s="97" t="str">
        <f t="shared" ca="1" si="5"/>
        <v/>
      </c>
      <c r="U5" s="97" t="str">
        <f t="shared" ca="1" si="5"/>
        <v/>
      </c>
      <c r="V5" s="98">
        <f ca="1">SMALL(chantier,ROW(A3))</f>
        <v>55162</v>
      </c>
      <c r="W5" s="98">
        <f t="array" aca="1" ref="W5" ca="1">IFERROR(OFFSET(V$2,MATCH(0,COUNTIF(W$2:W4,chantier2),0),),"")</f>
        <v>55170</v>
      </c>
    </row>
    <row r="6" spans="1:23">
      <c r="A6" s="10">
        <v>44197</v>
      </c>
      <c r="B6" s="11" t="str">
        <f t="shared" ca="1" si="2"/>
        <v/>
      </c>
      <c r="C6" s="11"/>
      <c r="D6" s="100" t="str">
        <f t="shared" ca="1" si="3"/>
        <v/>
      </c>
      <c r="E6" s="100" t="str">
        <f ca="1">IF(D6="","",SUMPRODUCT(SUMIF(INDIRECT("'"&amp;feuille2&amp;"'!$a$11:$a$22"),$D6,INDIRECT("'"&amp;feuille2&amp;"'!e11:e22"))))</f>
        <v/>
      </c>
      <c r="H6" s="12" t="s">
        <v>10</v>
      </c>
      <c r="I6" s="9" t="e">
        <f t="shared" ca="1" si="0"/>
        <v>#REF!</v>
      </c>
      <c r="K6" s="96" t="str">
        <f t="array" aca="1" ref="K6" ca="1">INDEX(Feuilles,SMALL(IF(ISERROR(I$3:I$59),"",ROW(I$3:I$59)-2),ROW(A4)))</f>
        <v>S 12</v>
      </c>
      <c r="L6" s="97">
        <f t="shared" ref="L6:U6" ca="1" si="6">IFERROR(SUBSTITUTE(INDIRECT("'"&amp;$K6&amp;"'!a"&amp;COLUMN(K:K)),"-000","")*1,"")</f>
        <v>55162</v>
      </c>
      <c r="M6" s="97">
        <f t="shared" ca="1" si="6"/>
        <v>55162</v>
      </c>
      <c r="N6" s="97" t="str">
        <f t="shared" ca="1" si="6"/>
        <v/>
      </c>
      <c r="O6" s="97" t="str">
        <f t="shared" ca="1" si="6"/>
        <v/>
      </c>
      <c r="P6" s="97" t="str">
        <f t="shared" ca="1" si="6"/>
        <v/>
      </c>
      <c r="Q6" s="97" t="str">
        <f t="shared" ca="1" si="6"/>
        <v/>
      </c>
      <c r="R6" s="97" t="str">
        <f t="shared" ca="1" si="6"/>
        <v/>
      </c>
      <c r="S6" s="97" t="str">
        <f t="shared" ca="1" si="6"/>
        <v/>
      </c>
      <c r="T6" s="97" t="str">
        <f t="shared" ca="1" si="6"/>
        <v/>
      </c>
      <c r="U6" s="97" t="str">
        <f t="shared" ca="1" si="6"/>
        <v/>
      </c>
      <c r="V6" s="98">
        <f ca="1">SMALL(chantier,ROW(A4))</f>
        <v>55162</v>
      </c>
      <c r="W6" s="98" t="str">
        <f t="array" aca="1" ref="W6" ca="1">IFERROR(OFFSET(V$2,MATCH(0,COUNTIF(W$2:W5,chantier2),0),),"")</f>
        <v/>
      </c>
    </row>
    <row r="7" spans="1:23">
      <c r="A7" s="13">
        <v>44228</v>
      </c>
      <c r="B7" s="14" t="str">
        <f t="shared" ca="1" si="2"/>
        <v/>
      </c>
      <c r="C7" s="14"/>
      <c r="D7" s="100" t="str">
        <f t="shared" ca="1" si="3"/>
        <v/>
      </c>
      <c r="E7" s="100" t="str">
        <f ca="1">IF(D7="","",SUMPRODUCT(SUMIF(INDIRECT("'"&amp;feuille2&amp;"'!$a$11:$a$22"),$D7,INDIRECT("'"&amp;feuille2&amp;"'!e11:e22"))))</f>
        <v/>
      </c>
      <c r="H7" s="12" t="s">
        <v>11</v>
      </c>
      <c r="I7" s="9" t="e">
        <f t="shared" ca="1" si="0"/>
        <v>#REF!</v>
      </c>
      <c r="K7" s="96" t="str">
        <f t="array" aca="1" ref="K7" ca="1">INDEX(Feuilles,SMALL(IF(ISERROR(I$3:I$59),"",ROW(I$3:I$59)-2),ROW(A5)))</f>
        <v>S 13-1</v>
      </c>
      <c r="L7" s="97">
        <f t="shared" ref="L7:U7" ca="1" si="7">IFERROR(SUBSTITUTE(INDIRECT("'"&amp;$K7&amp;"'!a"&amp;COLUMN(K:K)),"-000","")*1,"")</f>
        <v>55162</v>
      </c>
      <c r="M7" s="97">
        <f t="shared" ca="1" si="7"/>
        <v>55162</v>
      </c>
      <c r="N7" s="97" t="str">
        <f t="shared" ca="1" si="7"/>
        <v/>
      </c>
      <c r="O7" s="97" t="str">
        <f t="shared" ca="1" si="7"/>
        <v/>
      </c>
      <c r="P7" s="97" t="str">
        <f t="shared" ca="1" si="7"/>
        <v/>
      </c>
      <c r="Q7" s="97" t="str">
        <f t="shared" ca="1" si="7"/>
        <v/>
      </c>
      <c r="R7" s="97" t="str">
        <f t="shared" ca="1" si="7"/>
        <v/>
      </c>
      <c r="S7" s="97" t="str">
        <f t="shared" ca="1" si="7"/>
        <v/>
      </c>
      <c r="T7" s="97" t="str">
        <f t="shared" ca="1" si="7"/>
        <v/>
      </c>
      <c r="U7" s="97" t="str">
        <f t="shared" ca="1" si="7"/>
        <v/>
      </c>
      <c r="V7" s="98">
        <f ca="1">SMALL(chantier,ROW(A5))</f>
        <v>55162</v>
      </c>
      <c r="W7" s="98" t="str">
        <f t="array" aca="1" ref="W7" ca="1">IFERROR(OFFSET(V$2,MATCH(0,COUNTIF(W$2:W6,chantier2),0),),"")</f>
        <v/>
      </c>
    </row>
    <row r="8" spans="1:23">
      <c r="A8" s="10">
        <v>44256</v>
      </c>
      <c r="B8" s="11">
        <f t="array" aca="1" ref="B8" ca="1">IFERROR(SUMPRODUCT(SUMIF(INDIRECT("'"&amp;OFFSET(H$2,MATCH(A8,I$3:I$59,0),,COUNTIF(I$3:I$59,A8))&amp;"'!$K$5"),$A8,INDIRECT("'"&amp;OFFSET(H$2,MATCH(A8,I$3:I$59,0),,COUNTIF(I$3:I$59,A8))&amp;"'!$E$23"))),"")</f>
        <v>406</v>
      </c>
      <c r="C8" s="11"/>
      <c r="D8" s="100" t="str">
        <f t="shared" ca="1" si="3"/>
        <v/>
      </c>
      <c r="E8" s="100" t="str">
        <f ca="1">IF(D8="","",SUMPRODUCT(SUMIF(INDIRECT("'"&amp;feuille2&amp;"'!$a$11:$a$22"),$D8,INDIRECT("'"&amp;feuille2&amp;"'!e11:e22"))))</f>
        <v/>
      </c>
      <c r="H8" s="12" t="s">
        <v>12</v>
      </c>
      <c r="I8" s="9" t="e">
        <f t="shared" ca="1" si="0"/>
        <v>#REF!</v>
      </c>
      <c r="K8" s="96" t="str">
        <f t="array" aca="1" ref="K8" ca="1">INDEX(Feuilles,SMALL(IF(ISERROR(I$3:I$59),"",ROW(I$3:I$59)-2),ROW(A6)))</f>
        <v>S 13-2</v>
      </c>
      <c r="L8" s="97">
        <f t="shared" ref="L8:U8" ca="1" si="8">IFERROR(SUBSTITUTE(INDIRECT("'"&amp;$K8&amp;"'!a"&amp;COLUMN(K:K)),"-000","")*1,"")</f>
        <v>55162</v>
      </c>
      <c r="M8" s="97">
        <f t="shared" ca="1" si="8"/>
        <v>55162</v>
      </c>
      <c r="N8" s="97" t="str">
        <f t="shared" ca="1" si="8"/>
        <v/>
      </c>
      <c r="O8" s="97" t="str">
        <f t="shared" ca="1" si="8"/>
        <v/>
      </c>
      <c r="P8" s="97" t="str">
        <f t="shared" ca="1" si="8"/>
        <v/>
      </c>
      <c r="Q8" s="97" t="str">
        <f t="shared" ca="1" si="8"/>
        <v/>
      </c>
      <c r="R8" s="97" t="str">
        <f t="shared" ca="1" si="8"/>
        <v/>
      </c>
      <c r="S8" s="97" t="str">
        <f t="shared" ca="1" si="8"/>
        <v/>
      </c>
      <c r="T8" s="97" t="str">
        <f t="shared" ca="1" si="8"/>
        <v/>
      </c>
      <c r="U8" s="97" t="str">
        <f t="shared" ca="1" si="8"/>
        <v/>
      </c>
      <c r="V8" s="98">
        <f ca="1">SMALL(chantier,ROW(A6))</f>
        <v>55162</v>
      </c>
      <c r="W8" s="98" t="str">
        <f t="array" aca="1" ref="W8" ca="1">IFERROR(OFFSET(V$2,MATCH(0,COUNTIF(W$2:W7,chantier2),0),),"")</f>
        <v/>
      </c>
    </row>
    <row r="9" spans="1:23">
      <c r="A9" s="13">
        <v>44287</v>
      </c>
      <c r="B9" s="14">
        <f ca="1">IFERROR(SUMPRODUCT(SUMIF(INDIRECT("'"&amp;OFFSET(H$2,MATCH(A9,I$3:I$59,0),,COUNTIF(I$3:I$59,A9))&amp;"'!$K$5"),$A9,INDIRECT("'"&amp;OFFSET(H$2,MATCH(A9,I$3:I$59,0),,COUNTIF(I$3:I$59,A9))&amp;"'!$E$23"))),"")</f>
        <v>7</v>
      </c>
      <c r="C9" s="14"/>
      <c r="D9" s="100" t="str">
        <f t="shared" ca="1" si="3"/>
        <v/>
      </c>
      <c r="E9" s="100" t="str">
        <f ca="1">IF(D9="","",SUMPRODUCT(SUMIF(INDIRECT("'"&amp;feuille2&amp;"'!$a$11:$a$22"),$D9,INDIRECT("'"&amp;feuille2&amp;"'!e11:e22"))))</f>
        <v/>
      </c>
      <c r="H9" s="12" t="s">
        <v>13</v>
      </c>
      <c r="I9" s="9" t="e">
        <f t="shared" ca="1" si="0"/>
        <v>#REF!</v>
      </c>
      <c r="K9" s="96" t="str">
        <f t="array" aca="1" ref="K9" ca="1">INDEX(Feuilles,SMALL(IF(ISERROR(I$3:I$59),"",ROW(I$3:I$59)-2),ROW(A7)))</f>
        <v>S 14</v>
      </c>
      <c r="L9" s="97">
        <f t="shared" ref="L9:U9" ca="1" si="9">IFERROR(SUBSTITUTE(INDIRECT("'"&amp;$K9&amp;"'!a"&amp;COLUMN(K:K)),"-000","")*1,"")</f>
        <v>55162</v>
      </c>
      <c r="M9" s="97">
        <f t="shared" ca="1" si="9"/>
        <v>55162</v>
      </c>
      <c r="N9" s="97" t="str">
        <f t="shared" ca="1" si="9"/>
        <v/>
      </c>
      <c r="O9" s="97" t="str">
        <f t="shared" ca="1" si="9"/>
        <v/>
      </c>
      <c r="P9" s="97" t="str">
        <f t="shared" ca="1" si="9"/>
        <v/>
      </c>
      <c r="Q9" s="97" t="str">
        <f t="shared" ca="1" si="9"/>
        <v/>
      </c>
      <c r="R9" s="97" t="str">
        <f t="shared" ca="1" si="9"/>
        <v/>
      </c>
      <c r="S9" s="97" t="str">
        <f t="shared" ca="1" si="9"/>
        <v/>
      </c>
      <c r="T9" s="97" t="str">
        <f t="shared" ca="1" si="9"/>
        <v/>
      </c>
      <c r="U9" s="97" t="str">
        <f t="shared" ca="1" si="9"/>
        <v/>
      </c>
      <c r="V9" s="98">
        <f ca="1">SMALL(chantier,ROW(A7))</f>
        <v>55162</v>
      </c>
      <c r="W9" s="98" t="str">
        <f t="array" aca="1" ref="W9" ca="1">IFERROR(OFFSET(V$2,MATCH(0,COUNTIF(W$2:W8,chantier2),0),),"")</f>
        <v/>
      </c>
    </row>
    <row r="10" spans="1:23">
      <c r="A10" s="10">
        <v>44317</v>
      </c>
      <c r="B10" s="11" t="str">
        <f t="shared" ca="1" si="2"/>
        <v/>
      </c>
      <c r="C10" s="11"/>
      <c r="D10" s="100" t="str">
        <f t="shared" ca="1" si="3"/>
        <v/>
      </c>
      <c r="E10" s="100" t="str">
        <f ca="1">IF(D10="","",SUMPRODUCT(SUMIF(INDIRECT("'"&amp;feuille2&amp;"'!$a$11:$a$22"),$D10,INDIRECT("'"&amp;feuille2&amp;"'!e11:e22"))))</f>
        <v/>
      </c>
      <c r="H10" s="12" t="s">
        <v>14</v>
      </c>
      <c r="I10" s="9" t="e">
        <f t="shared" ca="1" si="0"/>
        <v>#REF!</v>
      </c>
      <c r="K10" s="96" t="str">
        <f t="array" aca="1" ref="K10" ca="1">INDEX(Feuilles,SMALL(IF(ISERROR(I$3:I$59),"",ROW(I$3:I$59)-2),ROW(A8)))</f>
        <v>S 15</v>
      </c>
      <c r="L10" s="97">
        <f t="shared" ref="L10:U10" ca="1" si="10">IFERROR(SUBSTITUTE(INDIRECT("'"&amp;$K10&amp;"'!a"&amp;COLUMN(K:K)),"-000","")*1,"")</f>
        <v>55162</v>
      </c>
      <c r="M10" s="97">
        <f t="shared" ca="1" si="10"/>
        <v>55170</v>
      </c>
      <c r="N10" s="97" t="str">
        <f t="shared" ca="1" si="10"/>
        <v/>
      </c>
      <c r="O10" s="97" t="str">
        <f t="shared" ca="1" si="10"/>
        <v/>
      </c>
      <c r="P10" s="97" t="str">
        <f t="shared" ca="1" si="10"/>
        <v/>
      </c>
      <c r="Q10" s="97" t="str">
        <f t="shared" ca="1" si="10"/>
        <v/>
      </c>
      <c r="R10" s="97" t="str">
        <f t="shared" ca="1" si="10"/>
        <v/>
      </c>
      <c r="S10" s="97" t="str">
        <f t="shared" ca="1" si="10"/>
        <v/>
      </c>
      <c r="T10" s="97" t="str">
        <f t="shared" ca="1" si="10"/>
        <v/>
      </c>
      <c r="U10" s="97" t="str">
        <f t="shared" ca="1" si="10"/>
        <v/>
      </c>
      <c r="V10" s="98">
        <f ca="1">SMALL(chantier,ROW(A8))</f>
        <v>55162</v>
      </c>
      <c r="W10" s="98" t="str">
        <f t="array" aca="1" ref="W10" ca="1">IFERROR(OFFSET(V$2,MATCH(0,COUNTIF(W$2:W9,chantier2),0),),"")</f>
        <v/>
      </c>
    </row>
    <row r="11" spans="1:23">
      <c r="A11" s="13">
        <v>44348</v>
      </c>
      <c r="B11" s="14" t="str">
        <f t="shared" ca="1" si="2"/>
        <v/>
      </c>
      <c r="C11" s="14"/>
      <c r="D11" s="100" t="str">
        <f t="shared" ca="1" si="3"/>
        <v/>
      </c>
      <c r="E11" s="100" t="str">
        <f ca="1">IF(D11="","",SUMPRODUCT(SUMIF(INDIRECT("'"&amp;feuille2&amp;"'!$a$11:$a$22"),$D11,INDIRECT("'"&amp;feuille2&amp;"'!e11:e22"))))</f>
        <v/>
      </c>
      <c r="H11" s="12" t="s">
        <v>15</v>
      </c>
      <c r="I11" s="9" t="e">
        <f t="shared" ca="1" si="0"/>
        <v>#REF!</v>
      </c>
      <c r="K11" s="96" t="e">
        <f t="array" aca="1" ref="K11" ca="1">INDEX(Feuilles,SMALL(IF(ISERROR(I$3:I$59),"",ROW(I$3:I$59)-2),ROW(A9)))</f>
        <v>#NUM!</v>
      </c>
      <c r="L11" s="97" t="str">
        <f t="shared" ref="L11:U11" ca="1" si="11">IFERROR(SUBSTITUTE(INDIRECT("'"&amp;$K11&amp;"'!a"&amp;COLUMN(K:K)),"-","")*1,"")</f>
        <v/>
      </c>
      <c r="M11" s="97" t="str">
        <f t="shared" ca="1" si="11"/>
        <v/>
      </c>
      <c r="N11" s="97" t="str">
        <f t="shared" ca="1" si="11"/>
        <v/>
      </c>
      <c r="O11" s="97" t="str">
        <f t="shared" ca="1" si="11"/>
        <v/>
      </c>
      <c r="P11" s="97" t="str">
        <f t="shared" ca="1" si="11"/>
        <v/>
      </c>
      <c r="Q11" s="97" t="str">
        <f t="shared" ca="1" si="11"/>
        <v/>
      </c>
      <c r="R11" s="97" t="str">
        <f t="shared" ca="1" si="11"/>
        <v/>
      </c>
      <c r="S11" s="97" t="str">
        <f t="shared" ca="1" si="11"/>
        <v/>
      </c>
      <c r="T11" s="97" t="str">
        <f t="shared" ca="1" si="11"/>
        <v/>
      </c>
      <c r="U11" s="97" t="str">
        <f t="shared" ca="1" si="11"/>
        <v/>
      </c>
      <c r="V11" s="98">
        <f ca="1">SMALL(chantier,ROW(A9))</f>
        <v>55162</v>
      </c>
      <c r="W11" s="98" t="str">
        <f t="array" aca="1" ref="W11" ca="1">IFERROR(OFFSET(V$2,MATCH(0,COUNTIF(W$2:W10,chantier2),0),),"")</f>
        <v/>
      </c>
    </row>
    <row r="12" spans="1:23">
      <c r="A12" s="10">
        <v>44378</v>
      </c>
      <c r="B12" s="11" t="str">
        <f t="shared" ca="1" si="2"/>
        <v/>
      </c>
      <c r="C12" s="11"/>
      <c r="D12" s="100" t="str">
        <f t="shared" ca="1" si="3"/>
        <v/>
      </c>
      <c r="E12" s="100" t="str">
        <f ca="1">IF(D12="","",SUMPRODUCT(SUMIF(INDIRECT("'"&amp;feuille2&amp;"'!$a$11:$a$22"),$D12,INDIRECT("'"&amp;feuille2&amp;"'!e11:e22"))))</f>
        <v/>
      </c>
      <c r="H12" s="12" t="s">
        <v>16</v>
      </c>
      <c r="I12" s="9" t="e">
        <f t="shared" ca="1" si="0"/>
        <v>#REF!</v>
      </c>
      <c r="K12" s="96" t="e">
        <f t="array" aca="1" ref="K12" ca="1">INDEX(Feuilles,SMALL(IF(ISERROR(I$3:I$59),"",ROW(I$3:I$59)-2),ROW(A10)))</f>
        <v>#NUM!</v>
      </c>
      <c r="L12" s="97" t="str">
        <f t="shared" ref="L12:U12" ca="1" si="12">IFERROR(SUBSTITUTE(INDIRECT("'"&amp;$K12&amp;"'!a"&amp;COLUMN(K:K)),"-","")*1,"")</f>
        <v/>
      </c>
      <c r="M12" s="97" t="str">
        <f t="shared" ca="1" si="12"/>
        <v/>
      </c>
      <c r="N12" s="97" t="str">
        <f t="shared" ca="1" si="12"/>
        <v/>
      </c>
      <c r="O12" s="97" t="str">
        <f t="shared" ca="1" si="12"/>
        <v/>
      </c>
      <c r="P12" s="97" t="str">
        <f t="shared" ca="1" si="12"/>
        <v/>
      </c>
      <c r="Q12" s="97" t="str">
        <f t="shared" ca="1" si="12"/>
        <v/>
      </c>
      <c r="R12" s="97" t="str">
        <f t="shared" ca="1" si="12"/>
        <v/>
      </c>
      <c r="S12" s="97" t="str">
        <f t="shared" ca="1" si="12"/>
        <v/>
      </c>
      <c r="T12" s="97" t="str">
        <f t="shared" ca="1" si="12"/>
        <v/>
      </c>
      <c r="U12" s="97" t="str">
        <f t="shared" ca="1" si="12"/>
        <v/>
      </c>
      <c r="V12" s="98">
        <f ca="1">SMALL(chantier,ROW(A10))</f>
        <v>55162</v>
      </c>
      <c r="W12" s="98" t="str">
        <f t="array" aca="1" ref="W12" ca="1">IFERROR(OFFSET(V$2,MATCH(0,COUNTIF(W$2:W11,chantier2),0),),"")</f>
        <v/>
      </c>
    </row>
    <row r="13" spans="1:23">
      <c r="A13" s="13">
        <v>44409</v>
      </c>
      <c r="B13" s="14" t="str">
        <f t="shared" ca="1" si="2"/>
        <v/>
      </c>
      <c r="C13" s="14"/>
      <c r="D13" s="100" t="str">
        <f t="shared" ca="1" si="3"/>
        <v/>
      </c>
      <c r="E13" s="100" t="str">
        <f ca="1">IF(D13="","",SUMPRODUCT(SUMIF(INDIRECT("'"&amp;feuille2&amp;"'!$a$11:$a$22"),$D13,INDIRECT("'"&amp;feuille2&amp;"'!e11:e22"))))</f>
        <v/>
      </c>
      <c r="H13" s="12" t="s">
        <v>17</v>
      </c>
      <c r="I13" s="9" t="e">
        <f t="shared" ca="1" si="0"/>
        <v>#REF!</v>
      </c>
      <c r="K13" s="96" t="e">
        <f t="array" aca="1" ref="K13" ca="1">INDEX(Feuilles,SMALL(IF(ISERROR(I$3:I$59),"",ROW(I$3:I$59)-2),ROW(A11)))</f>
        <v>#NUM!</v>
      </c>
      <c r="L13" s="97" t="str">
        <f t="shared" ref="L13:U13" ca="1" si="13">IFERROR(SUBSTITUTE(INDIRECT("'"&amp;$K13&amp;"'!a"&amp;COLUMN(K:K)),"-","")*1,"")</f>
        <v/>
      </c>
      <c r="M13" s="97" t="str">
        <f t="shared" ca="1" si="13"/>
        <v/>
      </c>
      <c r="N13" s="97" t="str">
        <f t="shared" ca="1" si="13"/>
        <v/>
      </c>
      <c r="O13" s="97" t="str">
        <f t="shared" ca="1" si="13"/>
        <v/>
      </c>
      <c r="P13" s="97" t="str">
        <f t="shared" ca="1" si="13"/>
        <v/>
      </c>
      <c r="Q13" s="97" t="str">
        <f t="shared" ca="1" si="13"/>
        <v/>
      </c>
      <c r="R13" s="97" t="str">
        <f t="shared" ca="1" si="13"/>
        <v/>
      </c>
      <c r="S13" s="97" t="str">
        <f t="shared" ca="1" si="13"/>
        <v/>
      </c>
      <c r="T13" s="97" t="str">
        <f t="shared" ca="1" si="13"/>
        <v/>
      </c>
      <c r="U13" s="97" t="str">
        <f t="shared" ca="1" si="13"/>
        <v/>
      </c>
      <c r="V13" s="98">
        <f ca="1">SMALL(chantier,ROW(A11))</f>
        <v>55162</v>
      </c>
      <c r="W13" s="98" t="str">
        <f t="array" aca="1" ref="W13" ca="1">IFERROR(OFFSET(V$2,MATCH(0,COUNTIF(W$2:W12,chantier2),0),),"")</f>
        <v/>
      </c>
    </row>
    <row r="14" spans="1:23">
      <c r="A14" s="10">
        <v>44440</v>
      </c>
      <c r="B14" s="11" t="str">
        <f t="shared" ca="1" si="2"/>
        <v/>
      </c>
      <c r="C14" s="11"/>
      <c r="D14" s="100" t="str">
        <f t="shared" ca="1" si="3"/>
        <v/>
      </c>
      <c r="E14" s="100" t="str">
        <f ca="1">IF(D14="","",SUMPRODUCT(SUMIF(INDIRECT("'"&amp;feuille2&amp;"'!$a$11:$a$22"),$D14,INDIRECT("'"&amp;feuille2&amp;"'!e11:e22"))))</f>
        <v/>
      </c>
      <c r="H14" s="12" t="s">
        <v>18</v>
      </c>
      <c r="I14" s="9" t="e">
        <f t="shared" ca="1" si="0"/>
        <v>#REF!</v>
      </c>
      <c r="K14" s="96" t="e">
        <f t="array" aca="1" ref="K14" ca="1">INDEX(Feuilles,SMALL(IF(ISERROR(I$3:I$59),"",ROW(I$3:I$59)-2),ROW(A12)))</f>
        <v>#NUM!</v>
      </c>
      <c r="L14" s="97" t="str">
        <f t="shared" ref="L14:U14" ca="1" si="14">IFERROR(SUBSTITUTE(INDIRECT("'"&amp;$K14&amp;"'!a"&amp;COLUMN(K:K)),"-","")*1,"")</f>
        <v/>
      </c>
      <c r="M14" s="97" t="str">
        <f t="shared" ca="1" si="14"/>
        <v/>
      </c>
      <c r="N14" s="97" t="str">
        <f t="shared" ca="1" si="14"/>
        <v/>
      </c>
      <c r="O14" s="97" t="str">
        <f t="shared" ca="1" si="14"/>
        <v/>
      </c>
      <c r="P14" s="97" t="str">
        <f t="shared" ca="1" si="14"/>
        <v/>
      </c>
      <c r="Q14" s="97" t="str">
        <f t="shared" ca="1" si="14"/>
        <v/>
      </c>
      <c r="R14" s="97" t="str">
        <f t="shared" ca="1" si="14"/>
        <v/>
      </c>
      <c r="S14" s="97" t="str">
        <f t="shared" ca="1" si="14"/>
        <v/>
      </c>
      <c r="T14" s="97" t="str">
        <f t="shared" ca="1" si="14"/>
        <v/>
      </c>
      <c r="U14" s="97" t="str">
        <f t="shared" ca="1" si="14"/>
        <v/>
      </c>
      <c r="V14" s="98">
        <f ca="1">SMALL(chantier,ROW(A12))</f>
        <v>55162</v>
      </c>
      <c r="W14" s="98" t="str">
        <f t="array" aca="1" ref="W14" ca="1">IFERROR(OFFSET(V$2,MATCH(0,COUNTIF(W$2:W13,chantier2),0),),"")</f>
        <v/>
      </c>
    </row>
    <row r="15" spans="1:23">
      <c r="A15" s="13">
        <v>44470</v>
      </c>
      <c r="B15" s="14" t="str">
        <f t="shared" ca="1" si="2"/>
        <v/>
      </c>
      <c r="C15" s="14"/>
      <c r="D15" s="100" t="str">
        <f t="shared" ca="1" si="3"/>
        <v/>
      </c>
      <c r="E15" s="100" t="str">
        <f ca="1">IF(D15="","",SUMPRODUCT(SUMIF(INDIRECT("'"&amp;feuille2&amp;"'!$a$11:$a$22"),$D15,INDIRECT("'"&amp;feuille2&amp;"'!e11:e22"))))</f>
        <v/>
      </c>
      <c r="H15" s="12" t="s">
        <v>19</v>
      </c>
      <c r="I15" s="9" t="e">
        <f t="shared" ca="1" si="0"/>
        <v>#REF!</v>
      </c>
      <c r="K15" s="96" t="e">
        <f t="array" aca="1" ref="K15" ca="1">INDEX(Feuilles,SMALL(IF(ISERROR(I$3:I$59),"",ROW(I$3:I$59)-2),ROW(A13)))</f>
        <v>#NUM!</v>
      </c>
      <c r="L15" s="97" t="str">
        <f t="shared" ref="L15:U15" ca="1" si="15">IFERROR(SUBSTITUTE(INDIRECT("'"&amp;$K15&amp;"'!a"&amp;COLUMN(K:K)),"-","")*1,"")</f>
        <v/>
      </c>
      <c r="M15" s="97" t="str">
        <f t="shared" ca="1" si="15"/>
        <v/>
      </c>
      <c r="N15" s="97" t="str">
        <f t="shared" ca="1" si="15"/>
        <v/>
      </c>
      <c r="O15" s="97" t="str">
        <f t="shared" ca="1" si="15"/>
        <v/>
      </c>
      <c r="P15" s="97" t="str">
        <f t="shared" ca="1" si="15"/>
        <v/>
      </c>
      <c r="Q15" s="97" t="str">
        <f t="shared" ca="1" si="15"/>
        <v/>
      </c>
      <c r="R15" s="97" t="str">
        <f t="shared" ca="1" si="15"/>
        <v/>
      </c>
      <c r="S15" s="97" t="str">
        <f t="shared" ca="1" si="15"/>
        <v/>
      </c>
      <c r="T15" s="97" t="str">
        <f t="shared" ca="1" si="15"/>
        <v/>
      </c>
      <c r="U15" s="97" t="str">
        <f t="shared" ca="1" si="15"/>
        <v/>
      </c>
      <c r="V15" s="98">
        <f ca="1">SMALL(chantier,ROW(A13))</f>
        <v>55162</v>
      </c>
      <c r="W15" s="98" t="str">
        <f t="array" aca="1" ref="W15" ca="1">IFERROR(OFFSET(V$2,MATCH(0,COUNTIF(W$2:W14,chantier2),0),),"")</f>
        <v/>
      </c>
    </row>
    <row r="16" spans="1:23">
      <c r="A16" s="10">
        <v>44501</v>
      </c>
      <c r="B16" s="11" t="str">
        <f t="shared" ca="1" si="2"/>
        <v/>
      </c>
      <c r="C16" s="11"/>
      <c r="D16" s="100" t="str">
        <f t="shared" ca="1" si="3"/>
        <v/>
      </c>
      <c r="E16" s="100" t="str">
        <f ca="1">IF(D16="","",SUMPRODUCT(SUMIF(INDIRECT("'"&amp;feuille2&amp;"'!$a$11:$a$22"),$D16,INDIRECT("'"&amp;feuille2&amp;"'!e11:e22"))))</f>
        <v/>
      </c>
      <c r="H16" s="12" t="s">
        <v>20</v>
      </c>
      <c r="I16" s="9">
        <f t="shared" ca="1" si="0"/>
        <v>44256</v>
      </c>
      <c r="K16" s="96" t="e">
        <f t="array" aca="1" ref="K16" ca="1">INDEX(Feuilles,SMALL(IF(ISERROR(I$3:I$59),"",ROW(I$3:I$59)-2),ROW(A14)))</f>
        <v>#NUM!</v>
      </c>
      <c r="L16" s="97" t="str">
        <f t="shared" ref="L16:U16" ca="1" si="16">IFERROR(SUBSTITUTE(INDIRECT("'"&amp;$K16&amp;"'!a"&amp;COLUMN(K:K)),"-","")*1,"")</f>
        <v/>
      </c>
      <c r="M16" s="97" t="str">
        <f t="shared" ca="1" si="16"/>
        <v/>
      </c>
      <c r="N16" s="97" t="str">
        <f t="shared" ca="1" si="16"/>
        <v/>
      </c>
      <c r="O16" s="97" t="str">
        <f t="shared" ca="1" si="16"/>
        <v/>
      </c>
      <c r="P16" s="97" t="str">
        <f t="shared" ca="1" si="16"/>
        <v/>
      </c>
      <c r="Q16" s="97" t="str">
        <f t="shared" ca="1" si="16"/>
        <v/>
      </c>
      <c r="R16" s="97" t="str">
        <f t="shared" ca="1" si="16"/>
        <v/>
      </c>
      <c r="S16" s="97" t="str">
        <f t="shared" ca="1" si="16"/>
        <v/>
      </c>
      <c r="T16" s="97" t="str">
        <f t="shared" ca="1" si="16"/>
        <v/>
      </c>
      <c r="U16" s="97" t="str">
        <f t="shared" ca="1" si="16"/>
        <v/>
      </c>
      <c r="V16" s="98">
        <f ca="1">SMALL(chantier,ROW(A14))</f>
        <v>55162</v>
      </c>
      <c r="W16" s="98" t="str">
        <f t="array" aca="1" ref="W16" ca="1">IFERROR(OFFSET(V$2,MATCH(0,COUNTIF(W$2:W15,chantier2),0),),"")</f>
        <v/>
      </c>
    </row>
    <row r="17" spans="1:23">
      <c r="A17" s="13">
        <v>44531</v>
      </c>
      <c r="B17" s="14" t="str">
        <f t="shared" ca="1" si="2"/>
        <v/>
      </c>
      <c r="C17" s="14"/>
      <c r="D17" s="100" t="str">
        <f t="shared" ca="1" si="3"/>
        <v/>
      </c>
      <c r="E17" s="100" t="str">
        <f ca="1">IF(D17="","",SUMPRODUCT(SUMIF(INDIRECT("'"&amp;feuille2&amp;"'!$a$11:$a$22"),$D17,INDIRECT("'"&amp;feuille2&amp;"'!e11:e22"))))</f>
        <v/>
      </c>
      <c r="H17" s="12" t="s">
        <v>21</v>
      </c>
      <c r="I17" s="9">
        <f t="shared" ca="1" si="0"/>
        <v>44256</v>
      </c>
      <c r="K17" s="96" t="e">
        <f t="array" aca="1" ref="K17" ca="1">INDEX(Feuilles,SMALL(IF(ISERROR(I$3:I$59),"",ROW(I$3:I$59)-2),ROW(A15)))</f>
        <v>#NUM!</v>
      </c>
      <c r="L17" s="97" t="str">
        <f t="shared" ref="L17:U17" ca="1" si="17">IFERROR(SUBSTITUTE(INDIRECT("'"&amp;$K17&amp;"'!a"&amp;COLUMN(K:K)),"-","")*1,"")</f>
        <v/>
      </c>
      <c r="M17" s="97" t="str">
        <f t="shared" ca="1" si="17"/>
        <v/>
      </c>
      <c r="N17" s="97" t="str">
        <f t="shared" ca="1" si="17"/>
        <v/>
      </c>
      <c r="O17" s="97" t="str">
        <f t="shared" ca="1" si="17"/>
        <v/>
      </c>
      <c r="P17" s="97" t="str">
        <f t="shared" ca="1" si="17"/>
        <v/>
      </c>
      <c r="Q17" s="97" t="str">
        <f t="shared" ca="1" si="17"/>
        <v/>
      </c>
      <c r="R17" s="97" t="str">
        <f t="shared" ca="1" si="17"/>
        <v/>
      </c>
      <c r="S17" s="97" t="str">
        <f t="shared" ca="1" si="17"/>
        <v/>
      </c>
      <c r="T17" s="97" t="str">
        <f t="shared" ca="1" si="17"/>
        <v/>
      </c>
      <c r="U17" s="97" t="str">
        <f t="shared" ca="1" si="17"/>
        <v/>
      </c>
      <c r="V17" s="98">
        <f ca="1">SMALL(chantier,ROW(A15))</f>
        <v>55162</v>
      </c>
      <c r="W17" s="98" t="str">
        <f t="array" aca="1" ref="W17" ca="1">IFERROR(OFFSET(V$2,MATCH(0,COUNTIF(W$2:W16,chantier2),0),),"")</f>
        <v/>
      </c>
    </row>
    <row r="18" spans="1:23">
      <c r="A18" s="10">
        <v>44562</v>
      </c>
      <c r="B18" s="11" t="str">
        <f t="shared" ca="1" si="2"/>
        <v/>
      </c>
      <c r="C18" s="11"/>
      <c r="D18" s="100" t="str">
        <f t="shared" ca="1" si="3"/>
        <v/>
      </c>
      <c r="E18" s="100" t="str">
        <f ca="1">IF(D18="","",SUMPRODUCT(SUMIF(INDIRECT("'"&amp;feuille2&amp;"'!$a$11:$a$22"),$D18,INDIRECT("'"&amp;feuille2&amp;"'!e11:e22"))))</f>
        <v/>
      </c>
      <c r="H18" s="12" t="s">
        <v>22</v>
      </c>
      <c r="I18" s="9">
        <f t="shared" ca="1" si="0"/>
        <v>44256</v>
      </c>
      <c r="K18" s="96" t="e">
        <f t="array" aca="1" ref="K18" ca="1">INDEX(Feuilles,SMALL(IF(ISERROR(I$3:I$59),"",ROW(I$3:I$59)-2),ROW(A16)))</f>
        <v>#NUM!</v>
      </c>
      <c r="L18" s="97" t="str">
        <f t="shared" ref="L18:U18" ca="1" si="18">IFERROR(SUBSTITUTE(INDIRECT("'"&amp;$K18&amp;"'!a"&amp;COLUMN(K:K)),"-","")*1,"")</f>
        <v/>
      </c>
      <c r="M18" s="97" t="str">
        <f t="shared" ca="1" si="18"/>
        <v/>
      </c>
      <c r="N18" s="97" t="str">
        <f t="shared" ca="1" si="18"/>
        <v/>
      </c>
      <c r="O18" s="97" t="str">
        <f t="shared" ca="1" si="18"/>
        <v/>
      </c>
      <c r="P18" s="97" t="str">
        <f t="shared" ca="1" si="18"/>
        <v/>
      </c>
      <c r="Q18" s="97" t="str">
        <f t="shared" ca="1" si="18"/>
        <v/>
      </c>
      <c r="R18" s="97" t="str">
        <f t="shared" ca="1" si="18"/>
        <v/>
      </c>
      <c r="S18" s="97" t="str">
        <f t="shared" ca="1" si="18"/>
        <v/>
      </c>
      <c r="T18" s="97" t="str">
        <f t="shared" ca="1" si="18"/>
        <v/>
      </c>
      <c r="U18" s="97" t="str">
        <f t="shared" ca="1" si="18"/>
        <v/>
      </c>
      <c r="V18" s="98">
        <f ca="1">SMALL(chantier,ROW(A16))</f>
        <v>55162</v>
      </c>
      <c r="W18" s="98" t="str">
        <f t="array" aca="1" ref="W18" ca="1">IFERROR(OFFSET(V$2,MATCH(0,COUNTIF(W$2:W17,chantier2),0),),"")</f>
        <v/>
      </c>
    </row>
    <row r="19" spans="1:23">
      <c r="A19" s="13">
        <v>44593</v>
      </c>
      <c r="B19" s="14" t="str">
        <f t="shared" ca="1" si="2"/>
        <v/>
      </c>
      <c r="C19" s="14"/>
      <c r="D19" s="100" t="str">
        <f t="shared" ca="1" si="3"/>
        <v/>
      </c>
      <c r="E19" s="100" t="str">
        <f ca="1">IF(D19="","",SUMPRODUCT(SUMIF(INDIRECT("'"&amp;feuille2&amp;"'!$a$11:$a$22"),$D19,INDIRECT("'"&amp;feuille2&amp;"'!e11:e22"))))</f>
        <v/>
      </c>
      <c r="H19" s="12" t="s">
        <v>23</v>
      </c>
      <c r="I19" s="9">
        <f t="shared" ca="1" si="0"/>
        <v>44256</v>
      </c>
      <c r="K19" s="96" t="e">
        <f t="array" aca="1" ref="K19" ca="1">INDEX(Feuilles,SMALL(IF(ISERROR(I$3:I$59),"",ROW(I$3:I$59)-2),ROW(A17)))</f>
        <v>#NUM!</v>
      </c>
      <c r="L19" s="97" t="str">
        <f t="shared" ref="L19:U19" ca="1" si="19">IFERROR(SUBSTITUTE(INDIRECT("'"&amp;$K19&amp;"'!a"&amp;COLUMN(K:K)),"-","")*1,"")</f>
        <v/>
      </c>
      <c r="M19" s="97" t="str">
        <f t="shared" ca="1" si="19"/>
        <v/>
      </c>
      <c r="N19" s="97" t="str">
        <f t="shared" ca="1" si="19"/>
        <v/>
      </c>
      <c r="O19" s="97" t="str">
        <f t="shared" ca="1" si="19"/>
        <v/>
      </c>
      <c r="P19" s="97" t="str">
        <f t="shared" ca="1" si="19"/>
        <v/>
      </c>
      <c r="Q19" s="97" t="str">
        <f t="shared" ca="1" si="19"/>
        <v/>
      </c>
      <c r="R19" s="97" t="str">
        <f t="shared" ca="1" si="19"/>
        <v/>
      </c>
      <c r="S19" s="97" t="str">
        <f t="shared" ca="1" si="19"/>
        <v/>
      </c>
      <c r="T19" s="97" t="str">
        <f t="shared" ca="1" si="19"/>
        <v/>
      </c>
      <c r="U19" s="97" t="str">
        <f t="shared" ca="1" si="19"/>
        <v/>
      </c>
      <c r="V19" s="98">
        <f ca="1">SMALL(chantier,ROW(A17))</f>
        <v>55162</v>
      </c>
      <c r="W19" s="98" t="str">
        <f t="array" aca="1" ref="W19" ca="1">IFERROR(OFFSET(V$2,MATCH(0,COUNTIF(W$2:W18,chantier2),0),),"")</f>
        <v/>
      </c>
    </row>
    <row r="20" spans="1:23">
      <c r="A20" s="10">
        <v>44621</v>
      </c>
      <c r="B20" s="11" t="str">
        <f t="shared" ca="1" si="2"/>
        <v/>
      </c>
      <c r="C20" s="11"/>
      <c r="D20" s="100" t="str">
        <f t="shared" ca="1" si="3"/>
        <v/>
      </c>
      <c r="E20" s="100" t="str">
        <f ca="1">IF(D20="","",SUMPRODUCT(SUMIF(INDIRECT("'"&amp;feuille2&amp;"'!$a$11:$a$22"),$D20,INDIRECT("'"&amp;feuille2&amp;"'!e11:e22"))))</f>
        <v/>
      </c>
      <c r="H20" s="12" t="s">
        <v>24</v>
      </c>
      <c r="I20" s="9">
        <f t="shared" ca="1" si="0"/>
        <v>44256</v>
      </c>
      <c r="K20" s="96" t="e">
        <f t="array" aca="1" ref="K20" ca="1">INDEX(Feuilles,SMALL(IF(ISERROR(I$3:I$59),"",ROW(I$3:I$59)-2),ROW(A18)))</f>
        <v>#NUM!</v>
      </c>
      <c r="L20" s="97" t="str">
        <f t="shared" ref="L20:U20" ca="1" si="20">IFERROR(SUBSTITUTE(INDIRECT("'"&amp;$K20&amp;"'!a"&amp;COLUMN(K:K)),"-","")*1,"")</f>
        <v/>
      </c>
      <c r="M20" s="97" t="str">
        <f t="shared" ca="1" si="20"/>
        <v/>
      </c>
      <c r="N20" s="97" t="str">
        <f t="shared" ca="1" si="20"/>
        <v/>
      </c>
      <c r="O20" s="97" t="str">
        <f t="shared" ca="1" si="20"/>
        <v/>
      </c>
      <c r="P20" s="97" t="str">
        <f t="shared" ca="1" si="20"/>
        <v/>
      </c>
      <c r="Q20" s="97" t="str">
        <f t="shared" ca="1" si="20"/>
        <v/>
      </c>
      <c r="R20" s="97" t="str">
        <f t="shared" ca="1" si="20"/>
        <v/>
      </c>
      <c r="S20" s="97" t="str">
        <f t="shared" ca="1" si="20"/>
        <v/>
      </c>
      <c r="T20" s="97" t="str">
        <f t="shared" ca="1" si="20"/>
        <v/>
      </c>
      <c r="U20" s="97" t="str">
        <f t="shared" ca="1" si="20"/>
        <v/>
      </c>
      <c r="V20" s="98">
        <f ca="1">SMALL(chantier,ROW(A18))</f>
        <v>55162</v>
      </c>
      <c r="W20" s="98" t="str">
        <f t="array" aca="1" ref="W20" ca="1">IFERROR(OFFSET(V$2,MATCH(0,COUNTIF(W$2:W19,chantier2),0),),"")</f>
        <v/>
      </c>
    </row>
    <row r="21" spans="1:23">
      <c r="A21" s="13">
        <v>44652</v>
      </c>
      <c r="B21" s="14" t="str">
        <f t="shared" ca="1" si="2"/>
        <v/>
      </c>
      <c r="C21" s="14"/>
      <c r="D21" s="100" t="str">
        <f t="shared" ca="1" si="3"/>
        <v/>
      </c>
      <c r="E21" s="100" t="str">
        <f ca="1">IF(D21="","",SUMPRODUCT(SUMIF(INDIRECT("'"&amp;feuille2&amp;"'!$a$11:$a$22"),$D21,INDIRECT("'"&amp;feuille2&amp;"'!e11:e22"))))</f>
        <v/>
      </c>
      <c r="H21" s="12" t="s">
        <v>25</v>
      </c>
      <c r="I21" s="9">
        <f t="shared" ca="1" si="0"/>
        <v>44287</v>
      </c>
      <c r="K21" s="96" t="e">
        <f t="array" aca="1" ref="K21" ca="1">INDEX(Feuilles,SMALL(IF(ISERROR(I$3:I$59),"",ROW(I$3:I$59)-2),ROW(A19)))</f>
        <v>#NUM!</v>
      </c>
      <c r="L21" s="97" t="str">
        <f t="shared" ref="L21:U21" ca="1" si="21">IFERROR(SUBSTITUTE(INDIRECT("'"&amp;$K21&amp;"'!a"&amp;COLUMN(K:K)),"-","")*1,"")</f>
        <v/>
      </c>
      <c r="M21" s="97" t="str">
        <f t="shared" ca="1" si="21"/>
        <v/>
      </c>
      <c r="N21" s="97" t="str">
        <f t="shared" ca="1" si="21"/>
        <v/>
      </c>
      <c r="O21" s="97" t="str">
        <f t="shared" ca="1" si="21"/>
        <v/>
      </c>
      <c r="P21" s="97" t="str">
        <f t="shared" ca="1" si="21"/>
        <v/>
      </c>
      <c r="Q21" s="97" t="str">
        <f t="shared" ca="1" si="21"/>
        <v/>
      </c>
      <c r="R21" s="97" t="str">
        <f t="shared" ca="1" si="21"/>
        <v/>
      </c>
      <c r="S21" s="97" t="str">
        <f t="shared" ca="1" si="21"/>
        <v/>
      </c>
      <c r="T21" s="97" t="str">
        <f t="shared" ca="1" si="21"/>
        <v/>
      </c>
      <c r="U21" s="97" t="str">
        <f t="shared" ca="1" si="21"/>
        <v/>
      </c>
      <c r="V21" s="98">
        <f ca="1">SMALL(chantier,ROW(A19))</f>
        <v>55170</v>
      </c>
      <c r="W21" s="98" t="str">
        <f t="array" aca="1" ref="W21" ca="1">IFERROR(OFFSET(V$2,MATCH(0,COUNTIF(W$2:W20,chantier2),0),),"")</f>
        <v/>
      </c>
    </row>
    <row r="22" spans="1:23">
      <c r="A22" s="10">
        <v>44682</v>
      </c>
      <c r="B22" s="11" t="str">
        <f t="shared" ca="1" si="2"/>
        <v/>
      </c>
      <c r="C22" s="11"/>
      <c r="D22" s="100" t="str">
        <f t="shared" ca="1" si="3"/>
        <v/>
      </c>
      <c r="E22" s="100" t="str">
        <f ca="1">IF(D22="","",SUMPRODUCT(SUMIF(INDIRECT("'"&amp;feuille2&amp;"'!$a$11:$a$22"),$D22,INDIRECT("'"&amp;feuille2&amp;"'!e11:e22"))))</f>
        <v/>
      </c>
      <c r="H22" s="12" t="s">
        <v>26</v>
      </c>
      <c r="I22" s="9">
        <f t="shared" ca="1" si="0"/>
        <v>44287</v>
      </c>
      <c r="K22" s="96" t="e">
        <f t="array" aca="1" ref="K22" ca="1">INDEX(Feuilles,SMALL(IF(ISERROR(I$3:I$59),"",ROW(I$3:I$59)-2),ROW(A20)))</f>
        <v>#NUM!</v>
      </c>
      <c r="L22" s="97" t="str">
        <f t="shared" ref="L22:U22" ca="1" si="22">IFERROR(SUBSTITUTE(INDIRECT("'"&amp;$K22&amp;"'!a"&amp;COLUMN(K:K)),"-","")*1,"")</f>
        <v/>
      </c>
      <c r="M22" s="97" t="str">
        <f t="shared" ca="1" si="22"/>
        <v/>
      </c>
      <c r="N22" s="97" t="str">
        <f t="shared" ca="1" si="22"/>
        <v/>
      </c>
      <c r="O22" s="97" t="str">
        <f t="shared" ca="1" si="22"/>
        <v/>
      </c>
      <c r="P22" s="97" t="str">
        <f t="shared" ca="1" si="22"/>
        <v/>
      </c>
      <c r="Q22" s="97" t="str">
        <f t="shared" ca="1" si="22"/>
        <v/>
      </c>
      <c r="R22" s="97" t="str">
        <f t="shared" ca="1" si="22"/>
        <v/>
      </c>
      <c r="S22" s="97" t="str">
        <f t="shared" ca="1" si="22"/>
        <v/>
      </c>
      <c r="T22" s="97" t="str">
        <f t="shared" ca="1" si="22"/>
        <v/>
      </c>
      <c r="U22" s="97" t="str">
        <f t="shared" ca="1" si="22"/>
        <v/>
      </c>
      <c r="V22" s="98" t="e">
        <f ca="1">SMALL(chantier,ROW(A20))</f>
        <v>#NUM!</v>
      </c>
      <c r="W22" s="98" t="str">
        <f t="array" aca="1" ref="W22" ca="1">IFERROR(OFFSET(V$2,MATCH(0,COUNTIF(W$2:W21,chantier2),0),),"")</f>
        <v/>
      </c>
    </row>
    <row r="23" spans="1:23">
      <c r="A23" s="13">
        <v>44713</v>
      </c>
      <c r="B23" s="14" t="str">
        <f t="shared" ca="1" si="2"/>
        <v/>
      </c>
      <c r="C23" s="14"/>
      <c r="D23" s="100" t="str">
        <f t="shared" ca="1" si="3"/>
        <v/>
      </c>
      <c r="E23" s="100" t="str">
        <f ca="1">IF(D23="","",SUMPRODUCT(SUMIF(INDIRECT("'"&amp;feuille2&amp;"'!$a$11:$a$22"),$D23,INDIRECT("'"&amp;feuille2&amp;"'!e11:e22"))))</f>
        <v/>
      </c>
      <c r="H23" s="12" t="s">
        <v>27</v>
      </c>
      <c r="I23" s="9">
        <f t="shared" ca="1" si="0"/>
        <v>44287</v>
      </c>
      <c r="K23" s="96" t="e">
        <f t="array" aca="1" ref="K23" ca="1">INDEX(Feuilles,SMALL(IF(ISERROR(I$3:I$59),"",ROW(I$3:I$59)-2),ROW(A21)))</f>
        <v>#NUM!</v>
      </c>
      <c r="L23" s="97" t="str">
        <f t="shared" ref="L23:U23" ca="1" si="23">IFERROR(SUBSTITUTE(INDIRECT("'"&amp;$K23&amp;"'!a"&amp;COLUMN(K:K)),"-","")*1,"")</f>
        <v/>
      </c>
      <c r="M23" s="97" t="str">
        <f t="shared" ca="1" si="23"/>
        <v/>
      </c>
      <c r="N23" s="97" t="str">
        <f t="shared" ca="1" si="23"/>
        <v/>
      </c>
      <c r="O23" s="97" t="str">
        <f t="shared" ca="1" si="23"/>
        <v/>
      </c>
      <c r="P23" s="97" t="str">
        <f t="shared" ca="1" si="23"/>
        <v/>
      </c>
      <c r="Q23" s="97" t="str">
        <f t="shared" ca="1" si="23"/>
        <v/>
      </c>
      <c r="R23" s="97" t="str">
        <f t="shared" ca="1" si="23"/>
        <v/>
      </c>
      <c r="S23" s="97" t="str">
        <f t="shared" ca="1" si="23"/>
        <v/>
      </c>
      <c r="T23" s="97" t="str">
        <f t="shared" ca="1" si="23"/>
        <v/>
      </c>
      <c r="U23" s="97" t="str">
        <f t="shared" ca="1" si="23"/>
        <v/>
      </c>
      <c r="V23" s="98" t="e">
        <f ca="1">SMALL(chantier,ROW(A21))</f>
        <v>#NUM!</v>
      </c>
      <c r="W23" s="98" t="str">
        <f t="array" aca="1" ref="W23" ca="1">IFERROR(OFFSET(V$2,MATCH(0,COUNTIF(W$2:W22,chantier2),0),),"")</f>
        <v/>
      </c>
    </row>
    <row r="24" spans="1:23">
      <c r="A24" s="10">
        <v>44743</v>
      </c>
      <c r="B24" s="11" t="str">
        <f t="shared" ca="1" si="2"/>
        <v/>
      </c>
      <c r="C24" s="11"/>
      <c r="D24" s="100" t="str">
        <f t="shared" ca="1" si="3"/>
        <v/>
      </c>
      <c r="E24" s="100" t="str">
        <f ca="1">IF(D24="","",SUMPRODUCT(SUMIF(INDIRECT("'"&amp;feuille2&amp;"'!$a$11:$a$22"),$D24,INDIRECT("'"&amp;feuille2&amp;"'!e11:e22"))))</f>
        <v/>
      </c>
      <c r="H24" s="12" t="s">
        <v>28</v>
      </c>
      <c r="I24" s="9" t="e">
        <f t="shared" ca="1" si="0"/>
        <v>#REF!</v>
      </c>
      <c r="K24" s="96" t="e">
        <f t="array" aca="1" ref="K24" ca="1">INDEX(Feuilles,SMALL(IF(ISERROR(I$3:I$59),"",ROW(I$3:I$59)-2),ROW(A22)))</f>
        <v>#NUM!</v>
      </c>
      <c r="L24" s="97" t="str">
        <f t="shared" ref="L24:U24" ca="1" si="24">IFERROR(SUBSTITUTE(INDIRECT("'"&amp;$K24&amp;"'!a"&amp;COLUMN(K:K)),"-","")*1,"")</f>
        <v/>
      </c>
      <c r="M24" s="97" t="str">
        <f t="shared" ca="1" si="24"/>
        <v/>
      </c>
      <c r="N24" s="97" t="str">
        <f t="shared" ca="1" si="24"/>
        <v/>
      </c>
      <c r="O24" s="97" t="str">
        <f t="shared" ca="1" si="24"/>
        <v/>
      </c>
      <c r="P24" s="97" t="str">
        <f t="shared" ca="1" si="24"/>
        <v/>
      </c>
      <c r="Q24" s="97" t="str">
        <f t="shared" ca="1" si="24"/>
        <v/>
      </c>
      <c r="R24" s="97" t="str">
        <f t="shared" ca="1" si="24"/>
        <v/>
      </c>
      <c r="S24" s="97" t="str">
        <f t="shared" ca="1" si="24"/>
        <v/>
      </c>
      <c r="T24" s="97" t="str">
        <f t="shared" ca="1" si="24"/>
        <v/>
      </c>
      <c r="U24" s="97" t="str">
        <f t="shared" ca="1" si="24"/>
        <v/>
      </c>
      <c r="V24" s="98" t="e">
        <f ca="1">SMALL(chantier,ROW(A22))</f>
        <v>#NUM!</v>
      </c>
      <c r="W24" s="98" t="str">
        <f t="array" aca="1" ref="W24" ca="1">IFERROR(OFFSET(V$2,MATCH(0,COUNTIF(W$2:W23,chantier2),0),),"")</f>
        <v/>
      </c>
    </row>
    <row r="25" spans="1:23">
      <c r="A25" s="13">
        <v>44774</v>
      </c>
      <c r="B25" s="14" t="str">
        <f t="shared" ca="1" si="2"/>
        <v/>
      </c>
      <c r="C25" s="14"/>
      <c r="D25" s="100" t="str">
        <f t="shared" ca="1" si="3"/>
        <v/>
      </c>
      <c r="E25" s="100" t="str">
        <f ca="1">IF(D25="","",SUMPRODUCT(SUMIF(INDIRECT("'"&amp;feuille2&amp;"'!$a$11:$a$22"),$D25,INDIRECT("'"&amp;feuille2&amp;"'!e11:e22"))))</f>
        <v/>
      </c>
      <c r="H25" s="12" t="s">
        <v>29</v>
      </c>
      <c r="I25" s="9" t="e">
        <f t="shared" ca="1" si="0"/>
        <v>#REF!</v>
      </c>
      <c r="K25" s="96" t="e">
        <f t="array" aca="1" ref="K25" ca="1">INDEX(Feuilles,SMALL(IF(ISERROR(I$3:I$59),"",ROW(I$3:I$59)-2),ROW(A23)))</f>
        <v>#NUM!</v>
      </c>
      <c r="L25" s="97" t="str">
        <f t="shared" ref="L25:U25" ca="1" si="25">IFERROR(SUBSTITUTE(INDIRECT("'"&amp;$K25&amp;"'!a"&amp;COLUMN(K:K)),"-","")*1,"")</f>
        <v/>
      </c>
      <c r="M25" s="97" t="str">
        <f t="shared" ca="1" si="25"/>
        <v/>
      </c>
      <c r="N25" s="97" t="str">
        <f t="shared" ca="1" si="25"/>
        <v/>
      </c>
      <c r="O25" s="97" t="str">
        <f t="shared" ca="1" si="25"/>
        <v/>
      </c>
      <c r="P25" s="97" t="str">
        <f t="shared" ca="1" si="25"/>
        <v/>
      </c>
      <c r="Q25" s="97" t="str">
        <f t="shared" ca="1" si="25"/>
        <v/>
      </c>
      <c r="R25" s="97" t="str">
        <f t="shared" ca="1" si="25"/>
        <v/>
      </c>
      <c r="S25" s="97" t="str">
        <f t="shared" ca="1" si="25"/>
        <v/>
      </c>
      <c r="T25" s="97" t="str">
        <f t="shared" ca="1" si="25"/>
        <v/>
      </c>
      <c r="U25" s="97" t="str">
        <f t="shared" ca="1" si="25"/>
        <v/>
      </c>
      <c r="V25" s="98" t="e">
        <f ca="1">SMALL(chantier,ROW(A23))</f>
        <v>#NUM!</v>
      </c>
      <c r="W25" s="98" t="str">
        <f t="array" aca="1" ref="W25" ca="1">IFERROR(OFFSET(V$2,MATCH(0,COUNTIF(W$2:W24,chantier2),0),),"")</f>
        <v/>
      </c>
    </row>
    <row r="26" spans="1:23">
      <c r="A26" s="10">
        <v>44805</v>
      </c>
      <c r="B26" s="11" t="str">
        <f t="shared" ca="1" si="2"/>
        <v/>
      </c>
      <c r="C26" s="11"/>
      <c r="D26" s="100" t="str">
        <f t="shared" ca="1" si="3"/>
        <v/>
      </c>
      <c r="E26" s="100" t="str">
        <f ca="1">IF(D26="","",SUMPRODUCT(SUMIF(INDIRECT("'"&amp;feuille2&amp;"'!$a$11:$a$22"),$D26,INDIRECT("'"&amp;feuille2&amp;"'!e11:e22"))))</f>
        <v/>
      </c>
      <c r="H26" s="12" t="s">
        <v>30</v>
      </c>
      <c r="I26" s="9" t="e">
        <f t="shared" ca="1" si="0"/>
        <v>#REF!</v>
      </c>
      <c r="K26" s="96" t="e">
        <f t="array" aca="1" ref="K26" ca="1">INDEX(Feuilles,SMALL(IF(ISERROR(I$3:I$59),"",ROW(I$3:I$59)-2),ROW(A24)))</f>
        <v>#NUM!</v>
      </c>
      <c r="L26" s="97" t="str">
        <f t="shared" ref="L26:U26" ca="1" si="26">IFERROR(SUBSTITUTE(INDIRECT("'"&amp;$K26&amp;"'!a"&amp;COLUMN(K:K)),"-","")*1,"")</f>
        <v/>
      </c>
      <c r="M26" s="97" t="str">
        <f t="shared" ca="1" si="26"/>
        <v/>
      </c>
      <c r="N26" s="97" t="str">
        <f t="shared" ca="1" si="26"/>
        <v/>
      </c>
      <c r="O26" s="97" t="str">
        <f t="shared" ca="1" si="26"/>
        <v/>
      </c>
      <c r="P26" s="97" t="str">
        <f t="shared" ca="1" si="26"/>
        <v/>
      </c>
      <c r="Q26" s="97" t="str">
        <f t="shared" ca="1" si="26"/>
        <v/>
      </c>
      <c r="R26" s="97" t="str">
        <f t="shared" ca="1" si="26"/>
        <v/>
      </c>
      <c r="S26" s="97" t="str">
        <f t="shared" ca="1" si="26"/>
        <v/>
      </c>
      <c r="T26" s="97" t="str">
        <f t="shared" ca="1" si="26"/>
        <v/>
      </c>
      <c r="U26" s="97" t="str">
        <f t="shared" ca="1" si="26"/>
        <v/>
      </c>
      <c r="V26" s="98" t="e">
        <f ca="1">SMALL(chantier,ROW(A24))</f>
        <v>#NUM!</v>
      </c>
      <c r="W26" s="98" t="str">
        <f t="array" aca="1" ref="W26" ca="1">IFERROR(OFFSET(V$2,MATCH(0,COUNTIF(W$2:W25,chantier2),0),),"")</f>
        <v/>
      </c>
    </row>
    <row r="27" spans="1:23">
      <c r="A27" s="13">
        <v>44835</v>
      </c>
      <c r="B27" s="14" t="str">
        <f t="shared" ca="1" si="2"/>
        <v/>
      </c>
      <c r="C27" s="14"/>
      <c r="D27" s="100" t="str">
        <f t="shared" ca="1" si="3"/>
        <v/>
      </c>
      <c r="E27" s="100" t="str">
        <f ca="1">IF(D27="","",SUMPRODUCT(SUMIF(INDIRECT("'"&amp;feuille2&amp;"'!$a$11:$a$22"),$D27,INDIRECT("'"&amp;feuille2&amp;"'!e11:e22"))))</f>
        <v/>
      </c>
      <c r="H27" s="12" t="s">
        <v>31</v>
      </c>
      <c r="I27" s="9" t="e">
        <f t="shared" ca="1" si="0"/>
        <v>#REF!</v>
      </c>
      <c r="K27" s="96" t="e">
        <f t="array" aca="1" ref="K27" ca="1">INDEX(Feuilles,SMALL(IF(ISERROR(I$3:I$59),"",ROW(I$3:I$59)-2),ROW(A25)))</f>
        <v>#NUM!</v>
      </c>
      <c r="L27" s="97" t="str">
        <f t="shared" ref="L27:U27" ca="1" si="27">IFERROR(SUBSTITUTE(INDIRECT("'"&amp;$K27&amp;"'!a"&amp;COLUMN(K:K)),"-","")*1,"")</f>
        <v/>
      </c>
      <c r="M27" s="97" t="str">
        <f t="shared" ca="1" si="27"/>
        <v/>
      </c>
      <c r="N27" s="97" t="str">
        <f t="shared" ca="1" si="27"/>
        <v/>
      </c>
      <c r="O27" s="97" t="str">
        <f t="shared" ca="1" si="27"/>
        <v/>
      </c>
      <c r="P27" s="97" t="str">
        <f t="shared" ca="1" si="27"/>
        <v/>
      </c>
      <c r="Q27" s="97" t="str">
        <f t="shared" ca="1" si="27"/>
        <v/>
      </c>
      <c r="R27" s="97" t="str">
        <f t="shared" ca="1" si="27"/>
        <v/>
      </c>
      <c r="S27" s="97" t="str">
        <f t="shared" ca="1" si="27"/>
        <v/>
      </c>
      <c r="T27" s="97" t="str">
        <f t="shared" ca="1" si="27"/>
        <v/>
      </c>
      <c r="U27" s="97" t="str">
        <f t="shared" ca="1" si="27"/>
        <v/>
      </c>
      <c r="V27" s="98" t="e">
        <f ca="1">SMALL(chantier,ROW(A25))</f>
        <v>#NUM!</v>
      </c>
      <c r="W27" s="98" t="str">
        <f t="array" aca="1" ref="W27" ca="1">IFERROR(OFFSET(V$2,MATCH(0,COUNTIF(W$2:W26,chantier2),0),),"")</f>
        <v/>
      </c>
    </row>
    <row r="28" spans="1:23">
      <c r="A28" s="10">
        <v>44866</v>
      </c>
      <c r="B28" s="11" t="str">
        <f t="shared" ca="1" si="2"/>
        <v/>
      </c>
      <c r="C28" s="11"/>
      <c r="D28" s="100" t="str">
        <f t="shared" ca="1" si="3"/>
        <v/>
      </c>
      <c r="E28" s="100" t="str">
        <f ca="1">IF(D28="","",SUMPRODUCT(SUMIF(INDIRECT("'"&amp;feuille2&amp;"'!$a$11:$a$22"),$D28,INDIRECT("'"&amp;feuille2&amp;"'!e11:e22"))))</f>
        <v/>
      </c>
      <c r="H28" s="12" t="s">
        <v>32</v>
      </c>
      <c r="I28" s="9" t="e">
        <f t="shared" ca="1" si="0"/>
        <v>#REF!</v>
      </c>
      <c r="K28" s="96" t="e">
        <f t="array" aca="1" ref="K28" ca="1">INDEX(Feuilles,SMALL(IF(ISERROR(I$3:I$59),"",ROW(I$3:I$59)-2),ROW(A26)))</f>
        <v>#NUM!</v>
      </c>
      <c r="L28" s="97" t="str">
        <f t="shared" ref="L28:U28" ca="1" si="28">IFERROR(SUBSTITUTE(INDIRECT("'"&amp;$K28&amp;"'!a"&amp;COLUMN(K:K)),"-","")*1,"")</f>
        <v/>
      </c>
      <c r="M28" s="97" t="str">
        <f t="shared" ca="1" si="28"/>
        <v/>
      </c>
      <c r="N28" s="97" t="str">
        <f t="shared" ca="1" si="28"/>
        <v/>
      </c>
      <c r="O28" s="97" t="str">
        <f t="shared" ca="1" si="28"/>
        <v/>
      </c>
      <c r="P28" s="97" t="str">
        <f t="shared" ca="1" si="28"/>
        <v/>
      </c>
      <c r="Q28" s="97" t="str">
        <f t="shared" ca="1" si="28"/>
        <v/>
      </c>
      <c r="R28" s="97" t="str">
        <f t="shared" ca="1" si="28"/>
        <v/>
      </c>
      <c r="S28" s="97" t="str">
        <f t="shared" ca="1" si="28"/>
        <v/>
      </c>
      <c r="T28" s="97" t="str">
        <f t="shared" ca="1" si="28"/>
        <v/>
      </c>
      <c r="U28" s="97" t="str">
        <f t="shared" ca="1" si="28"/>
        <v/>
      </c>
      <c r="V28" s="98" t="e">
        <f ca="1">SMALL(chantier,ROW(A26))</f>
        <v>#NUM!</v>
      </c>
      <c r="W28" s="98" t="str">
        <f t="array" aca="1" ref="W28" ca="1">IFERROR(OFFSET(V$2,MATCH(0,COUNTIF(W$2:W27,chantier2),0),),"")</f>
        <v/>
      </c>
    </row>
    <row r="29" spans="1:23">
      <c r="A29" s="13">
        <v>44896</v>
      </c>
      <c r="B29" s="14" t="str">
        <f t="shared" ca="1" si="2"/>
        <v/>
      </c>
      <c r="C29" s="14"/>
      <c r="D29" s="100" t="str">
        <f t="shared" ca="1" si="3"/>
        <v/>
      </c>
      <c r="E29" s="100" t="str">
        <f ca="1">IF(D29="","",SUMPRODUCT(SUMIF(INDIRECT("'"&amp;feuille2&amp;"'!$a$11:$a$22"),$D29,INDIRECT("'"&amp;feuille2&amp;"'!e11:e22"))))</f>
        <v/>
      </c>
      <c r="H29" s="12" t="s">
        <v>33</v>
      </c>
      <c r="I29" s="9" t="e">
        <f t="shared" ca="1" si="0"/>
        <v>#REF!</v>
      </c>
      <c r="K29" s="96" t="e">
        <f t="array" aca="1" ref="K29" ca="1">INDEX(Feuilles,SMALL(IF(ISERROR(I$3:I$59),"",ROW(I$3:I$59)-2),ROW(A27)))</f>
        <v>#NUM!</v>
      </c>
      <c r="L29" s="97" t="str">
        <f t="shared" ref="L29:U29" ca="1" si="29">IFERROR(SUBSTITUTE(INDIRECT("'"&amp;$K29&amp;"'!a"&amp;COLUMN(K:K)),"-","")*1,"")</f>
        <v/>
      </c>
      <c r="M29" s="97" t="str">
        <f t="shared" ca="1" si="29"/>
        <v/>
      </c>
      <c r="N29" s="97" t="str">
        <f t="shared" ca="1" si="29"/>
        <v/>
      </c>
      <c r="O29" s="97" t="str">
        <f t="shared" ca="1" si="29"/>
        <v/>
      </c>
      <c r="P29" s="97" t="str">
        <f t="shared" ca="1" si="29"/>
        <v/>
      </c>
      <c r="Q29" s="97" t="str">
        <f t="shared" ca="1" si="29"/>
        <v/>
      </c>
      <c r="R29" s="97" t="str">
        <f t="shared" ca="1" si="29"/>
        <v/>
      </c>
      <c r="S29" s="97" t="str">
        <f t="shared" ca="1" si="29"/>
        <v/>
      </c>
      <c r="T29" s="97" t="str">
        <f t="shared" ca="1" si="29"/>
        <v/>
      </c>
      <c r="U29" s="97" t="str">
        <f t="shared" ca="1" si="29"/>
        <v/>
      </c>
      <c r="V29" s="98" t="e">
        <f ca="1">SMALL(chantier,ROW(A27))</f>
        <v>#NUM!</v>
      </c>
      <c r="W29" s="98" t="str">
        <f t="array" aca="1" ref="W29" ca="1">IFERROR(OFFSET(V$2,MATCH(0,COUNTIF(W$2:W28,chantier2),0),),"")</f>
        <v/>
      </c>
    </row>
    <row r="30" spans="1:23">
      <c r="A30" s="15"/>
      <c r="B30" s="16"/>
      <c r="C30" s="17"/>
      <c r="H30" s="12" t="s">
        <v>34</v>
      </c>
      <c r="I30" s="9" t="e">
        <f t="shared" ca="1" si="0"/>
        <v>#REF!</v>
      </c>
      <c r="K30" s="96" t="e">
        <f t="array" aca="1" ref="K30" ca="1">INDEX(Feuilles,SMALL(IF(ISERROR(I$3:I$59),"",ROW(I$3:I$59)-2),ROW(A28)))</f>
        <v>#NUM!</v>
      </c>
      <c r="L30" s="97" t="str">
        <f t="shared" ref="L30:U30" ca="1" si="30">IFERROR(SUBSTITUTE(INDIRECT("'"&amp;$K30&amp;"'!a"&amp;COLUMN(K:K)),"-","")*1,"")</f>
        <v/>
      </c>
      <c r="M30" s="97" t="str">
        <f t="shared" ca="1" si="30"/>
        <v/>
      </c>
      <c r="N30" s="97" t="str">
        <f t="shared" ca="1" si="30"/>
        <v/>
      </c>
      <c r="O30" s="97" t="str">
        <f t="shared" ca="1" si="30"/>
        <v/>
      </c>
      <c r="P30" s="97" t="str">
        <f t="shared" ca="1" si="30"/>
        <v/>
      </c>
      <c r="Q30" s="97" t="str">
        <f t="shared" ca="1" si="30"/>
        <v/>
      </c>
      <c r="R30" s="97" t="str">
        <f t="shared" ca="1" si="30"/>
        <v/>
      </c>
      <c r="S30" s="97" t="str">
        <f t="shared" ca="1" si="30"/>
        <v/>
      </c>
      <c r="T30" s="97" t="str">
        <f t="shared" ca="1" si="30"/>
        <v/>
      </c>
      <c r="U30" s="97" t="str">
        <f t="shared" ca="1" si="30"/>
        <v/>
      </c>
      <c r="V30" s="98" t="e">
        <f ca="1">SMALL(chantier,ROW(A28))</f>
        <v>#NUM!</v>
      </c>
      <c r="W30" s="98" t="str">
        <f t="array" aca="1" ref="W30" ca="1">IFERROR(OFFSET(V$2,MATCH(0,COUNTIF(W$2:W29,chantier2),0),),"")</f>
        <v/>
      </c>
    </row>
    <row r="31" spans="1:23">
      <c r="A31" s="15"/>
      <c r="B31" s="16"/>
      <c r="C31" s="18"/>
      <c r="H31" s="12" t="s">
        <v>35</v>
      </c>
      <c r="I31" s="9" t="e">
        <f t="shared" ca="1" si="0"/>
        <v>#REF!</v>
      </c>
      <c r="K31" s="96" t="e">
        <f t="array" aca="1" ref="K31" ca="1">INDEX(Feuilles,SMALL(IF(ISERROR(I$3:I$59),"",ROW(I$3:I$59)-2),ROW(A29)))</f>
        <v>#NUM!</v>
      </c>
      <c r="L31" s="97" t="str">
        <f t="shared" ref="L31:U31" ca="1" si="31">IFERROR(SUBSTITUTE(INDIRECT("'"&amp;$K31&amp;"'!a"&amp;COLUMN(K:K)),"-","")*1,"")</f>
        <v/>
      </c>
      <c r="M31" s="97" t="str">
        <f t="shared" ca="1" si="31"/>
        <v/>
      </c>
      <c r="N31" s="97" t="str">
        <f t="shared" ca="1" si="31"/>
        <v/>
      </c>
      <c r="O31" s="97" t="str">
        <f t="shared" ca="1" si="31"/>
        <v/>
      </c>
      <c r="P31" s="97" t="str">
        <f t="shared" ca="1" si="31"/>
        <v/>
      </c>
      <c r="Q31" s="97" t="str">
        <f t="shared" ca="1" si="31"/>
        <v/>
      </c>
      <c r="R31" s="97" t="str">
        <f t="shared" ca="1" si="31"/>
        <v/>
      </c>
      <c r="S31" s="97" t="str">
        <f t="shared" ca="1" si="31"/>
        <v/>
      </c>
      <c r="T31" s="97" t="str">
        <f t="shared" ca="1" si="31"/>
        <v/>
      </c>
      <c r="U31" s="97" t="str">
        <f t="shared" ca="1" si="31"/>
        <v/>
      </c>
      <c r="V31" s="98" t="e">
        <f ca="1">SMALL(chantier,ROW(A29))</f>
        <v>#NUM!</v>
      </c>
      <c r="W31" s="98" t="str">
        <f t="array" aca="1" ref="W31" ca="1">IFERROR(OFFSET(V$2,MATCH(0,COUNTIF(W$2:W30,chantier2),0),),"")</f>
        <v/>
      </c>
    </row>
    <row r="32" spans="1:23">
      <c r="H32" s="12" t="s">
        <v>36</v>
      </c>
      <c r="I32" s="9" t="e">
        <f t="shared" ca="1" si="0"/>
        <v>#REF!</v>
      </c>
      <c r="K32" s="96" t="e">
        <f t="array" aca="1" ref="K32" ca="1">INDEX(Feuilles,SMALL(IF(ISERROR(I$3:I$59),"",ROW(I$3:I$59)-2),ROW(A30)))</f>
        <v>#NUM!</v>
      </c>
      <c r="L32" s="97" t="str">
        <f t="shared" ref="L32:U32" ca="1" si="32">IFERROR(SUBSTITUTE(INDIRECT("'"&amp;$K32&amp;"'!a"&amp;COLUMN(K:K)),"-","")*1,"")</f>
        <v/>
      </c>
      <c r="M32" s="97" t="str">
        <f t="shared" ca="1" si="32"/>
        <v/>
      </c>
      <c r="N32" s="97" t="str">
        <f t="shared" ca="1" si="32"/>
        <v/>
      </c>
      <c r="O32" s="97" t="str">
        <f t="shared" ca="1" si="32"/>
        <v/>
      </c>
      <c r="P32" s="97" t="str">
        <f t="shared" ca="1" si="32"/>
        <v/>
      </c>
      <c r="Q32" s="97" t="str">
        <f t="shared" ca="1" si="32"/>
        <v/>
      </c>
      <c r="R32" s="97" t="str">
        <f t="shared" ca="1" si="32"/>
        <v/>
      </c>
      <c r="S32" s="97" t="str">
        <f t="shared" ca="1" si="32"/>
        <v/>
      </c>
      <c r="T32" s="97" t="str">
        <f t="shared" ca="1" si="32"/>
        <v/>
      </c>
      <c r="U32" s="97" t="str">
        <f t="shared" ca="1" si="32"/>
        <v/>
      </c>
      <c r="V32" s="98" t="e">
        <f ca="1">SMALL(chantier,ROW(A30))</f>
        <v>#NUM!</v>
      </c>
      <c r="W32" s="98" t="str">
        <f t="array" aca="1" ref="W32" ca="1">IFERROR(OFFSET(V$2,MATCH(0,COUNTIF(W$2:W31,chantier2),0),),"")</f>
        <v/>
      </c>
    </row>
    <row r="33" spans="8:23">
      <c r="H33" s="12" t="s">
        <v>37</v>
      </c>
      <c r="I33" s="9" t="e">
        <f t="shared" ca="1" si="0"/>
        <v>#REF!</v>
      </c>
      <c r="K33" s="96" t="e">
        <f t="array" aca="1" ref="K33" ca="1">INDEX(Feuilles,SMALL(IF(ISERROR(I$3:I$59),"",ROW(I$3:I$59)-2),ROW(A31)))</f>
        <v>#NUM!</v>
      </c>
      <c r="L33" s="97" t="str">
        <f t="shared" ref="L33:U33" ca="1" si="33">IFERROR(SUBSTITUTE(INDIRECT("'"&amp;$K33&amp;"'!a"&amp;COLUMN(K:K)),"-","")*1,"")</f>
        <v/>
      </c>
      <c r="M33" s="97" t="str">
        <f t="shared" ca="1" si="33"/>
        <v/>
      </c>
      <c r="N33" s="97" t="str">
        <f t="shared" ca="1" si="33"/>
        <v/>
      </c>
      <c r="O33" s="97" t="str">
        <f t="shared" ca="1" si="33"/>
        <v/>
      </c>
      <c r="P33" s="97" t="str">
        <f t="shared" ca="1" si="33"/>
        <v/>
      </c>
      <c r="Q33" s="97" t="str">
        <f t="shared" ca="1" si="33"/>
        <v/>
      </c>
      <c r="R33" s="97" t="str">
        <f t="shared" ca="1" si="33"/>
        <v/>
      </c>
      <c r="S33" s="97" t="str">
        <f t="shared" ca="1" si="33"/>
        <v/>
      </c>
      <c r="T33" s="97" t="str">
        <f t="shared" ca="1" si="33"/>
        <v/>
      </c>
      <c r="U33" s="97" t="str">
        <f t="shared" ca="1" si="33"/>
        <v/>
      </c>
      <c r="V33" s="98" t="e">
        <f ca="1">SMALL(chantier,ROW(A31))</f>
        <v>#NUM!</v>
      </c>
      <c r="W33" s="98" t="str">
        <f t="array" aca="1" ref="W33" ca="1">IFERROR(OFFSET(V$2,MATCH(0,COUNTIF(W$2:W32,chantier2),0),),"")</f>
        <v/>
      </c>
    </row>
    <row r="34" spans="8:23">
      <c r="H34" s="12" t="s">
        <v>38</v>
      </c>
      <c r="I34" s="9" t="e">
        <f t="shared" ca="1" si="0"/>
        <v>#REF!</v>
      </c>
      <c r="K34" s="96" t="e">
        <f t="array" aca="1" ref="K34" ca="1">INDEX(Feuilles,SMALL(IF(ISERROR(I$3:I$59),"",ROW(I$3:I$59)-2),ROW(A32)))</f>
        <v>#NUM!</v>
      </c>
      <c r="L34" s="97" t="str">
        <f t="shared" ref="L34:U34" ca="1" si="34">IFERROR(SUBSTITUTE(INDIRECT("'"&amp;$K34&amp;"'!a"&amp;COLUMN(K:K)),"-","")*1,"")</f>
        <v/>
      </c>
      <c r="M34" s="97" t="str">
        <f t="shared" ca="1" si="34"/>
        <v/>
      </c>
      <c r="N34" s="97" t="str">
        <f t="shared" ca="1" si="34"/>
        <v/>
      </c>
      <c r="O34" s="97" t="str">
        <f t="shared" ca="1" si="34"/>
        <v/>
      </c>
      <c r="P34" s="97" t="str">
        <f t="shared" ca="1" si="34"/>
        <v/>
      </c>
      <c r="Q34" s="97" t="str">
        <f t="shared" ca="1" si="34"/>
        <v/>
      </c>
      <c r="R34" s="97" t="str">
        <f t="shared" ca="1" si="34"/>
        <v/>
      </c>
      <c r="S34" s="97" t="str">
        <f t="shared" ca="1" si="34"/>
        <v/>
      </c>
      <c r="T34" s="97" t="str">
        <f t="shared" ca="1" si="34"/>
        <v/>
      </c>
      <c r="U34" s="97" t="str">
        <f t="shared" ca="1" si="34"/>
        <v/>
      </c>
      <c r="V34" s="98" t="e">
        <f ca="1">SMALL(chantier,ROW(A32))</f>
        <v>#NUM!</v>
      </c>
      <c r="W34" s="98" t="str">
        <f t="array" aca="1" ref="W34" ca="1">IFERROR(OFFSET(V$2,MATCH(0,COUNTIF(W$2:W33,chantier2),0),),"")</f>
        <v/>
      </c>
    </row>
    <row r="35" spans="8:23">
      <c r="H35" s="12" t="s">
        <v>39</v>
      </c>
      <c r="I35" s="9" t="e">
        <f t="shared" ca="1" si="0"/>
        <v>#REF!</v>
      </c>
      <c r="K35" s="96" t="e">
        <f t="array" aca="1" ref="K35" ca="1">INDEX(Feuilles,SMALL(IF(ISERROR(I$3:I$59),"",ROW(I$3:I$59)-2),ROW(A33)))</f>
        <v>#NUM!</v>
      </c>
      <c r="L35" s="97" t="str">
        <f t="shared" ref="L35:U35" ca="1" si="35">IFERROR(SUBSTITUTE(INDIRECT("'"&amp;$K35&amp;"'!a"&amp;COLUMN(K:K)),"-","")*1,"")</f>
        <v/>
      </c>
      <c r="M35" s="97" t="str">
        <f t="shared" ca="1" si="35"/>
        <v/>
      </c>
      <c r="N35" s="97" t="str">
        <f t="shared" ca="1" si="35"/>
        <v/>
      </c>
      <c r="O35" s="97" t="str">
        <f t="shared" ca="1" si="35"/>
        <v/>
      </c>
      <c r="P35" s="97" t="str">
        <f t="shared" ca="1" si="35"/>
        <v/>
      </c>
      <c r="Q35" s="97" t="str">
        <f t="shared" ca="1" si="35"/>
        <v/>
      </c>
      <c r="R35" s="97" t="str">
        <f t="shared" ca="1" si="35"/>
        <v/>
      </c>
      <c r="S35" s="97" t="str">
        <f t="shared" ca="1" si="35"/>
        <v/>
      </c>
      <c r="T35" s="97" t="str">
        <f t="shared" ca="1" si="35"/>
        <v/>
      </c>
      <c r="U35" s="97" t="str">
        <f t="shared" ca="1" si="35"/>
        <v/>
      </c>
      <c r="V35" s="98" t="e">
        <f ca="1">SMALL(chantier,ROW(A33))</f>
        <v>#NUM!</v>
      </c>
      <c r="W35" s="98" t="str">
        <f t="array" aca="1" ref="W35" ca="1">IFERROR(OFFSET(V$2,MATCH(0,COUNTIF(W$2:W34,chantier2),0),),"")</f>
        <v/>
      </c>
    </row>
    <row r="36" spans="8:23">
      <c r="H36" s="12" t="s">
        <v>40</v>
      </c>
      <c r="I36" s="9" t="e">
        <f t="shared" ca="1" si="0"/>
        <v>#REF!</v>
      </c>
      <c r="K36" s="96" t="e">
        <f t="array" aca="1" ref="K36" ca="1">INDEX(Feuilles,SMALL(IF(ISERROR(I$3:I$59),"",ROW(I$3:I$59)-2),ROW(A34)))</f>
        <v>#NUM!</v>
      </c>
      <c r="L36" s="97" t="str">
        <f t="shared" ref="L36:U36" ca="1" si="36">IFERROR(SUBSTITUTE(INDIRECT("'"&amp;$K36&amp;"'!a"&amp;COLUMN(K:K)),"-","")*1,"")</f>
        <v/>
      </c>
      <c r="M36" s="97" t="str">
        <f t="shared" ca="1" si="36"/>
        <v/>
      </c>
      <c r="N36" s="97" t="str">
        <f t="shared" ca="1" si="36"/>
        <v/>
      </c>
      <c r="O36" s="97" t="str">
        <f t="shared" ca="1" si="36"/>
        <v/>
      </c>
      <c r="P36" s="97" t="str">
        <f t="shared" ca="1" si="36"/>
        <v/>
      </c>
      <c r="Q36" s="97" t="str">
        <f t="shared" ca="1" si="36"/>
        <v/>
      </c>
      <c r="R36" s="97" t="str">
        <f t="shared" ca="1" si="36"/>
        <v/>
      </c>
      <c r="S36" s="97" t="str">
        <f t="shared" ca="1" si="36"/>
        <v/>
      </c>
      <c r="T36" s="97" t="str">
        <f t="shared" ca="1" si="36"/>
        <v/>
      </c>
      <c r="U36" s="97" t="str">
        <f t="shared" ca="1" si="36"/>
        <v/>
      </c>
      <c r="V36" s="98" t="e">
        <f ca="1">SMALL(chantier,ROW(A34))</f>
        <v>#NUM!</v>
      </c>
      <c r="W36" s="98" t="str">
        <f t="array" aca="1" ref="W36" ca="1">IFERROR(OFFSET(V$2,MATCH(0,COUNTIF(W$2:W35,chantier2),0),),"")</f>
        <v/>
      </c>
    </row>
    <row r="37" spans="8:23">
      <c r="H37" s="12" t="s">
        <v>41</v>
      </c>
      <c r="I37" s="9" t="e">
        <f t="shared" ca="1" si="0"/>
        <v>#REF!</v>
      </c>
      <c r="K37" s="96" t="e">
        <f t="array" aca="1" ref="K37" ca="1">INDEX(Feuilles,SMALL(IF(ISERROR(I$3:I$59),"",ROW(I$3:I$59)-2),ROW(A35)))</f>
        <v>#NUM!</v>
      </c>
      <c r="L37" s="97" t="str">
        <f t="shared" ref="L37:U37" ca="1" si="37">IFERROR(SUBSTITUTE(INDIRECT("'"&amp;$K37&amp;"'!a"&amp;COLUMN(K:K)),"-","")*1,"")</f>
        <v/>
      </c>
      <c r="M37" s="97" t="str">
        <f t="shared" ca="1" si="37"/>
        <v/>
      </c>
      <c r="N37" s="97" t="str">
        <f t="shared" ca="1" si="37"/>
        <v/>
      </c>
      <c r="O37" s="97" t="str">
        <f t="shared" ca="1" si="37"/>
        <v/>
      </c>
      <c r="P37" s="97" t="str">
        <f t="shared" ca="1" si="37"/>
        <v/>
      </c>
      <c r="Q37" s="97" t="str">
        <f t="shared" ca="1" si="37"/>
        <v/>
      </c>
      <c r="R37" s="97" t="str">
        <f t="shared" ca="1" si="37"/>
        <v/>
      </c>
      <c r="S37" s="97" t="str">
        <f t="shared" ca="1" si="37"/>
        <v/>
      </c>
      <c r="T37" s="97" t="str">
        <f t="shared" ca="1" si="37"/>
        <v/>
      </c>
      <c r="U37" s="97" t="str">
        <f t="shared" ca="1" si="37"/>
        <v/>
      </c>
      <c r="V37" s="98" t="e">
        <f ca="1">SMALL(chantier,ROW(A35))</f>
        <v>#NUM!</v>
      </c>
      <c r="W37" s="98" t="str">
        <f t="array" aca="1" ref="W37" ca="1">IFERROR(OFFSET(V$2,MATCH(0,COUNTIF(W$2:W36,chantier2),0),),"")</f>
        <v/>
      </c>
    </row>
    <row r="38" spans="8:23">
      <c r="H38" s="12" t="s">
        <v>42</v>
      </c>
      <c r="I38" s="9" t="e">
        <f t="shared" ca="1" si="0"/>
        <v>#REF!</v>
      </c>
      <c r="K38" s="96" t="e">
        <f t="array" aca="1" ref="K38" ca="1">INDEX(Feuilles,SMALL(IF(ISERROR(I$3:I$59),"",ROW(I$3:I$59)-2),ROW(A36)))</f>
        <v>#NUM!</v>
      </c>
      <c r="L38" s="97" t="str">
        <f t="shared" ref="L38:U38" ca="1" si="38">IFERROR(SUBSTITUTE(INDIRECT("'"&amp;$K38&amp;"'!a"&amp;COLUMN(K:K)),"-","")*1,"")</f>
        <v/>
      </c>
      <c r="M38" s="97" t="str">
        <f t="shared" ca="1" si="38"/>
        <v/>
      </c>
      <c r="N38" s="97" t="str">
        <f t="shared" ca="1" si="38"/>
        <v/>
      </c>
      <c r="O38" s="97" t="str">
        <f t="shared" ca="1" si="38"/>
        <v/>
      </c>
      <c r="P38" s="97" t="str">
        <f t="shared" ca="1" si="38"/>
        <v/>
      </c>
      <c r="Q38" s="97" t="str">
        <f t="shared" ca="1" si="38"/>
        <v/>
      </c>
      <c r="R38" s="97" t="str">
        <f t="shared" ca="1" si="38"/>
        <v/>
      </c>
      <c r="S38" s="97" t="str">
        <f t="shared" ca="1" si="38"/>
        <v/>
      </c>
      <c r="T38" s="97" t="str">
        <f t="shared" ca="1" si="38"/>
        <v/>
      </c>
      <c r="U38" s="97" t="str">
        <f t="shared" ca="1" si="38"/>
        <v/>
      </c>
      <c r="V38" s="98" t="e">
        <f ca="1">SMALL(chantier,ROW(A36))</f>
        <v>#NUM!</v>
      </c>
      <c r="W38" s="98" t="str">
        <f t="array" aca="1" ref="W38" ca="1">IFERROR(OFFSET(V$2,MATCH(0,COUNTIF(W$2:W37,chantier2),0),),"")</f>
        <v/>
      </c>
    </row>
    <row r="39" spans="8:23">
      <c r="H39" s="12" t="s">
        <v>43</v>
      </c>
      <c r="I39" s="9" t="e">
        <f t="shared" ca="1" si="0"/>
        <v>#REF!</v>
      </c>
      <c r="K39" s="96" t="e">
        <f t="array" aca="1" ref="K39" ca="1">INDEX(Feuilles,SMALL(IF(ISERROR(I$3:I$59),"",ROW(I$3:I$59)-2),ROW(A37)))</f>
        <v>#NUM!</v>
      </c>
      <c r="L39" s="97" t="str">
        <f t="shared" ref="L39:U39" ca="1" si="39">IFERROR(SUBSTITUTE(INDIRECT("'"&amp;$K39&amp;"'!a"&amp;COLUMN(K:K)),"-","")*1,"")</f>
        <v/>
      </c>
      <c r="M39" s="97" t="str">
        <f t="shared" ca="1" si="39"/>
        <v/>
      </c>
      <c r="N39" s="97" t="str">
        <f t="shared" ca="1" si="39"/>
        <v/>
      </c>
      <c r="O39" s="97" t="str">
        <f t="shared" ca="1" si="39"/>
        <v/>
      </c>
      <c r="P39" s="97" t="str">
        <f t="shared" ca="1" si="39"/>
        <v/>
      </c>
      <c r="Q39" s="97" t="str">
        <f t="shared" ca="1" si="39"/>
        <v/>
      </c>
      <c r="R39" s="97" t="str">
        <f t="shared" ca="1" si="39"/>
        <v/>
      </c>
      <c r="S39" s="97" t="str">
        <f t="shared" ca="1" si="39"/>
        <v/>
      </c>
      <c r="T39" s="97" t="str">
        <f t="shared" ca="1" si="39"/>
        <v/>
      </c>
      <c r="U39" s="97" t="str">
        <f t="shared" ca="1" si="39"/>
        <v/>
      </c>
      <c r="V39" s="98" t="e">
        <f ca="1">SMALL(chantier,ROW(A37))</f>
        <v>#NUM!</v>
      </c>
      <c r="W39" s="98" t="str">
        <f t="array" aca="1" ref="W39" ca="1">IFERROR(OFFSET(V$2,MATCH(0,COUNTIF(W$2:W38,chantier2),0),),"")</f>
        <v/>
      </c>
    </row>
    <row r="40" spans="8:23">
      <c r="H40" s="12" t="s">
        <v>44</v>
      </c>
      <c r="I40" s="9" t="e">
        <f t="shared" ca="1" si="0"/>
        <v>#REF!</v>
      </c>
      <c r="K40" s="96" t="e">
        <f t="array" aca="1" ref="K40" ca="1">INDEX(Feuilles,SMALL(IF(ISERROR(I$3:I$59),"",ROW(I$3:I$59)-2),ROW(A38)))</f>
        <v>#NUM!</v>
      </c>
      <c r="L40" s="97" t="str">
        <f t="shared" ref="L40:U40" ca="1" si="40">IFERROR(SUBSTITUTE(INDIRECT("'"&amp;$K40&amp;"'!a"&amp;COLUMN(K:K)),"-","")*1,"")</f>
        <v/>
      </c>
      <c r="M40" s="97" t="str">
        <f t="shared" ca="1" si="40"/>
        <v/>
      </c>
      <c r="N40" s="97" t="str">
        <f t="shared" ca="1" si="40"/>
        <v/>
      </c>
      <c r="O40" s="97" t="str">
        <f t="shared" ca="1" si="40"/>
        <v/>
      </c>
      <c r="P40" s="97" t="str">
        <f t="shared" ca="1" si="40"/>
        <v/>
      </c>
      <c r="Q40" s="97" t="str">
        <f t="shared" ca="1" si="40"/>
        <v/>
      </c>
      <c r="R40" s="97" t="str">
        <f t="shared" ca="1" si="40"/>
        <v/>
      </c>
      <c r="S40" s="97" t="str">
        <f t="shared" ca="1" si="40"/>
        <v/>
      </c>
      <c r="T40" s="97" t="str">
        <f t="shared" ca="1" si="40"/>
        <v/>
      </c>
      <c r="U40" s="97" t="str">
        <f t="shared" ca="1" si="40"/>
        <v/>
      </c>
      <c r="V40" s="98" t="e">
        <f ca="1">SMALL(chantier,ROW(A38))</f>
        <v>#NUM!</v>
      </c>
      <c r="W40" s="98" t="str">
        <f t="array" aca="1" ref="W40" ca="1">IFERROR(OFFSET(V$2,MATCH(0,COUNTIF(W$2:W39,chantier2),0),),"")</f>
        <v/>
      </c>
    </row>
    <row r="41" spans="8:23">
      <c r="H41" s="12" t="s">
        <v>45</v>
      </c>
      <c r="I41" s="9" t="e">
        <f t="shared" ca="1" si="0"/>
        <v>#REF!</v>
      </c>
      <c r="K41" s="96" t="e">
        <f t="array" aca="1" ref="K41" ca="1">INDEX(Feuilles,SMALL(IF(ISERROR(I$3:I$59),"",ROW(I$3:I$59)-2),ROW(A39)))</f>
        <v>#NUM!</v>
      </c>
      <c r="L41" s="97" t="str">
        <f t="shared" ref="L41:U41" ca="1" si="41">IFERROR(SUBSTITUTE(INDIRECT("'"&amp;$K41&amp;"'!a"&amp;COLUMN(K:K)),"-","")*1,"")</f>
        <v/>
      </c>
      <c r="M41" s="97" t="str">
        <f t="shared" ca="1" si="41"/>
        <v/>
      </c>
      <c r="N41" s="97" t="str">
        <f t="shared" ca="1" si="41"/>
        <v/>
      </c>
      <c r="O41" s="97" t="str">
        <f t="shared" ca="1" si="41"/>
        <v/>
      </c>
      <c r="P41" s="97" t="str">
        <f t="shared" ca="1" si="41"/>
        <v/>
      </c>
      <c r="Q41" s="97" t="str">
        <f t="shared" ca="1" si="41"/>
        <v/>
      </c>
      <c r="R41" s="97" t="str">
        <f t="shared" ca="1" si="41"/>
        <v/>
      </c>
      <c r="S41" s="97" t="str">
        <f t="shared" ca="1" si="41"/>
        <v/>
      </c>
      <c r="T41" s="97" t="str">
        <f t="shared" ca="1" si="41"/>
        <v/>
      </c>
      <c r="U41" s="97" t="str">
        <f t="shared" ca="1" si="41"/>
        <v/>
      </c>
      <c r="V41" s="98" t="e">
        <f ca="1">SMALL(chantier,ROW(A39))</f>
        <v>#NUM!</v>
      </c>
      <c r="W41" s="98" t="str">
        <f t="array" aca="1" ref="W41" ca="1">IFERROR(OFFSET(V$2,MATCH(0,COUNTIF(W$2:W40,chantier2),0),),"")</f>
        <v/>
      </c>
    </row>
    <row r="42" spans="8:23">
      <c r="H42" s="12" t="s">
        <v>46</v>
      </c>
      <c r="I42" s="9" t="e">
        <f t="shared" ca="1" si="0"/>
        <v>#REF!</v>
      </c>
      <c r="K42" s="96" t="e">
        <f t="array" aca="1" ref="K42" ca="1">INDEX(Feuilles,SMALL(IF(ISERROR(I$3:I$59),"",ROW(I$3:I$59)-2),ROW(A40)))</f>
        <v>#NUM!</v>
      </c>
      <c r="L42" s="97" t="str">
        <f t="shared" ref="L42:U42" ca="1" si="42">IFERROR(SUBSTITUTE(INDIRECT("'"&amp;$K42&amp;"'!a"&amp;COLUMN(K:K)),"-","")*1,"")</f>
        <v/>
      </c>
      <c r="M42" s="97" t="str">
        <f t="shared" ca="1" si="42"/>
        <v/>
      </c>
      <c r="N42" s="97" t="str">
        <f t="shared" ca="1" si="42"/>
        <v/>
      </c>
      <c r="O42" s="97" t="str">
        <f t="shared" ca="1" si="42"/>
        <v/>
      </c>
      <c r="P42" s="97" t="str">
        <f t="shared" ca="1" si="42"/>
        <v/>
      </c>
      <c r="Q42" s="97" t="str">
        <f t="shared" ca="1" si="42"/>
        <v/>
      </c>
      <c r="R42" s="97" t="str">
        <f t="shared" ca="1" si="42"/>
        <v/>
      </c>
      <c r="S42" s="97" t="str">
        <f t="shared" ca="1" si="42"/>
        <v/>
      </c>
      <c r="T42" s="97" t="str">
        <f t="shared" ca="1" si="42"/>
        <v/>
      </c>
      <c r="U42" s="97" t="str">
        <f t="shared" ca="1" si="42"/>
        <v/>
      </c>
      <c r="V42" s="98" t="e">
        <f ca="1">SMALL(chantier,ROW(A40))</f>
        <v>#NUM!</v>
      </c>
      <c r="W42" s="98" t="str">
        <f t="array" aca="1" ref="W42" ca="1">IFERROR(OFFSET(V$2,MATCH(0,COUNTIF(W$2:W41,chantier2),0),),"")</f>
        <v/>
      </c>
    </row>
    <row r="43" spans="8:23">
      <c r="H43" s="12" t="s">
        <v>47</v>
      </c>
      <c r="I43" s="9" t="e">
        <f t="shared" ca="1" si="0"/>
        <v>#REF!</v>
      </c>
      <c r="K43" s="96" t="e">
        <f t="array" aca="1" ref="K43" ca="1">INDEX(Feuilles,SMALL(IF(ISERROR(I$3:I$59),"",ROW(I$3:I$59)-2),ROW(A41)))</f>
        <v>#NUM!</v>
      </c>
      <c r="L43" s="97" t="str">
        <f t="shared" ref="L43:U43" ca="1" si="43">IFERROR(SUBSTITUTE(INDIRECT("'"&amp;$K43&amp;"'!a"&amp;COLUMN(K:K)),"-","")*1,"")</f>
        <v/>
      </c>
      <c r="M43" s="97" t="str">
        <f t="shared" ca="1" si="43"/>
        <v/>
      </c>
      <c r="N43" s="97" t="str">
        <f t="shared" ca="1" si="43"/>
        <v/>
      </c>
      <c r="O43" s="97" t="str">
        <f t="shared" ca="1" si="43"/>
        <v/>
      </c>
      <c r="P43" s="97" t="str">
        <f t="shared" ca="1" si="43"/>
        <v/>
      </c>
      <c r="Q43" s="97" t="str">
        <f t="shared" ca="1" si="43"/>
        <v/>
      </c>
      <c r="R43" s="97" t="str">
        <f t="shared" ca="1" si="43"/>
        <v/>
      </c>
      <c r="S43" s="97" t="str">
        <f t="shared" ca="1" si="43"/>
        <v/>
      </c>
      <c r="T43" s="97" t="str">
        <f t="shared" ca="1" si="43"/>
        <v/>
      </c>
      <c r="U43" s="97" t="str">
        <f t="shared" ca="1" si="43"/>
        <v/>
      </c>
      <c r="V43" s="98" t="e">
        <f ca="1">SMALL(chantier,ROW(A41))</f>
        <v>#NUM!</v>
      </c>
      <c r="W43" s="98" t="str">
        <f t="array" aca="1" ref="W43" ca="1">IFERROR(OFFSET(V$2,MATCH(0,COUNTIF(W$2:W42,chantier2),0),),"")</f>
        <v/>
      </c>
    </row>
    <row r="44" spans="8:23">
      <c r="H44" s="12" t="s">
        <v>48</v>
      </c>
      <c r="I44" s="9" t="e">
        <f t="shared" ca="1" si="0"/>
        <v>#REF!</v>
      </c>
      <c r="K44" s="96" t="e">
        <f t="array" aca="1" ref="K44" ca="1">INDEX(Feuilles,SMALL(IF(ISERROR(I$3:I$59),"",ROW(I$3:I$59)-2),ROW(A42)))</f>
        <v>#NUM!</v>
      </c>
      <c r="L44" s="97" t="str">
        <f t="shared" ref="L44:U44" ca="1" si="44">IFERROR(SUBSTITUTE(INDIRECT("'"&amp;$K44&amp;"'!a"&amp;COLUMN(K:K)),"-","")*1,"")</f>
        <v/>
      </c>
      <c r="M44" s="97" t="str">
        <f t="shared" ca="1" si="44"/>
        <v/>
      </c>
      <c r="N44" s="97" t="str">
        <f t="shared" ca="1" si="44"/>
        <v/>
      </c>
      <c r="O44" s="97" t="str">
        <f t="shared" ca="1" si="44"/>
        <v/>
      </c>
      <c r="P44" s="97" t="str">
        <f t="shared" ca="1" si="44"/>
        <v/>
      </c>
      <c r="Q44" s="97" t="str">
        <f t="shared" ca="1" si="44"/>
        <v/>
      </c>
      <c r="R44" s="97" t="str">
        <f t="shared" ca="1" si="44"/>
        <v/>
      </c>
      <c r="S44" s="97" t="str">
        <f t="shared" ca="1" si="44"/>
        <v/>
      </c>
      <c r="T44" s="97" t="str">
        <f t="shared" ca="1" si="44"/>
        <v/>
      </c>
      <c r="U44" s="97" t="str">
        <f t="shared" ca="1" si="44"/>
        <v/>
      </c>
      <c r="V44" s="98" t="e">
        <f ca="1">SMALL(chantier,ROW(A42))</f>
        <v>#NUM!</v>
      </c>
      <c r="W44" s="98" t="str">
        <f t="array" aca="1" ref="W44" ca="1">IFERROR(OFFSET(V$2,MATCH(0,COUNTIF(W$2:W43,chantier2),0),),"")</f>
        <v/>
      </c>
    </row>
    <row r="45" spans="8:23">
      <c r="H45" s="12" t="s">
        <v>49</v>
      </c>
      <c r="I45" s="9" t="e">
        <f t="shared" ca="1" si="0"/>
        <v>#REF!</v>
      </c>
      <c r="K45" s="96" t="e">
        <f t="array" aca="1" ref="K45" ca="1">INDEX(Feuilles,SMALL(IF(ISERROR(I$3:I$59),"",ROW(I$3:I$59)-2),ROW(A43)))</f>
        <v>#NUM!</v>
      </c>
      <c r="L45" s="97" t="str">
        <f t="shared" ref="L45:U45" ca="1" si="45">IFERROR(SUBSTITUTE(INDIRECT("'"&amp;$K45&amp;"'!a"&amp;COLUMN(K:K)),"-","")*1,"")</f>
        <v/>
      </c>
      <c r="M45" s="97" t="str">
        <f t="shared" ca="1" si="45"/>
        <v/>
      </c>
      <c r="N45" s="97" t="str">
        <f t="shared" ca="1" si="45"/>
        <v/>
      </c>
      <c r="O45" s="97" t="str">
        <f t="shared" ca="1" si="45"/>
        <v/>
      </c>
      <c r="P45" s="97" t="str">
        <f t="shared" ca="1" si="45"/>
        <v/>
      </c>
      <c r="Q45" s="97" t="str">
        <f t="shared" ca="1" si="45"/>
        <v/>
      </c>
      <c r="R45" s="97" t="str">
        <f t="shared" ca="1" si="45"/>
        <v/>
      </c>
      <c r="S45" s="97" t="str">
        <f t="shared" ca="1" si="45"/>
        <v/>
      </c>
      <c r="T45" s="97" t="str">
        <f t="shared" ca="1" si="45"/>
        <v/>
      </c>
      <c r="U45" s="97" t="str">
        <f t="shared" ca="1" si="45"/>
        <v/>
      </c>
      <c r="V45" s="98" t="e">
        <f ca="1">SMALL(chantier,ROW(A43))</f>
        <v>#NUM!</v>
      </c>
      <c r="W45" s="98" t="str">
        <f t="array" aca="1" ref="W45" ca="1">IFERROR(OFFSET(V$2,MATCH(0,COUNTIF(W$2:W44,chantier2),0),),"")</f>
        <v/>
      </c>
    </row>
    <row r="46" spans="8:23">
      <c r="H46" s="12" t="s">
        <v>50</v>
      </c>
      <c r="I46" s="9" t="e">
        <f t="shared" ca="1" si="0"/>
        <v>#REF!</v>
      </c>
      <c r="K46" s="96" t="e">
        <f t="array" aca="1" ref="K46" ca="1">INDEX(Feuilles,SMALL(IF(ISERROR(I$3:I$59),"",ROW(I$3:I$59)-2),ROW(A44)))</f>
        <v>#NUM!</v>
      </c>
      <c r="L46" s="97" t="str">
        <f t="shared" ref="L46:U46" ca="1" si="46">IFERROR(SUBSTITUTE(INDIRECT("'"&amp;$K46&amp;"'!a"&amp;COLUMN(K:K)),"-","")*1,"")</f>
        <v/>
      </c>
      <c r="M46" s="97" t="str">
        <f t="shared" ca="1" si="46"/>
        <v/>
      </c>
      <c r="N46" s="97" t="str">
        <f t="shared" ca="1" si="46"/>
        <v/>
      </c>
      <c r="O46" s="97" t="str">
        <f t="shared" ca="1" si="46"/>
        <v/>
      </c>
      <c r="P46" s="97" t="str">
        <f t="shared" ca="1" si="46"/>
        <v/>
      </c>
      <c r="Q46" s="97" t="str">
        <f t="shared" ca="1" si="46"/>
        <v/>
      </c>
      <c r="R46" s="97" t="str">
        <f t="shared" ca="1" si="46"/>
        <v/>
      </c>
      <c r="S46" s="97" t="str">
        <f t="shared" ca="1" si="46"/>
        <v/>
      </c>
      <c r="T46" s="97" t="str">
        <f t="shared" ca="1" si="46"/>
        <v/>
      </c>
      <c r="U46" s="97" t="str">
        <f t="shared" ca="1" si="46"/>
        <v/>
      </c>
      <c r="V46" s="98" t="e">
        <f ca="1">SMALL(chantier,ROW(A44))</f>
        <v>#NUM!</v>
      </c>
      <c r="W46" s="98" t="str">
        <f t="array" aca="1" ref="W46" ca="1">IFERROR(OFFSET(V$2,MATCH(0,COUNTIF(W$2:W45,chantier2),0),),"")</f>
        <v/>
      </c>
    </row>
    <row r="47" spans="8:23">
      <c r="H47" s="12" t="s">
        <v>51</v>
      </c>
      <c r="I47" s="9" t="e">
        <f t="shared" ca="1" si="0"/>
        <v>#REF!</v>
      </c>
      <c r="K47" s="96" t="e">
        <f t="array" aca="1" ref="K47" ca="1">INDEX(Feuilles,SMALL(IF(ISERROR(I$3:I$59),"",ROW(I$3:I$59)-2),ROW(A45)))</f>
        <v>#NUM!</v>
      </c>
      <c r="L47" s="97" t="str">
        <f t="shared" ref="L47:U47" ca="1" si="47">IFERROR(SUBSTITUTE(INDIRECT("'"&amp;$K47&amp;"'!a"&amp;COLUMN(K:K)),"-","")*1,"")</f>
        <v/>
      </c>
      <c r="M47" s="97" t="str">
        <f t="shared" ca="1" si="47"/>
        <v/>
      </c>
      <c r="N47" s="97" t="str">
        <f t="shared" ca="1" si="47"/>
        <v/>
      </c>
      <c r="O47" s="97" t="str">
        <f t="shared" ca="1" si="47"/>
        <v/>
      </c>
      <c r="P47" s="97" t="str">
        <f t="shared" ca="1" si="47"/>
        <v/>
      </c>
      <c r="Q47" s="97" t="str">
        <f t="shared" ca="1" si="47"/>
        <v/>
      </c>
      <c r="R47" s="97" t="str">
        <f t="shared" ca="1" si="47"/>
        <v/>
      </c>
      <c r="S47" s="97" t="str">
        <f t="shared" ca="1" si="47"/>
        <v/>
      </c>
      <c r="T47" s="97" t="str">
        <f t="shared" ca="1" si="47"/>
        <v/>
      </c>
      <c r="U47" s="97" t="str">
        <f t="shared" ca="1" si="47"/>
        <v/>
      </c>
      <c r="V47" s="98" t="e">
        <f ca="1">SMALL(chantier,ROW(A45))</f>
        <v>#NUM!</v>
      </c>
      <c r="W47" s="98" t="str">
        <f t="array" aca="1" ref="W47" ca="1">IFERROR(OFFSET(V$2,MATCH(0,COUNTIF(W$2:W46,chantier2),0),),"")</f>
        <v/>
      </c>
    </row>
    <row r="48" spans="8:23">
      <c r="H48" s="12" t="s">
        <v>52</v>
      </c>
      <c r="I48" s="9" t="e">
        <f t="shared" ca="1" si="0"/>
        <v>#REF!</v>
      </c>
      <c r="K48" s="96" t="e">
        <f t="array" aca="1" ref="K48" ca="1">INDEX(Feuilles,SMALL(IF(ISERROR(I$3:I$59),"",ROW(I$3:I$59)-2),ROW(A46)))</f>
        <v>#NUM!</v>
      </c>
      <c r="L48" s="97" t="str">
        <f t="shared" ref="L48:U48" ca="1" si="48">IFERROR(SUBSTITUTE(INDIRECT("'"&amp;$K48&amp;"'!a"&amp;COLUMN(K:K)),"-","")*1,"")</f>
        <v/>
      </c>
      <c r="M48" s="97" t="str">
        <f t="shared" ca="1" si="48"/>
        <v/>
      </c>
      <c r="N48" s="97" t="str">
        <f t="shared" ca="1" si="48"/>
        <v/>
      </c>
      <c r="O48" s="97" t="str">
        <f t="shared" ca="1" si="48"/>
        <v/>
      </c>
      <c r="P48" s="97" t="str">
        <f t="shared" ca="1" si="48"/>
        <v/>
      </c>
      <c r="Q48" s="97" t="str">
        <f t="shared" ca="1" si="48"/>
        <v/>
      </c>
      <c r="R48" s="97" t="str">
        <f t="shared" ca="1" si="48"/>
        <v/>
      </c>
      <c r="S48" s="97" t="str">
        <f t="shared" ca="1" si="48"/>
        <v/>
      </c>
      <c r="T48" s="97" t="str">
        <f t="shared" ca="1" si="48"/>
        <v/>
      </c>
      <c r="U48" s="97" t="str">
        <f t="shared" ca="1" si="48"/>
        <v/>
      </c>
      <c r="V48" s="98" t="e">
        <f ca="1">SMALL(chantier,ROW(A46))</f>
        <v>#NUM!</v>
      </c>
      <c r="W48" s="98" t="str">
        <f t="array" aca="1" ref="W48" ca="1">IFERROR(OFFSET(V$2,MATCH(0,COUNTIF(W$2:W47,chantier2),0),),"")</f>
        <v/>
      </c>
    </row>
    <row r="49" spans="8:23">
      <c r="H49" s="12" t="s">
        <v>53</v>
      </c>
      <c r="I49" s="9" t="e">
        <f t="shared" ca="1" si="0"/>
        <v>#REF!</v>
      </c>
      <c r="K49" s="96" t="e">
        <f t="array" aca="1" ref="K49" ca="1">INDEX(Feuilles,SMALL(IF(ISERROR(I$3:I$59),"",ROW(I$3:I$59)-2),ROW(A47)))</f>
        <v>#NUM!</v>
      </c>
      <c r="L49" s="97" t="str">
        <f t="shared" ref="L49:U49" ca="1" si="49">IFERROR(SUBSTITUTE(INDIRECT("'"&amp;$K49&amp;"'!a"&amp;COLUMN(K:K)),"-","")*1,"")</f>
        <v/>
      </c>
      <c r="M49" s="97" t="str">
        <f t="shared" ca="1" si="49"/>
        <v/>
      </c>
      <c r="N49" s="97" t="str">
        <f t="shared" ca="1" si="49"/>
        <v/>
      </c>
      <c r="O49" s="97" t="str">
        <f t="shared" ca="1" si="49"/>
        <v/>
      </c>
      <c r="P49" s="97" t="str">
        <f t="shared" ca="1" si="49"/>
        <v/>
      </c>
      <c r="Q49" s="97" t="str">
        <f t="shared" ca="1" si="49"/>
        <v/>
      </c>
      <c r="R49" s="97" t="str">
        <f t="shared" ca="1" si="49"/>
        <v/>
      </c>
      <c r="S49" s="97" t="str">
        <f t="shared" ca="1" si="49"/>
        <v/>
      </c>
      <c r="T49" s="97" t="str">
        <f t="shared" ca="1" si="49"/>
        <v/>
      </c>
      <c r="U49" s="97" t="str">
        <f t="shared" ca="1" si="49"/>
        <v/>
      </c>
      <c r="V49" s="98" t="e">
        <f ca="1">SMALL(chantier,ROW(A47))</f>
        <v>#NUM!</v>
      </c>
      <c r="W49" s="98" t="str">
        <f t="array" aca="1" ref="W49" ca="1">IFERROR(OFFSET(V$2,MATCH(0,COUNTIF(W$2:W48,chantier2),0),),"")</f>
        <v/>
      </c>
    </row>
    <row r="50" spans="8:23">
      <c r="H50" s="12" t="s">
        <v>54</v>
      </c>
      <c r="I50" s="9" t="e">
        <f t="shared" ca="1" si="0"/>
        <v>#REF!</v>
      </c>
      <c r="K50" s="96" t="e">
        <f t="array" aca="1" ref="K50" ca="1">INDEX(Feuilles,SMALL(IF(ISERROR(I$3:I$59),"",ROW(I$3:I$59)-2),ROW(A48)))</f>
        <v>#NUM!</v>
      </c>
      <c r="L50" s="97" t="str">
        <f t="shared" ref="L50:U50" ca="1" si="50">IFERROR(SUBSTITUTE(INDIRECT("'"&amp;$K50&amp;"'!a"&amp;COLUMN(K:K)),"-","")*1,"")</f>
        <v/>
      </c>
      <c r="M50" s="97" t="str">
        <f t="shared" ca="1" si="50"/>
        <v/>
      </c>
      <c r="N50" s="97" t="str">
        <f t="shared" ca="1" si="50"/>
        <v/>
      </c>
      <c r="O50" s="97" t="str">
        <f t="shared" ca="1" si="50"/>
        <v/>
      </c>
      <c r="P50" s="97" t="str">
        <f t="shared" ca="1" si="50"/>
        <v/>
      </c>
      <c r="Q50" s="97" t="str">
        <f t="shared" ca="1" si="50"/>
        <v/>
      </c>
      <c r="R50" s="97" t="str">
        <f t="shared" ca="1" si="50"/>
        <v/>
      </c>
      <c r="S50" s="97" t="str">
        <f t="shared" ca="1" si="50"/>
        <v/>
      </c>
      <c r="T50" s="97" t="str">
        <f t="shared" ca="1" si="50"/>
        <v/>
      </c>
      <c r="U50" s="97" t="str">
        <f t="shared" ca="1" si="50"/>
        <v/>
      </c>
      <c r="V50" s="98" t="e">
        <f ca="1">SMALL(chantier,ROW(A48))</f>
        <v>#NUM!</v>
      </c>
      <c r="W50" s="98" t="str">
        <f t="array" aca="1" ref="W50" ca="1">IFERROR(OFFSET(V$2,MATCH(0,COUNTIF(W$2:W49,chantier2),0),),"")</f>
        <v/>
      </c>
    </row>
    <row r="51" spans="8:23">
      <c r="H51" s="12" t="s">
        <v>55</v>
      </c>
      <c r="I51" s="9" t="e">
        <f t="shared" ca="1" si="0"/>
        <v>#REF!</v>
      </c>
      <c r="K51" s="96" t="e">
        <f t="array" aca="1" ref="K51" ca="1">INDEX(Feuilles,SMALL(IF(ISERROR(I$3:I$59),"",ROW(I$3:I$59)-2),ROW(A49)))</f>
        <v>#NUM!</v>
      </c>
      <c r="L51" s="97" t="str">
        <f t="shared" ref="L51:U51" ca="1" si="51">IFERROR(SUBSTITUTE(INDIRECT("'"&amp;$K51&amp;"'!a"&amp;COLUMN(K:K)),"-","")*1,"")</f>
        <v/>
      </c>
      <c r="M51" s="97" t="str">
        <f t="shared" ca="1" si="51"/>
        <v/>
      </c>
      <c r="N51" s="97" t="str">
        <f t="shared" ca="1" si="51"/>
        <v/>
      </c>
      <c r="O51" s="97" t="str">
        <f t="shared" ca="1" si="51"/>
        <v/>
      </c>
      <c r="P51" s="97" t="str">
        <f t="shared" ca="1" si="51"/>
        <v/>
      </c>
      <c r="Q51" s="97" t="str">
        <f t="shared" ca="1" si="51"/>
        <v/>
      </c>
      <c r="R51" s="97" t="str">
        <f t="shared" ca="1" si="51"/>
        <v/>
      </c>
      <c r="S51" s="97" t="str">
        <f t="shared" ca="1" si="51"/>
        <v/>
      </c>
      <c r="T51" s="97" t="str">
        <f t="shared" ca="1" si="51"/>
        <v/>
      </c>
      <c r="U51" s="97" t="str">
        <f t="shared" ca="1" si="51"/>
        <v/>
      </c>
      <c r="V51" s="98" t="e">
        <f ca="1">SMALL(chantier,ROW(A49))</f>
        <v>#NUM!</v>
      </c>
      <c r="W51" s="98" t="str">
        <f t="array" aca="1" ref="W51" ca="1">IFERROR(OFFSET(V$2,MATCH(0,COUNTIF(W$2:W50,chantier2),0),),"")</f>
        <v/>
      </c>
    </row>
    <row r="52" spans="8:23">
      <c r="H52" s="12" t="s">
        <v>56</v>
      </c>
      <c r="I52" s="9" t="e">
        <f t="shared" ca="1" si="0"/>
        <v>#REF!</v>
      </c>
      <c r="K52" s="96" t="e">
        <f t="array" aca="1" ref="K52" ca="1">INDEX(Feuilles,SMALL(IF(ISERROR(I$3:I$59),"",ROW(I$3:I$59)-2),ROW(A50)))</f>
        <v>#NUM!</v>
      </c>
      <c r="L52" s="97" t="str">
        <f t="shared" ref="L52:U52" ca="1" si="52">IFERROR(SUBSTITUTE(INDIRECT("'"&amp;$K52&amp;"'!a"&amp;COLUMN(K:K)),"-","")*1,"")</f>
        <v/>
      </c>
      <c r="M52" s="97" t="str">
        <f t="shared" ca="1" si="52"/>
        <v/>
      </c>
      <c r="N52" s="97" t="str">
        <f t="shared" ca="1" si="52"/>
        <v/>
      </c>
      <c r="O52" s="97" t="str">
        <f t="shared" ca="1" si="52"/>
        <v/>
      </c>
      <c r="P52" s="97" t="str">
        <f t="shared" ca="1" si="52"/>
        <v/>
      </c>
      <c r="Q52" s="97" t="str">
        <f t="shared" ca="1" si="52"/>
        <v/>
      </c>
      <c r="R52" s="97" t="str">
        <f t="shared" ca="1" si="52"/>
        <v/>
      </c>
      <c r="S52" s="97" t="str">
        <f t="shared" ca="1" si="52"/>
        <v/>
      </c>
      <c r="T52" s="97" t="str">
        <f t="shared" ca="1" si="52"/>
        <v/>
      </c>
      <c r="U52" s="97" t="str">
        <f t="shared" ca="1" si="52"/>
        <v/>
      </c>
      <c r="V52" s="98" t="e">
        <f ca="1">SMALL(chantier,ROW(A50))</f>
        <v>#NUM!</v>
      </c>
      <c r="W52" s="98" t="str">
        <f t="array" aca="1" ref="W52" ca="1">IFERROR(OFFSET(V$2,MATCH(0,COUNTIF(W$2:W51,chantier2),0),),"")</f>
        <v/>
      </c>
    </row>
    <row r="53" spans="8:23">
      <c r="H53" s="12" t="s">
        <v>57</v>
      </c>
      <c r="I53" s="9" t="e">
        <f t="shared" ca="1" si="0"/>
        <v>#REF!</v>
      </c>
      <c r="K53" s="96" t="e">
        <f t="array" aca="1" ref="K53" ca="1">INDEX(Feuilles,SMALL(IF(ISERROR(I$3:I$59),"",ROW(I$3:I$59)-2),ROW(A51)))</f>
        <v>#NUM!</v>
      </c>
      <c r="L53" s="97" t="str">
        <f t="shared" ref="L53:U53" ca="1" si="53">IFERROR(SUBSTITUTE(INDIRECT("'"&amp;$K53&amp;"'!a"&amp;COLUMN(K:K)),"-","")*1,"")</f>
        <v/>
      </c>
      <c r="M53" s="97" t="str">
        <f t="shared" ca="1" si="53"/>
        <v/>
      </c>
      <c r="N53" s="97" t="str">
        <f t="shared" ca="1" si="53"/>
        <v/>
      </c>
      <c r="O53" s="97" t="str">
        <f t="shared" ca="1" si="53"/>
        <v/>
      </c>
      <c r="P53" s="97" t="str">
        <f t="shared" ca="1" si="53"/>
        <v/>
      </c>
      <c r="Q53" s="97" t="str">
        <f t="shared" ca="1" si="53"/>
        <v/>
      </c>
      <c r="R53" s="97" t="str">
        <f t="shared" ca="1" si="53"/>
        <v/>
      </c>
      <c r="S53" s="97" t="str">
        <f t="shared" ca="1" si="53"/>
        <v/>
      </c>
      <c r="T53" s="97" t="str">
        <f t="shared" ca="1" si="53"/>
        <v/>
      </c>
      <c r="U53" s="97" t="str">
        <f t="shared" ca="1" si="53"/>
        <v/>
      </c>
      <c r="V53" s="98" t="e">
        <f ca="1">SMALL(chantier,ROW(A51))</f>
        <v>#NUM!</v>
      </c>
      <c r="W53" s="98" t="str">
        <f t="array" aca="1" ref="W53" ca="1">IFERROR(OFFSET(V$2,MATCH(0,COUNTIF(W$2:W52,chantier2),0),),"")</f>
        <v/>
      </c>
    </row>
    <row r="54" spans="8:23">
      <c r="H54" s="12" t="s">
        <v>58</v>
      </c>
      <c r="I54" s="9" t="e">
        <f t="shared" ca="1" si="0"/>
        <v>#REF!</v>
      </c>
      <c r="K54" s="96" t="e">
        <f t="array" aca="1" ref="K54" ca="1">INDEX(Feuilles,SMALL(IF(ISERROR(I$3:I$59),"",ROW(I$3:I$59)-2),ROW(A52)))</f>
        <v>#NUM!</v>
      </c>
      <c r="L54" s="97" t="str">
        <f t="shared" ref="L54:U54" ca="1" si="54">IFERROR(SUBSTITUTE(INDIRECT("'"&amp;$K54&amp;"'!a"&amp;COLUMN(K:K)),"-","")*1,"")</f>
        <v/>
      </c>
      <c r="M54" s="97" t="str">
        <f t="shared" ca="1" si="54"/>
        <v/>
      </c>
      <c r="N54" s="97" t="str">
        <f t="shared" ca="1" si="54"/>
        <v/>
      </c>
      <c r="O54" s="97" t="str">
        <f t="shared" ca="1" si="54"/>
        <v/>
      </c>
      <c r="P54" s="97" t="str">
        <f t="shared" ca="1" si="54"/>
        <v/>
      </c>
      <c r="Q54" s="97" t="str">
        <f t="shared" ca="1" si="54"/>
        <v/>
      </c>
      <c r="R54" s="97" t="str">
        <f t="shared" ca="1" si="54"/>
        <v/>
      </c>
      <c r="S54" s="97" t="str">
        <f t="shared" ca="1" si="54"/>
        <v/>
      </c>
      <c r="T54" s="97" t="str">
        <f t="shared" ca="1" si="54"/>
        <v/>
      </c>
      <c r="U54" s="97" t="str">
        <f t="shared" ca="1" si="54"/>
        <v/>
      </c>
      <c r="V54" s="98" t="e">
        <f ca="1">SMALL(chantier,ROW(A52))</f>
        <v>#NUM!</v>
      </c>
      <c r="W54" s="98" t="str">
        <f t="array" aca="1" ref="W54" ca="1">IFERROR(OFFSET(V$2,MATCH(0,COUNTIF(W$2:W53,chantier2),0),),"")</f>
        <v/>
      </c>
    </row>
    <row r="55" spans="8:23">
      <c r="H55" s="12" t="s">
        <v>59</v>
      </c>
      <c r="I55" s="9" t="e">
        <f t="shared" ca="1" si="0"/>
        <v>#REF!</v>
      </c>
      <c r="K55" s="96" t="e">
        <f t="array" aca="1" ref="K55" ca="1">INDEX(Feuilles,SMALL(IF(ISERROR(I$3:I$59),"",ROW(I$3:I$59)-2),ROW(A53)))</f>
        <v>#NUM!</v>
      </c>
      <c r="L55" s="97" t="str">
        <f t="shared" ref="L55:U55" ca="1" si="55">IFERROR(SUBSTITUTE(INDIRECT("'"&amp;$K55&amp;"'!a"&amp;COLUMN(K:K)),"-","")*1,"")</f>
        <v/>
      </c>
      <c r="M55" s="97" t="str">
        <f t="shared" ca="1" si="55"/>
        <v/>
      </c>
      <c r="N55" s="97" t="str">
        <f t="shared" ca="1" si="55"/>
        <v/>
      </c>
      <c r="O55" s="97" t="str">
        <f t="shared" ca="1" si="55"/>
        <v/>
      </c>
      <c r="P55" s="97" t="str">
        <f t="shared" ca="1" si="55"/>
        <v/>
      </c>
      <c r="Q55" s="97" t="str">
        <f t="shared" ca="1" si="55"/>
        <v/>
      </c>
      <c r="R55" s="97" t="str">
        <f t="shared" ca="1" si="55"/>
        <v/>
      </c>
      <c r="S55" s="97" t="str">
        <f t="shared" ca="1" si="55"/>
        <v/>
      </c>
      <c r="T55" s="97" t="str">
        <f t="shared" ca="1" si="55"/>
        <v/>
      </c>
      <c r="U55" s="97" t="str">
        <f t="shared" ca="1" si="55"/>
        <v/>
      </c>
      <c r="V55" s="98" t="e">
        <f ca="1">SMALL(chantier,ROW(A53))</f>
        <v>#NUM!</v>
      </c>
      <c r="W55" s="98" t="str">
        <f t="array" aca="1" ref="W55" ca="1">IFERROR(OFFSET(V$2,MATCH(0,COUNTIF(W$2:W54,chantier2),0),),"")</f>
        <v/>
      </c>
    </row>
    <row r="56" spans="8:23">
      <c r="H56" s="12" t="s">
        <v>60</v>
      </c>
      <c r="I56" s="9" t="e">
        <f t="shared" ca="1" si="0"/>
        <v>#REF!</v>
      </c>
      <c r="K56" s="96" t="e">
        <f t="array" aca="1" ref="K56" ca="1">INDEX(Feuilles,SMALL(IF(ISERROR(I$3:I$59),"",ROW(I$3:I$59)-2),ROW(A54)))</f>
        <v>#NUM!</v>
      </c>
      <c r="L56" s="97" t="str">
        <f t="shared" ref="L56:U56" ca="1" si="56">IFERROR(SUBSTITUTE(INDIRECT("'"&amp;$K56&amp;"'!a"&amp;COLUMN(K:K)),"-","")*1,"")</f>
        <v/>
      </c>
      <c r="M56" s="97" t="str">
        <f t="shared" ca="1" si="56"/>
        <v/>
      </c>
      <c r="N56" s="97" t="str">
        <f t="shared" ca="1" si="56"/>
        <v/>
      </c>
      <c r="O56" s="97" t="str">
        <f t="shared" ca="1" si="56"/>
        <v/>
      </c>
      <c r="P56" s="97" t="str">
        <f t="shared" ca="1" si="56"/>
        <v/>
      </c>
      <c r="Q56" s="97" t="str">
        <f t="shared" ca="1" si="56"/>
        <v/>
      </c>
      <c r="R56" s="97" t="str">
        <f t="shared" ca="1" si="56"/>
        <v/>
      </c>
      <c r="S56" s="97" t="str">
        <f t="shared" ca="1" si="56"/>
        <v/>
      </c>
      <c r="T56" s="97" t="str">
        <f t="shared" ca="1" si="56"/>
        <v/>
      </c>
      <c r="U56" s="97" t="str">
        <f t="shared" ca="1" si="56"/>
        <v/>
      </c>
      <c r="V56" s="98" t="e">
        <f ca="1">SMALL(chantier,ROW(A54))</f>
        <v>#NUM!</v>
      </c>
      <c r="W56" s="98" t="str">
        <f t="array" aca="1" ref="W56" ca="1">IFERROR(OFFSET(V$2,MATCH(0,COUNTIF(W$2:W55,chantier2),0),),"")</f>
        <v/>
      </c>
    </row>
    <row r="57" spans="8:23">
      <c r="H57" s="12" t="s">
        <v>5</v>
      </c>
      <c r="I57" s="9" t="e">
        <f t="shared" ca="1" si="0"/>
        <v>#REF!</v>
      </c>
      <c r="K57" s="96" t="e">
        <f t="array" aca="1" ref="K57" ca="1">INDEX(Feuilles,SMALL(IF(ISERROR(I$3:I$59),"",ROW(I$3:I$59)-2),ROW(A55)))</f>
        <v>#NUM!</v>
      </c>
      <c r="L57" s="97" t="str">
        <f t="shared" ref="L57:U57" ca="1" si="57">IFERROR(SUBSTITUTE(INDIRECT("'"&amp;$K57&amp;"'!a"&amp;COLUMN(K:K)),"-","")*1,"")</f>
        <v/>
      </c>
      <c r="M57" s="97" t="str">
        <f t="shared" ca="1" si="57"/>
        <v/>
      </c>
      <c r="N57" s="97" t="str">
        <f t="shared" ca="1" si="57"/>
        <v/>
      </c>
      <c r="O57" s="97" t="str">
        <f t="shared" ca="1" si="57"/>
        <v/>
      </c>
      <c r="P57" s="97" t="str">
        <f t="shared" ca="1" si="57"/>
        <v/>
      </c>
      <c r="Q57" s="97" t="str">
        <f t="shared" ca="1" si="57"/>
        <v/>
      </c>
      <c r="R57" s="97" t="str">
        <f t="shared" ca="1" si="57"/>
        <v/>
      </c>
      <c r="S57" s="97" t="str">
        <f t="shared" ca="1" si="57"/>
        <v/>
      </c>
      <c r="T57" s="97" t="str">
        <f t="shared" ca="1" si="57"/>
        <v/>
      </c>
      <c r="U57" s="97" t="str">
        <f t="shared" ca="1" si="57"/>
        <v/>
      </c>
      <c r="V57" s="98" t="e">
        <f ca="1">SMALL(chantier,ROW(A55))</f>
        <v>#NUM!</v>
      </c>
      <c r="W57" s="98" t="str">
        <f t="array" aca="1" ref="W57" ca="1">IFERROR(OFFSET(V$2,MATCH(0,COUNTIF(W$2:W56,chantier2),0),),"")</f>
        <v/>
      </c>
    </row>
    <row r="58" spans="8:23">
      <c r="H58" s="12" t="s">
        <v>7</v>
      </c>
      <c r="I58" s="9" t="e">
        <f t="shared" ca="1" si="0"/>
        <v>#REF!</v>
      </c>
      <c r="K58" s="96" t="e">
        <f t="array" aca="1" ref="K58" ca="1">INDEX(Feuilles,SMALL(IF(ISERROR(I$3:I$59),"",ROW(I$3:I$59)-2),ROW(A56)))</f>
        <v>#NUM!</v>
      </c>
      <c r="L58" s="97" t="str">
        <f t="shared" ref="L58:U58" ca="1" si="58">IFERROR(SUBSTITUTE(INDIRECT("'"&amp;$K58&amp;"'!a"&amp;COLUMN(K:K)),"-","")*1,"")</f>
        <v/>
      </c>
      <c r="M58" s="97" t="str">
        <f t="shared" ca="1" si="58"/>
        <v/>
      </c>
      <c r="N58" s="97" t="str">
        <f t="shared" ca="1" si="58"/>
        <v/>
      </c>
      <c r="O58" s="97" t="str">
        <f t="shared" ca="1" si="58"/>
        <v/>
      </c>
      <c r="P58" s="97" t="str">
        <f t="shared" ca="1" si="58"/>
        <v/>
      </c>
      <c r="Q58" s="97" t="str">
        <f t="shared" ca="1" si="58"/>
        <v/>
      </c>
      <c r="R58" s="97" t="str">
        <f t="shared" ca="1" si="58"/>
        <v/>
      </c>
      <c r="S58" s="97" t="str">
        <f t="shared" ca="1" si="58"/>
        <v/>
      </c>
      <c r="T58" s="97" t="str">
        <f t="shared" ca="1" si="58"/>
        <v/>
      </c>
      <c r="U58" s="97" t="str">
        <f t="shared" ca="1" si="58"/>
        <v/>
      </c>
      <c r="V58" s="98" t="e">
        <f ca="1">SMALL(chantier,ROW(A56))</f>
        <v>#NUM!</v>
      </c>
      <c r="W58" s="98" t="str">
        <f t="array" aca="1" ref="W58" ca="1">IFERROR(OFFSET(V$2,MATCH(0,COUNTIF(W$2:W57,chantier2),0),),"")</f>
        <v/>
      </c>
    </row>
    <row r="59" spans="8:23">
      <c r="H59" s="20" t="s">
        <v>9</v>
      </c>
      <c r="I59" s="9" t="e">
        <f t="shared" ca="1" si="0"/>
        <v>#REF!</v>
      </c>
      <c r="K59" s="96" t="e">
        <f t="array" aca="1" ref="K59" ca="1">INDEX(Feuilles,SMALL(IF(ISERROR(I$3:I$59),"",ROW(I$3:I$59)-2),ROW(A57)))</f>
        <v>#NUM!</v>
      </c>
      <c r="L59" s="97" t="str">
        <f t="shared" ref="L59:U59" ca="1" si="59">IFERROR(SUBSTITUTE(INDIRECT("'"&amp;$K59&amp;"'!a"&amp;COLUMN(K:K)),"-","")*1,"")</f>
        <v/>
      </c>
      <c r="M59" s="97" t="str">
        <f t="shared" ca="1" si="59"/>
        <v/>
      </c>
      <c r="N59" s="97" t="str">
        <f t="shared" ca="1" si="59"/>
        <v/>
      </c>
      <c r="O59" s="97" t="str">
        <f t="shared" ca="1" si="59"/>
        <v/>
      </c>
      <c r="P59" s="97" t="str">
        <f t="shared" ca="1" si="59"/>
        <v/>
      </c>
      <c r="Q59" s="97" t="str">
        <f t="shared" ca="1" si="59"/>
        <v/>
      </c>
      <c r="R59" s="97" t="str">
        <f t="shared" ca="1" si="59"/>
        <v/>
      </c>
      <c r="S59" s="97" t="str">
        <f t="shared" ca="1" si="59"/>
        <v/>
      </c>
      <c r="T59" s="97" t="str">
        <f t="shared" ca="1" si="59"/>
        <v/>
      </c>
      <c r="U59" s="97" t="str">
        <f t="shared" ca="1" si="59"/>
        <v/>
      </c>
      <c r="V59" s="98" t="e">
        <f ca="1">SMALL(chantier,ROW(A57))</f>
        <v>#NUM!</v>
      </c>
      <c r="W59" s="98" t="str">
        <f t="array" aca="1" ref="W59" ca="1">IFERROR(OFFSET(V$2,MATCH(0,COUNTIF(W$2:W58,chantier2),0),),"")</f>
        <v/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A1:Q31"/>
  <sheetViews>
    <sheetView showGridLines="0" zoomScale="90" zoomScaleNormal="90" workbookViewId="0">
      <selection activeCell="K5" sqref="K5:K6"/>
    </sheetView>
  </sheetViews>
  <sheetFormatPr baseColWidth="10" defaultRowHeight="15.5"/>
  <cols>
    <col min="1" max="1" width="15.26953125" style="25" customWidth="1"/>
    <col min="2" max="2" width="15.1796875" style="25" customWidth="1"/>
    <col min="3" max="3" width="12" style="25" customWidth="1"/>
    <col min="4" max="4" width="30.1796875" style="25" customWidth="1"/>
    <col min="5" max="5" width="12" style="25" customWidth="1"/>
    <col min="6" max="6" width="10.1796875" style="25" customWidth="1"/>
    <col min="7" max="7" width="7.1796875" style="25" customWidth="1"/>
    <col min="8" max="8" width="7" style="25" customWidth="1"/>
    <col min="9" max="9" width="10.453125" style="25" customWidth="1"/>
    <col min="10" max="10" width="23.453125" style="25" customWidth="1"/>
    <col min="11" max="11" width="34.453125" style="25" customWidth="1"/>
    <col min="12" max="12" width="4.453125" style="25" customWidth="1"/>
    <col min="13" max="13" width="3.7265625" style="26" customWidth="1"/>
    <col min="14" max="14" width="11.81640625" style="26" customWidth="1"/>
    <col min="15" max="15" width="15.453125" style="25" customWidth="1"/>
    <col min="16" max="17" width="11.453125" style="27"/>
    <col min="18" max="249" width="11.453125" style="25"/>
    <col min="250" max="250" width="13" style="25" customWidth="1"/>
    <col min="251" max="251" width="8.54296875" style="25" bestFit="1" customWidth="1"/>
    <col min="252" max="252" width="25.54296875" style="25" customWidth="1"/>
    <col min="253" max="254" width="11.453125" style="25"/>
    <col min="255" max="255" width="12.54296875" style="25" customWidth="1"/>
    <col min="256" max="256" width="11.453125" style="25"/>
    <col min="257" max="257" width="23.453125" style="25" customWidth="1"/>
    <col min="258" max="258" width="34.453125" style="25" customWidth="1"/>
    <col min="259" max="505" width="11.453125" style="25"/>
    <col min="506" max="506" width="13" style="25" customWidth="1"/>
    <col min="507" max="507" width="8.54296875" style="25" bestFit="1" customWidth="1"/>
    <col min="508" max="508" width="25.54296875" style="25" customWidth="1"/>
    <col min="509" max="510" width="11.453125" style="25"/>
    <col min="511" max="511" width="12.54296875" style="25" customWidth="1"/>
    <col min="512" max="512" width="11.453125" style="25"/>
    <col min="513" max="513" width="23.453125" style="25" customWidth="1"/>
    <col min="514" max="514" width="34.453125" style="25" customWidth="1"/>
    <col min="515" max="761" width="11.453125" style="25"/>
    <col min="762" max="762" width="13" style="25" customWidth="1"/>
    <col min="763" max="763" width="8.54296875" style="25" bestFit="1" customWidth="1"/>
    <col min="764" max="764" width="25.54296875" style="25" customWidth="1"/>
    <col min="765" max="766" width="11.453125" style="25"/>
    <col min="767" max="767" width="12.54296875" style="25" customWidth="1"/>
    <col min="768" max="768" width="11.453125" style="25"/>
    <col min="769" max="769" width="23.453125" style="25" customWidth="1"/>
    <col min="770" max="770" width="34.453125" style="25" customWidth="1"/>
    <col min="771" max="1017" width="11.453125" style="25"/>
    <col min="1018" max="1018" width="13" style="25" customWidth="1"/>
    <col min="1019" max="1019" width="8.54296875" style="25" bestFit="1" customWidth="1"/>
    <col min="1020" max="1020" width="25.54296875" style="25" customWidth="1"/>
    <col min="1021" max="1022" width="11.453125" style="25"/>
    <col min="1023" max="1023" width="12.54296875" style="25" customWidth="1"/>
    <col min="1024" max="1024" width="11.453125" style="25"/>
    <col min="1025" max="1025" width="23.453125" style="25" customWidth="1"/>
    <col min="1026" max="1026" width="34.453125" style="25" customWidth="1"/>
    <col min="1027" max="1273" width="11.453125" style="25"/>
    <col min="1274" max="1274" width="13" style="25" customWidth="1"/>
    <col min="1275" max="1275" width="8.54296875" style="25" bestFit="1" customWidth="1"/>
    <col min="1276" max="1276" width="25.54296875" style="25" customWidth="1"/>
    <col min="1277" max="1278" width="11.453125" style="25"/>
    <col min="1279" max="1279" width="12.54296875" style="25" customWidth="1"/>
    <col min="1280" max="1280" width="11.453125" style="25"/>
    <col min="1281" max="1281" width="23.453125" style="25" customWidth="1"/>
    <col min="1282" max="1282" width="34.453125" style="25" customWidth="1"/>
    <col min="1283" max="1529" width="11.453125" style="25"/>
    <col min="1530" max="1530" width="13" style="25" customWidth="1"/>
    <col min="1531" max="1531" width="8.54296875" style="25" bestFit="1" customWidth="1"/>
    <col min="1532" max="1532" width="25.54296875" style="25" customWidth="1"/>
    <col min="1533" max="1534" width="11.453125" style="25"/>
    <col min="1535" max="1535" width="12.54296875" style="25" customWidth="1"/>
    <col min="1536" max="1536" width="11.453125" style="25"/>
    <col min="1537" max="1537" width="23.453125" style="25" customWidth="1"/>
    <col min="1538" max="1538" width="34.453125" style="25" customWidth="1"/>
    <col min="1539" max="1785" width="11.453125" style="25"/>
    <col min="1786" max="1786" width="13" style="25" customWidth="1"/>
    <col min="1787" max="1787" width="8.54296875" style="25" bestFit="1" customWidth="1"/>
    <col min="1788" max="1788" width="25.54296875" style="25" customWidth="1"/>
    <col min="1789" max="1790" width="11.453125" style="25"/>
    <col min="1791" max="1791" width="12.54296875" style="25" customWidth="1"/>
    <col min="1792" max="1792" width="11.453125" style="25"/>
    <col min="1793" max="1793" width="23.453125" style="25" customWidth="1"/>
    <col min="1794" max="1794" width="34.453125" style="25" customWidth="1"/>
    <col min="1795" max="2041" width="11.453125" style="25"/>
    <col min="2042" max="2042" width="13" style="25" customWidth="1"/>
    <col min="2043" max="2043" width="8.54296875" style="25" bestFit="1" customWidth="1"/>
    <col min="2044" max="2044" width="25.54296875" style="25" customWidth="1"/>
    <col min="2045" max="2046" width="11.453125" style="25"/>
    <col min="2047" max="2047" width="12.54296875" style="25" customWidth="1"/>
    <col min="2048" max="2048" width="11.453125" style="25"/>
    <col min="2049" max="2049" width="23.453125" style="25" customWidth="1"/>
    <col min="2050" max="2050" width="34.453125" style="25" customWidth="1"/>
    <col min="2051" max="2297" width="11.453125" style="25"/>
    <col min="2298" max="2298" width="13" style="25" customWidth="1"/>
    <col min="2299" max="2299" width="8.54296875" style="25" bestFit="1" customWidth="1"/>
    <col min="2300" max="2300" width="25.54296875" style="25" customWidth="1"/>
    <col min="2301" max="2302" width="11.453125" style="25"/>
    <col min="2303" max="2303" width="12.54296875" style="25" customWidth="1"/>
    <col min="2304" max="2304" width="11.453125" style="25"/>
    <col min="2305" max="2305" width="23.453125" style="25" customWidth="1"/>
    <col min="2306" max="2306" width="34.453125" style="25" customWidth="1"/>
    <col min="2307" max="2553" width="11.453125" style="25"/>
    <col min="2554" max="2554" width="13" style="25" customWidth="1"/>
    <col min="2555" max="2555" width="8.54296875" style="25" bestFit="1" customWidth="1"/>
    <col min="2556" max="2556" width="25.54296875" style="25" customWidth="1"/>
    <col min="2557" max="2558" width="11.453125" style="25"/>
    <col min="2559" max="2559" width="12.54296875" style="25" customWidth="1"/>
    <col min="2560" max="2560" width="11.453125" style="25"/>
    <col min="2561" max="2561" width="23.453125" style="25" customWidth="1"/>
    <col min="2562" max="2562" width="34.453125" style="25" customWidth="1"/>
    <col min="2563" max="2809" width="11.453125" style="25"/>
    <col min="2810" max="2810" width="13" style="25" customWidth="1"/>
    <col min="2811" max="2811" width="8.54296875" style="25" bestFit="1" customWidth="1"/>
    <col min="2812" max="2812" width="25.54296875" style="25" customWidth="1"/>
    <col min="2813" max="2814" width="11.453125" style="25"/>
    <col min="2815" max="2815" width="12.54296875" style="25" customWidth="1"/>
    <col min="2816" max="2816" width="11.453125" style="25"/>
    <col min="2817" max="2817" width="23.453125" style="25" customWidth="1"/>
    <col min="2818" max="2818" width="34.453125" style="25" customWidth="1"/>
    <col min="2819" max="3065" width="11.453125" style="25"/>
    <col min="3066" max="3066" width="13" style="25" customWidth="1"/>
    <col min="3067" max="3067" width="8.54296875" style="25" bestFit="1" customWidth="1"/>
    <col min="3068" max="3068" width="25.54296875" style="25" customWidth="1"/>
    <col min="3069" max="3070" width="11.453125" style="25"/>
    <col min="3071" max="3071" width="12.54296875" style="25" customWidth="1"/>
    <col min="3072" max="3072" width="11.453125" style="25"/>
    <col min="3073" max="3073" width="23.453125" style="25" customWidth="1"/>
    <col min="3074" max="3074" width="34.453125" style="25" customWidth="1"/>
    <col min="3075" max="3321" width="11.453125" style="25"/>
    <col min="3322" max="3322" width="13" style="25" customWidth="1"/>
    <col min="3323" max="3323" width="8.54296875" style="25" bestFit="1" customWidth="1"/>
    <col min="3324" max="3324" width="25.54296875" style="25" customWidth="1"/>
    <col min="3325" max="3326" width="11.453125" style="25"/>
    <col min="3327" max="3327" width="12.54296875" style="25" customWidth="1"/>
    <col min="3328" max="3328" width="11.453125" style="25"/>
    <col min="3329" max="3329" width="23.453125" style="25" customWidth="1"/>
    <col min="3330" max="3330" width="34.453125" style="25" customWidth="1"/>
    <col min="3331" max="3577" width="11.453125" style="25"/>
    <col min="3578" max="3578" width="13" style="25" customWidth="1"/>
    <col min="3579" max="3579" width="8.54296875" style="25" bestFit="1" customWidth="1"/>
    <col min="3580" max="3580" width="25.54296875" style="25" customWidth="1"/>
    <col min="3581" max="3582" width="11.453125" style="25"/>
    <col min="3583" max="3583" width="12.54296875" style="25" customWidth="1"/>
    <col min="3584" max="3584" width="11.453125" style="25"/>
    <col min="3585" max="3585" width="23.453125" style="25" customWidth="1"/>
    <col min="3586" max="3586" width="34.453125" style="25" customWidth="1"/>
    <col min="3587" max="3833" width="11.453125" style="25"/>
    <col min="3834" max="3834" width="13" style="25" customWidth="1"/>
    <col min="3835" max="3835" width="8.54296875" style="25" bestFit="1" customWidth="1"/>
    <col min="3836" max="3836" width="25.54296875" style="25" customWidth="1"/>
    <col min="3837" max="3838" width="11.453125" style="25"/>
    <col min="3839" max="3839" width="12.54296875" style="25" customWidth="1"/>
    <col min="3840" max="3840" width="11.453125" style="25"/>
    <col min="3841" max="3841" width="23.453125" style="25" customWidth="1"/>
    <col min="3842" max="3842" width="34.453125" style="25" customWidth="1"/>
    <col min="3843" max="4089" width="11.453125" style="25"/>
    <col min="4090" max="4090" width="13" style="25" customWidth="1"/>
    <col min="4091" max="4091" width="8.54296875" style="25" bestFit="1" customWidth="1"/>
    <col min="4092" max="4092" width="25.54296875" style="25" customWidth="1"/>
    <col min="4093" max="4094" width="11.453125" style="25"/>
    <col min="4095" max="4095" width="12.54296875" style="25" customWidth="1"/>
    <col min="4096" max="4096" width="11.453125" style="25"/>
    <col min="4097" max="4097" width="23.453125" style="25" customWidth="1"/>
    <col min="4098" max="4098" width="34.453125" style="25" customWidth="1"/>
    <col min="4099" max="4345" width="11.453125" style="25"/>
    <col min="4346" max="4346" width="13" style="25" customWidth="1"/>
    <col min="4347" max="4347" width="8.54296875" style="25" bestFit="1" customWidth="1"/>
    <col min="4348" max="4348" width="25.54296875" style="25" customWidth="1"/>
    <col min="4349" max="4350" width="11.453125" style="25"/>
    <col min="4351" max="4351" width="12.54296875" style="25" customWidth="1"/>
    <col min="4352" max="4352" width="11.453125" style="25"/>
    <col min="4353" max="4353" width="23.453125" style="25" customWidth="1"/>
    <col min="4354" max="4354" width="34.453125" style="25" customWidth="1"/>
    <col min="4355" max="4601" width="11.453125" style="25"/>
    <col min="4602" max="4602" width="13" style="25" customWidth="1"/>
    <col min="4603" max="4603" width="8.54296875" style="25" bestFit="1" customWidth="1"/>
    <col min="4604" max="4604" width="25.54296875" style="25" customWidth="1"/>
    <col min="4605" max="4606" width="11.453125" style="25"/>
    <col min="4607" max="4607" width="12.54296875" style="25" customWidth="1"/>
    <col min="4608" max="4608" width="11.453125" style="25"/>
    <col min="4609" max="4609" width="23.453125" style="25" customWidth="1"/>
    <col min="4610" max="4610" width="34.453125" style="25" customWidth="1"/>
    <col min="4611" max="4857" width="11.453125" style="25"/>
    <col min="4858" max="4858" width="13" style="25" customWidth="1"/>
    <col min="4859" max="4859" width="8.54296875" style="25" bestFit="1" customWidth="1"/>
    <col min="4860" max="4860" width="25.54296875" style="25" customWidth="1"/>
    <col min="4861" max="4862" width="11.453125" style="25"/>
    <col min="4863" max="4863" width="12.54296875" style="25" customWidth="1"/>
    <col min="4864" max="4864" width="11.453125" style="25"/>
    <col min="4865" max="4865" width="23.453125" style="25" customWidth="1"/>
    <col min="4866" max="4866" width="34.453125" style="25" customWidth="1"/>
    <col min="4867" max="5113" width="11.453125" style="25"/>
    <col min="5114" max="5114" width="13" style="25" customWidth="1"/>
    <col min="5115" max="5115" width="8.54296875" style="25" bestFit="1" customWidth="1"/>
    <col min="5116" max="5116" width="25.54296875" style="25" customWidth="1"/>
    <col min="5117" max="5118" width="11.453125" style="25"/>
    <col min="5119" max="5119" width="12.54296875" style="25" customWidth="1"/>
    <col min="5120" max="5120" width="11.453125" style="25"/>
    <col min="5121" max="5121" width="23.453125" style="25" customWidth="1"/>
    <col min="5122" max="5122" width="34.453125" style="25" customWidth="1"/>
    <col min="5123" max="5369" width="11.453125" style="25"/>
    <col min="5370" max="5370" width="13" style="25" customWidth="1"/>
    <col min="5371" max="5371" width="8.54296875" style="25" bestFit="1" customWidth="1"/>
    <col min="5372" max="5372" width="25.54296875" style="25" customWidth="1"/>
    <col min="5373" max="5374" width="11.453125" style="25"/>
    <col min="5375" max="5375" width="12.54296875" style="25" customWidth="1"/>
    <col min="5376" max="5376" width="11.453125" style="25"/>
    <col min="5377" max="5377" width="23.453125" style="25" customWidth="1"/>
    <col min="5378" max="5378" width="34.453125" style="25" customWidth="1"/>
    <col min="5379" max="5625" width="11.453125" style="25"/>
    <col min="5626" max="5626" width="13" style="25" customWidth="1"/>
    <col min="5627" max="5627" width="8.54296875" style="25" bestFit="1" customWidth="1"/>
    <col min="5628" max="5628" width="25.54296875" style="25" customWidth="1"/>
    <col min="5629" max="5630" width="11.453125" style="25"/>
    <col min="5631" max="5631" width="12.54296875" style="25" customWidth="1"/>
    <col min="5632" max="5632" width="11.453125" style="25"/>
    <col min="5633" max="5633" width="23.453125" style="25" customWidth="1"/>
    <col min="5634" max="5634" width="34.453125" style="25" customWidth="1"/>
    <col min="5635" max="5881" width="11.453125" style="25"/>
    <col min="5882" max="5882" width="13" style="25" customWidth="1"/>
    <col min="5883" max="5883" width="8.54296875" style="25" bestFit="1" customWidth="1"/>
    <col min="5884" max="5884" width="25.54296875" style="25" customWidth="1"/>
    <col min="5885" max="5886" width="11.453125" style="25"/>
    <col min="5887" max="5887" width="12.54296875" style="25" customWidth="1"/>
    <col min="5888" max="5888" width="11.453125" style="25"/>
    <col min="5889" max="5889" width="23.453125" style="25" customWidth="1"/>
    <col min="5890" max="5890" width="34.453125" style="25" customWidth="1"/>
    <col min="5891" max="6137" width="11.453125" style="25"/>
    <col min="6138" max="6138" width="13" style="25" customWidth="1"/>
    <col min="6139" max="6139" width="8.54296875" style="25" bestFit="1" customWidth="1"/>
    <col min="6140" max="6140" width="25.54296875" style="25" customWidth="1"/>
    <col min="6141" max="6142" width="11.453125" style="25"/>
    <col min="6143" max="6143" width="12.54296875" style="25" customWidth="1"/>
    <col min="6144" max="6144" width="11.453125" style="25"/>
    <col min="6145" max="6145" width="23.453125" style="25" customWidth="1"/>
    <col min="6146" max="6146" width="34.453125" style="25" customWidth="1"/>
    <col min="6147" max="6393" width="11.453125" style="25"/>
    <col min="6394" max="6394" width="13" style="25" customWidth="1"/>
    <col min="6395" max="6395" width="8.54296875" style="25" bestFit="1" customWidth="1"/>
    <col min="6396" max="6396" width="25.54296875" style="25" customWidth="1"/>
    <col min="6397" max="6398" width="11.453125" style="25"/>
    <col min="6399" max="6399" width="12.54296875" style="25" customWidth="1"/>
    <col min="6400" max="6400" width="11.453125" style="25"/>
    <col min="6401" max="6401" width="23.453125" style="25" customWidth="1"/>
    <col min="6402" max="6402" width="34.453125" style="25" customWidth="1"/>
    <col min="6403" max="6649" width="11.453125" style="25"/>
    <col min="6650" max="6650" width="13" style="25" customWidth="1"/>
    <col min="6651" max="6651" width="8.54296875" style="25" bestFit="1" customWidth="1"/>
    <col min="6652" max="6652" width="25.54296875" style="25" customWidth="1"/>
    <col min="6653" max="6654" width="11.453125" style="25"/>
    <col min="6655" max="6655" width="12.54296875" style="25" customWidth="1"/>
    <col min="6656" max="6656" width="11.453125" style="25"/>
    <col min="6657" max="6657" width="23.453125" style="25" customWidth="1"/>
    <col min="6658" max="6658" width="34.453125" style="25" customWidth="1"/>
    <col min="6659" max="6905" width="11.453125" style="25"/>
    <col min="6906" max="6906" width="13" style="25" customWidth="1"/>
    <col min="6907" max="6907" width="8.54296875" style="25" bestFit="1" customWidth="1"/>
    <col min="6908" max="6908" width="25.54296875" style="25" customWidth="1"/>
    <col min="6909" max="6910" width="11.453125" style="25"/>
    <col min="6911" max="6911" width="12.54296875" style="25" customWidth="1"/>
    <col min="6912" max="6912" width="11.453125" style="25"/>
    <col min="6913" max="6913" width="23.453125" style="25" customWidth="1"/>
    <col min="6914" max="6914" width="34.453125" style="25" customWidth="1"/>
    <col min="6915" max="7161" width="11.453125" style="25"/>
    <col min="7162" max="7162" width="13" style="25" customWidth="1"/>
    <col min="7163" max="7163" width="8.54296875" style="25" bestFit="1" customWidth="1"/>
    <col min="7164" max="7164" width="25.54296875" style="25" customWidth="1"/>
    <col min="7165" max="7166" width="11.453125" style="25"/>
    <col min="7167" max="7167" width="12.54296875" style="25" customWidth="1"/>
    <col min="7168" max="7168" width="11.453125" style="25"/>
    <col min="7169" max="7169" width="23.453125" style="25" customWidth="1"/>
    <col min="7170" max="7170" width="34.453125" style="25" customWidth="1"/>
    <col min="7171" max="7417" width="11.453125" style="25"/>
    <col min="7418" max="7418" width="13" style="25" customWidth="1"/>
    <col min="7419" max="7419" width="8.54296875" style="25" bestFit="1" customWidth="1"/>
    <col min="7420" max="7420" width="25.54296875" style="25" customWidth="1"/>
    <col min="7421" max="7422" width="11.453125" style="25"/>
    <col min="7423" max="7423" width="12.54296875" style="25" customWidth="1"/>
    <col min="7424" max="7424" width="11.453125" style="25"/>
    <col min="7425" max="7425" width="23.453125" style="25" customWidth="1"/>
    <col min="7426" max="7426" width="34.453125" style="25" customWidth="1"/>
    <col min="7427" max="7673" width="11.453125" style="25"/>
    <col min="7674" max="7674" width="13" style="25" customWidth="1"/>
    <col min="7675" max="7675" width="8.54296875" style="25" bestFit="1" customWidth="1"/>
    <col min="7676" max="7676" width="25.54296875" style="25" customWidth="1"/>
    <col min="7677" max="7678" width="11.453125" style="25"/>
    <col min="7679" max="7679" width="12.54296875" style="25" customWidth="1"/>
    <col min="7680" max="7680" width="11.453125" style="25"/>
    <col min="7681" max="7681" width="23.453125" style="25" customWidth="1"/>
    <col min="7682" max="7682" width="34.453125" style="25" customWidth="1"/>
    <col min="7683" max="7929" width="11.453125" style="25"/>
    <col min="7930" max="7930" width="13" style="25" customWidth="1"/>
    <col min="7931" max="7931" width="8.54296875" style="25" bestFit="1" customWidth="1"/>
    <col min="7932" max="7932" width="25.54296875" style="25" customWidth="1"/>
    <col min="7933" max="7934" width="11.453125" style="25"/>
    <col min="7935" max="7935" width="12.54296875" style="25" customWidth="1"/>
    <col min="7936" max="7936" width="11.453125" style="25"/>
    <col min="7937" max="7937" width="23.453125" style="25" customWidth="1"/>
    <col min="7938" max="7938" width="34.453125" style="25" customWidth="1"/>
    <col min="7939" max="8185" width="11.453125" style="25"/>
    <col min="8186" max="8186" width="13" style="25" customWidth="1"/>
    <col min="8187" max="8187" width="8.54296875" style="25" bestFit="1" customWidth="1"/>
    <col min="8188" max="8188" width="25.54296875" style="25" customWidth="1"/>
    <col min="8189" max="8190" width="11.453125" style="25"/>
    <col min="8191" max="8191" width="12.54296875" style="25" customWidth="1"/>
    <col min="8192" max="8192" width="11.453125" style="25"/>
    <col min="8193" max="8193" width="23.453125" style="25" customWidth="1"/>
    <col min="8194" max="8194" width="34.453125" style="25" customWidth="1"/>
    <col min="8195" max="8441" width="11.453125" style="25"/>
    <col min="8442" max="8442" width="13" style="25" customWidth="1"/>
    <col min="8443" max="8443" width="8.54296875" style="25" bestFit="1" customWidth="1"/>
    <col min="8444" max="8444" width="25.54296875" style="25" customWidth="1"/>
    <col min="8445" max="8446" width="11.453125" style="25"/>
    <col min="8447" max="8447" width="12.54296875" style="25" customWidth="1"/>
    <col min="8448" max="8448" width="11.453125" style="25"/>
    <col min="8449" max="8449" width="23.453125" style="25" customWidth="1"/>
    <col min="8450" max="8450" width="34.453125" style="25" customWidth="1"/>
    <col min="8451" max="8697" width="11.453125" style="25"/>
    <col min="8698" max="8698" width="13" style="25" customWidth="1"/>
    <col min="8699" max="8699" width="8.54296875" style="25" bestFit="1" customWidth="1"/>
    <col min="8700" max="8700" width="25.54296875" style="25" customWidth="1"/>
    <col min="8701" max="8702" width="11.453125" style="25"/>
    <col min="8703" max="8703" width="12.54296875" style="25" customWidth="1"/>
    <col min="8704" max="8704" width="11.453125" style="25"/>
    <col min="8705" max="8705" width="23.453125" style="25" customWidth="1"/>
    <col min="8706" max="8706" width="34.453125" style="25" customWidth="1"/>
    <col min="8707" max="8953" width="11.453125" style="25"/>
    <col min="8954" max="8954" width="13" style="25" customWidth="1"/>
    <col min="8955" max="8955" width="8.54296875" style="25" bestFit="1" customWidth="1"/>
    <col min="8956" max="8956" width="25.54296875" style="25" customWidth="1"/>
    <col min="8957" max="8958" width="11.453125" style="25"/>
    <col min="8959" max="8959" width="12.54296875" style="25" customWidth="1"/>
    <col min="8960" max="8960" width="11.453125" style="25"/>
    <col min="8961" max="8961" width="23.453125" style="25" customWidth="1"/>
    <col min="8962" max="8962" width="34.453125" style="25" customWidth="1"/>
    <col min="8963" max="9209" width="11.453125" style="25"/>
    <col min="9210" max="9210" width="13" style="25" customWidth="1"/>
    <col min="9211" max="9211" width="8.54296875" style="25" bestFit="1" customWidth="1"/>
    <col min="9212" max="9212" width="25.54296875" style="25" customWidth="1"/>
    <col min="9213" max="9214" width="11.453125" style="25"/>
    <col min="9215" max="9215" width="12.54296875" style="25" customWidth="1"/>
    <col min="9216" max="9216" width="11.453125" style="25"/>
    <col min="9217" max="9217" width="23.453125" style="25" customWidth="1"/>
    <col min="9218" max="9218" width="34.453125" style="25" customWidth="1"/>
    <col min="9219" max="9465" width="11.453125" style="25"/>
    <col min="9466" max="9466" width="13" style="25" customWidth="1"/>
    <col min="9467" max="9467" width="8.54296875" style="25" bestFit="1" customWidth="1"/>
    <col min="9468" max="9468" width="25.54296875" style="25" customWidth="1"/>
    <col min="9469" max="9470" width="11.453125" style="25"/>
    <col min="9471" max="9471" width="12.54296875" style="25" customWidth="1"/>
    <col min="9472" max="9472" width="11.453125" style="25"/>
    <col min="9473" max="9473" width="23.453125" style="25" customWidth="1"/>
    <col min="9474" max="9474" width="34.453125" style="25" customWidth="1"/>
    <col min="9475" max="9721" width="11.453125" style="25"/>
    <col min="9722" max="9722" width="13" style="25" customWidth="1"/>
    <col min="9723" max="9723" width="8.54296875" style="25" bestFit="1" customWidth="1"/>
    <col min="9724" max="9724" width="25.54296875" style="25" customWidth="1"/>
    <col min="9725" max="9726" width="11.453125" style="25"/>
    <col min="9727" max="9727" width="12.54296875" style="25" customWidth="1"/>
    <col min="9728" max="9728" width="11.453125" style="25"/>
    <col min="9729" max="9729" width="23.453125" style="25" customWidth="1"/>
    <col min="9730" max="9730" width="34.453125" style="25" customWidth="1"/>
    <col min="9731" max="9977" width="11.453125" style="25"/>
    <col min="9978" max="9978" width="13" style="25" customWidth="1"/>
    <col min="9979" max="9979" width="8.54296875" style="25" bestFit="1" customWidth="1"/>
    <col min="9980" max="9980" width="25.54296875" style="25" customWidth="1"/>
    <col min="9981" max="9982" width="11.453125" style="25"/>
    <col min="9983" max="9983" width="12.54296875" style="25" customWidth="1"/>
    <col min="9984" max="9984" width="11.453125" style="25"/>
    <col min="9985" max="9985" width="23.453125" style="25" customWidth="1"/>
    <col min="9986" max="9986" width="34.453125" style="25" customWidth="1"/>
    <col min="9987" max="10233" width="11.453125" style="25"/>
    <col min="10234" max="10234" width="13" style="25" customWidth="1"/>
    <col min="10235" max="10235" width="8.54296875" style="25" bestFit="1" customWidth="1"/>
    <col min="10236" max="10236" width="25.54296875" style="25" customWidth="1"/>
    <col min="10237" max="10238" width="11.453125" style="25"/>
    <col min="10239" max="10239" width="12.54296875" style="25" customWidth="1"/>
    <col min="10240" max="10240" width="11.453125" style="25"/>
    <col min="10241" max="10241" width="23.453125" style="25" customWidth="1"/>
    <col min="10242" max="10242" width="34.453125" style="25" customWidth="1"/>
    <col min="10243" max="10489" width="11.453125" style="25"/>
    <col min="10490" max="10490" width="13" style="25" customWidth="1"/>
    <col min="10491" max="10491" width="8.54296875" style="25" bestFit="1" customWidth="1"/>
    <col min="10492" max="10492" width="25.54296875" style="25" customWidth="1"/>
    <col min="10493" max="10494" width="11.453125" style="25"/>
    <col min="10495" max="10495" width="12.54296875" style="25" customWidth="1"/>
    <col min="10496" max="10496" width="11.453125" style="25"/>
    <col min="10497" max="10497" width="23.453125" style="25" customWidth="1"/>
    <col min="10498" max="10498" width="34.453125" style="25" customWidth="1"/>
    <col min="10499" max="10745" width="11.453125" style="25"/>
    <col min="10746" max="10746" width="13" style="25" customWidth="1"/>
    <col min="10747" max="10747" width="8.54296875" style="25" bestFit="1" customWidth="1"/>
    <col min="10748" max="10748" width="25.54296875" style="25" customWidth="1"/>
    <col min="10749" max="10750" width="11.453125" style="25"/>
    <col min="10751" max="10751" width="12.54296875" style="25" customWidth="1"/>
    <col min="10752" max="10752" width="11.453125" style="25"/>
    <col min="10753" max="10753" width="23.453125" style="25" customWidth="1"/>
    <col min="10754" max="10754" width="34.453125" style="25" customWidth="1"/>
    <col min="10755" max="11001" width="11.453125" style="25"/>
    <col min="11002" max="11002" width="13" style="25" customWidth="1"/>
    <col min="11003" max="11003" width="8.54296875" style="25" bestFit="1" customWidth="1"/>
    <col min="11004" max="11004" width="25.54296875" style="25" customWidth="1"/>
    <col min="11005" max="11006" width="11.453125" style="25"/>
    <col min="11007" max="11007" width="12.54296875" style="25" customWidth="1"/>
    <col min="11008" max="11008" width="11.453125" style="25"/>
    <col min="11009" max="11009" width="23.453125" style="25" customWidth="1"/>
    <col min="11010" max="11010" width="34.453125" style="25" customWidth="1"/>
    <col min="11011" max="11257" width="11.453125" style="25"/>
    <col min="11258" max="11258" width="13" style="25" customWidth="1"/>
    <col min="11259" max="11259" width="8.54296875" style="25" bestFit="1" customWidth="1"/>
    <col min="11260" max="11260" width="25.54296875" style="25" customWidth="1"/>
    <col min="11261" max="11262" width="11.453125" style="25"/>
    <col min="11263" max="11263" width="12.54296875" style="25" customWidth="1"/>
    <col min="11264" max="11264" width="11.453125" style="25"/>
    <col min="11265" max="11265" width="23.453125" style="25" customWidth="1"/>
    <col min="11266" max="11266" width="34.453125" style="25" customWidth="1"/>
    <col min="11267" max="11513" width="11.453125" style="25"/>
    <col min="11514" max="11514" width="13" style="25" customWidth="1"/>
    <col min="11515" max="11515" width="8.54296875" style="25" bestFit="1" customWidth="1"/>
    <col min="11516" max="11516" width="25.54296875" style="25" customWidth="1"/>
    <col min="11517" max="11518" width="11.453125" style="25"/>
    <col min="11519" max="11519" width="12.54296875" style="25" customWidth="1"/>
    <col min="11520" max="11520" width="11.453125" style="25"/>
    <col min="11521" max="11521" width="23.453125" style="25" customWidth="1"/>
    <col min="11522" max="11522" width="34.453125" style="25" customWidth="1"/>
    <col min="11523" max="11769" width="11.453125" style="25"/>
    <col min="11770" max="11770" width="13" style="25" customWidth="1"/>
    <col min="11771" max="11771" width="8.54296875" style="25" bestFit="1" customWidth="1"/>
    <col min="11772" max="11772" width="25.54296875" style="25" customWidth="1"/>
    <col min="11773" max="11774" width="11.453125" style="25"/>
    <col min="11775" max="11775" width="12.54296875" style="25" customWidth="1"/>
    <col min="11776" max="11776" width="11.453125" style="25"/>
    <col min="11777" max="11777" width="23.453125" style="25" customWidth="1"/>
    <col min="11778" max="11778" width="34.453125" style="25" customWidth="1"/>
    <col min="11779" max="12025" width="11.453125" style="25"/>
    <col min="12026" max="12026" width="13" style="25" customWidth="1"/>
    <col min="12027" max="12027" width="8.54296875" style="25" bestFit="1" customWidth="1"/>
    <col min="12028" max="12028" width="25.54296875" style="25" customWidth="1"/>
    <col min="12029" max="12030" width="11.453125" style="25"/>
    <col min="12031" max="12031" width="12.54296875" style="25" customWidth="1"/>
    <col min="12032" max="12032" width="11.453125" style="25"/>
    <col min="12033" max="12033" width="23.453125" style="25" customWidth="1"/>
    <col min="12034" max="12034" width="34.453125" style="25" customWidth="1"/>
    <col min="12035" max="12281" width="11.453125" style="25"/>
    <col min="12282" max="12282" width="13" style="25" customWidth="1"/>
    <col min="12283" max="12283" width="8.54296875" style="25" bestFit="1" customWidth="1"/>
    <col min="12284" max="12284" width="25.54296875" style="25" customWidth="1"/>
    <col min="12285" max="12286" width="11.453125" style="25"/>
    <col min="12287" max="12287" width="12.54296875" style="25" customWidth="1"/>
    <col min="12288" max="12288" width="11.453125" style="25"/>
    <col min="12289" max="12289" width="23.453125" style="25" customWidth="1"/>
    <col min="12290" max="12290" width="34.453125" style="25" customWidth="1"/>
    <col min="12291" max="12537" width="11.453125" style="25"/>
    <col min="12538" max="12538" width="13" style="25" customWidth="1"/>
    <col min="12539" max="12539" width="8.54296875" style="25" bestFit="1" customWidth="1"/>
    <col min="12540" max="12540" width="25.54296875" style="25" customWidth="1"/>
    <col min="12541" max="12542" width="11.453125" style="25"/>
    <col min="12543" max="12543" width="12.54296875" style="25" customWidth="1"/>
    <col min="12544" max="12544" width="11.453125" style="25"/>
    <col min="12545" max="12545" width="23.453125" style="25" customWidth="1"/>
    <col min="12546" max="12546" width="34.453125" style="25" customWidth="1"/>
    <col min="12547" max="12793" width="11.453125" style="25"/>
    <col min="12794" max="12794" width="13" style="25" customWidth="1"/>
    <col min="12795" max="12795" width="8.54296875" style="25" bestFit="1" customWidth="1"/>
    <col min="12796" max="12796" width="25.54296875" style="25" customWidth="1"/>
    <col min="12797" max="12798" width="11.453125" style="25"/>
    <col min="12799" max="12799" width="12.54296875" style="25" customWidth="1"/>
    <col min="12800" max="12800" width="11.453125" style="25"/>
    <col min="12801" max="12801" width="23.453125" style="25" customWidth="1"/>
    <col min="12802" max="12802" width="34.453125" style="25" customWidth="1"/>
    <col min="12803" max="13049" width="11.453125" style="25"/>
    <col min="13050" max="13050" width="13" style="25" customWidth="1"/>
    <col min="13051" max="13051" width="8.54296875" style="25" bestFit="1" customWidth="1"/>
    <col min="13052" max="13052" width="25.54296875" style="25" customWidth="1"/>
    <col min="13053" max="13054" width="11.453125" style="25"/>
    <col min="13055" max="13055" width="12.54296875" style="25" customWidth="1"/>
    <col min="13056" max="13056" width="11.453125" style="25"/>
    <col min="13057" max="13057" width="23.453125" style="25" customWidth="1"/>
    <col min="13058" max="13058" width="34.453125" style="25" customWidth="1"/>
    <col min="13059" max="13305" width="11.453125" style="25"/>
    <col min="13306" max="13306" width="13" style="25" customWidth="1"/>
    <col min="13307" max="13307" width="8.54296875" style="25" bestFit="1" customWidth="1"/>
    <col min="13308" max="13308" width="25.54296875" style="25" customWidth="1"/>
    <col min="13309" max="13310" width="11.453125" style="25"/>
    <col min="13311" max="13311" width="12.54296875" style="25" customWidth="1"/>
    <col min="13312" max="13312" width="11.453125" style="25"/>
    <col min="13313" max="13313" width="23.453125" style="25" customWidth="1"/>
    <col min="13314" max="13314" width="34.453125" style="25" customWidth="1"/>
    <col min="13315" max="13561" width="11.453125" style="25"/>
    <col min="13562" max="13562" width="13" style="25" customWidth="1"/>
    <col min="13563" max="13563" width="8.54296875" style="25" bestFit="1" customWidth="1"/>
    <col min="13564" max="13564" width="25.54296875" style="25" customWidth="1"/>
    <col min="13565" max="13566" width="11.453125" style="25"/>
    <col min="13567" max="13567" width="12.54296875" style="25" customWidth="1"/>
    <col min="13568" max="13568" width="11.453125" style="25"/>
    <col min="13569" max="13569" width="23.453125" style="25" customWidth="1"/>
    <col min="13570" max="13570" width="34.453125" style="25" customWidth="1"/>
    <col min="13571" max="13817" width="11.453125" style="25"/>
    <col min="13818" max="13818" width="13" style="25" customWidth="1"/>
    <col min="13819" max="13819" width="8.54296875" style="25" bestFit="1" customWidth="1"/>
    <col min="13820" max="13820" width="25.54296875" style="25" customWidth="1"/>
    <col min="13821" max="13822" width="11.453125" style="25"/>
    <col min="13823" max="13823" width="12.54296875" style="25" customWidth="1"/>
    <col min="13824" max="13824" width="11.453125" style="25"/>
    <col min="13825" max="13825" width="23.453125" style="25" customWidth="1"/>
    <col min="13826" max="13826" width="34.453125" style="25" customWidth="1"/>
    <col min="13827" max="14073" width="11.453125" style="25"/>
    <col min="14074" max="14074" width="13" style="25" customWidth="1"/>
    <col min="14075" max="14075" width="8.54296875" style="25" bestFit="1" customWidth="1"/>
    <col min="14076" max="14076" width="25.54296875" style="25" customWidth="1"/>
    <col min="14077" max="14078" width="11.453125" style="25"/>
    <col min="14079" max="14079" width="12.54296875" style="25" customWidth="1"/>
    <col min="14080" max="14080" width="11.453125" style="25"/>
    <col min="14081" max="14081" width="23.453125" style="25" customWidth="1"/>
    <col min="14082" max="14082" width="34.453125" style="25" customWidth="1"/>
    <col min="14083" max="14329" width="11.453125" style="25"/>
    <col min="14330" max="14330" width="13" style="25" customWidth="1"/>
    <col min="14331" max="14331" width="8.54296875" style="25" bestFit="1" customWidth="1"/>
    <col min="14332" max="14332" width="25.54296875" style="25" customWidth="1"/>
    <col min="14333" max="14334" width="11.453125" style="25"/>
    <col min="14335" max="14335" width="12.54296875" style="25" customWidth="1"/>
    <col min="14336" max="14336" width="11.453125" style="25"/>
    <col min="14337" max="14337" width="23.453125" style="25" customWidth="1"/>
    <col min="14338" max="14338" width="34.453125" style="25" customWidth="1"/>
    <col min="14339" max="14585" width="11.453125" style="25"/>
    <col min="14586" max="14586" width="13" style="25" customWidth="1"/>
    <col min="14587" max="14587" width="8.54296875" style="25" bestFit="1" customWidth="1"/>
    <col min="14588" max="14588" width="25.54296875" style="25" customWidth="1"/>
    <col min="14589" max="14590" width="11.453125" style="25"/>
    <col min="14591" max="14591" width="12.54296875" style="25" customWidth="1"/>
    <col min="14592" max="14592" width="11.453125" style="25"/>
    <col min="14593" max="14593" width="23.453125" style="25" customWidth="1"/>
    <col min="14594" max="14594" width="34.453125" style="25" customWidth="1"/>
    <col min="14595" max="14841" width="11.453125" style="25"/>
    <col min="14842" max="14842" width="13" style="25" customWidth="1"/>
    <col min="14843" max="14843" width="8.54296875" style="25" bestFit="1" customWidth="1"/>
    <col min="14844" max="14844" width="25.54296875" style="25" customWidth="1"/>
    <col min="14845" max="14846" width="11.453125" style="25"/>
    <col min="14847" max="14847" width="12.54296875" style="25" customWidth="1"/>
    <col min="14848" max="14848" width="11.453125" style="25"/>
    <col min="14849" max="14849" width="23.453125" style="25" customWidth="1"/>
    <col min="14850" max="14850" width="34.453125" style="25" customWidth="1"/>
    <col min="14851" max="15097" width="11.453125" style="25"/>
    <col min="15098" max="15098" width="13" style="25" customWidth="1"/>
    <col min="15099" max="15099" width="8.54296875" style="25" bestFit="1" customWidth="1"/>
    <col min="15100" max="15100" width="25.54296875" style="25" customWidth="1"/>
    <col min="15101" max="15102" width="11.453125" style="25"/>
    <col min="15103" max="15103" width="12.54296875" style="25" customWidth="1"/>
    <col min="15104" max="15104" width="11.453125" style="25"/>
    <col min="15105" max="15105" width="23.453125" style="25" customWidth="1"/>
    <col min="15106" max="15106" width="34.453125" style="25" customWidth="1"/>
    <col min="15107" max="15353" width="11.453125" style="25"/>
    <col min="15354" max="15354" width="13" style="25" customWidth="1"/>
    <col min="15355" max="15355" width="8.54296875" style="25" bestFit="1" customWidth="1"/>
    <col min="15356" max="15356" width="25.54296875" style="25" customWidth="1"/>
    <col min="15357" max="15358" width="11.453125" style="25"/>
    <col min="15359" max="15359" width="12.54296875" style="25" customWidth="1"/>
    <col min="15360" max="15360" width="11.453125" style="25"/>
    <col min="15361" max="15361" width="23.453125" style="25" customWidth="1"/>
    <col min="15362" max="15362" width="34.453125" style="25" customWidth="1"/>
    <col min="15363" max="15609" width="11.453125" style="25"/>
    <col min="15610" max="15610" width="13" style="25" customWidth="1"/>
    <col min="15611" max="15611" width="8.54296875" style="25" bestFit="1" customWidth="1"/>
    <col min="15612" max="15612" width="25.54296875" style="25" customWidth="1"/>
    <col min="15613" max="15614" width="11.453125" style="25"/>
    <col min="15615" max="15615" width="12.54296875" style="25" customWidth="1"/>
    <col min="15616" max="15616" width="11.453125" style="25"/>
    <col min="15617" max="15617" width="23.453125" style="25" customWidth="1"/>
    <col min="15618" max="15618" width="34.453125" style="25" customWidth="1"/>
    <col min="15619" max="15865" width="11.453125" style="25"/>
    <col min="15866" max="15866" width="13" style="25" customWidth="1"/>
    <col min="15867" max="15867" width="8.54296875" style="25" bestFit="1" customWidth="1"/>
    <col min="15868" max="15868" width="25.54296875" style="25" customWidth="1"/>
    <col min="15869" max="15870" width="11.453125" style="25"/>
    <col min="15871" max="15871" width="12.54296875" style="25" customWidth="1"/>
    <col min="15872" max="15872" width="11.453125" style="25"/>
    <col min="15873" max="15873" width="23.453125" style="25" customWidth="1"/>
    <col min="15874" max="15874" width="34.453125" style="25" customWidth="1"/>
    <col min="15875" max="16121" width="11.453125" style="25"/>
    <col min="16122" max="16122" width="13" style="25" customWidth="1"/>
    <col min="16123" max="16123" width="8.54296875" style="25" bestFit="1" customWidth="1"/>
    <col min="16124" max="16124" width="25.54296875" style="25" customWidth="1"/>
    <col min="16125" max="16126" width="11.453125" style="25"/>
    <col min="16127" max="16127" width="12.54296875" style="25" customWidth="1"/>
    <col min="16128" max="16128" width="11.453125" style="25"/>
    <col min="16129" max="16129" width="23.453125" style="25" customWidth="1"/>
    <col min="16130" max="16130" width="34.453125" style="25" customWidth="1"/>
    <col min="16131" max="16384" width="11.453125" style="25"/>
  </cols>
  <sheetData>
    <row r="1" spans="1:14">
      <c r="A1" s="21"/>
      <c r="B1" s="22"/>
      <c r="C1" s="22"/>
      <c r="D1" s="23"/>
      <c r="E1" s="24"/>
      <c r="F1" s="88"/>
      <c r="G1" s="88"/>
      <c r="H1" s="88"/>
      <c r="I1" s="88"/>
      <c r="J1" s="88"/>
      <c r="K1" s="89"/>
    </row>
    <row r="2" spans="1:14">
      <c r="A2" s="28"/>
      <c r="B2" s="29"/>
      <c r="C2" s="29"/>
      <c r="D2" s="30"/>
      <c r="E2" s="31"/>
      <c r="F2" s="90"/>
      <c r="G2" s="90"/>
      <c r="H2" s="90"/>
      <c r="I2" s="90"/>
      <c r="J2" s="90"/>
      <c r="K2" s="91"/>
    </row>
    <row r="3" spans="1:14">
      <c r="A3" s="28"/>
      <c r="B3" s="29"/>
      <c r="C3" s="29"/>
      <c r="D3" s="30"/>
      <c r="E3" s="31"/>
      <c r="F3" s="90" t="s">
        <v>62</v>
      </c>
      <c r="G3" s="90"/>
      <c r="H3" s="90"/>
      <c r="I3" s="90"/>
      <c r="J3" s="90"/>
      <c r="K3" s="91"/>
    </row>
    <row r="4" spans="1:14" ht="15.75" customHeight="1">
      <c r="A4" s="28"/>
      <c r="B4" s="29"/>
      <c r="C4" s="29"/>
      <c r="D4" s="30"/>
      <c r="E4" s="31"/>
      <c r="F4" s="90"/>
      <c r="G4" s="90"/>
      <c r="H4" s="90"/>
      <c r="I4" s="90"/>
      <c r="J4" s="90"/>
      <c r="K4" s="91"/>
    </row>
    <row r="5" spans="1:14" ht="15.75" customHeight="1">
      <c r="A5" s="28"/>
      <c r="B5" s="29"/>
      <c r="C5" s="29"/>
      <c r="D5" s="32"/>
      <c r="E5" s="33"/>
      <c r="F5" s="92" t="s">
        <v>63</v>
      </c>
      <c r="G5" s="92"/>
      <c r="H5" s="92"/>
      <c r="I5" s="93" t="str">
        <f ca="1">MID(CELL("nomfichier",$A$1),FIND("]",CELL("nomfichier",$A$1))+1,100)</f>
        <v>S 09</v>
      </c>
      <c r="J5" s="94" t="s">
        <v>64</v>
      </c>
      <c r="K5" s="95">
        <f>DATE(YEAR(F7),MONTH(F7),1)</f>
        <v>44256</v>
      </c>
    </row>
    <row r="6" spans="1:14" ht="15.75" customHeight="1">
      <c r="A6" s="28"/>
      <c r="B6" s="29"/>
      <c r="C6" s="29"/>
      <c r="D6" s="32"/>
      <c r="E6" s="33"/>
      <c r="F6" s="92"/>
      <c r="G6" s="92"/>
      <c r="H6" s="92"/>
      <c r="I6" s="93"/>
      <c r="J6" s="94"/>
      <c r="K6" s="95"/>
    </row>
    <row r="7" spans="1:14" ht="15.75" customHeight="1">
      <c r="A7" s="28"/>
      <c r="B7" s="29"/>
      <c r="C7" s="29"/>
      <c r="D7" s="30"/>
      <c r="E7" s="34" t="s">
        <v>65</v>
      </c>
      <c r="F7" s="86">
        <v>44256</v>
      </c>
      <c r="G7" s="86"/>
      <c r="H7" s="86"/>
      <c r="I7" s="35" t="s">
        <v>66</v>
      </c>
      <c r="J7" s="36">
        <f>F7+4</f>
        <v>44260</v>
      </c>
      <c r="K7" s="37"/>
    </row>
    <row r="8" spans="1:14" ht="16.5" customHeight="1" thickBot="1">
      <c r="A8" s="38"/>
      <c r="B8" s="39"/>
      <c r="C8" s="39"/>
      <c r="D8" s="40"/>
      <c r="E8" s="41"/>
      <c r="F8" s="42"/>
      <c r="G8" s="42"/>
      <c r="H8" s="42"/>
      <c r="I8" s="42"/>
      <c r="J8" s="42"/>
      <c r="K8" s="43"/>
    </row>
    <row r="9" spans="1:14" ht="12.75" customHeight="1">
      <c r="A9" s="44"/>
      <c r="B9" s="44"/>
      <c r="C9" s="44"/>
      <c r="D9" s="44"/>
      <c r="E9" s="44"/>
      <c r="F9" s="44"/>
      <c r="G9" s="87" t="s">
        <v>68</v>
      </c>
      <c r="H9" s="87"/>
      <c r="I9" s="87"/>
      <c r="J9" s="44"/>
      <c r="K9" s="44"/>
    </row>
    <row r="10" spans="1:14" s="48" customFormat="1" ht="36.75" customHeight="1" thickBot="1">
      <c r="A10" s="45" t="s">
        <v>70</v>
      </c>
      <c r="B10" s="46" t="s">
        <v>71</v>
      </c>
      <c r="C10" s="46" t="s">
        <v>72</v>
      </c>
      <c r="D10" s="46" t="s">
        <v>73</v>
      </c>
      <c r="E10" s="46" t="s">
        <v>74</v>
      </c>
      <c r="F10" s="46" t="s">
        <v>75</v>
      </c>
      <c r="G10" s="46" t="s">
        <v>61</v>
      </c>
      <c r="H10" s="47" t="s">
        <v>76</v>
      </c>
      <c r="I10" s="46" t="s">
        <v>77</v>
      </c>
      <c r="J10" s="46" t="s">
        <v>78</v>
      </c>
      <c r="K10" s="46" t="s">
        <v>69</v>
      </c>
      <c r="M10" s="49"/>
      <c r="N10" s="49"/>
    </row>
    <row r="11" spans="1:14" s="48" customFormat="1" ht="16" thickTop="1">
      <c r="A11" s="50" t="s">
        <v>8</v>
      </c>
      <c r="B11" s="51" t="s">
        <v>79</v>
      </c>
      <c r="C11" s="51" t="str">
        <f>IF($B11="","",VLOOKUP($B11,[1]!AGENTS[#Data],2,FALSE))</f>
        <v>TTV</v>
      </c>
      <c r="D11" s="51"/>
      <c r="E11" s="51">
        <v>38</v>
      </c>
      <c r="F11" s="52">
        <f t="shared" ref="F11:F22" si="0">IF($E11="","",$E11/8)</f>
        <v>4.75</v>
      </c>
      <c r="G11" s="52" t="s">
        <v>67</v>
      </c>
      <c r="H11" s="52">
        <f t="shared" ref="H11:I22" si="1">IF($E11="","",$E11/8)</f>
        <v>4.75</v>
      </c>
      <c r="I11" s="52">
        <f t="shared" si="1"/>
        <v>4.75</v>
      </c>
      <c r="J11" s="51" t="s">
        <v>80</v>
      </c>
      <c r="K11" s="53"/>
      <c r="M11" s="54"/>
    </row>
    <row r="12" spans="1:14" s="27" customFormat="1" ht="15.75" customHeight="1">
      <c r="A12" s="55" t="s">
        <v>8</v>
      </c>
      <c r="B12" s="56" t="s">
        <v>81</v>
      </c>
      <c r="C12" s="56" t="str">
        <f>IF($B12="","",VLOOKUP($B12,[1]!AGENTS[#Data],2,FALSE))</f>
        <v>VDI</v>
      </c>
      <c r="D12" s="56"/>
      <c r="E12" s="56">
        <v>38</v>
      </c>
      <c r="F12" s="57">
        <f t="shared" si="0"/>
        <v>4.75</v>
      </c>
      <c r="G12" s="57" t="s">
        <v>67</v>
      </c>
      <c r="H12" s="57">
        <f t="shared" si="1"/>
        <v>4.75</v>
      </c>
      <c r="I12" s="57"/>
      <c r="J12" s="56" t="s">
        <v>80</v>
      </c>
      <c r="K12" s="58"/>
      <c r="M12" s="49"/>
    </row>
    <row r="13" spans="1:14" s="27" customFormat="1" ht="15.75" customHeight="1">
      <c r="A13" s="59"/>
      <c r="B13" s="60"/>
      <c r="C13" s="60" t="str">
        <f>IF($B13="","",VLOOKUP($B13,[1]!AGENTS[#Data],2,FALSE))</f>
        <v/>
      </c>
      <c r="D13" s="60" t="str">
        <f>IF($B13="","",VLOOKUP($B13,[1]!AGENTS[#Data],3,FALSE))</f>
        <v/>
      </c>
      <c r="E13" s="60"/>
      <c r="F13" s="61" t="str">
        <f t="shared" si="0"/>
        <v/>
      </c>
      <c r="G13" s="61"/>
      <c r="H13" s="61" t="str">
        <f t="shared" si="1"/>
        <v/>
      </c>
      <c r="I13" s="61" t="str">
        <f t="shared" si="1"/>
        <v/>
      </c>
      <c r="J13" s="60"/>
      <c r="K13" s="62"/>
      <c r="M13" s="49"/>
    </row>
    <row r="14" spans="1:14" s="27" customFormat="1" ht="15.75" customHeight="1">
      <c r="A14" s="63"/>
      <c r="B14" s="64"/>
      <c r="C14" s="64" t="str">
        <f>IF($B14="","",VLOOKUP($B14,[1]!AGENTS[#Data],2,FALSE))</f>
        <v/>
      </c>
      <c r="D14" s="64" t="str">
        <f>IF($B14="","",VLOOKUP($B14,[1]!AGENTS[#Data],3,FALSE))</f>
        <v/>
      </c>
      <c r="E14" s="64"/>
      <c r="F14" s="65" t="str">
        <f t="shared" si="0"/>
        <v/>
      </c>
      <c r="G14" s="65"/>
      <c r="H14" s="65" t="str">
        <f t="shared" si="1"/>
        <v/>
      </c>
      <c r="I14" s="65" t="str">
        <f t="shared" si="1"/>
        <v/>
      </c>
      <c r="J14" s="64"/>
      <c r="K14" s="58"/>
      <c r="M14" s="49"/>
    </row>
    <row r="15" spans="1:14" s="27" customFormat="1" ht="15.75" customHeight="1">
      <c r="A15" s="59"/>
      <c r="B15" s="60"/>
      <c r="C15" s="60" t="str">
        <f>IF($B15="","",VLOOKUP($B15,[1]!AGENTS[#Data],2,FALSE))</f>
        <v/>
      </c>
      <c r="D15" s="66" t="str">
        <f>IF($B15="","",VLOOKUP($B15,[1]!AGENTS[#Data],3,FALSE))</f>
        <v/>
      </c>
      <c r="E15" s="60"/>
      <c r="F15" s="61" t="str">
        <f t="shared" si="0"/>
        <v/>
      </c>
      <c r="G15" s="61"/>
      <c r="H15" s="61" t="str">
        <f t="shared" si="1"/>
        <v/>
      </c>
      <c r="I15" s="61" t="str">
        <f t="shared" si="1"/>
        <v/>
      </c>
      <c r="J15" s="60"/>
      <c r="K15" s="62"/>
      <c r="M15" s="49"/>
      <c r="N15" s="49"/>
    </row>
    <row r="16" spans="1:14" s="27" customFormat="1" ht="15.75" customHeight="1">
      <c r="A16" s="63"/>
      <c r="B16" s="64"/>
      <c r="C16" s="64" t="str">
        <f>IF($B16="","",VLOOKUP($B16,[1]!AGENTS[#Data],2,FALSE))</f>
        <v/>
      </c>
      <c r="D16" s="67" t="str">
        <f>IF($B16="","",VLOOKUP($B16,[1]!AGENTS[#Data],3,FALSE))</f>
        <v/>
      </c>
      <c r="E16" s="64"/>
      <c r="F16" s="65" t="str">
        <f t="shared" si="0"/>
        <v/>
      </c>
      <c r="G16" s="65"/>
      <c r="H16" s="65" t="str">
        <f t="shared" si="1"/>
        <v/>
      </c>
      <c r="I16" s="65" t="str">
        <f t="shared" si="1"/>
        <v/>
      </c>
      <c r="J16" s="64"/>
      <c r="K16" s="58"/>
      <c r="M16" s="49"/>
      <c r="N16" s="49"/>
    </row>
    <row r="17" spans="1:17" s="27" customFormat="1" ht="15.75" customHeight="1">
      <c r="A17" s="59"/>
      <c r="B17" s="60"/>
      <c r="C17" s="60" t="str">
        <f>IF($B17="","",VLOOKUP($B17,[1]!AGENTS[#Data],2,FALSE))</f>
        <v/>
      </c>
      <c r="D17" s="66" t="str">
        <f>IF($B17="","",VLOOKUP($B17,[1]!AGENTS[#Data],3,FALSE))</f>
        <v/>
      </c>
      <c r="E17" s="60"/>
      <c r="F17" s="61" t="str">
        <f t="shared" si="0"/>
        <v/>
      </c>
      <c r="G17" s="61"/>
      <c r="H17" s="61" t="str">
        <f t="shared" si="1"/>
        <v/>
      </c>
      <c r="I17" s="61" t="str">
        <f t="shared" si="1"/>
        <v/>
      </c>
      <c r="J17" s="60"/>
      <c r="K17" s="62"/>
      <c r="M17" s="49"/>
      <c r="N17" s="49"/>
    </row>
    <row r="18" spans="1:17" s="27" customFormat="1" ht="15.75" customHeight="1">
      <c r="A18" s="63"/>
      <c r="B18" s="64"/>
      <c r="C18" s="64" t="str">
        <f>IF($B18="","",VLOOKUP($B18,[1]!AGENTS[#Data],2,FALSE))</f>
        <v/>
      </c>
      <c r="D18" s="67" t="str">
        <f>IF($B18="","",VLOOKUP($B18,[1]!AGENTS[#Data],3,FALSE))</f>
        <v/>
      </c>
      <c r="E18" s="64"/>
      <c r="F18" s="65" t="str">
        <f t="shared" si="0"/>
        <v/>
      </c>
      <c r="G18" s="65"/>
      <c r="H18" s="65" t="str">
        <f t="shared" si="1"/>
        <v/>
      </c>
      <c r="I18" s="65" t="str">
        <f t="shared" si="1"/>
        <v/>
      </c>
      <c r="J18" s="64"/>
      <c r="K18" s="58"/>
      <c r="M18" s="49"/>
      <c r="N18" s="49"/>
    </row>
    <row r="19" spans="1:17" s="27" customFormat="1" ht="15.75" customHeight="1">
      <c r="A19" s="59"/>
      <c r="B19" s="60"/>
      <c r="C19" s="60" t="str">
        <f>IF($B19="","",VLOOKUP($B19,[1]!AGENTS[#Data],2,FALSE))</f>
        <v/>
      </c>
      <c r="D19" s="66" t="str">
        <f>IF($B19="","",VLOOKUP($B19,[1]!AGENTS[#Data],3,FALSE))</f>
        <v/>
      </c>
      <c r="E19" s="60"/>
      <c r="F19" s="61" t="str">
        <f t="shared" si="0"/>
        <v/>
      </c>
      <c r="G19" s="61"/>
      <c r="H19" s="61" t="str">
        <f t="shared" si="1"/>
        <v/>
      </c>
      <c r="I19" s="61" t="str">
        <f t="shared" si="1"/>
        <v/>
      </c>
      <c r="J19" s="60"/>
      <c r="K19" s="62"/>
      <c r="M19" s="49"/>
      <c r="N19" s="49"/>
    </row>
    <row r="20" spans="1:17" s="27" customFormat="1" ht="15.75" customHeight="1">
      <c r="A20" s="63"/>
      <c r="B20" s="64"/>
      <c r="C20" s="64" t="str">
        <f>IF($B20="","",VLOOKUP($B20,[1]!AGENTS[#Data],2,FALSE))</f>
        <v/>
      </c>
      <c r="D20" s="67" t="str">
        <f>IF($B20="","",VLOOKUP($B20,[1]!AGENTS[#Data],3,FALSE))</f>
        <v/>
      </c>
      <c r="E20" s="64"/>
      <c r="F20" s="65" t="str">
        <f t="shared" si="0"/>
        <v/>
      </c>
      <c r="G20" s="65"/>
      <c r="H20" s="65" t="str">
        <f t="shared" si="1"/>
        <v/>
      </c>
      <c r="I20" s="65" t="str">
        <f t="shared" si="1"/>
        <v/>
      </c>
      <c r="J20" s="64"/>
      <c r="K20" s="58"/>
      <c r="M20" s="49"/>
      <c r="N20" s="49"/>
    </row>
    <row r="21" spans="1:17">
      <c r="A21" s="59"/>
      <c r="B21" s="60"/>
      <c r="C21" s="60" t="str">
        <f>IF($B21="","",VLOOKUP($B21,[1]!AGENTS[#Data],2,FALSE))</f>
        <v/>
      </c>
      <c r="D21" s="66" t="str">
        <f>IF($B21="","",VLOOKUP($B21,[1]!AGENTS[#Data],3,FALSE))</f>
        <v/>
      </c>
      <c r="E21" s="60"/>
      <c r="F21" s="61" t="str">
        <f t="shared" si="0"/>
        <v/>
      </c>
      <c r="G21" s="61"/>
      <c r="H21" s="61" t="str">
        <f t="shared" si="1"/>
        <v/>
      </c>
      <c r="I21" s="61" t="str">
        <f t="shared" si="1"/>
        <v/>
      </c>
      <c r="J21" s="60"/>
      <c r="K21" s="62"/>
    </row>
    <row r="22" spans="1:17" ht="16" thickBot="1">
      <c r="A22" s="63"/>
      <c r="B22" s="64"/>
      <c r="C22" s="64" t="str">
        <f>IF($B22="","",VLOOKUP($B22,[1]!AGENTS[#Data],2,FALSE))</f>
        <v/>
      </c>
      <c r="D22" s="67" t="str">
        <f>IF($B22="","",VLOOKUP($B22,[1]!AGENTS[#Data],3,FALSE))</f>
        <v/>
      </c>
      <c r="E22" s="64"/>
      <c r="F22" s="65" t="str">
        <f t="shared" si="0"/>
        <v/>
      </c>
      <c r="G22" s="65"/>
      <c r="H22" s="65" t="str">
        <f t="shared" si="1"/>
        <v/>
      </c>
      <c r="I22" s="65" t="str">
        <f t="shared" si="1"/>
        <v/>
      </c>
      <c r="J22" s="64"/>
      <c r="K22" s="58"/>
    </row>
    <row r="23" spans="1:17" ht="18.75" customHeight="1" thickTop="1">
      <c r="A23" s="68" t="s">
        <v>82</v>
      </c>
      <c r="B23" s="69"/>
      <c r="C23" s="69"/>
      <c r="D23" s="69"/>
      <c r="E23" s="70">
        <f>SUBTOTAL(109,'S 09'!$E$11:$E$22)</f>
        <v>76</v>
      </c>
      <c r="F23" s="69"/>
      <c r="G23" s="69"/>
      <c r="H23" s="71"/>
      <c r="I23" s="71"/>
      <c r="J23" s="69"/>
      <c r="K23" s="72"/>
    </row>
    <row r="25" spans="1:17">
      <c r="L25" s="26"/>
      <c r="M25" s="27"/>
      <c r="N25" s="25"/>
      <c r="P25" s="25"/>
      <c r="Q25" s="25"/>
    </row>
    <row r="26" spans="1:17">
      <c r="L26" s="26"/>
      <c r="M26" s="27"/>
      <c r="N26" s="25"/>
      <c r="P26" s="25"/>
      <c r="Q26" s="25"/>
    </row>
    <row r="27" spans="1:17">
      <c r="L27" s="26"/>
      <c r="M27" s="27"/>
      <c r="N27" s="25"/>
      <c r="P27" s="25"/>
      <c r="Q27" s="25"/>
    </row>
    <row r="28" spans="1:17">
      <c r="L28" s="26"/>
      <c r="M28" s="27"/>
      <c r="N28" s="25"/>
      <c r="P28" s="25"/>
      <c r="Q28" s="25"/>
    </row>
    <row r="29" spans="1:17">
      <c r="C29" s="73"/>
      <c r="J29" s="26"/>
      <c r="K29" s="26"/>
      <c r="L29" s="26"/>
      <c r="M29" s="27"/>
      <c r="N29" s="25"/>
      <c r="P29" s="25"/>
      <c r="Q29" s="25"/>
    </row>
    <row r="30" spans="1:17">
      <c r="C30" s="73"/>
      <c r="J30" s="26"/>
      <c r="K30" s="26"/>
      <c r="L30" s="26"/>
      <c r="M30" s="27"/>
      <c r="N30" s="25"/>
      <c r="P30" s="25"/>
      <c r="Q30" s="25"/>
    </row>
    <row r="31" spans="1:17">
      <c r="C31" s="73"/>
      <c r="J31" s="26"/>
      <c r="K31" s="26"/>
      <c r="L31" s="26"/>
      <c r="M31" s="27"/>
      <c r="N31" s="25"/>
      <c r="P31" s="25"/>
      <c r="Q31" s="25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A1:Q31"/>
  <sheetViews>
    <sheetView showGridLines="0" zoomScale="90" zoomScaleNormal="90" workbookViewId="0">
      <selection activeCell="K5" sqref="K5:K6"/>
    </sheetView>
  </sheetViews>
  <sheetFormatPr baseColWidth="10" defaultRowHeight="15.5"/>
  <cols>
    <col min="1" max="1" width="15.26953125" style="25" customWidth="1"/>
    <col min="2" max="2" width="15.1796875" style="25" customWidth="1"/>
    <col min="3" max="3" width="12" style="25" customWidth="1"/>
    <col min="4" max="4" width="28.7265625" style="25" customWidth="1"/>
    <col min="5" max="5" width="12" style="25" customWidth="1"/>
    <col min="6" max="6" width="10.1796875" style="25" customWidth="1"/>
    <col min="7" max="7" width="7.1796875" style="25" customWidth="1"/>
    <col min="8" max="8" width="7" style="25" customWidth="1"/>
    <col min="9" max="9" width="10.453125" style="25" customWidth="1"/>
    <col min="10" max="10" width="23.453125" style="25" customWidth="1"/>
    <col min="11" max="11" width="34.453125" style="25" customWidth="1"/>
    <col min="12" max="12" width="4.453125" style="25" customWidth="1"/>
    <col min="13" max="13" width="3.7265625" style="26" customWidth="1"/>
    <col min="14" max="14" width="11.81640625" style="26" customWidth="1"/>
    <col min="15" max="15" width="15.453125" style="25" customWidth="1"/>
    <col min="16" max="17" width="11.453125" style="27"/>
    <col min="18" max="249" width="11.453125" style="25"/>
    <col min="250" max="250" width="13" style="25" customWidth="1"/>
    <col min="251" max="251" width="8.54296875" style="25" bestFit="1" customWidth="1"/>
    <col min="252" max="252" width="25.54296875" style="25" customWidth="1"/>
    <col min="253" max="254" width="11.453125" style="25"/>
    <col min="255" max="255" width="12.54296875" style="25" customWidth="1"/>
    <col min="256" max="256" width="11.453125" style="25"/>
    <col min="257" max="257" width="23.453125" style="25" customWidth="1"/>
    <col min="258" max="258" width="34.453125" style="25" customWidth="1"/>
    <col min="259" max="505" width="11.453125" style="25"/>
    <col min="506" max="506" width="13" style="25" customWidth="1"/>
    <col min="507" max="507" width="8.54296875" style="25" bestFit="1" customWidth="1"/>
    <col min="508" max="508" width="25.54296875" style="25" customWidth="1"/>
    <col min="509" max="510" width="11.453125" style="25"/>
    <col min="511" max="511" width="12.54296875" style="25" customWidth="1"/>
    <col min="512" max="512" width="11.453125" style="25"/>
    <col min="513" max="513" width="23.453125" style="25" customWidth="1"/>
    <col min="514" max="514" width="34.453125" style="25" customWidth="1"/>
    <col min="515" max="761" width="11.453125" style="25"/>
    <col min="762" max="762" width="13" style="25" customWidth="1"/>
    <col min="763" max="763" width="8.54296875" style="25" bestFit="1" customWidth="1"/>
    <col min="764" max="764" width="25.54296875" style="25" customWidth="1"/>
    <col min="765" max="766" width="11.453125" style="25"/>
    <col min="767" max="767" width="12.54296875" style="25" customWidth="1"/>
    <col min="768" max="768" width="11.453125" style="25"/>
    <col min="769" max="769" width="23.453125" style="25" customWidth="1"/>
    <col min="770" max="770" width="34.453125" style="25" customWidth="1"/>
    <col min="771" max="1017" width="11.453125" style="25"/>
    <col min="1018" max="1018" width="13" style="25" customWidth="1"/>
    <col min="1019" max="1019" width="8.54296875" style="25" bestFit="1" customWidth="1"/>
    <col min="1020" max="1020" width="25.54296875" style="25" customWidth="1"/>
    <col min="1021" max="1022" width="11.453125" style="25"/>
    <col min="1023" max="1023" width="12.54296875" style="25" customWidth="1"/>
    <col min="1024" max="1024" width="11.453125" style="25"/>
    <col min="1025" max="1025" width="23.453125" style="25" customWidth="1"/>
    <col min="1026" max="1026" width="34.453125" style="25" customWidth="1"/>
    <col min="1027" max="1273" width="11.453125" style="25"/>
    <col min="1274" max="1274" width="13" style="25" customWidth="1"/>
    <col min="1275" max="1275" width="8.54296875" style="25" bestFit="1" customWidth="1"/>
    <col min="1276" max="1276" width="25.54296875" style="25" customWidth="1"/>
    <col min="1277" max="1278" width="11.453125" style="25"/>
    <col min="1279" max="1279" width="12.54296875" style="25" customWidth="1"/>
    <col min="1280" max="1280" width="11.453125" style="25"/>
    <col min="1281" max="1281" width="23.453125" style="25" customWidth="1"/>
    <col min="1282" max="1282" width="34.453125" style="25" customWidth="1"/>
    <col min="1283" max="1529" width="11.453125" style="25"/>
    <col min="1530" max="1530" width="13" style="25" customWidth="1"/>
    <col min="1531" max="1531" width="8.54296875" style="25" bestFit="1" customWidth="1"/>
    <col min="1532" max="1532" width="25.54296875" style="25" customWidth="1"/>
    <col min="1533" max="1534" width="11.453125" style="25"/>
    <col min="1535" max="1535" width="12.54296875" style="25" customWidth="1"/>
    <col min="1536" max="1536" width="11.453125" style="25"/>
    <col min="1537" max="1537" width="23.453125" style="25" customWidth="1"/>
    <col min="1538" max="1538" width="34.453125" style="25" customWidth="1"/>
    <col min="1539" max="1785" width="11.453125" style="25"/>
    <col min="1786" max="1786" width="13" style="25" customWidth="1"/>
    <col min="1787" max="1787" width="8.54296875" style="25" bestFit="1" customWidth="1"/>
    <col min="1788" max="1788" width="25.54296875" style="25" customWidth="1"/>
    <col min="1789" max="1790" width="11.453125" style="25"/>
    <col min="1791" max="1791" width="12.54296875" style="25" customWidth="1"/>
    <col min="1792" max="1792" width="11.453125" style="25"/>
    <col min="1793" max="1793" width="23.453125" style="25" customWidth="1"/>
    <col min="1794" max="1794" width="34.453125" style="25" customWidth="1"/>
    <col min="1795" max="2041" width="11.453125" style="25"/>
    <col min="2042" max="2042" width="13" style="25" customWidth="1"/>
    <col min="2043" max="2043" width="8.54296875" style="25" bestFit="1" customWidth="1"/>
    <col min="2044" max="2044" width="25.54296875" style="25" customWidth="1"/>
    <col min="2045" max="2046" width="11.453125" style="25"/>
    <col min="2047" max="2047" width="12.54296875" style="25" customWidth="1"/>
    <col min="2048" max="2048" width="11.453125" style="25"/>
    <col min="2049" max="2049" width="23.453125" style="25" customWidth="1"/>
    <col min="2050" max="2050" width="34.453125" style="25" customWidth="1"/>
    <col min="2051" max="2297" width="11.453125" style="25"/>
    <col min="2298" max="2298" width="13" style="25" customWidth="1"/>
    <col min="2299" max="2299" width="8.54296875" style="25" bestFit="1" customWidth="1"/>
    <col min="2300" max="2300" width="25.54296875" style="25" customWidth="1"/>
    <col min="2301" max="2302" width="11.453125" style="25"/>
    <col min="2303" max="2303" width="12.54296875" style="25" customWidth="1"/>
    <col min="2304" max="2304" width="11.453125" style="25"/>
    <col min="2305" max="2305" width="23.453125" style="25" customWidth="1"/>
    <col min="2306" max="2306" width="34.453125" style="25" customWidth="1"/>
    <col min="2307" max="2553" width="11.453125" style="25"/>
    <col min="2554" max="2554" width="13" style="25" customWidth="1"/>
    <col min="2555" max="2555" width="8.54296875" style="25" bestFit="1" customWidth="1"/>
    <col min="2556" max="2556" width="25.54296875" style="25" customWidth="1"/>
    <col min="2557" max="2558" width="11.453125" style="25"/>
    <col min="2559" max="2559" width="12.54296875" style="25" customWidth="1"/>
    <col min="2560" max="2560" width="11.453125" style="25"/>
    <col min="2561" max="2561" width="23.453125" style="25" customWidth="1"/>
    <col min="2562" max="2562" width="34.453125" style="25" customWidth="1"/>
    <col min="2563" max="2809" width="11.453125" style="25"/>
    <col min="2810" max="2810" width="13" style="25" customWidth="1"/>
    <col min="2811" max="2811" width="8.54296875" style="25" bestFit="1" customWidth="1"/>
    <col min="2812" max="2812" width="25.54296875" style="25" customWidth="1"/>
    <col min="2813" max="2814" width="11.453125" style="25"/>
    <col min="2815" max="2815" width="12.54296875" style="25" customWidth="1"/>
    <col min="2816" max="2816" width="11.453125" style="25"/>
    <col min="2817" max="2817" width="23.453125" style="25" customWidth="1"/>
    <col min="2818" max="2818" width="34.453125" style="25" customWidth="1"/>
    <col min="2819" max="3065" width="11.453125" style="25"/>
    <col min="3066" max="3066" width="13" style="25" customWidth="1"/>
    <col min="3067" max="3067" width="8.54296875" style="25" bestFit="1" customWidth="1"/>
    <col min="3068" max="3068" width="25.54296875" style="25" customWidth="1"/>
    <col min="3069" max="3070" width="11.453125" style="25"/>
    <col min="3071" max="3071" width="12.54296875" style="25" customWidth="1"/>
    <col min="3072" max="3072" width="11.453125" style="25"/>
    <col min="3073" max="3073" width="23.453125" style="25" customWidth="1"/>
    <col min="3074" max="3074" width="34.453125" style="25" customWidth="1"/>
    <col min="3075" max="3321" width="11.453125" style="25"/>
    <col min="3322" max="3322" width="13" style="25" customWidth="1"/>
    <col min="3323" max="3323" width="8.54296875" style="25" bestFit="1" customWidth="1"/>
    <col min="3324" max="3324" width="25.54296875" style="25" customWidth="1"/>
    <col min="3325" max="3326" width="11.453125" style="25"/>
    <col min="3327" max="3327" width="12.54296875" style="25" customWidth="1"/>
    <col min="3328" max="3328" width="11.453125" style="25"/>
    <col min="3329" max="3329" width="23.453125" style="25" customWidth="1"/>
    <col min="3330" max="3330" width="34.453125" style="25" customWidth="1"/>
    <col min="3331" max="3577" width="11.453125" style="25"/>
    <col min="3578" max="3578" width="13" style="25" customWidth="1"/>
    <col min="3579" max="3579" width="8.54296875" style="25" bestFit="1" customWidth="1"/>
    <col min="3580" max="3580" width="25.54296875" style="25" customWidth="1"/>
    <col min="3581" max="3582" width="11.453125" style="25"/>
    <col min="3583" max="3583" width="12.54296875" style="25" customWidth="1"/>
    <col min="3584" max="3584" width="11.453125" style="25"/>
    <col min="3585" max="3585" width="23.453125" style="25" customWidth="1"/>
    <col min="3586" max="3586" width="34.453125" style="25" customWidth="1"/>
    <col min="3587" max="3833" width="11.453125" style="25"/>
    <col min="3834" max="3834" width="13" style="25" customWidth="1"/>
    <col min="3835" max="3835" width="8.54296875" style="25" bestFit="1" customWidth="1"/>
    <col min="3836" max="3836" width="25.54296875" style="25" customWidth="1"/>
    <col min="3837" max="3838" width="11.453125" style="25"/>
    <col min="3839" max="3839" width="12.54296875" style="25" customWidth="1"/>
    <col min="3840" max="3840" width="11.453125" style="25"/>
    <col min="3841" max="3841" width="23.453125" style="25" customWidth="1"/>
    <col min="3842" max="3842" width="34.453125" style="25" customWidth="1"/>
    <col min="3843" max="4089" width="11.453125" style="25"/>
    <col min="4090" max="4090" width="13" style="25" customWidth="1"/>
    <col min="4091" max="4091" width="8.54296875" style="25" bestFit="1" customWidth="1"/>
    <col min="4092" max="4092" width="25.54296875" style="25" customWidth="1"/>
    <col min="4093" max="4094" width="11.453125" style="25"/>
    <col min="4095" max="4095" width="12.54296875" style="25" customWidth="1"/>
    <col min="4096" max="4096" width="11.453125" style="25"/>
    <col min="4097" max="4097" width="23.453125" style="25" customWidth="1"/>
    <col min="4098" max="4098" width="34.453125" style="25" customWidth="1"/>
    <col min="4099" max="4345" width="11.453125" style="25"/>
    <col min="4346" max="4346" width="13" style="25" customWidth="1"/>
    <col min="4347" max="4347" width="8.54296875" style="25" bestFit="1" customWidth="1"/>
    <col min="4348" max="4348" width="25.54296875" style="25" customWidth="1"/>
    <col min="4349" max="4350" width="11.453125" style="25"/>
    <col min="4351" max="4351" width="12.54296875" style="25" customWidth="1"/>
    <col min="4352" max="4352" width="11.453125" style="25"/>
    <col min="4353" max="4353" width="23.453125" style="25" customWidth="1"/>
    <col min="4354" max="4354" width="34.453125" style="25" customWidth="1"/>
    <col min="4355" max="4601" width="11.453125" style="25"/>
    <col min="4602" max="4602" width="13" style="25" customWidth="1"/>
    <col min="4603" max="4603" width="8.54296875" style="25" bestFit="1" customWidth="1"/>
    <col min="4604" max="4604" width="25.54296875" style="25" customWidth="1"/>
    <col min="4605" max="4606" width="11.453125" style="25"/>
    <col min="4607" max="4607" width="12.54296875" style="25" customWidth="1"/>
    <col min="4608" max="4608" width="11.453125" style="25"/>
    <col min="4609" max="4609" width="23.453125" style="25" customWidth="1"/>
    <col min="4610" max="4610" width="34.453125" style="25" customWidth="1"/>
    <col min="4611" max="4857" width="11.453125" style="25"/>
    <col min="4858" max="4858" width="13" style="25" customWidth="1"/>
    <col min="4859" max="4859" width="8.54296875" style="25" bestFit="1" customWidth="1"/>
    <col min="4860" max="4860" width="25.54296875" style="25" customWidth="1"/>
    <col min="4861" max="4862" width="11.453125" style="25"/>
    <col min="4863" max="4863" width="12.54296875" style="25" customWidth="1"/>
    <col min="4864" max="4864" width="11.453125" style="25"/>
    <col min="4865" max="4865" width="23.453125" style="25" customWidth="1"/>
    <col min="4866" max="4866" width="34.453125" style="25" customWidth="1"/>
    <col min="4867" max="5113" width="11.453125" style="25"/>
    <col min="5114" max="5114" width="13" style="25" customWidth="1"/>
    <col min="5115" max="5115" width="8.54296875" style="25" bestFit="1" customWidth="1"/>
    <col min="5116" max="5116" width="25.54296875" style="25" customWidth="1"/>
    <col min="5117" max="5118" width="11.453125" style="25"/>
    <col min="5119" max="5119" width="12.54296875" style="25" customWidth="1"/>
    <col min="5120" max="5120" width="11.453125" style="25"/>
    <col min="5121" max="5121" width="23.453125" style="25" customWidth="1"/>
    <col min="5122" max="5122" width="34.453125" style="25" customWidth="1"/>
    <col min="5123" max="5369" width="11.453125" style="25"/>
    <col min="5370" max="5370" width="13" style="25" customWidth="1"/>
    <col min="5371" max="5371" width="8.54296875" style="25" bestFit="1" customWidth="1"/>
    <col min="5372" max="5372" width="25.54296875" style="25" customWidth="1"/>
    <col min="5373" max="5374" width="11.453125" style="25"/>
    <col min="5375" max="5375" width="12.54296875" style="25" customWidth="1"/>
    <col min="5376" max="5376" width="11.453125" style="25"/>
    <col min="5377" max="5377" width="23.453125" style="25" customWidth="1"/>
    <col min="5378" max="5378" width="34.453125" style="25" customWidth="1"/>
    <col min="5379" max="5625" width="11.453125" style="25"/>
    <col min="5626" max="5626" width="13" style="25" customWidth="1"/>
    <col min="5627" max="5627" width="8.54296875" style="25" bestFit="1" customWidth="1"/>
    <col min="5628" max="5628" width="25.54296875" style="25" customWidth="1"/>
    <col min="5629" max="5630" width="11.453125" style="25"/>
    <col min="5631" max="5631" width="12.54296875" style="25" customWidth="1"/>
    <col min="5632" max="5632" width="11.453125" style="25"/>
    <col min="5633" max="5633" width="23.453125" style="25" customWidth="1"/>
    <col min="5634" max="5634" width="34.453125" style="25" customWidth="1"/>
    <col min="5635" max="5881" width="11.453125" style="25"/>
    <col min="5882" max="5882" width="13" style="25" customWidth="1"/>
    <col min="5883" max="5883" width="8.54296875" style="25" bestFit="1" customWidth="1"/>
    <col min="5884" max="5884" width="25.54296875" style="25" customWidth="1"/>
    <col min="5885" max="5886" width="11.453125" style="25"/>
    <col min="5887" max="5887" width="12.54296875" style="25" customWidth="1"/>
    <col min="5888" max="5888" width="11.453125" style="25"/>
    <col min="5889" max="5889" width="23.453125" style="25" customWidth="1"/>
    <col min="5890" max="5890" width="34.453125" style="25" customWidth="1"/>
    <col min="5891" max="6137" width="11.453125" style="25"/>
    <col min="6138" max="6138" width="13" style="25" customWidth="1"/>
    <col min="6139" max="6139" width="8.54296875" style="25" bestFit="1" customWidth="1"/>
    <col min="6140" max="6140" width="25.54296875" style="25" customWidth="1"/>
    <col min="6141" max="6142" width="11.453125" style="25"/>
    <col min="6143" max="6143" width="12.54296875" style="25" customWidth="1"/>
    <col min="6144" max="6144" width="11.453125" style="25"/>
    <col min="6145" max="6145" width="23.453125" style="25" customWidth="1"/>
    <col min="6146" max="6146" width="34.453125" style="25" customWidth="1"/>
    <col min="6147" max="6393" width="11.453125" style="25"/>
    <col min="6394" max="6394" width="13" style="25" customWidth="1"/>
    <col min="6395" max="6395" width="8.54296875" style="25" bestFit="1" customWidth="1"/>
    <col min="6396" max="6396" width="25.54296875" style="25" customWidth="1"/>
    <col min="6397" max="6398" width="11.453125" style="25"/>
    <col min="6399" max="6399" width="12.54296875" style="25" customWidth="1"/>
    <col min="6400" max="6400" width="11.453125" style="25"/>
    <col min="6401" max="6401" width="23.453125" style="25" customWidth="1"/>
    <col min="6402" max="6402" width="34.453125" style="25" customWidth="1"/>
    <col min="6403" max="6649" width="11.453125" style="25"/>
    <col min="6650" max="6650" width="13" style="25" customWidth="1"/>
    <col min="6651" max="6651" width="8.54296875" style="25" bestFit="1" customWidth="1"/>
    <col min="6652" max="6652" width="25.54296875" style="25" customWidth="1"/>
    <col min="6653" max="6654" width="11.453125" style="25"/>
    <col min="6655" max="6655" width="12.54296875" style="25" customWidth="1"/>
    <col min="6656" max="6656" width="11.453125" style="25"/>
    <col min="6657" max="6657" width="23.453125" style="25" customWidth="1"/>
    <col min="6658" max="6658" width="34.453125" style="25" customWidth="1"/>
    <col min="6659" max="6905" width="11.453125" style="25"/>
    <col min="6906" max="6906" width="13" style="25" customWidth="1"/>
    <col min="6907" max="6907" width="8.54296875" style="25" bestFit="1" customWidth="1"/>
    <col min="6908" max="6908" width="25.54296875" style="25" customWidth="1"/>
    <col min="6909" max="6910" width="11.453125" style="25"/>
    <col min="6911" max="6911" width="12.54296875" style="25" customWidth="1"/>
    <col min="6912" max="6912" width="11.453125" style="25"/>
    <col min="6913" max="6913" width="23.453125" style="25" customWidth="1"/>
    <col min="6914" max="6914" width="34.453125" style="25" customWidth="1"/>
    <col min="6915" max="7161" width="11.453125" style="25"/>
    <col min="7162" max="7162" width="13" style="25" customWidth="1"/>
    <col min="7163" max="7163" width="8.54296875" style="25" bestFit="1" customWidth="1"/>
    <col min="7164" max="7164" width="25.54296875" style="25" customWidth="1"/>
    <col min="7165" max="7166" width="11.453125" style="25"/>
    <col min="7167" max="7167" width="12.54296875" style="25" customWidth="1"/>
    <col min="7168" max="7168" width="11.453125" style="25"/>
    <col min="7169" max="7169" width="23.453125" style="25" customWidth="1"/>
    <col min="7170" max="7170" width="34.453125" style="25" customWidth="1"/>
    <col min="7171" max="7417" width="11.453125" style="25"/>
    <col min="7418" max="7418" width="13" style="25" customWidth="1"/>
    <col min="7419" max="7419" width="8.54296875" style="25" bestFit="1" customWidth="1"/>
    <col min="7420" max="7420" width="25.54296875" style="25" customWidth="1"/>
    <col min="7421" max="7422" width="11.453125" style="25"/>
    <col min="7423" max="7423" width="12.54296875" style="25" customWidth="1"/>
    <col min="7424" max="7424" width="11.453125" style="25"/>
    <col min="7425" max="7425" width="23.453125" style="25" customWidth="1"/>
    <col min="7426" max="7426" width="34.453125" style="25" customWidth="1"/>
    <col min="7427" max="7673" width="11.453125" style="25"/>
    <col min="7674" max="7674" width="13" style="25" customWidth="1"/>
    <col min="7675" max="7675" width="8.54296875" style="25" bestFit="1" customWidth="1"/>
    <col min="7676" max="7676" width="25.54296875" style="25" customWidth="1"/>
    <col min="7677" max="7678" width="11.453125" style="25"/>
    <col min="7679" max="7679" width="12.54296875" style="25" customWidth="1"/>
    <col min="7680" max="7680" width="11.453125" style="25"/>
    <col min="7681" max="7681" width="23.453125" style="25" customWidth="1"/>
    <col min="7682" max="7682" width="34.453125" style="25" customWidth="1"/>
    <col min="7683" max="7929" width="11.453125" style="25"/>
    <col min="7930" max="7930" width="13" style="25" customWidth="1"/>
    <col min="7931" max="7931" width="8.54296875" style="25" bestFit="1" customWidth="1"/>
    <col min="7932" max="7932" width="25.54296875" style="25" customWidth="1"/>
    <col min="7933" max="7934" width="11.453125" style="25"/>
    <col min="7935" max="7935" width="12.54296875" style="25" customWidth="1"/>
    <col min="7936" max="7936" width="11.453125" style="25"/>
    <col min="7937" max="7937" width="23.453125" style="25" customWidth="1"/>
    <col min="7938" max="7938" width="34.453125" style="25" customWidth="1"/>
    <col min="7939" max="8185" width="11.453125" style="25"/>
    <col min="8186" max="8186" width="13" style="25" customWidth="1"/>
    <col min="8187" max="8187" width="8.54296875" style="25" bestFit="1" customWidth="1"/>
    <col min="8188" max="8188" width="25.54296875" style="25" customWidth="1"/>
    <col min="8189" max="8190" width="11.453125" style="25"/>
    <col min="8191" max="8191" width="12.54296875" style="25" customWidth="1"/>
    <col min="8192" max="8192" width="11.453125" style="25"/>
    <col min="8193" max="8193" width="23.453125" style="25" customWidth="1"/>
    <col min="8194" max="8194" width="34.453125" style="25" customWidth="1"/>
    <col min="8195" max="8441" width="11.453125" style="25"/>
    <col min="8442" max="8442" width="13" style="25" customWidth="1"/>
    <col min="8443" max="8443" width="8.54296875" style="25" bestFit="1" customWidth="1"/>
    <col min="8444" max="8444" width="25.54296875" style="25" customWidth="1"/>
    <col min="8445" max="8446" width="11.453125" style="25"/>
    <col min="8447" max="8447" width="12.54296875" style="25" customWidth="1"/>
    <col min="8448" max="8448" width="11.453125" style="25"/>
    <col min="8449" max="8449" width="23.453125" style="25" customWidth="1"/>
    <col min="8450" max="8450" width="34.453125" style="25" customWidth="1"/>
    <col min="8451" max="8697" width="11.453125" style="25"/>
    <col min="8698" max="8698" width="13" style="25" customWidth="1"/>
    <col min="8699" max="8699" width="8.54296875" style="25" bestFit="1" customWidth="1"/>
    <col min="8700" max="8700" width="25.54296875" style="25" customWidth="1"/>
    <col min="8701" max="8702" width="11.453125" style="25"/>
    <col min="8703" max="8703" width="12.54296875" style="25" customWidth="1"/>
    <col min="8704" max="8704" width="11.453125" style="25"/>
    <col min="8705" max="8705" width="23.453125" style="25" customWidth="1"/>
    <col min="8706" max="8706" width="34.453125" style="25" customWidth="1"/>
    <col min="8707" max="8953" width="11.453125" style="25"/>
    <col min="8954" max="8954" width="13" style="25" customWidth="1"/>
    <col min="8955" max="8955" width="8.54296875" style="25" bestFit="1" customWidth="1"/>
    <col min="8956" max="8956" width="25.54296875" style="25" customWidth="1"/>
    <col min="8957" max="8958" width="11.453125" style="25"/>
    <col min="8959" max="8959" width="12.54296875" style="25" customWidth="1"/>
    <col min="8960" max="8960" width="11.453125" style="25"/>
    <col min="8961" max="8961" width="23.453125" style="25" customWidth="1"/>
    <col min="8962" max="8962" width="34.453125" style="25" customWidth="1"/>
    <col min="8963" max="9209" width="11.453125" style="25"/>
    <col min="9210" max="9210" width="13" style="25" customWidth="1"/>
    <col min="9211" max="9211" width="8.54296875" style="25" bestFit="1" customWidth="1"/>
    <col min="9212" max="9212" width="25.54296875" style="25" customWidth="1"/>
    <col min="9213" max="9214" width="11.453125" style="25"/>
    <col min="9215" max="9215" width="12.54296875" style="25" customWidth="1"/>
    <col min="9216" max="9216" width="11.453125" style="25"/>
    <col min="9217" max="9217" width="23.453125" style="25" customWidth="1"/>
    <col min="9218" max="9218" width="34.453125" style="25" customWidth="1"/>
    <col min="9219" max="9465" width="11.453125" style="25"/>
    <col min="9466" max="9466" width="13" style="25" customWidth="1"/>
    <col min="9467" max="9467" width="8.54296875" style="25" bestFit="1" customWidth="1"/>
    <col min="9468" max="9468" width="25.54296875" style="25" customWidth="1"/>
    <col min="9469" max="9470" width="11.453125" style="25"/>
    <col min="9471" max="9471" width="12.54296875" style="25" customWidth="1"/>
    <col min="9472" max="9472" width="11.453125" style="25"/>
    <col min="9473" max="9473" width="23.453125" style="25" customWidth="1"/>
    <col min="9474" max="9474" width="34.453125" style="25" customWidth="1"/>
    <col min="9475" max="9721" width="11.453125" style="25"/>
    <col min="9722" max="9722" width="13" style="25" customWidth="1"/>
    <col min="9723" max="9723" width="8.54296875" style="25" bestFit="1" customWidth="1"/>
    <col min="9724" max="9724" width="25.54296875" style="25" customWidth="1"/>
    <col min="9725" max="9726" width="11.453125" style="25"/>
    <col min="9727" max="9727" width="12.54296875" style="25" customWidth="1"/>
    <col min="9728" max="9728" width="11.453125" style="25"/>
    <col min="9729" max="9729" width="23.453125" style="25" customWidth="1"/>
    <col min="9730" max="9730" width="34.453125" style="25" customWidth="1"/>
    <col min="9731" max="9977" width="11.453125" style="25"/>
    <col min="9978" max="9978" width="13" style="25" customWidth="1"/>
    <col min="9979" max="9979" width="8.54296875" style="25" bestFit="1" customWidth="1"/>
    <col min="9980" max="9980" width="25.54296875" style="25" customWidth="1"/>
    <col min="9981" max="9982" width="11.453125" style="25"/>
    <col min="9983" max="9983" width="12.54296875" style="25" customWidth="1"/>
    <col min="9984" max="9984" width="11.453125" style="25"/>
    <col min="9985" max="9985" width="23.453125" style="25" customWidth="1"/>
    <col min="9986" max="9986" width="34.453125" style="25" customWidth="1"/>
    <col min="9987" max="10233" width="11.453125" style="25"/>
    <col min="10234" max="10234" width="13" style="25" customWidth="1"/>
    <col min="10235" max="10235" width="8.54296875" style="25" bestFit="1" customWidth="1"/>
    <col min="10236" max="10236" width="25.54296875" style="25" customWidth="1"/>
    <col min="10237" max="10238" width="11.453125" style="25"/>
    <col min="10239" max="10239" width="12.54296875" style="25" customWidth="1"/>
    <col min="10240" max="10240" width="11.453125" style="25"/>
    <col min="10241" max="10241" width="23.453125" style="25" customWidth="1"/>
    <col min="10242" max="10242" width="34.453125" style="25" customWidth="1"/>
    <col min="10243" max="10489" width="11.453125" style="25"/>
    <col min="10490" max="10490" width="13" style="25" customWidth="1"/>
    <col min="10491" max="10491" width="8.54296875" style="25" bestFit="1" customWidth="1"/>
    <col min="10492" max="10492" width="25.54296875" style="25" customWidth="1"/>
    <col min="10493" max="10494" width="11.453125" style="25"/>
    <col min="10495" max="10495" width="12.54296875" style="25" customWidth="1"/>
    <col min="10496" max="10496" width="11.453125" style="25"/>
    <col min="10497" max="10497" width="23.453125" style="25" customWidth="1"/>
    <col min="10498" max="10498" width="34.453125" style="25" customWidth="1"/>
    <col min="10499" max="10745" width="11.453125" style="25"/>
    <col min="10746" max="10746" width="13" style="25" customWidth="1"/>
    <col min="10747" max="10747" width="8.54296875" style="25" bestFit="1" customWidth="1"/>
    <col min="10748" max="10748" width="25.54296875" style="25" customWidth="1"/>
    <col min="10749" max="10750" width="11.453125" style="25"/>
    <col min="10751" max="10751" width="12.54296875" style="25" customWidth="1"/>
    <col min="10752" max="10752" width="11.453125" style="25"/>
    <col min="10753" max="10753" width="23.453125" style="25" customWidth="1"/>
    <col min="10754" max="10754" width="34.453125" style="25" customWidth="1"/>
    <col min="10755" max="11001" width="11.453125" style="25"/>
    <col min="11002" max="11002" width="13" style="25" customWidth="1"/>
    <col min="11003" max="11003" width="8.54296875" style="25" bestFit="1" customWidth="1"/>
    <col min="11004" max="11004" width="25.54296875" style="25" customWidth="1"/>
    <col min="11005" max="11006" width="11.453125" style="25"/>
    <col min="11007" max="11007" width="12.54296875" style="25" customWidth="1"/>
    <col min="11008" max="11008" width="11.453125" style="25"/>
    <col min="11009" max="11009" width="23.453125" style="25" customWidth="1"/>
    <col min="11010" max="11010" width="34.453125" style="25" customWidth="1"/>
    <col min="11011" max="11257" width="11.453125" style="25"/>
    <col min="11258" max="11258" width="13" style="25" customWidth="1"/>
    <col min="11259" max="11259" width="8.54296875" style="25" bestFit="1" customWidth="1"/>
    <col min="11260" max="11260" width="25.54296875" style="25" customWidth="1"/>
    <col min="11261" max="11262" width="11.453125" style="25"/>
    <col min="11263" max="11263" width="12.54296875" style="25" customWidth="1"/>
    <col min="11264" max="11264" width="11.453125" style="25"/>
    <col min="11265" max="11265" width="23.453125" style="25" customWidth="1"/>
    <col min="11266" max="11266" width="34.453125" style="25" customWidth="1"/>
    <col min="11267" max="11513" width="11.453125" style="25"/>
    <col min="11514" max="11514" width="13" style="25" customWidth="1"/>
    <col min="11515" max="11515" width="8.54296875" style="25" bestFit="1" customWidth="1"/>
    <col min="11516" max="11516" width="25.54296875" style="25" customWidth="1"/>
    <col min="11517" max="11518" width="11.453125" style="25"/>
    <col min="11519" max="11519" width="12.54296875" style="25" customWidth="1"/>
    <col min="11520" max="11520" width="11.453125" style="25"/>
    <col min="11521" max="11521" width="23.453125" style="25" customWidth="1"/>
    <col min="11522" max="11522" width="34.453125" style="25" customWidth="1"/>
    <col min="11523" max="11769" width="11.453125" style="25"/>
    <col min="11770" max="11770" width="13" style="25" customWidth="1"/>
    <col min="11771" max="11771" width="8.54296875" style="25" bestFit="1" customWidth="1"/>
    <col min="11772" max="11772" width="25.54296875" style="25" customWidth="1"/>
    <col min="11773" max="11774" width="11.453125" style="25"/>
    <col min="11775" max="11775" width="12.54296875" style="25" customWidth="1"/>
    <col min="11776" max="11776" width="11.453125" style="25"/>
    <col min="11777" max="11777" width="23.453125" style="25" customWidth="1"/>
    <col min="11778" max="11778" width="34.453125" style="25" customWidth="1"/>
    <col min="11779" max="12025" width="11.453125" style="25"/>
    <col min="12026" max="12026" width="13" style="25" customWidth="1"/>
    <col min="12027" max="12027" width="8.54296875" style="25" bestFit="1" customWidth="1"/>
    <col min="12028" max="12028" width="25.54296875" style="25" customWidth="1"/>
    <col min="12029" max="12030" width="11.453125" style="25"/>
    <col min="12031" max="12031" width="12.54296875" style="25" customWidth="1"/>
    <col min="12032" max="12032" width="11.453125" style="25"/>
    <col min="12033" max="12033" width="23.453125" style="25" customWidth="1"/>
    <col min="12034" max="12034" width="34.453125" style="25" customWidth="1"/>
    <col min="12035" max="12281" width="11.453125" style="25"/>
    <col min="12282" max="12282" width="13" style="25" customWidth="1"/>
    <col min="12283" max="12283" width="8.54296875" style="25" bestFit="1" customWidth="1"/>
    <col min="12284" max="12284" width="25.54296875" style="25" customWidth="1"/>
    <col min="12285" max="12286" width="11.453125" style="25"/>
    <col min="12287" max="12287" width="12.54296875" style="25" customWidth="1"/>
    <col min="12288" max="12288" width="11.453125" style="25"/>
    <col min="12289" max="12289" width="23.453125" style="25" customWidth="1"/>
    <col min="12290" max="12290" width="34.453125" style="25" customWidth="1"/>
    <col min="12291" max="12537" width="11.453125" style="25"/>
    <col min="12538" max="12538" width="13" style="25" customWidth="1"/>
    <col min="12539" max="12539" width="8.54296875" style="25" bestFit="1" customWidth="1"/>
    <col min="12540" max="12540" width="25.54296875" style="25" customWidth="1"/>
    <col min="12541" max="12542" width="11.453125" style="25"/>
    <col min="12543" max="12543" width="12.54296875" style="25" customWidth="1"/>
    <col min="12544" max="12544" width="11.453125" style="25"/>
    <col min="12545" max="12545" width="23.453125" style="25" customWidth="1"/>
    <col min="12546" max="12546" width="34.453125" style="25" customWidth="1"/>
    <col min="12547" max="12793" width="11.453125" style="25"/>
    <col min="12794" max="12794" width="13" style="25" customWidth="1"/>
    <col min="12795" max="12795" width="8.54296875" style="25" bestFit="1" customWidth="1"/>
    <col min="12796" max="12796" width="25.54296875" style="25" customWidth="1"/>
    <col min="12797" max="12798" width="11.453125" style="25"/>
    <col min="12799" max="12799" width="12.54296875" style="25" customWidth="1"/>
    <col min="12800" max="12800" width="11.453125" style="25"/>
    <col min="12801" max="12801" width="23.453125" style="25" customWidth="1"/>
    <col min="12802" max="12802" width="34.453125" style="25" customWidth="1"/>
    <col min="12803" max="13049" width="11.453125" style="25"/>
    <col min="13050" max="13050" width="13" style="25" customWidth="1"/>
    <col min="13051" max="13051" width="8.54296875" style="25" bestFit="1" customWidth="1"/>
    <col min="13052" max="13052" width="25.54296875" style="25" customWidth="1"/>
    <col min="13053" max="13054" width="11.453125" style="25"/>
    <col min="13055" max="13055" width="12.54296875" style="25" customWidth="1"/>
    <col min="13056" max="13056" width="11.453125" style="25"/>
    <col min="13057" max="13057" width="23.453125" style="25" customWidth="1"/>
    <col min="13058" max="13058" width="34.453125" style="25" customWidth="1"/>
    <col min="13059" max="13305" width="11.453125" style="25"/>
    <col min="13306" max="13306" width="13" style="25" customWidth="1"/>
    <col min="13307" max="13307" width="8.54296875" style="25" bestFit="1" customWidth="1"/>
    <col min="13308" max="13308" width="25.54296875" style="25" customWidth="1"/>
    <col min="13309" max="13310" width="11.453125" style="25"/>
    <col min="13311" max="13311" width="12.54296875" style="25" customWidth="1"/>
    <col min="13312" max="13312" width="11.453125" style="25"/>
    <col min="13313" max="13313" width="23.453125" style="25" customWidth="1"/>
    <col min="13314" max="13314" width="34.453125" style="25" customWidth="1"/>
    <col min="13315" max="13561" width="11.453125" style="25"/>
    <col min="13562" max="13562" width="13" style="25" customWidth="1"/>
    <col min="13563" max="13563" width="8.54296875" style="25" bestFit="1" customWidth="1"/>
    <col min="13564" max="13564" width="25.54296875" style="25" customWidth="1"/>
    <col min="13565" max="13566" width="11.453125" style="25"/>
    <col min="13567" max="13567" width="12.54296875" style="25" customWidth="1"/>
    <col min="13568" max="13568" width="11.453125" style="25"/>
    <col min="13569" max="13569" width="23.453125" style="25" customWidth="1"/>
    <col min="13570" max="13570" width="34.453125" style="25" customWidth="1"/>
    <col min="13571" max="13817" width="11.453125" style="25"/>
    <col min="13818" max="13818" width="13" style="25" customWidth="1"/>
    <col min="13819" max="13819" width="8.54296875" style="25" bestFit="1" customWidth="1"/>
    <col min="13820" max="13820" width="25.54296875" style="25" customWidth="1"/>
    <col min="13821" max="13822" width="11.453125" style="25"/>
    <col min="13823" max="13823" width="12.54296875" style="25" customWidth="1"/>
    <col min="13824" max="13824" width="11.453125" style="25"/>
    <col min="13825" max="13825" width="23.453125" style="25" customWidth="1"/>
    <col min="13826" max="13826" width="34.453125" style="25" customWidth="1"/>
    <col min="13827" max="14073" width="11.453125" style="25"/>
    <col min="14074" max="14074" width="13" style="25" customWidth="1"/>
    <col min="14075" max="14075" width="8.54296875" style="25" bestFit="1" customWidth="1"/>
    <col min="14076" max="14076" width="25.54296875" style="25" customWidth="1"/>
    <col min="14077" max="14078" width="11.453125" style="25"/>
    <col min="14079" max="14079" width="12.54296875" style="25" customWidth="1"/>
    <col min="14080" max="14080" width="11.453125" style="25"/>
    <col min="14081" max="14081" width="23.453125" style="25" customWidth="1"/>
    <col min="14082" max="14082" width="34.453125" style="25" customWidth="1"/>
    <col min="14083" max="14329" width="11.453125" style="25"/>
    <col min="14330" max="14330" width="13" style="25" customWidth="1"/>
    <col min="14331" max="14331" width="8.54296875" style="25" bestFit="1" customWidth="1"/>
    <col min="14332" max="14332" width="25.54296875" style="25" customWidth="1"/>
    <col min="14333" max="14334" width="11.453125" style="25"/>
    <col min="14335" max="14335" width="12.54296875" style="25" customWidth="1"/>
    <col min="14336" max="14336" width="11.453125" style="25"/>
    <col min="14337" max="14337" width="23.453125" style="25" customWidth="1"/>
    <col min="14338" max="14338" width="34.453125" style="25" customWidth="1"/>
    <col min="14339" max="14585" width="11.453125" style="25"/>
    <col min="14586" max="14586" width="13" style="25" customWidth="1"/>
    <col min="14587" max="14587" width="8.54296875" style="25" bestFit="1" customWidth="1"/>
    <col min="14588" max="14588" width="25.54296875" style="25" customWidth="1"/>
    <col min="14589" max="14590" width="11.453125" style="25"/>
    <col min="14591" max="14591" width="12.54296875" style="25" customWidth="1"/>
    <col min="14592" max="14592" width="11.453125" style="25"/>
    <col min="14593" max="14593" width="23.453125" style="25" customWidth="1"/>
    <col min="14594" max="14594" width="34.453125" style="25" customWidth="1"/>
    <col min="14595" max="14841" width="11.453125" style="25"/>
    <col min="14842" max="14842" width="13" style="25" customWidth="1"/>
    <col min="14843" max="14843" width="8.54296875" style="25" bestFit="1" customWidth="1"/>
    <col min="14844" max="14844" width="25.54296875" style="25" customWidth="1"/>
    <col min="14845" max="14846" width="11.453125" style="25"/>
    <col min="14847" max="14847" width="12.54296875" style="25" customWidth="1"/>
    <col min="14848" max="14848" width="11.453125" style="25"/>
    <col min="14849" max="14849" width="23.453125" style="25" customWidth="1"/>
    <col min="14850" max="14850" width="34.453125" style="25" customWidth="1"/>
    <col min="14851" max="15097" width="11.453125" style="25"/>
    <col min="15098" max="15098" width="13" style="25" customWidth="1"/>
    <col min="15099" max="15099" width="8.54296875" style="25" bestFit="1" customWidth="1"/>
    <col min="15100" max="15100" width="25.54296875" style="25" customWidth="1"/>
    <col min="15101" max="15102" width="11.453125" style="25"/>
    <col min="15103" max="15103" width="12.54296875" style="25" customWidth="1"/>
    <col min="15104" max="15104" width="11.453125" style="25"/>
    <col min="15105" max="15105" width="23.453125" style="25" customWidth="1"/>
    <col min="15106" max="15106" width="34.453125" style="25" customWidth="1"/>
    <col min="15107" max="15353" width="11.453125" style="25"/>
    <col min="15354" max="15354" width="13" style="25" customWidth="1"/>
    <col min="15355" max="15355" width="8.54296875" style="25" bestFit="1" customWidth="1"/>
    <col min="15356" max="15356" width="25.54296875" style="25" customWidth="1"/>
    <col min="15357" max="15358" width="11.453125" style="25"/>
    <col min="15359" max="15359" width="12.54296875" style="25" customWidth="1"/>
    <col min="15360" max="15360" width="11.453125" style="25"/>
    <col min="15361" max="15361" width="23.453125" style="25" customWidth="1"/>
    <col min="15362" max="15362" width="34.453125" style="25" customWidth="1"/>
    <col min="15363" max="15609" width="11.453125" style="25"/>
    <col min="15610" max="15610" width="13" style="25" customWidth="1"/>
    <col min="15611" max="15611" width="8.54296875" style="25" bestFit="1" customWidth="1"/>
    <col min="15612" max="15612" width="25.54296875" style="25" customWidth="1"/>
    <col min="15613" max="15614" width="11.453125" style="25"/>
    <col min="15615" max="15615" width="12.54296875" style="25" customWidth="1"/>
    <col min="15616" max="15616" width="11.453125" style="25"/>
    <col min="15617" max="15617" width="23.453125" style="25" customWidth="1"/>
    <col min="15618" max="15618" width="34.453125" style="25" customWidth="1"/>
    <col min="15619" max="15865" width="11.453125" style="25"/>
    <col min="15866" max="15866" width="13" style="25" customWidth="1"/>
    <col min="15867" max="15867" width="8.54296875" style="25" bestFit="1" customWidth="1"/>
    <col min="15868" max="15868" width="25.54296875" style="25" customWidth="1"/>
    <col min="15869" max="15870" width="11.453125" style="25"/>
    <col min="15871" max="15871" width="12.54296875" style="25" customWidth="1"/>
    <col min="15872" max="15872" width="11.453125" style="25"/>
    <col min="15873" max="15873" width="23.453125" style="25" customWidth="1"/>
    <col min="15874" max="15874" width="34.453125" style="25" customWidth="1"/>
    <col min="15875" max="16121" width="11.453125" style="25"/>
    <col min="16122" max="16122" width="13" style="25" customWidth="1"/>
    <col min="16123" max="16123" width="8.54296875" style="25" bestFit="1" customWidth="1"/>
    <col min="16124" max="16124" width="25.54296875" style="25" customWidth="1"/>
    <col min="16125" max="16126" width="11.453125" style="25"/>
    <col min="16127" max="16127" width="12.54296875" style="25" customWidth="1"/>
    <col min="16128" max="16128" width="11.453125" style="25"/>
    <col min="16129" max="16129" width="23.453125" style="25" customWidth="1"/>
    <col min="16130" max="16130" width="34.453125" style="25" customWidth="1"/>
    <col min="16131" max="16384" width="11.453125" style="25"/>
  </cols>
  <sheetData>
    <row r="1" spans="1:14">
      <c r="A1" s="21"/>
      <c r="B1" s="22"/>
      <c r="C1" s="22"/>
      <c r="D1" s="23"/>
      <c r="E1" s="24"/>
      <c r="F1" s="88"/>
      <c r="G1" s="88"/>
      <c r="H1" s="88"/>
      <c r="I1" s="88"/>
      <c r="J1" s="88"/>
      <c r="K1" s="89"/>
    </row>
    <row r="2" spans="1:14">
      <c r="A2" s="28"/>
      <c r="B2" s="29"/>
      <c r="C2" s="29"/>
      <c r="D2" s="30"/>
      <c r="E2" s="31"/>
      <c r="F2" s="90"/>
      <c r="G2" s="90"/>
      <c r="H2" s="90"/>
      <c r="I2" s="90"/>
      <c r="J2" s="90"/>
      <c r="K2" s="91"/>
    </row>
    <row r="3" spans="1:14">
      <c r="A3" s="28"/>
      <c r="B3" s="29"/>
      <c r="C3" s="29"/>
      <c r="D3" s="30"/>
      <c r="E3" s="31"/>
      <c r="F3" s="90" t="s">
        <v>62</v>
      </c>
      <c r="G3" s="90"/>
      <c r="H3" s="90"/>
      <c r="I3" s="90"/>
      <c r="J3" s="90"/>
      <c r="K3" s="91"/>
    </row>
    <row r="4" spans="1:14" ht="15.75" customHeight="1">
      <c r="A4" s="28"/>
      <c r="B4" s="29"/>
      <c r="C4" s="29"/>
      <c r="D4" s="30"/>
      <c r="E4" s="31"/>
      <c r="F4" s="90"/>
      <c r="G4" s="90"/>
      <c r="H4" s="90"/>
      <c r="I4" s="90"/>
      <c r="J4" s="90"/>
      <c r="K4" s="91"/>
    </row>
    <row r="5" spans="1:14" ht="15.75" customHeight="1">
      <c r="A5" s="28"/>
      <c r="B5" s="29"/>
      <c r="C5" s="29"/>
      <c r="D5" s="32"/>
      <c r="E5" s="33"/>
      <c r="F5" s="92" t="s">
        <v>63</v>
      </c>
      <c r="G5" s="92"/>
      <c r="H5" s="92"/>
      <c r="I5" s="93" t="str">
        <f ca="1">MID(CELL("nomfichier",$A$1),FIND("]",CELL("nomfichier",$A$1))+1,100)</f>
        <v>S 10</v>
      </c>
      <c r="J5" s="94" t="s">
        <v>64</v>
      </c>
      <c r="K5" s="95">
        <f>DATE(YEAR(F7),MONTH(F7),1)</f>
        <v>44256</v>
      </c>
    </row>
    <row r="6" spans="1:14" ht="15.75" customHeight="1">
      <c r="A6" s="28"/>
      <c r="B6" s="29"/>
      <c r="C6" s="29"/>
      <c r="D6" s="32"/>
      <c r="E6" s="33"/>
      <c r="F6" s="92"/>
      <c r="G6" s="92"/>
      <c r="H6" s="92"/>
      <c r="I6" s="93"/>
      <c r="J6" s="94"/>
      <c r="K6" s="95"/>
    </row>
    <row r="7" spans="1:14" ht="15.75" customHeight="1">
      <c r="A7" s="28"/>
      <c r="B7" s="29"/>
      <c r="C7" s="29"/>
      <c r="D7" s="30"/>
      <c r="E7" s="34" t="s">
        <v>65</v>
      </c>
      <c r="F7" s="86">
        <v>44263</v>
      </c>
      <c r="G7" s="86"/>
      <c r="H7" s="86"/>
      <c r="I7" s="35" t="s">
        <v>66</v>
      </c>
      <c r="J7" s="36">
        <f>F7+4</f>
        <v>44267</v>
      </c>
      <c r="K7" s="37"/>
    </row>
    <row r="8" spans="1:14" ht="16.5" customHeight="1" thickBot="1">
      <c r="A8" s="38"/>
      <c r="B8" s="39"/>
      <c r="C8" s="39"/>
      <c r="D8" s="40"/>
      <c r="E8" s="41"/>
      <c r="F8" s="42"/>
      <c r="G8" s="42"/>
      <c r="H8" s="42"/>
      <c r="I8" s="42"/>
      <c r="J8" s="42"/>
      <c r="K8" s="43"/>
    </row>
    <row r="9" spans="1:14" ht="12.75" customHeight="1">
      <c r="A9" s="74"/>
      <c r="B9" s="75"/>
      <c r="C9" s="75"/>
      <c r="D9" s="75"/>
      <c r="E9" s="76"/>
      <c r="G9" s="87" t="s">
        <v>68</v>
      </c>
      <c r="H9" s="87"/>
      <c r="I9" s="87"/>
      <c r="J9" s="75"/>
      <c r="K9" s="77"/>
    </row>
    <row r="10" spans="1:14" s="48" customFormat="1" ht="36.75" customHeight="1" thickBot="1">
      <c r="A10" s="45" t="s">
        <v>70</v>
      </c>
      <c r="B10" s="46" t="s">
        <v>71</v>
      </c>
      <c r="C10" s="46" t="s">
        <v>72</v>
      </c>
      <c r="D10" s="46" t="s">
        <v>73</v>
      </c>
      <c r="E10" s="46" t="s">
        <v>74</v>
      </c>
      <c r="F10" s="46" t="s">
        <v>75</v>
      </c>
      <c r="G10" s="46" t="s">
        <v>61</v>
      </c>
      <c r="H10" s="47" t="s">
        <v>76</v>
      </c>
      <c r="I10" s="46" t="s">
        <v>77</v>
      </c>
      <c r="J10" s="46" t="s">
        <v>78</v>
      </c>
      <c r="K10" s="46" t="s">
        <v>69</v>
      </c>
      <c r="M10" s="49"/>
      <c r="N10" s="49"/>
    </row>
    <row r="11" spans="1:14" s="48" customFormat="1" ht="16" thickTop="1">
      <c r="A11" s="50" t="s">
        <v>8</v>
      </c>
      <c r="B11" s="51" t="s">
        <v>79</v>
      </c>
      <c r="C11" s="51" t="str">
        <f>IF($B11="","",VLOOKUP($B11,[1]!AGENTS[#Data],2,FALSE))</f>
        <v>TTV</v>
      </c>
      <c r="D11" s="51"/>
      <c r="E11" s="51">
        <v>38</v>
      </c>
      <c r="F11" s="52">
        <f t="shared" ref="F11:F22" si="0">IF($E11="","",$E11/8)</f>
        <v>4.75</v>
      </c>
      <c r="G11" s="52" t="s">
        <v>67</v>
      </c>
      <c r="H11" s="52">
        <f t="shared" ref="H11:I22" si="1">IF($E11="","",$E11/8)</f>
        <v>4.75</v>
      </c>
      <c r="I11" s="52">
        <f t="shared" si="1"/>
        <v>4.75</v>
      </c>
      <c r="J11" s="51" t="s">
        <v>80</v>
      </c>
      <c r="K11" s="53"/>
      <c r="M11" s="54"/>
    </row>
    <row r="12" spans="1:14" s="27" customFormat="1" ht="15.75" customHeight="1">
      <c r="A12" s="55" t="s">
        <v>8</v>
      </c>
      <c r="B12" s="56" t="s">
        <v>81</v>
      </c>
      <c r="C12" s="56" t="str">
        <f>IF($B12="","",VLOOKUP($B12,[1]!AGENTS[#Data],2,FALSE))</f>
        <v>VDI</v>
      </c>
      <c r="D12" s="56"/>
      <c r="E12" s="56">
        <v>25.5</v>
      </c>
      <c r="F12" s="57">
        <f t="shared" si="0"/>
        <v>3.1875</v>
      </c>
      <c r="G12" s="57" t="s">
        <v>67</v>
      </c>
      <c r="H12" s="57">
        <f t="shared" si="1"/>
        <v>3.1875</v>
      </c>
      <c r="I12" s="57"/>
      <c r="J12" s="56" t="s">
        <v>80</v>
      </c>
      <c r="K12" s="58"/>
      <c r="M12" s="49"/>
    </row>
    <row r="13" spans="1:14" s="27" customFormat="1" ht="15.75" customHeight="1">
      <c r="A13" s="59" t="s">
        <v>6</v>
      </c>
      <c r="B13" s="60" t="s">
        <v>83</v>
      </c>
      <c r="C13" s="60" t="str">
        <f>IF($B13="","",VLOOKUP($B13,[1]!AGENTS[#Data],2,FALSE))</f>
        <v>IDF</v>
      </c>
      <c r="D13" s="60"/>
      <c r="E13" s="60">
        <v>38</v>
      </c>
      <c r="F13" s="61">
        <f t="shared" si="0"/>
        <v>4.75</v>
      </c>
      <c r="G13" s="61" t="s">
        <v>67</v>
      </c>
      <c r="H13" s="61">
        <f t="shared" si="1"/>
        <v>4.75</v>
      </c>
      <c r="I13" s="61"/>
      <c r="J13" s="60" t="s">
        <v>80</v>
      </c>
      <c r="K13" s="62"/>
      <c r="M13" s="49"/>
    </row>
    <row r="14" spans="1:14" s="27" customFormat="1" ht="15.75" customHeight="1">
      <c r="A14" s="63"/>
      <c r="B14" s="64"/>
      <c r="C14" s="64" t="str">
        <f>IF($B14="","",VLOOKUP($B14,[1]!AGENTS[#Data],2,FALSE))</f>
        <v/>
      </c>
      <c r="D14" s="64"/>
      <c r="E14" s="64"/>
      <c r="F14" s="65" t="str">
        <f t="shared" si="0"/>
        <v/>
      </c>
      <c r="G14" s="65"/>
      <c r="H14" s="65" t="str">
        <f t="shared" si="1"/>
        <v/>
      </c>
      <c r="I14" s="65" t="str">
        <f t="shared" si="1"/>
        <v/>
      </c>
      <c r="J14" s="64"/>
      <c r="K14" s="58"/>
      <c r="M14" s="49"/>
    </row>
    <row r="15" spans="1:14" s="27" customFormat="1" ht="15.75" customHeight="1">
      <c r="A15" s="59"/>
      <c r="B15" s="60"/>
      <c r="C15" s="60" t="str">
        <f>IF($B15="","",VLOOKUP($B15,[1]!AGENTS[#Data],2,FALSE))</f>
        <v/>
      </c>
      <c r="D15" s="66"/>
      <c r="E15" s="60"/>
      <c r="F15" s="61" t="str">
        <f t="shared" si="0"/>
        <v/>
      </c>
      <c r="G15" s="61"/>
      <c r="H15" s="61" t="str">
        <f t="shared" si="1"/>
        <v/>
      </c>
      <c r="I15" s="61" t="str">
        <f t="shared" si="1"/>
        <v/>
      </c>
      <c r="J15" s="60"/>
      <c r="K15" s="62"/>
      <c r="M15" s="49"/>
      <c r="N15" s="49"/>
    </row>
    <row r="16" spans="1:14" s="27" customFormat="1" ht="15.75" customHeight="1">
      <c r="A16" s="63"/>
      <c r="B16" s="64"/>
      <c r="C16" s="64" t="str">
        <f>IF($B16="","",VLOOKUP($B16,[1]!AGENTS[#Data],2,FALSE))</f>
        <v/>
      </c>
      <c r="D16" s="67"/>
      <c r="E16" s="64"/>
      <c r="F16" s="65" t="str">
        <f t="shared" si="0"/>
        <v/>
      </c>
      <c r="G16" s="65"/>
      <c r="H16" s="65" t="str">
        <f t="shared" si="1"/>
        <v/>
      </c>
      <c r="I16" s="65" t="str">
        <f t="shared" si="1"/>
        <v/>
      </c>
      <c r="J16" s="64"/>
      <c r="K16" s="58"/>
      <c r="M16" s="49"/>
      <c r="N16" s="49"/>
    </row>
    <row r="17" spans="1:17" s="27" customFormat="1" ht="15.75" customHeight="1">
      <c r="A17" s="59"/>
      <c r="B17" s="60"/>
      <c r="C17" s="60" t="str">
        <f>IF($B17="","",VLOOKUP($B17,[1]!AGENTS[#Data],2,FALSE))</f>
        <v/>
      </c>
      <c r="D17" s="66"/>
      <c r="E17" s="60"/>
      <c r="F17" s="61" t="str">
        <f t="shared" si="0"/>
        <v/>
      </c>
      <c r="G17" s="61"/>
      <c r="H17" s="61" t="str">
        <f t="shared" si="1"/>
        <v/>
      </c>
      <c r="I17" s="61" t="str">
        <f t="shared" si="1"/>
        <v/>
      </c>
      <c r="J17" s="60"/>
      <c r="K17" s="62"/>
      <c r="M17" s="49"/>
      <c r="N17" s="49"/>
    </row>
    <row r="18" spans="1:17" s="27" customFormat="1" ht="15.75" customHeight="1">
      <c r="A18" s="63"/>
      <c r="B18" s="64"/>
      <c r="C18" s="64" t="str">
        <f>IF($B18="","",VLOOKUP($B18,[1]!AGENTS[#Data],2,FALSE))</f>
        <v/>
      </c>
      <c r="D18" s="67"/>
      <c r="E18" s="64"/>
      <c r="F18" s="65" t="str">
        <f t="shared" si="0"/>
        <v/>
      </c>
      <c r="G18" s="65"/>
      <c r="H18" s="65" t="str">
        <f t="shared" si="1"/>
        <v/>
      </c>
      <c r="I18" s="65" t="str">
        <f t="shared" si="1"/>
        <v/>
      </c>
      <c r="J18" s="64"/>
      <c r="K18" s="58"/>
      <c r="M18" s="49"/>
      <c r="N18" s="49"/>
    </row>
    <row r="19" spans="1:17" s="27" customFormat="1" ht="15.75" customHeight="1">
      <c r="A19" s="59"/>
      <c r="B19" s="60"/>
      <c r="C19" s="60" t="str">
        <f>IF($B19="","",VLOOKUP($B19,[1]!AGENTS[#Data],2,FALSE))</f>
        <v/>
      </c>
      <c r="D19" s="66"/>
      <c r="E19" s="60"/>
      <c r="F19" s="61" t="str">
        <f t="shared" si="0"/>
        <v/>
      </c>
      <c r="G19" s="61"/>
      <c r="H19" s="61" t="str">
        <f t="shared" si="1"/>
        <v/>
      </c>
      <c r="I19" s="61" t="str">
        <f t="shared" si="1"/>
        <v/>
      </c>
      <c r="J19" s="60"/>
      <c r="K19" s="62"/>
      <c r="M19" s="49"/>
      <c r="N19" s="49"/>
    </row>
    <row r="20" spans="1:17" s="27" customFormat="1" ht="15.75" customHeight="1">
      <c r="A20" s="63"/>
      <c r="B20" s="64"/>
      <c r="C20" s="64" t="str">
        <f>IF($B20="","",VLOOKUP($B20,[1]!AGENTS[#Data],2,FALSE))</f>
        <v/>
      </c>
      <c r="D20" s="67"/>
      <c r="E20" s="64"/>
      <c r="F20" s="65" t="str">
        <f t="shared" si="0"/>
        <v/>
      </c>
      <c r="G20" s="65"/>
      <c r="H20" s="65" t="str">
        <f t="shared" si="1"/>
        <v/>
      </c>
      <c r="I20" s="65" t="str">
        <f t="shared" si="1"/>
        <v/>
      </c>
      <c r="J20" s="64"/>
      <c r="K20" s="58"/>
      <c r="M20" s="49"/>
      <c r="N20" s="49"/>
    </row>
    <row r="21" spans="1:17">
      <c r="A21" s="59"/>
      <c r="B21" s="60"/>
      <c r="C21" s="60" t="str">
        <f>IF($B21="","",VLOOKUP($B21,[1]!AGENTS[#Data],2,FALSE))</f>
        <v/>
      </c>
      <c r="D21" s="66"/>
      <c r="E21" s="60"/>
      <c r="F21" s="61" t="str">
        <f t="shared" si="0"/>
        <v/>
      </c>
      <c r="G21" s="61"/>
      <c r="H21" s="61" t="str">
        <f t="shared" si="1"/>
        <v/>
      </c>
      <c r="I21" s="61" t="str">
        <f t="shared" si="1"/>
        <v/>
      </c>
      <c r="J21" s="60"/>
      <c r="K21" s="62"/>
    </row>
    <row r="22" spans="1:17" ht="16" thickBot="1">
      <c r="A22" s="63" t="s">
        <v>84</v>
      </c>
      <c r="B22" s="64" t="s">
        <v>81</v>
      </c>
      <c r="C22" s="64" t="str">
        <f>IF($B22="","",VLOOKUP($B22,[1]!AGENTS[#Data],2,FALSE))</f>
        <v>VDI</v>
      </c>
      <c r="D22" s="67"/>
      <c r="E22" s="64"/>
      <c r="F22" s="65" t="str">
        <f t="shared" si="0"/>
        <v/>
      </c>
      <c r="G22" s="65"/>
      <c r="H22" s="65" t="str">
        <f t="shared" si="1"/>
        <v/>
      </c>
      <c r="I22" s="65" t="str">
        <f t="shared" si="1"/>
        <v/>
      </c>
      <c r="J22" s="64"/>
      <c r="K22" s="58" t="s">
        <v>85</v>
      </c>
    </row>
    <row r="23" spans="1:17" ht="18.75" customHeight="1" thickTop="1">
      <c r="A23" s="68" t="s">
        <v>82</v>
      </c>
      <c r="B23" s="69"/>
      <c r="C23" s="69"/>
      <c r="D23" s="69"/>
      <c r="E23" s="70">
        <f>SUBTOTAL(109,'S 10'!$E$11:$E$22)</f>
        <v>101.5</v>
      </c>
      <c r="F23" s="69"/>
      <c r="G23" s="69"/>
      <c r="H23" s="71"/>
      <c r="I23" s="71"/>
      <c r="J23" s="69"/>
      <c r="K23" s="72"/>
    </row>
    <row r="25" spans="1:17">
      <c r="L25" s="26"/>
      <c r="M25" s="27"/>
      <c r="N25" s="25"/>
      <c r="P25" s="25"/>
      <c r="Q25" s="25"/>
    </row>
    <row r="26" spans="1:17">
      <c r="L26" s="26"/>
      <c r="M26" s="27"/>
      <c r="N26" s="25"/>
      <c r="P26" s="25"/>
      <c r="Q26" s="25"/>
    </row>
    <row r="27" spans="1:17">
      <c r="L27" s="26"/>
      <c r="M27" s="27"/>
      <c r="N27" s="25"/>
      <c r="P27" s="25"/>
      <c r="Q27" s="25"/>
    </row>
    <row r="28" spans="1:17">
      <c r="L28" s="26"/>
      <c r="M28" s="27"/>
      <c r="N28" s="25"/>
      <c r="P28" s="25"/>
      <c r="Q28" s="25"/>
    </row>
    <row r="29" spans="1:17">
      <c r="C29" s="73"/>
      <c r="J29" s="26"/>
      <c r="K29" s="26"/>
      <c r="L29" s="26"/>
      <c r="M29" s="27"/>
      <c r="N29" s="25"/>
      <c r="P29" s="25"/>
      <c r="Q29" s="25"/>
    </row>
    <row r="30" spans="1:17">
      <c r="C30" s="73"/>
      <c r="J30" s="26"/>
      <c r="K30" s="26"/>
      <c r="L30" s="26"/>
      <c r="M30" s="27"/>
      <c r="N30" s="25"/>
      <c r="P30" s="25"/>
      <c r="Q30" s="25"/>
    </row>
    <row r="31" spans="1:17">
      <c r="C31" s="73"/>
      <c r="J31" s="26"/>
      <c r="K31" s="26"/>
      <c r="L31" s="26"/>
      <c r="M31" s="27"/>
      <c r="N31" s="25"/>
      <c r="P31" s="25"/>
      <c r="Q31" s="25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A1:Q31"/>
  <sheetViews>
    <sheetView showGridLines="0" zoomScale="90" zoomScaleNormal="90" workbookViewId="0">
      <selection activeCell="K5" sqref="K5:K6"/>
    </sheetView>
  </sheetViews>
  <sheetFormatPr baseColWidth="10" defaultRowHeight="15.5"/>
  <cols>
    <col min="1" max="1" width="15.26953125" style="25" customWidth="1"/>
    <col min="2" max="2" width="15.1796875" style="25" customWidth="1"/>
    <col min="3" max="3" width="12" style="25" customWidth="1"/>
    <col min="4" max="4" width="28.7265625" style="25" customWidth="1"/>
    <col min="5" max="5" width="12" style="25" customWidth="1"/>
    <col min="6" max="6" width="10.1796875" style="25" customWidth="1"/>
    <col min="7" max="7" width="7.1796875" style="25" customWidth="1"/>
    <col min="8" max="8" width="7" style="25" customWidth="1"/>
    <col min="9" max="9" width="10.453125" style="25" customWidth="1"/>
    <col min="10" max="10" width="23.453125" style="25" customWidth="1"/>
    <col min="11" max="11" width="34.453125" style="25" customWidth="1"/>
    <col min="12" max="12" width="4.453125" style="25" customWidth="1"/>
    <col min="13" max="13" width="3.7265625" style="26" customWidth="1"/>
    <col min="14" max="14" width="11.81640625" style="26" customWidth="1"/>
    <col min="15" max="15" width="15.453125" style="25" customWidth="1"/>
    <col min="16" max="17" width="11.453125" style="27"/>
    <col min="18" max="249" width="11.453125" style="25"/>
    <col min="250" max="250" width="13" style="25" customWidth="1"/>
    <col min="251" max="251" width="8.54296875" style="25" bestFit="1" customWidth="1"/>
    <col min="252" max="252" width="25.54296875" style="25" customWidth="1"/>
    <col min="253" max="254" width="11.453125" style="25"/>
    <col min="255" max="255" width="12.54296875" style="25" customWidth="1"/>
    <col min="256" max="256" width="11.453125" style="25"/>
    <col min="257" max="257" width="23.453125" style="25" customWidth="1"/>
    <col min="258" max="258" width="34.453125" style="25" customWidth="1"/>
    <col min="259" max="505" width="11.453125" style="25"/>
    <col min="506" max="506" width="13" style="25" customWidth="1"/>
    <col min="507" max="507" width="8.54296875" style="25" bestFit="1" customWidth="1"/>
    <col min="508" max="508" width="25.54296875" style="25" customWidth="1"/>
    <col min="509" max="510" width="11.453125" style="25"/>
    <col min="511" max="511" width="12.54296875" style="25" customWidth="1"/>
    <col min="512" max="512" width="11.453125" style="25"/>
    <col min="513" max="513" width="23.453125" style="25" customWidth="1"/>
    <col min="514" max="514" width="34.453125" style="25" customWidth="1"/>
    <col min="515" max="761" width="11.453125" style="25"/>
    <col min="762" max="762" width="13" style="25" customWidth="1"/>
    <col min="763" max="763" width="8.54296875" style="25" bestFit="1" customWidth="1"/>
    <col min="764" max="764" width="25.54296875" style="25" customWidth="1"/>
    <col min="765" max="766" width="11.453125" style="25"/>
    <col min="767" max="767" width="12.54296875" style="25" customWidth="1"/>
    <col min="768" max="768" width="11.453125" style="25"/>
    <col min="769" max="769" width="23.453125" style="25" customWidth="1"/>
    <col min="770" max="770" width="34.453125" style="25" customWidth="1"/>
    <col min="771" max="1017" width="11.453125" style="25"/>
    <col min="1018" max="1018" width="13" style="25" customWidth="1"/>
    <col min="1019" max="1019" width="8.54296875" style="25" bestFit="1" customWidth="1"/>
    <col min="1020" max="1020" width="25.54296875" style="25" customWidth="1"/>
    <col min="1021" max="1022" width="11.453125" style="25"/>
    <col min="1023" max="1023" width="12.54296875" style="25" customWidth="1"/>
    <col min="1024" max="1024" width="11.453125" style="25"/>
    <col min="1025" max="1025" width="23.453125" style="25" customWidth="1"/>
    <col min="1026" max="1026" width="34.453125" style="25" customWidth="1"/>
    <col min="1027" max="1273" width="11.453125" style="25"/>
    <col min="1274" max="1274" width="13" style="25" customWidth="1"/>
    <col min="1275" max="1275" width="8.54296875" style="25" bestFit="1" customWidth="1"/>
    <col min="1276" max="1276" width="25.54296875" style="25" customWidth="1"/>
    <col min="1277" max="1278" width="11.453125" style="25"/>
    <col min="1279" max="1279" width="12.54296875" style="25" customWidth="1"/>
    <col min="1280" max="1280" width="11.453125" style="25"/>
    <col min="1281" max="1281" width="23.453125" style="25" customWidth="1"/>
    <col min="1282" max="1282" width="34.453125" style="25" customWidth="1"/>
    <col min="1283" max="1529" width="11.453125" style="25"/>
    <col min="1530" max="1530" width="13" style="25" customWidth="1"/>
    <col min="1531" max="1531" width="8.54296875" style="25" bestFit="1" customWidth="1"/>
    <col min="1532" max="1532" width="25.54296875" style="25" customWidth="1"/>
    <col min="1533" max="1534" width="11.453125" style="25"/>
    <col min="1535" max="1535" width="12.54296875" style="25" customWidth="1"/>
    <col min="1536" max="1536" width="11.453125" style="25"/>
    <col min="1537" max="1537" width="23.453125" style="25" customWidth="1"/>
    <col min="1538" max="1538" width="34.453125" style="25" customWidth="1"/>
    <col min="1539" max="1785" width="11.453125" style="25"/>
    <col min="1786" max="1786" width="13" style="25" customWidth="1"/>
    <col min="1787" max="1787" width="8.54296875" style="25" bestFit="1" customWidth="1"/>
    <col min="1788" max="1788" width="25.54296875" style="25" customWidth="1"/>
    <col min="1789" max="1790" width="11.453125" style="25"/>
    <col min="1791" max="1791" width="12.54296875" style="25" customWidth="1"/>
    <col min="1792" max="1792" width="11.453125" style="25"/>
    <col min="1793" max="1793" width="23.453125" style="25" customWidth="1"/>
    <col min="1794" max="1794" width="34.453125" style="25" customWidth="1"/>
    <col min="1795" max="2041" width="11.453125" style="25"/>
    <col min="2042" max="2042" width="13" style="25" customWidth="1"/>
    <col min="2043" max="2043" width="8.54296875" style="25" bestFit="1" customWidth="1"/>
    <col min="2044" max="2044" width="25.54296875" style="25" customWidth="1"/>
    <col min="2045" max="2046" width="11.453125" style="25"/>
    <col min="2047" max="2047" width="12.54296875" style="25" customWidth="1"/>
    <col min="2048" max="2048" width="11.453125" style="25"/>
    <col min="2049" max="2049" width="23.453125" style="25" customWidth="1"/>
    <col min="2050" max="2050" width="34.453125" style="25" customWidth="1"/>
    <col min="2051" max="2297" width="11.453125" style="25"/>
    <col min="2298" max="2298" width="13" style="25" customWidth="1"/>
    <col min="2299" max="2299" width="8.54296875" style="25" bestFit="1" customWidth="1"/>
    <col min="2300" max="2300" width="25.54296875" style="25" customWidth="1"/>
    <col min="2301" max="2302" width="11.453125" style="25"/>
    <col min="2303" max="2303" width="12.54296875" style="25" customWidth="1"/>
    <col min="2304" max="2304" width="11.453125" style="25"/>
    <col min="2305" max="2305" width="23.453125" style="25" customWidth="1"/>
    <col min="2306" max="2306" width="34.453125" style="25" customWidth="1"/>
    <col min="2307" max="2553" width="11.453125" style="25"/>
    <col min="2554" max="2554" width="13" style="25" customWidth="1"/>
    <col min="2555" max="2555" width="8.54296875" style="25" bestFit="1" customWidth="1"/>
    <col min="2556" max="2556" width="25.54296875" style="25" customWidth="1"/>
    <col min="2557" max="2558" width="11.453125" style="25"/>
    <col min="2559" max="2559" width="12.54296875" style="25" customWidth="1"/>
    <col min="2560" max="2560" width="11.453125" style="25"/>
    <col min="2561" max="2561" width="23.453125" style="25" customWidth="1"/>
    <col min="2562" max="2562" width="34.453125" style="25" customWidth="1"/>
    <col min="2563" max="2809" width="11.453125" style="25"/>
    <col min="2810" max="2810" width="13" style="25" customWidth="1"/>
    <col min="2811" max="2811" width="8.54296875" style="25" bestFit="1" customWidth="1"/>
    <col min="2812" max="2812" width="25.54296875" style="25" customWidth="1"/>
    <col min="2813" max="2814" width="11.453125" style="25"/>
    <col min="2815" max="2815" width="12.54296875" style="25" customWidth="1"/>
    <col min="2816" max="2816" width="11.453125" style="25"/>
    <col min="2817" max="2817" width="23.453125" style="25" customWidth="1"/>
    <col min="2818" max="2818" width="34.453125" style="25" customWidth="1"/>
    <col min="2819" max="3065" width="11.453125" style="25"/>
    <col min="3066" max="3066" width="13" style="25" customWidth="1"/>
    <col min="3067" max="3067" width="8.54296875" style="25" bestFit="1" customWidth="1"/>
    <col min="3068" max="3068" width="25.54296875" style="25" customWidth="1"/>
    <col min="3069" max="3070" width="11.453125" style="25"/>
    <col min="3071" max="3071" width="12.54296875" style="25" customWidth="1"/>
    <col min="3072" max="3072" width="11.453125" style="25"/>
    <col min="3073" max="3073" width="23.453125" style="25" customWidth="1"/>
    <col min="3074" max="3074" width="34.453125" style="25" customWidth="1"/>
    <col min="3075" max="3321" width="11.453125" style="25"/>
    <col min="3322" max="3322" width="13" style="25" customWidth="1"/>
    <col min="3323" max="3323" width="8.54296875" style="25" bestFit="1" customWidth="1"/>
    <col min="3324" max="3324" width="25.54296875" style="25" customWidth="1"/>
    <col min="3325" max="3326" width="11.453125" style="25"/>
    <col min="3327" max="3327" width="12.54296875" style="25" customWidth="1"/>
    <col min="3328" max="3328" width="11.453125" style="25"/>
    <col min="3329" max="3329" width="23.453125" style="25" customWidth="1"/>
    <col min="3330" max="3330" width="34.453125" style="25" customWidth="1"/>
    <col min="3331" max="3577" width="11.453125" style="25"/>
    <col min="3578" max="3578" width="13" style="25" customWidth="1"/>
    <col min="3579" max="3579" width="8.54296875" style="25" bestFit="1" customWidth="1"/>
    <col min="3580" max="3580" width="25.54296875" style="25" customWidth="1"/>
    <col min="3581" max="3582" width="11.453125" style="25"/>
    <col min="3583" max="3583" width="12.54296875" style="25" customWidth="1"/>
    <col min="3584" max="3584" width="11.453125" style="25"/>
    <col min="3585" max="3585" width="23.453125" style="25" customWidth="1"/>
    <col min="3586" max="3586" width="34.453125" style="25" customWidth="1"/>
    <col min="3587" max="3833" width="11.453125" style="25"/>
    <col min="3834" max="3834" width="13" style="25" customWidth="1"/>
    <col min="3835" max="3835" width="8.54296875" style="25" bestFit="1" customWidth="1"/>
    <col min="3836" max="3836" width="25.54296875" style="25" customWidth="1"/>
    <col min="3837" max="3838" width="11.453125" style="25"/>
    <col min="3839" max="3839" width="12.54296875" style="25" customWidth="1"/>
    <col min="3840" max="3840" width="11.453125" style="25"/>
    <col min="3841" max="3841" width="23.453125" style="25" customWidth="1"/>
    <col min="3842" max="3842" width="34.453125" style="25" customWidth="1"/>
    <col min="3843" max="4089" width="11.453125" style="25"/>
    <col min="4090" max="4090" width="13" style="25" customWidth="1"/>
    <col min="4091" max="4091" width="8.54296875" style="25" bestFit="1" customWidth="1"/>
    <col min="4092" max="4092" width="25.54296875" style="25" customWidth="1"/>
    <col min="4093" max="4094" width="11.453125" style="25"/>
    <col min="4095" max="4095" width="12.54296875" style="25" customWidth="1"/>
    <col min="4096" max="4096" width="11.453125" style="25"/>
    <col min="4097" max="4097" width="23.453125" style="25" customWidth="1"/>
    <col min="4098" max="4098" width="34.453125" style="25" customWidth="1"/>
    <col min="4099" max="4345" width="11.453125" style="25"/>
    <col min="4346" max="4346" width="13" style="25" customWidth="1"/>
    <col min="4347" max="4347" width="8.54296875" style="25" bestFit="1" customWidth="1"/>
    <col min="4348" max="4348" width="25.54296875" style="25" customWidth="1"/>
    <col min="4349" max="4350" width="11.453125" style="25"/>
    <col min="4351" max="4351" width="12.54296875" style="25" customWidth="1"/>
    <col min="4352" max="4352" width="11.453125" style="25"/>
    <col min="4353" max="4353" width="23.453125" style="25" customWidth="1"/>
    <col min="4354" max="4354" width="34.453125" style="25" customWidth="1"/>
    <col min="4355" max="4601" width="11.453125" style="25"/>
    <col min="4602" max="4602" width="13" style="25" customWidth="1"/>
    <col min="4603" max="4603" width="8.54296875" style="25" bestFit="1" customWidth="1"/>
    <col min="4604" max="4604" width="25.54296875" style="25" customWidth="1"/>
    <col min="4605" max="4606" width="11.453125" style="25"/>
    <col min="4607" max="4607" width="12.54296875" style="25" customWidth="1"/>
    <col min="4608" max="4608" width="11.453125" style="25"/>
    <col min="4609" max="4609" width="23.453125" style="25" customWidth="1"/>
    <col min="4610" max="4610" width="34.453125" style="25" customWidth="1"/>
    <col min="4611" max="4857" width="11.453125" style="25"/>
    <col min="4858" max="4858" width="13" style="25" customWidth="1"/>
    <col min="4859" max="4859" width="8.54296875" style="25" bestFit="1" customWidth="1"/>
    <col min="4860" max="4860" width="25.54296875" style="25" customWidth="1"/>
    <col min="4861" max="4862" width="11.453125" style="25"/>
    <col min="4863" max="4863" width="12.54296875" style="25" customWidth="1"/>
    <col min="4864" max="4864" width="11.453125" style="25"/>
    <col min="4865" max="4865" width="23.453125" style="25" customWidth="1"/>
    <col min="4866" max="4866" width="34.453125" style="25" customWidth="1"/>
    <col min="4867" max="5113" width="11.453125" style="25"/>
    <col min="5114" max="5114" width="13" style="25" customWidth="1"/>
    <col min="5115" max="5115" width="8.54296875" style="25" bestFit="1" customWidth="1"/>
    <col min="5116" max="5116" width="25.54296875" style="25" customWidth="1"/>
    <col min="5117" max="5118" width="11.453125" style="25"/>
    <col min="5119" max="5119" width="12.54296875" style="25" customWidth="1"/>
    <col min="5120" max="5120" width="11.453125" style="25"/>
    <col min="5121" max="5121" width="23.453125" style="25" customWidth="1"/>
    <col min="5122" max="5122" width="34.453125" style="25" customWidth="1"/>
    <col min="5123" max="5369" width="11.453125" style="25"/>
    <col min="5370" max="5370" width="13" style="25" customWidth="1"/>
    <col min="5371" max="5371" width="8.54296875" style="25" bestFit="1" customWidth="1"/>
    <col min="5372" max="5372" width="25.54296875" style="25" customWidth="1"/>
    <col min="5373" max="5374" width="11.453125" style="25"/>
    <col min="5375" max="5375" width="12.54296875" style="25" customWidth="1"/>
    <col min="5376" max="5376" width="11.453125" style="25"/>
    <col min="5377" max="5377" width="23.453125" style="25" customWidth="1"/>
    <col min="5378" max="5378" width="34.453125" style="25" customWidth="1"/>
    <col min="5379" max="5625" width="11.453125" style="25"/>
    <col min="5626" max="5626" width="13" style="25" customWidth="1"/>
    <col min="5627" max="5627" width="8.54296875" style="25" bestFit="1" customWidth="1"/>
    <col min="5628" max="5628" width="25.54296875" style="25" customWidth="1"/>
    <col min="5629" max="5630" width="11.453125" style="25"/>
    <col min="5631" max="5631" width="12.54296875" style="25" customWidth="1"/>
    <col min="5632" max="5632" width="11.453125" style="25"/>
    <col min="5633" max="5633" width="23.453125" style="25" customWidth="1"/>
    <col min="5634" max="5634" width="34.453125" style="25" customWidth="1"/>
    <col min="5635" max="5881" width="11.453125" style="25"/>
    <col min="5882" max="5882" width="13" style="25" customWidth="1"/>
    <col min="5883" max="5883" width="8.54296875" style="25" bestFit="1" customWidth="1"/>
    <col min="5884" max="5884" width="25.54296875" style="25" customWidth="1"/>
    <col min="5885" max="5886" width="11.453125" style="25"/>
    <col min="5887" max="5887" width="12.54296875" style="25" customWidth="1"/>
    <col min="5888" max="5888" width="11.453125" style="25"/>
    <col min="5889" max="5889" width="23.453125" style="25" customWidth="1"/>
    <col min="5890" max="5890" width="34.453125" style="25" customWidth="1"/>
    <col min="5891" max="6137" width="11.453125" style="25"/>
    <col min="6138" max="6138" width="13" style="25" customWidth="1"/>
    <col min="6139" max="6139" width="8.54296875" style="25" bestFit="1" customWidth="1"/>
    <col min="6140" max="6140" width="25.54296875" style="25" customWidth="1"/>
    <col min="6141" max="6142" width="11.453125" style="25"/>
    <col min="6143" max="6143" width="12.54296875" style="25" customWidth="1"/>
    <col min="6144" max="6144" width="11.453125" style="25"/>
    <col min="6145" max="6145" width="23.453125" style="25" customWidth="1"/>
    <col min="6146" max="6146" width="34.453125" style="25" customWidth="1"/>
    <col min="6147" max="6393" width="11.453125" style="25"/>
    <col min="6394" max="6394" width="13" style="25" customWidth="1"/>
    <col min="6395" max="6395" width="8.54296875" style="25" bestFit="1" customWidth="1"/>
    <col min="6396" max="6396" width="25.54296875" style="25" customWidth="1"/>
    <col min="6397" max="6398" width="11.453125" style="25"/>
    <col min="6399" max="6399" width="12.54296875" style="25" customWidth="1"/>
    <col min="6400" max="6400" width="11.453125" style="25"/>
    <col min="6401" max="6401" width="23.453125" style="25" customWidth="1"/>
    <col min="6402" max="6402" width="34.453125" style="25" customWidth="1"/>
    <col min="6403" max="6649" width="11.453125" style="25"/>
    <col min="6650" max="6650" width="13" style="25" customWidth="1"/>
    <col min="6651" max="6651" width="8.54296875" style="25" bestFit="1" customWidth="1"/>
    <col min="6652" max="6652" width="25.54296875" style="25" customWidth="1"/>
    <col min="6653" max="6654" width="11.453125" style="25"/>
    <col min="6655" max="6655" width="12.54296875" style="25" customWidth="1"/>
    <col min="6656" max="6656" width="11.453125" style="25"/>
    <col min="6657" max="6657" width="23.453125" style="25" customWidth="1"/>
    <col min="6658" max="6658" width="34.453125" style="25" customWidth="1"/>
    <col min="6659" max="6905" width="11.453125" style="25"/>
    <col min="6906" max="6906" width="13" style="25" customWidth="1"/>
    <col min="6907" max="6907" width="8.54296875" style="25" bestFit="1" customWidth="1"/>
    <col min="6908" max="6908" width="25.54296875" style="25" customWidth="1"/>
    <col min="6909" max="6910" width="11.453125" style="25"/>
    <col min="6911" max="6911" width="12.54296875" style="25" customWidth="1"/>
    <col min="6912" max="6912" width="11.453125" style="25"/>
    <col min="6913" max="6913" width="23.453125" style="25" customWidth="1"/>
    <col min="6914" max="6914" width="34.453125" style="25" customWidth="1"/>
    <col min="6915" max="7161" width="11.453125" style="25"/>
    <col min="7162" max="7162" width="13" style="25" customWidth="1"/>
    <col min="7163" max="7163" width="8.54296875" style="25" bestFit="1" customWidth="1"/>
    <col min="7164" max="7164" width="25.54296875" style="25" customWidth="1"/>
    <col min="7165" max="7166" width="11.453125" style="25"/>
    <col min="7167" max="7167" width="12.54296875" style="25" customWidth="1"/>
    <col min="7168" max="7168" width="11.453125" style="25"/>
    <col min="7169" max="7169" width="23.453125" style="25" customWidth="1"/>
    <col min="7170" max="7170" width="34.453125" style="25" customWidth="1"/>
    <col min="7171" max="7417" width="11.453125" style="25"/>
    <col min="7418" max="7418" width="13" style="25" customWidth="1"/>
    <col min="7419" max="7419" width="8.54296875" style="25" bestFit="1" customWidth="1"/>
    <col min="7420" max="7420" width="25.54296875" style="25" customWidth="1"/>
    <col min="7421" max="7422" width="11.453125" style="25"/>
    <col min="7423" max="7423" width="12.54296875" style="25" customWidth="1"/>
    <col min="7424" max="7424" width="11.453125" style="25"/>
    <col min="7425" max="7425" width="23.453125" style="25" customWidth="1"/>
    <col min="7426" max="7426" width="34.453125" style="25" customWidth="1"/>
    <col min="7427" max="7673" width="11.453125" style="25"/>
    <col min="7674" max="7674" width="13" style="25" customWidth="1"/>
    <col min="7675" max="7675" width="8.54296875" style="25" bestFit="1" customWidth="1"/>
    <col min="7676" max="7676" width="25.54296875" style="25" customWidth="1"/>
    <col min="7677" max="7678" width="11.453125" style="25"/>
    <col min="7679" max="7679" width="12.54296875" style="25" customWidth="1"/>
    <col min="7680" max="7680" width="11.453125" style="25"/>
    <col min="7681" max="7681" width="23.453125" style="25" customWidth="1"/>
    <col min="7682" max="7682" width="34.453125" style="25" customWidth="1"/>
    <col min="7683" max="7929" width="11.453125" style="25"/>
    <col min="7930" max="7930" width="13" style="25" customWidth="1"/>
    <col min="7931" max="7931" width="8.54296875" style="25" bestFit="1" customWidth="1"/>
    <col min="7932" max="7932" width="25.54296875" style="25" customWidth="1"/>
    <col min="7933" max="7934" width="11.453125" style="25"/>
    <col min="7935" max="7935" width="12.54296875" style="25" customWidth="1"/>
    <col min="7936" max="7936" width="11.453125" style="25"/>
    <col min="7937" max="7937" width="23.453125" style="25" customWidth="1"/>
    <col min="7938" max="7938" width="34.453125" style="25" customWidth="1"/>
    <col min="7939" max="8185" width="11.453125" style="25"/>
    <col min="8186" max="8186" width="13" style="25" customWidth="1"/>
    <col min="8187" max="8187" width="8.54296875" style="25" bestFit="1" customWidth="1"/>
    <col min="8188" max="8188" width="25.54296875" style="25" customWidth="1"/>
    <col min="8189" max="8190" width="11.453125" style="25"/>
    <col min="8191" max="8191" width="12.54296875" style="25" customWidth="1"/>
    <col min="8192" max="8192" width="11.453125" style="25"/>
    <col min="8193" max="8193" width="23.453125" style="25" customWidth="1"/>
    <col min="8194" max="8194" width="34.453125" style="25" customWidth="1"/>
    <col min="8195" max="8441" width="11.453125" style="25"/>
    <col min="8442" max="8442" width="13" style="25" customWidth="1"/>
    <col min="8443" max="8443" width="8.54296875" style="25" bestFit="1" customWidth="1"/>
    <col min="8444" max="8444" width="25.54296875" style="25" customWidth="1"/>
    <col min="8445" max="8446" width="11.453125" style="25"/>
    <col min="8447" max="8447" width="12.54296875" style="25" customWidth="1"/>
    <col min="8448" max="8448" width="11.453125" style="25"/>
    <col min="8449" max="8449" width="23.453125" style="25" customWidth="1"/>
    <col min="8450" max="8450" width="34.453125" style="25" customWidth="1"/>
    <col min="8451" max="8697" width="11.453125" style="25"/>
    <col min="8698" max="8698" width="13" style="25" customWidth="1"/>
    <col min="8699" max="8699" width="8.54296875" style="25" bestFit="1" customWidth="1"/>
    <col min="8700" max="8700" width="25.54296875" style="25" customWidth="1"/>
    <col min="8701" max="8702" width="11.453125" style="25"/>
    <col min="8703" max="8703" width="12.54296875" style="25" customWidth="1"/>
    <col min="8704" max="8704" width="11.453125" style="25"/>
    <col min="8705" max="8705" width="23.453125" style="25" customWidth="1"/>
    <col min="8706" max="8706" width="34.453125" style="25" customWidth="1"/>
    <col min="8707" max="8953" width="11.453125" style="25"/>
    <col min="8954" max="8954" width="13" style="25" customWidth="1"/>
    <col min="8955" max="8955" width="8.54296875" style="25" bestFit="1" customWidth="1"/>
    <col min="8956" max="8956" width="25.54296875" style="25" customWidth="1"/>
    <col min="8957" max="8958" width="11.453125" style="25"/>
    <col min="8959" max="8959" width="12.54296875" style="25" customWidth="1"/>
    <col min="8960" max="8960" width="11.453125" style="25"/>
    <col min="8961" max="8961" width="23.453125" style="25" customWidth="1"/>
    <col min="8962" max="8962" width="34.453125" style="25" customWidth="1"/>
    <col min="8963" max="9209" width="11.453125" style="25"/>
    <col min="9210" max="9210" width="13" style="25" customWidth="1"/>
    <col min="9211" max="9211" width="8.54296875" style="25" bestFit="1" customWidth="1"/>
    <col min="9212" max="9212" width="25.54296875" style="25" customWidth="1"/>
    <col min="9213" max="9214" width="11.453125" style="25"/>
    <col min="9215" max="9215" width="12.54296875" style="25" customWidth="1"/>
    <col min="9216" max="9216" width="11.453125" style="25"/>
    <col min="9217" max="9217" width="23.453125" style="25" customWidth="1"/>
    <col min="9218" max="9218" width="34.453125" style="25" customWidth="1"/>
    <col min="9219" max="9465" width="11.453125" style="25"/>
    <col min="9466" max="9466" width="13" style="25" customWidth="1"/>
    <col min="9467" max="9467" width="8.54296875" style="25" bestFit="1" customWidth="1"/>
    <col min="9468" max="9468" width="25.54296875" style="25" customWidth="1"/>
    <col min="9469" max="9470" width="11.453125" style="25"/>
    <col min="9471" max="9471" width="12.54296875" style="25" customWidth="1"/>
    <col min="9472" max="9472" width="11.453125" style="25"/>
    <col min="9473" max="9473" width="23.453125" style="25" customWidth="1"/>
    <col min="9474" max="9474" width="34.453125" style="25" customWidth="1"/>
    <col min="9475" max="9721" width="11.453125" style="25"/>
    <col min="9722" max="9722" width="13" style="25" customWidth="1"/>
    <col min="9723" max="9723" width="8.54296875" style="25" bestFit="1" customWidth="1"/>
    <col min="9724" max="9724" width="25.54296875" style="25" customWidth="1"/>
    <col min="9725" max="9726" width="11.453125" style="25"/>
    <col min="9727" max="9727" width="12.54296875" style="25" customWidth="1"/>
    <col min="9728" max="9728" width="11.453125" style="25"/>
    <col min="9729" max="9729" width="23.453125" style="25" customWidth="1"/>
    <col min="9730" max="9730" width="34.453125" style="25" customWidth="1"/>
    <col min="9731" max="9977" width="11.453125" style="25"/>
    <col min="9978" max="9978" width="13" style="25" customWidth="1"/>
    <col min="9979" max="9979" width="8.54296875" style="25" bestFit="1" customWidth="1"/>
    <col min="9980" max="9980" width="25.54296875" style="25" customWidth="1"/>
    <col min="9981" max="9982" width="11.453125" style="25"/>
    <col min="9983" max="9983" width="12.54296875" style="25" customWidth="1"/>
    <col min="9984" max="9984" width="11.453125" style="25"/>
    <col min="9985" max="9985" width="23.453125" style="25" customWidth="1"/>
    <col min="9986" max="9986" width="34.453125" style="25" customWidth="1"/>
    <col min="9987" max="10233" width="11.453125" style="25"/>
    <col min="10234" max="10234" width="13" style="25" customWidth="1"/>
    <col min="10235" max="10235" width="8.54296875" style="25" bestFit="1" customWidth="1"/>
    <col min="10236" max="10236" width="25.54296875" style="25" customWidth="1"/>
    <col min="10237" max="10238" width="11.453125" style="25"/>
    <col min="10239" max="10239" width="12.54296875" style="25" customWidth="1"/>
    <col min="10240" max="10240" width="11.453125" style="25"/>
    <col min="10241" max="10241" width="23.453125" style="25" customWidth="1"/>
    <col min="10242" max="10242" width="34.453125" style="25" customWidth="1"/>
    <col min="10243" max="10489" width="11.453125" style="25"/>
    <col min="10490" max="10490" width="13" style="25" customWidth="1"/>
    <col min="10491" max="10491" width="8.54296875" style="25" bestFit="1" customWidth="1"/>
    <col min="10492" max="10492" width="25.54296875" style="25" customWidth="1"/>
    <col min="10493" max="10494" width="11.453125" style="25"/>
    <col min="10495" max="10495" width="12.54296875" style="25" customWidth="1"/>
    <col min="10496" max="10496" width="11.453125" style="25"/>
    <col min="10497" max="10497" width="23.453125" style="25" customWidth="1"/>
    <col min="10498" max="10498" width="34.453125" style="25" customWidth="1"/>
    <col min="10499" max="10745" width="11.453125" style="25"/>
    <col min="10746" max="10746" width="13" style="25" customWidth="1"/>
    <col min="10747" max="10747" width="8.54296875" style="25" bestFit="1" customWidth="1"/>
    <col min="10748" max="10748" width="25.54296875" style="25" customWidth="1"/>
    <col min="10749" max="10750" width="11.453125" style="25"/>
    <col min="10751" max="10751" width="12.54296875" style="25" customWidth="1"/>
    <col min="10752" max="10752" width="11.453125" style="25"/>
    <col min="10753" max="10753" width="23.453125" style="25" customWidth="1"/>
    <col min="10754" max="10754" width="34.453125" style="25" customWidth="1"/>
    <col min="10755" max="11001" width="11.453125" style="25"/>
    <col min="11002" max="11002" width="13" style="25" customWidth="1"/>
    <col min="11003" max="11003" width="8.54296875" style="25" bestFit="1" customWidth="1"/>
    <col min="11004" max="11004" width="25.54296875" style="25" customWidth="1"/>
    <col min="11005" max="11006" width="11.453125" style="25"/>
    <col min="11007" max="11007" width="12.54296875" style="25" customWidth="1"/>
    <col min="11008" max="11008" width="11.453125" style="25"/>
    <col min="11009" max="11009" width="23.453125" style="25" customWidth="1"/>
    <col min="11010" max="11010" width="34.453125" style="25" customWidth="1"/>
    <col min="11011" max="11257" width="11.453125" style="25"/>
    <col min="11258" max="11258" width="13" style="25" customWidth="1"/>
    <col min="11259" max="11259" width="8.54296875" style="25" bestFit="1" customWidth="1"/>
    <col min="11260" max="11260" width="25.54296875" style="25" customWidth="1"/>
    <col min="11261" max="11262" width="11.453125" style="25"/>
    <col min="11263" max="11263" width="12.54296875" style="25" customWidth="1"/>
    <col min="11264" max="11264" width="11.453125" style="25"/>
    <col min="11265" max="11265" width="23.453125" style="25" customWidth="1"/>
    <col min="11266" max="11266" width="34.453125" style="25" customWidth="1"/>
    <col min="11267" max="11513" width="11.453125" style="25"/>
    <col min="11514" max="11514" width="13" style="25" customWidth="1"/>
    <col min="11515" max="11515" width="8.54296875" style="25" bestFit="1" customWidth="1"/>
    <col min="11516" max="11516" width="25.54296875" style="25" customWidth="1"/>
    <col min="11517" max="11518" width="11.453125" style="25"/>
    <col min="11519" max="11519" width="12.54296875" style="25" customWidth="1"/>
    <col min="11520" max="11520" width="11.453125" style="25"/>
    <col min="11521" max="11521" width="23.453125" style="25" customWidth="1"/>
    <col min="11522" max="11522" width="34.453125" style="25" customWidth="1"/>
    <col min="11523" max="11769" width="11.453125" style="25"/>
    <col min="11770" max="11770" width="13" style="25" customWidth="1"/>
    <col min="11771" max="11771" width="8.54296875" style="25" bestFit="1" customWidth="1"/>
    <col min="11772" max="11772" width="25.54296875" style="25" customWidth="1"/>
    <col min="11773" max="11774" width="11.453125" style="25"/>
    <col min="11775" max="11775" width="12.54296875" style="25" customWidth="1"/>
    <col min="11776" max="11776" width="11.453125" style="25"/>
    <col min="11777" max="11777" width="23.453125" style="25" customWidth="1"/>
    <col min="11778" max="11778" width="34.453125" style="25" customWidth="1"/>
    <col min="11779" max="12025" width="11.453125" style="25"/>
    <col min="12026" max="12026" width="13" style="25" customWidth="1"/>
    <col min="12027" max="12027" width="8.54296875" style="25" bestFit="1" customWidth="1"/>
    <col min="12028" max="12028" width="25.54296875" style="25" customWidth="1"/>
    <col min="12029" max="12030" width="11.453125" style="25"/>
    <col min="12031" max="12031" width="12.54296875" style="25" customWidth="1"/>
    <col min="12032" max="12032" width="11.453125" style="25"/>
    <col min="12033" max="12033" width="23.453125" style="25" customWidth="1"/>
    <col min="12034" max="12034" width="34.453125" style="25" customWidth="1"/>
    <col min="12035" max="12281" width="11.453125" style="25"/>
    <col min="12282" max="12282" width="13" style="25" customWidth="1"/>
    <col min="12283" max="12283" width="8.54296875" style="25" bestFit="1" customWidth="1"/>
    <col min="12284" max="12284" width="25.54296875" style="25" customWidth="1"/>
    <col min="12285" max="12286" width="11.453125" style="25"/>
    <col min="12287" max="12287" width="12.54296875" style="25" customWidth="1"/>
    <col min="12288" max="12288" width="11.453125" style="25"/>
    <col min="12289" max="12289" width="23.453125" style="25" customWidth="1"/>
    <col min="12290" max="12290" width="34.453125" style="25" customWidth="1"/>
    <col min="12291" max="12537" width="11.453125" style="25"/>
    <col min="12538" max="12538" width="13" style="25" customWidth="1"/>
    <col min="12539" max="12539" width="8.54296875" style="25" bestFit="1" customWidth="1"/>
    <col min="12540" max="12540" width="25.54296875" style="25" customWidth="1"/>
    <col min="12541" max="12542" width="11.453125" style="25"/>
    <col min="12543" max="12543" width="12.54296875" style="25" customWidth="1"/>
    <col min="12544" max="12544" width="11.453125" style="25"/>
    <col min="12545" max="12545" width="23.453125" style="25" customWidth="1"/>
    <col min="12546" max="12546" width="34.453125" style="25" customWidth="1"/>
    <col min="12547" max="12793" width="11.453125" style="25"/>
    <col min="12794" max="12794" width="13" style="25" customWidth="1"/>
    <col min="12795" max="12795" width="8.54296875" style="25" bestFit="1" customWidth="1"/>
    <col min="12796" max="12796" width="25.54296875" style="25" customWidth="1"/>
    <col min="12797" max="12798" width="11.453125" style="25"/>
    <col min="12799" max="12799" width="12.54296875" style="25" customWidth="1"/>
    <col min="12800" max="12800" width="11.453125" style="25"/>
    <col min="12801" max="12801" width="23.453125" style="25" customWidth="1"/>
    <col min="12802" max="12802" width="34.453125" style="25" customWidth="1"/>
    <col min="12803" max="13049" width="11.453125" style="25"/>
    <col min="13050" max="13050" width="13" style="25" customWidth="1"/>
    <col min="13051" max="13051" width="8.54296875" style="25" bestFit="1" customWidth="1"/>
    <col min="13052" max="13052" width="25.54296875" style="25" customWidth="1"/>
    <col min="13053" max="13054" width="11.453125" style="25"/>
    <col min="13055" max="13055" width="12.54296875" style="25" customWidth="1"/>
    <col min="13056" max="13056" width="11.453125" style="25"/>
    <col min="13057" max="13057" width="23.453125" style="25" customWidth="1"/>
    <col min="13058" max="13058" width="34.453125" style="25" customWidth="1"/>
    <col min="13059" max="13305" width="11.453125" style="25"/>
    <col min="13306" max="13306" width="13" style="25" customWidth="1"/>
    <col min="13307" max="13307" width="8.54296875" style="25" bestFit="1" customWidth="1"/>
    <col min="13308" max="13308" width="25.54296875" style="25" customWidth="1"/>
    <col min="13309" max="13310" width="11.453125" style="25"/>
    <col min="13311" max="13311" width="12.54296875" style="25" customWidth="1"/>
    <col min="13312" max="13312" width="11.453125" style="25"/>
    <col min="13313" max="13313" width="23.453125" style="25" customWidth="1"/>
    <col min="13314" max="13314" width="34.453125" style="25" customWidth="1"/>
    <col min="13315" max="13561" width="11.453125" style="25"/>
    <col min="13562" max="13562" width="13" style="25" customWidth="1"/>
    <col min="13563" max="13563" width="8.54296875" style="25" bestFit="1" customWidth="1"/>
    <col min="13564" max="13564" width="25.54296875" style="25" customWidth="1"/>
    <col min="13565" max="13566" width="11.453125" style="25"/>
    <col min="13567" max="13567" width="12.54296875" style="25" customWidth="1"/>
    <col min="13568" max="13568" width="11.453125" style="25"/>
    <col min="13569" max="13569" width="23.453125" style="25" customWidth="1"/>
    <col min="13570" max="13570" width="34.453125" style="25" customWidth="1"/>
    <col min="13571" max="13817" width="11.453125" style="25"/>
    <col min="13818" max="13818" width="13" style="25" customWidth="1"/>
    <col min="13819" max="13819" width="8.54296875" style="25" bestFit="1" customWidth="1"/>
    <col min="13820" max="13820" width="25.54296875" style="25" customWidth="1"/>
    <col min="13821" max="13822" width="11.453125" style="25"/>
    <col min="13823" max="13823" width="12.54296875" style="25" customWidth="1"/>
    <col min="13824" max="13824" width="11.453125" style="25"/>
    <col min="13825" max="13825" width="23.453125" style="25" customWidth="1"/>
    <col min="13826" max="13826" width="34.453125" style="25" customWidth="1"/>
    <col min="13827" max="14073" width="11.453125" style="25"/>
    <col min="14074" max="14074" width="13" style="25" customWidth="1"/>
    <col min="14075" max="14075" width="8.54296875" style="25" bestFit="1" customWidth="1"/>
    <col min="14076" max="14076" width="25.54296875" style="25" customWidth="1"/>
    <col min="14077" max="14078" width="11.453125" style="25"/>
    <col min="14079" max="14079" width="12.54296875" style="25" customWidth="1"/>
    <col min="14080" max="14080" width="11.453125" style="25"/>
    <col min="14081" max="14081" width="23.453125" style="25" customWidth="1"/>
    <col min="14082" max="14082" width="34.453125" style="25" customWidth="1"/>
    <col min="14083" max="14329" width="11.453125" style="25"/>
    <col min="14330" max="14330" width="13" style="25" customWidth="1"/>
    <col min="14331" max="14331" width="8.54296875" style="25" bestFit="1" customWidth="1"/>
    <col min="14332" max="14332" width="25.54296875" style="25" customWidth="1"/>
    <col min="14333" max="14334" width="11.453125" style="25"/>
    <col min="14335" max="14335" width="12.54296875" style="25" customWidth="1"/>
    <col min="14336" max="14336" width="11.453125" style="25"/>
    <col min="14337" max="14337" width="23.453125" style="25" customWidth="1"/>
    <col min="14338" max="14338" width="34.453125" style="25" customWidth="1"/>
    <col min="14339" max="14585" width="11.453125" style="25"/>
    <col min="14586" max="14586" width="13" style="25" customWidth="1"/>
    <col min="14587" max="14587" width="8.54296875" style="25" bestFit="1" customWidth="1"/>
    <col min="14588" max="14588" width="25.54296875" style="25" customWidth="1"/>
    <col min="14589" max="14590" width="11.453125" style="25"/>
    <col min="14591" max="14591" width="12.54296875" style="25" customWidth="1"/>
    <col min="14592" max="14592" width="11.453125" style="25"/>
    <col min="14593" max="14593" width="23.453125" style="25" customWidth="1"/>
    <col min="14594" max="14594" width="34.453125" style="25" customWidth="1"/>
    <col min="14595" max="14841" width="11.453125" style="25"/>
    <col min="14842" max="14842" width="13" style="25" customWidth="1"/>
    <col min="14843" max="14843" width="8.54296875" style="25" bestFit="1" customWidth="1"/>
    <col min="14844" max="14844" width="25.54296875" style="25" customWidth="1"/>
    <col min="14845" max="14846" width="11.453125" style="25"/>
    <col min="14847" max="14847" width="12.54296875" style="25" customWidth="1"/>
    <col min="14848" max="14848" width="11.453125" style="25"/>
    <col min="14849" max="14849" width="23.453125" style="25" customWidth="1"/>
    <col min="14850" max="14850" width="34.453125" style="25" customWidth="1"/>
    <col min="14851" max="15097" width="11.453125" style="25"/>
    <col min="15098" max="15098" width="13" style="25" customWidth="1"/>
    <col min="15099" max="15099" width="8.54296875" style="25" bestFit="1" customWidth="1"/>
    <col min="15100" max="15100" width="25.54296875" style="25" customWidth="1"/>
    <col min="15101" max="15102" width="11.453125" style="25"/>
    <col min="15103" max="15103" width="12.54296875" style="25" customWidth="1"/>
    <col min="15104" max="15104" width="11.453125" style="25"/>
    <col min="15105" max="15105" width="23.453125" style="25" customWidth="1"/>
    <col min="15106" max="15106" width="34.453125" style="25" customWidth="1"/>
    <col min="15107" max="15353" width="11.453125" style="25"/>
    <col min="15354" max="15354" width="13" style="25" customWidth="1"/>
    <col min="15355" max="15355" width="8.54296875" style="25" bestFit="1" customWidth="1"/>
    <col min="15356" max="15356" width="25.54296875" style="25" customWidth="1"/>
    <col min="15357" max="15358" width="11.453125" style="25"/>
    <col min="15359" max="15359" width="12.54296875" style="25" customWidth="1"/>
    <col min="15360" max="15360" width="11.453125" style="25"/>
    <col min="15361" max="15361" width="23.453125" style="25" customWidth="1"/>
    <col min="15362" max="15362" width="34.453125" style="25" customWidth="1"/>
    <col min="15363" max="15609" width="11.453125" style="25"/>
    <col min="15610" max="15610" width="13" style="25" customWidth="1"/>
    <col min="15611" max="15611" width="8.54296875" style="25" bestFit="1" customWidth="1"/>
    <col min="15612" max="15612" width="25.54296875" style="25" customWidth="1"/>
    <col min="15613" max="15614" width="11.453125" style="25"/>
    <col min="15615" max="15615" width="12.54296875" style="25" customWidth="1"/>
    <col min="15616" max="15616" width="11.453125" style="25"/>
    <col min="15617" max="15617" width="23.453125" style="25" customWidth="1"/>
    <col min="15618" max="15618" width="34.453125" style="25" customWidth="1"/>
    <col min="15619" max="15865" width="11.453125" style="25"/>
    <col min="15866" max="15866" width="13" style="25" customWidth="1"/>
    <col min="15867" max="15867" width="8.54296875" style="25" bestFit="1" customWidth="1"/>
    <col min="15868" max="15868" width="25.54296875" style="25" customWidth="1"/>
    <col min="15869" max="15870" width="11.453125" style="25"/>
    <col min="15871" max="15871" width="12.54296875" style="25" customWidth="1"/>
    <col min="15872" max="15872" width="11.453125" style="25"/>
    <col min="15873" max="15873" width="23.453125" style="25" customWidth="1"/>
    <col min="15874" max="15874" width="34.453125" style="25" customWidth="1"/>
    <col min="15875" max="16121" width="11.453125" style="25"/>
    <col min="16122" max="16122" width="13" style="25" customWidth="1"/>
    <col min="16123" max="16123" width="8.54296875" style="25" bestFit="1" customWidth="1"/>
    <col min="16124" max="16124" width="25.54296875" style="25" customWidth="1"/>
    <col min="16125" max="16126" width="11.453125" style="25"/>
    <col min="16127" max="16127" width="12.54296875" style="25" customWidth="1"/>
    <col min="16128" max="16128" width="11.453125" style="25"/>
    <col min="16129" max="16129" width="23.453125" style="25" customWidth="1"/>
    <col min="16130" max="16130" width="34.453125" style="25" customWidth="1"/>
    <col min="16131" max="16384" width="11.453125" style="25"/>
  </cols>
  <sheetData>
    <row r="1" spans="1:14">
      <c r="A1" s="21"/>
      <c r="B1" s="22"/>
      <c r="C1" s="22"/>
      <c r="D1" s="23"/>
      <c r="E1" s="24"/>
      <c r="F1" s="88"/>
      <c r="G1" s="88"/>
      <c r="H1" s="88"/>
      <c r="I1" s="88"/>
      <c r="J1" s="88"/>
      <c r="K1" s="89"/>
    </row>
    <row r="2" spans="1:14">
      <c r="A2" s="28"/>
      <c r="B2" s="29"/>
      <c r="C2" s="29"/>
      <c r="D2" s="30"/>
      <c r="E2" s="31"/>
      <c r="F2" s="90"/>
      <c r="G2" s="90"/>
      <c r="H2" s="90"/>
      <c r="I2" s="90"/>
      <c r="J2" s="90"/>
      <c r="K2" s="91"/>
    </row>
    <row r="3" spans="1:14">
      <c r="A3" s="28"/>
      <c r="B3" s="29"/>
      <c r="C3" s="29"/>
      <c r="D3" s="30"/>
      <c r="E3" s="31"/>
      <c r="F3" s="90" t="s">
        <v>62</v>
      </c>
      <c r="G3" s="90"/>
      <c r="H3" s="90"/>
      <c r="I3" s="90"/>
      <c r="J3" s="90"/>
      <c r="K3" s="91"/>
    </row>
    <row r="4" spans="1:14" ht="15.75" customHeight="1">
      <c r="A4" s="28"/>
      <c r="B4" s="29"/>
      <c r="C4" s="29"/>
      <c r="D4" s="30"/>
      <c r="E4" s="31"/>
      <c r="F4" s="90"/>
      <c r="G4" s="90"/>
      <c r="H4" s="90"/>
      <c r="I4" s="90"/>
      <c r="J4" s="90"/>
      <c r="K4" s="91"/>
    </row>
    <row r="5" spans="1:14" ht="15.75" customHeight="1">
      <c r="A5" s="28"/>
      <c r="B5" s="29"/>
      <c r="C5" s="29"/>
      <c r="D5" s="32"/>
      <c r="E5" s="33"/>
      <c r="F5" s="92" t="s">
        <v>63</v>
      </c>
      <c r="G5" s="92"/>
      <c r="H5" s="92"/>
      <c r="I5" s="93" t="str">
        <f ca="1">MID(CELL("nomfichier",$A$1),FIND("]",CELL("nomfichier",$A$1))+1,100)</f>
        <v>S 11</v>
      </c>
      <c r="J5" s="94" t="s">
        <v>64</v>
      </c>
      <c r="K5" s="95">
        <f>DATE(YEAR(F7),MONTH(F7),1)</f>
        <v>44256</v>
      </c>
    </row>
    <row r="6" spans="1:14" ht="15.75" customHeight="1">
      <c r="A6" s="28"/>
      <c r="B6" s="29"/>
      <c r="C6" s="29"/>
      <c r="D6" s="32"/>
      <c r="E6" s="33"/>
      <c r="F6" s="92"/>
      <c r="G6" s="92"/>
      <c r="H6" s="92"/>
      <c r="I6" s="93"/>
      <c r="J6" s="94"/>
      <c r="K6" s="95"/>
    </row>
    <row r="7" spans="1:14" ht="15.75" customHeight="1">
      <c r="A7" s="28"/>
      <c r="B7" s="29"/>
      <c r="C7" s="29"/>
      <c r="D7" s="30"/>
      <c r="E7" s="34" t="s">
        <v>65</v>
      </c>
      <c r="F7" s="86">
        <v>44270</v>
      </c>
      <c r="G7" s="86"/>
      <c r="H7" s="86"/>
      <c r="I7" s="35" t="s">
        <v>66</v>
      </c>
      <c r="J7" s="36">
        <f>F7+4</f>
        <v>44274</v>
      </c>
      <c r="K7" s="37"/>
    </row>
    <row r="8" spans="1:14" ht="16.5" customHeight="1" thickBot="1">
      <c r="A8" s="38"/>
      <c r="B8" s="39"/>
      <c r="C8" s="39"/>
      <c r="D8" s="40"/>
      <c r="E8" s="41"/>
      <c r="F8" s="42"/>
      <c r="G8" s="42"/>
      <c r="H8" s="42"/>
      <c r="I8" s="42"/>
      <c r="J8" s="42"/>
      <c r="K8" s="43"/>
    </row>
    <row r="9" spans="1:14" ht="12.75" customHeight="1">
      <c r="A9" s="44"/>
      <c r="B9" s="44"/>
      <c r="C9" s="44"/>
      <c r="D9" s="44"/>
      <c r="E9" s="44"/>
      <c r="F9" s="44"/>
      <c r="G9" s="87" t="s">
        <v>68</v>
      </c>
      <c r="H9" s="87"/>
      <c r="I9" s="87"/>
      <c r="J9" s="44"/>
      <c r="K9" s="44"/>
    </row>
    <row r="10" spans="1:14" s="48" customFormat="1" ht="36.75" customHeight="1" thickBot="1">
      <c r="A10" s="45" t="s">
        <v>70</v>
      </c>
      <c r="B10" s="46" t="s">
        <v>71</v>
      </c>
      <c r="C10" s="46" t="s">
        <v>72</v>
      </c>
      <c r="D10" s="46" t="s">
        <v>73</v>
      </c>
      <c r="E10" s="46" t="s">
        <v>74</v>
      </c>
      <c r="F10" s="46" t="s">
        <v>75</v>
      </c>
      <c r="G10" s="46" t="s">
        <v>61</v>
      </c>
      <c r="H10" s="47" t="s">
        <v>76</v>
      </c>
      <c r="I10" s="46" t="s">
        <v>77</v>
      </c>
      <c r="J10" s="46" t="s">
        <v>78</v>
      </c>
      <c r="K10" s="46" t="s">
        <v>69</v>
      </c>
      <c r="M10" s="49"/>
      <c r="N10" s="49"/>
    </row>
    <row r="11" spans="1:14" s="48" customFormat="1" ht="16" thickTop="1">
      <c r="A11" s="50" t="s">
        <v>8</v>
      </c>
      <c r="B11" s="51" t="s">
        <v>79</v>
      </c>
      <c r="C11" s="51" t="str">
        <f>IF($B11="","",VLOOKUP($B11,[1]!AGENTS[#Data],2,FALSE))</f>
        <v>TTV</v>
      </c>
      <c r="D11" s="51"/>
      <c r="E11" s="51">
        <v>38</v>
      </c>
      <c r="F11" s="52">
        <f t="shared" ref="F11:F22" si="0">IF($E11="","",$E11/8)</f>
        <v>4.75</v>
      </c>
      <c r="G11" s="52" t="s">
        <v>67</v>
      </c>
      <c r="H11" s="52">
        <f t="shared" ref="H11:I22" si="1">IF($E11="","",$E11/8)</f>
        <v>4.75</v>
      </c>
      <c r="I11" s="52">
        <f t="shared" si="1"/>
        <v>4.75</v>
      </c>
      <c r="J11" s="51" t="s">
        <v>80</v>
      </c>
      <c r="K11" s="53"/>
      <c r="M11" s="54"/>
    </row>
    <row r="12" spans="1:14" s="27" customFormat="1" ht="15.75" customHeight="1">
      <c r="A12" s="55" t="s">
        <v>8</v>
      </c>
      <c r="B12" s="56" t="s">
        <v>81</v>
      </c>
      <c r="C12" s="56" t="str">
        <f>IF($B12="","",VLOOKUP($B12,[1]!AGENTS[#Data],2,FALSE))</f>
        <v>VDI</v>
      </c>
      <c r="D12" s="56"/>
      <c r="E12" s="56">
        <v>25.5</v>
      </c>
      <c r="F12" s="57">
        <f t="shared" si="0"/>
        <v>3.1875</v>
      </c>
      <c r="G12" s="57" t="s">
        <v>67</v>
      </c>
      <c r="H12" s="57">
        <f t="shared" si="1"/>
        <v>3.1875</v>
      </c>
      <c r="I12" s="57">
        <f t="shared" si="1"/>
        <v>3.1875</v>
      </c>
      <c r="J12" s="56" t="s">
        <v>80</v>
      </c>
      <c r="K12" s="58"/>
      <c r="M12" s="49"/>
    </row>
    <row r="13" spans="1:14" s="27" customFormat="1" ht="15.75" customHeight="1">
      <c r="A13" s="78" t="s">
        <v>8</v>
      </c>
      <c r="B13" s="79" t="s">
        <v>86</v>
      </c>
      <c r="C13" s="79" t="str">
        <f>IF($B13="","",VLOOKUP($B13,[1]!AGENTS[#Data],2,FALSE))</f>
        <v>TTV</v>
      </c>
      <c r="D13" s="79"/>
      <c r="E13" s="79">
        <v>12.5</v>
      </c>
      <c r="F13" s="80">
        <f t="shared" si="0"/>
        <v>1.5625</v>
      </c>
      <c r="G13" s="80" t="s">
        <v>67</v>
      </c>
      <c r="H13" s="80">
        <f t="shared" si="1"/>
        <v>1.5625</v>
      </c>
      <c r="I13" s="80">
        <f t="shared" si="1"/>
        <v>1.5625</v>
      </c>
      <c r="J13" s="79" t="s">
        <v>80</v>
      </c>
      <c r="K13" s="62"/>
      <c r="M13" s="49"/>
    </row>
    <row r="14" spans="1:14" s="27" customFormat="1" ht="15.75" customHeight="1">
      <c r="A14" s="63" t="s">
        <v>6</v>
      </c>
      <c r="B14" s="64" t="s">
        <v>86</v>
      </c>
      <c r="C14" s="64" t="str">
        <f>IF($B14="","",VLOOKUP($B14,[1]!AGENTS[#Data],2,FALSE))</f>
        <v>TTV</v>
      </c>
      <c r="D14" s="64"/>
      <c r="E14" s="64">
        <v>25.5</v>
      </c>
      <c r="F14" s="65">
        <f t="shared" si="0"/>
        <v>3.1875</v>
      </c>
      <c r="G14" s="81" t="s">
        <v>67</v>
      </c>
      <c r="H14" s="65">
        <f t="shared" si="1"/>
        <v>3.1875</v>
      </c>
      <c r="I14" s="65">
        <f t="shared" si="1"/>
        <v>3.1875</v>
      </c>
      <c r="J14" s="82" t="s">
        <v>80</v>
      </c>
      <c r="K14" s="58"/>
      <c r="M14" s="49"/>
    </row>
    <row r="15" spans="1:14" s="27" customFormat="1" ht="15.75" customHeight="1">
      <c r="A15" s="59"/>
      <c r="B15" s="60"/>
      <c r="C15" s="60" t="str">
        <f>IF($B15="","",VLOOKUP($B15,[1]!AGENTS[#Data],2,FALSE))</f>
        <v/>
      </c>
      <c r="D15" s="66"/>
      <c r="E15" s="60"/>
      <c r="F15" s="61" t="str">
        <f t="shared" si="0"/>
        <v/>
      </c>
      <c r="G15" s="61"/>
      <c r="H15" s="61" t="str">
        <f t="shared" si="1"/>
        <v/>
      </c>
      <c r="I15" s="61" t="str">
        <f t="shared" si="1"/>
        <v/>
      </c>
      <c r="J15" s="60"/>
      <c r="K15" s="62"/>
      <c r="M15" s="49"/>
      <c r="N15" s="49"/>
    </row>
    <row r="16" spans="1:14" s="27" customFormat="1" ht="15.75" customHeight="1">
      <c r="A16" s="63"/>
      <c r="B16" s="64"/>
      <c r="C16" s="64" t="str">
        <f>IF($B16="","",VLOOKUP($B16,[1]!AGENTS[#Data],2,FALSE))</f>
        <v/>
      </c>
      <c r="D16" s="67"/>
      <c r="E16" s="64"/>
      <c r="F16" s="65" t="str">
        <f t="shared" si="0"/>
        <v/>
      </c>
      <c r="G16" s="65"/>
      <c r="H16" s="65" t="str">
        <f t="shared" si="1"/>
        <v/>
      </c>
      <c r="I16" s="65" t="str">
        <f t="shared" si="1"/>
        <v/>
      </c>
      <c r="J16" s="64"/>
      <c r="K16" s="58"/>
      <c r="M16" s="49"/>
      <c r="N16" s="49"/>
    </row>
    <row r="17" spans="1:17" s="27" customFormat="1" ht="15.75" customHeight="1">
      <c r="A17" s="59"/>
      <c r="B17" s="60"/>
      <c r="C17" s="60" t="str">
        <f>IF($B17="","",VLOOKUP($B17,[1]!AGENTS[#Data],2,FALSE))</f>
        <v/>
      </c>
      <c r="D17" s="66"/>
      <c r="E17" s="60"/>
      <c r="F17" s="61" t="str">
        <f t="shared" si="0"/>
        <v/>
      </c>
      <c r="G17" s="61"/>
      <c r="H17" s="61" t="str">
        <f t="shared" si="1"/>
        <v/>
      </c>
      <c r="I17" s="61" t="str">
        <f t="shared" si="1"/>
        <v/>
      </c>
      <c r="J17" s="60"/>
      <c r="K17" s="62"/>
      <c r="M17" s="49"/>
      <c r="N17" s="49"/>
    </row>
    <row r="18" spans="1:17" s="27" customFormat="1" ht="15.75" customHeight="1">
      <c r="A18" s="63"/>
      <c r="B18" s="64"/>
      <c r="C18" s="64" t="str">
        <f>IF($B18="","",VLOOKUP($B18,[1]!AGENTS[#Data],2,FALSE))</f>
        <v/>
      </c>
      <c r="D18" s="67"/>
      <c r="E18" s="64"/>
      <c r="F18" s="65" t="str">
        <f t="shared" si="0"/>
        <v/>
      </c>
      <c r="G18" s="65"/>
      <c r="H18" s="65" t="str">
        <f t="shared" si="1"/>
        <v/>
      </c>
      <c r="I18" s="65" t="str">
        <f t="shared" si="1"/>
        <v/>
      </c>
      <c r="J18" s="64"/>
      <c r="K18" s="58"/>
      <c r="M18" s="49"/>
      <c r="N18" s="49"/>
    </row>
    <row r="19" spans="1:17" s="27" customFormat="1" ht="15.75" customHeight="1">
      <c r="A19" s="59"/>
      <c r="B19" s="60"/>
      <c r="C19" s="60" t="str">
        <f>IF($B19="","",VLOOKUP($B19,[1]!AGENTS[#Data],2,FALSE))</f>
        <v/>
      </c>
      <c r="D19" s="66"/>
      <c r="E19" s="60"/>
      <c r="F19" s="61" t="str">
        <f t="shared" si="0"/>
        <v/>
      </c>
      <c r="G19" s="61"/>
      <c r="H19" s="61" t="str">
        <f t="shared" si="1"/>
        <v/>
      </c>
      <c r="I19" s="61" t="str">
        <f t="shared" si="1"/>
        <v/>
      </c>
      <c r="J19" s="60"/>
      <c r="K19" s="62"/>
      <c r="M19" s="49"/>
      <c r="N19" s="49"/>
    </row>
    <row r="20" spans="1:17" s="27" customFormat="1" ht="15.75" customHeight="1">
      <c r="A20" s="63"/>
      <c r="B20" s="64"/>
      <c r="C20" s="64" t="str">
        <f>IF($B20="","",VLOOKUP($B20,[1]!AGENTS[#Data],2,FALSE))</f>
        <v/>
      </c>
      <c r="D20" s="67"/>
      <c r="E20" s="64"/>
      <c r="F20" s="65" t="str">
        <f t="shared" si="0"/>
        <v/>
      </c>
      <c r="G20" s="65"/>
      <c r="H20" s="65" t="str">
        <f t="shared" si="1"/>
        <v/>
      </c>
      <c r="I20" s="65" t="str">
        <f t="shared" si="1"/>
        <v/>
      </c>
      <c r="J20" s="64"/>
      <c r="K20" s="58"/>
      <c r="M20" s="49"/>
      <c r="N20" s="49"/>
    </row>
    <row r="21" spans="1:17">
      <c r="A21" s="59"/>
      <c r="B21" s="60"/>
      <c r="C21" s="60" t="str">
        <f>IF($B21="","",VLOOKUP($B21,[1]!AGENTS[#Data],2,FALSE))</f>
        <v/>
      </c>
      <c r="D21" s="66"/>
      <c r="E21" s="60"/>
      <c r="F21" s="61" t="str">
        <f t="shared" si="0"/>
        <v/>
      </c>
      <c r="G21" s="61"/>
      <c r="H21" s="61" t="str">
        <f t="shared" si="1"/>
        <v/>
      </c>
      <c r="I21" s="61" t="str">
        <f t="shared" si="1"/>
        <v/>
      </c>
      <c r="J21" s="60"/>
      <c r="K21" s="62"/>
    </row>
    <row r="22" spans="1:17" ht="16" thickBot="1">
      <c r="A22" s="63"/>
      <c r="B22" s="64"/>
      <c r="C22" s="64" t="str">
        <f>IF($B22="","",VLOOKUP($B22,[1]!AGENTS[#Data],2,FALSE))</f>
        <v/>
      </c>
      <c r="D22" s="67"/>
      <c r="E22" s="64"/>
      <c r="F22" s="65" t="str">
        <f t="shared" si="0"/>
        <v/>
      </c>
      <c r="G22" s="65"/>
      <c r="H22" s="65" t="str">
        <f t="shared" si="1"/>
        <v/>
      </c>
      <c r="I22" s="65" t="str">
        <f t="shared" si="1"/>
        <v/>
      </c>
      <c r="J22" s="64"/>
      <c r="K22" s="58"/>
    </row>
    <row r="23" spans="1:17" ht="18.75" customHeight="1" thickTop="1">
      <c r="A23" s="68" t="s">
        <v>82</v>
      </c>
      <c r="B23" s="69"/>
      <c r="C23" s="69"/>
      <c r="D23" s="69"/>
      <c r="E23" s="70">
        <f>SUBTOTAL(109,'S 11'!$E$11:$E$22)</f>
        <v>101.5</v>
      </c>
      <c r="F23" s="69"/>
      <c r="G23" s="69"/>
      <c r="H23" s="71"/>
      <c r="I23" s="71"/>
      <c r="J23" s="69"/>
      <c r="K23" s="72"/>
    </row>
    <row r="25" spans="1:17">
      <c r="L25" s="26"/>
      <c r="M25" s="27"/>
      <c r="N25" s="25"/>
      <c r="P25" s="25"/>
      <c r="Q25" s="25"/>
    </row>
    <row r="26" spans="1:17">
      <c r="L26" s="26"/>
      <c r="M26" s="27"/>
      <c r="N26" s="25"/>
      <c r="P26" s="25"/>
      <c r="Q26" s="25"/>
    </row>
    <row r="27" spans="1:17">
      <c r="L27" s="26"/>
      <c r="M27" s="27"/>
      <c r="N27" s="25"/>
      <c r="P27" s="25"/>
      <c r="Q27" s="25"/>
    </row>
    <row r="28" spans="1:17">
      <c r="L28" s="26"/>
      <c r="M28" s="27"/>
      <c r="N28" s="25"/>
      <c r="P28" s="25"/>
      <c r="Q28" s="25"/>
    </row>
    <row r="29" spans="1:17">
      <c r="C29" s="73"/>
      <c r="J29" s="26"/>
      <c r="K29" s="26"/>
      <c r="L29" s="26"/>
      <c r="M29" s="27"/>
      <c r="N29" s="25"/>
      <c r="P29" s="25"/>
      <c r="Q29" s="25"/>
    </row>
    <row r="30" spans="1:17">
      <c r="C30" s="73"/>
      <c r="J30" s="26"/>
      <c r="K30" s="26"/>
      <c r="L30" s="26"/>
      <c r="M30" s="27"/>
      <c r="N30" s="25"/>
      <c r="P30" s="25"/>
      <c r="Q30" s="25"/>
    </row>
    <row r="31" spans="1:17">
      <c r="C31" s="73"/>
      <c r="J31" s="26"/>
      <c r="K31" s="26"/>
      <c r="L31" s="26"/>
      <c r="M31" s="27"/>
      <c r="N31" s="25"/>
      <c r="P31" s="25"/>
      <c r="Q31" s="25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A1:Q31"/>
  <sheetViews>
    <sheetView showGridLines="0" zoomScale="90" zoomScaleNormal="90" workbookViewId="0">
      <selection activeCell="K5" sqref="K5:K6"/>
    </sheetView>
  </sheetViews>
  <sheetFormatPr baseColWidth="10" defaultRowHeight="15.5"/>
  <cols>
    <col min="1" max="1" width="15.26953125" style="25" customWidth="1"/>
    <col min="2" max="2" width="15.1796875" style="25" customWidth="1"/>
    <col min="3" max="3" width="12" style="25" customWidth="1"/>
    <col min="4" max="4" width="28.7265625" style="25" customWidth="1"/>
    <col min="5" max="5" width="12" style="25" customWidth="1"/>
    <col min="6" max="6" width="10.1796875" style="25" customWidth="1"/>
    <col min="7" max="7" width="7.1796875" style="25" customWidth="1"/>
    <col min="8" max="8" width="7" style="25" customWidth="1"/>
    <col min="9" max="9" width="10.453125" style="25" customWidth="1"/>
    <col min="10" max="10" width="23.453125" style="25" customWidth="1"/>
    <col min="11" max="11" width="34.453125" style="25" customWidth="1"/>
    <col min="12" max="12" width="4.453125" style="25" customWidth="1"/>
    <col min="13" max="13" width="3.7265625" style="26" customWidth="1"/>
    <col min="14" max="14" width="11.81640625" style="26" customWidth="1"/>
    <col min="15" max="15" width="15.453125" style="25" customWidth="1"/>
    <col min="16" max="17" width="11.453125" style="27"/>
    <col min="18" max="249" width="11.453125" style="25"/>
    <col min="250" max="250" width="13" style="25" customWidth="1"/>
    <col min="251" max="251" width="8.54296875" style="25" bestFit="1" customWidth="1"/>
    <col min="252" max="252" width="25.54296875" style="25" customWidth="1"/>
    <col min="253" max="254" width="11.453125" style="25"/>
    <col min="255" max="255" width="12.54296875" style="25" customWidth="1"/>
    <col min="256" max="256" width="11.453125" style="25"/>
    <col min="257" max="257" width="23.453125" style="25" customWidth="1"/>
    <col min="258" max="258" width="34.453125" style="25" customWidth="1"/>
    <col min="259" max="505" width="11.453125" style="25"/>
    <col min="506" max="506" width="13" style="25" customWidth="1"/>
    <col min="507" max="507" width="8.54296875" style="25" bestFit="1" customWidth="1"/>
    <col min="508" max="508" width="25.54296875" style="25" customWidth="1"/>
    <col min="509" max="510" width="11.453125" style="25"/>
    <col min="511" max="511" width="12.54296875" style="25" customWidth="1"/>
    <col min="512" max="512" width="11.453125" style="25"/>
    <col min="513" max="513" width="23.453125" style="25" customWidth="1"/>
    <col min="514" max="514" width="34.453125" style="25" customWidth="1"/>
    <col min="515" max="761" width="11.453125" style="25"/>
    <col min="762" max="762" width="13" style="25" customWidth="1"/>
    <col min="763" max="763" width="8.54296875" style="25" bestFit="1" customWidth="1"/>
    <col min="764" max="764" width="25.54296875" style="25" customWidth="1"/>
    <col min="765" max="766" width="11.453125" style="25"/>
    <col min="767" max="767" width="12.54296875" style="25" customWidth="1"/>
    <col min="768" max="768" width="11.453125" style="25"/>
    <col min="769" max="769" width="23.453125" style="25" customWidth="1"/>
    <col min="770" max="770" width="34.453125" style="25" customWidth="1"/>
    <col min="771" max="1017" width="11.453125" style="25"/>
    <col min="1018" max="1018" width="13" style="25" customWidth="1"/>
    <col min="1019" max="1019" width="8.54296875" style="25" bestFit="1" customWidth="1"/>
    <col min="1020" max="1020" width="25.54296875" style="25" customWidth="1"/>
    <col min="1021" max="1022" width="11.453125" style="25"/>
    <col min="1023" max="1023" width="12.54296875" style="25" customWidth="1"/>
    <col min="1024" max="1024" width="11.453125" style="25"/>
    <col min="1025" max="1025" width="23.453125" style="25" customWidth="1"/>
    <col min="1026" max="1026" width="34.453125" style="25" customWidth="1"/>
    <col min="1027" max="1273" width="11.453125" style="25"/>
    <col min="1274" max="1274" width="13" style="25" customWidth="1"/>
    <col min="1275" max="1275" width="8.54296875" style="25" bestFit="1" customWidth="1"/>
    <col min="1276" max="1276" width="25.54296875" style="25" customWidth="1"/>
    <col min="1277" max="1278" width="11.453125" style="25"/>
    <col min="1279" max="1279" width="12.54296875" style="25" customWidth="1"/>
    <col min="1280" max="1280" width="11.453125" style="25"/>
    <col min="1281" max="1281" width="23.453125" style="25" customWidth="1"/>
    <col min="1282" max="1282" width="34.453125" style="25" customWidth="1"/>
    <col min="1283" max="1529" width="11.453125" style="25"/>
    <col min="1530" max="1530" width="13" style="25" customWidth="1"/>
    <col min="1531" max="1531" width="8.54296875" style="25" bestFit="1" customWidth="1"/>
    <col min="1532" max="1532" width="25.54296875" style="25" customWidth="1"/>
    <col min="1533" max="1534" width="11.453125" style="25"/>
    <col min="1535" max="1535" width="12.54296875" style="25" customWidth="1"/>
    <col min="1536" max="1536" width="11.453125" style="25"/>
    <col min="1537" max="1537" width="23.453125" style="25" customWidth="1"/>
    <col min="1538" max="1538" width="34.453125" style="25" customWidth="1"/>
    <col min="1539" max="1785" width="11.453125" style="25"/>
    <col min="1786" max="1786" width="13" style="25" customWidth="1"/>
    <col min="1787" max="1787" width="8.54296875" style="25" bestFit="1" customWidth="1"/>
    <col min="1788" max="1788" width="25.54296875" style="25" customWidth="1"/>
    <col min="1789" max="1790" width="11.453125" style="25"/>
    <col min="1791" max="1791" width="12.54296875" style="25" customWidth="1"/>
    <col min="1792" max="1792" width="11.453125" style="25"/>
    <col min="1793" max="1793" width="23.453125" style="25" customWidth="1"/>
    <col min="1794" max="1794" width="34.453125" style="25" customWidth="1"/>
    <col min="1795" max="2041" width="11.453125" style="25"/>
    <col min="2042" max="2042" width="13" style="25" customWidth="1"/>
    <col min="2043" max="2043" width="8.54296875" style="25" bestFit="1" customWidth="1"/>
    <col min="2044" max="2044" width="25.54296875" style="25" customWidth="1"/>
    <col min="2045" max="2046" width="11.453125" style="25"/>
    <col min="2047" max="2047" width="12.54296875" style="25" customWidth="1"/>
    <col min="2048" max="2048" width="11.453125" style="25"/>
    <col min="2049" max="2049" width="23.453125" style="25" customWidth="1"/>
    <col min="2050" max="2050" width="34.453125" style="25" customWidth="1"/>
    <col min="2051" max="2297" width="11.453125" style="25"/>
    <col min="2298" max="2298" width="13" style="25" customWidth="1"/>
    <col min="2299" max="2299" width="8.54296875" style="25" bestFit="1" customWidth="1"/>
    <col min="2300" max="2300" width="25.54296875" style="25" customWidth="1"/>
    <col min="2301" max="2302" width="11.453125" style="25"/>
    <col min="2303" max="2303" width="12.54296875" style="25" customWidth="1"/>
    <col min="2304" max="2304" width="11.453125" style="25"/>
    <col min="2305" max="2305" width="23.453125" style="25" customWidth="1"/>
    <col min="2306" max="2306" width="34.453125" style="25" customWidth="1"/>
    <col min="2307" max="2553" width="11.453125" style="25"/>
    <col min="2554" max="2554" width="13" style="25" customWidth="1"/>
    <col min="2555" max="2555" width="8.54296875" style="25" bestFit="1" customWidth="1"/>
    <col min="2556" max="2556" width="25.54296875" style="25" customWidth="1"/>
    <col min="2557" max="2558" width="11.453125" style="25"/>
    <col min="2559" max="2559" width="12.54296875" style="25" customWidth="1"/>
    <col min="2560" max="2560" width="11.453125" style="25"/>
    <col min="2561" max="2561" width="23.453125" style="25" customWidth="1"/>
    <col min="2562" max="2562" width="34.453125" style="25" customWidth="1"/>
    <col min="2563" max="2809" width="11.453125" style="25"/>
    <col min="2810" max="2810" width="13" style="25" customWidth="1"/>
    <col min="2811" max="2811" width="8.54296875" style="25" bestFit="1" customWidth="1"/>
    <col min="2812" max="2812" width="25.54296875" style="25" customWidth="1"/>
    <col min="2813" max="2814" width="11.453125" style="25"/>
    <col min="2815" max="2815" width="12.54296875" style="25" customWidth="1"/>
    <col min="2816" max="2816" width="11.453125" style="25"/>
    <col min="2817" max="2817" width="23.453125" style="25" customWidth="1"/>
    <col min="2818" max="2818" width="34.453125" style="25" customWidth="1"/>
    <col min="2819" max="3065" width="11.453125" style="25"/>
    <col min="3066" max="3066" width="13" style="25" customWidth="1"/>
    <col min="3067" max="3067" width="8.54296875" style="25" bestFit="1" customWidth="1"/>
    <col min="3068" max="3068" width="25.54296875" style="25" customWidth="1"/>
    <col min="3069" max="3070" width="11.453125" style="25"/>
    <col min="3071" max="3071" width="12.54296875" style="25" customWidth="1"/>
    <col min="3072" max="3072" width="11.453125" style="25"/>
    <col min="3073" max="3073" width="23.453125" style="25" customWidth="1"/>
    <col min="3074" max="3074" width="34.453125" style="25" customWidth="1"/>
    <col min="3075" max="3321" width="11.453125" style="25"/>
    <col min="3322" max="3322" width="13" style="25" customWidth="1"/>
    <col min="3323" max="3323" width="8.54296875" style="25" bestFit="1" customWidth="1"/>
    <col min="3324" max="3324" width="25.54296875" style="25" customWidth="1"/>
    <col min="3325" max="3326" width="11.453125" style="25"/>
    <col min="3327" max="3327" width="12.54296875" style="25" customWidth="1"/>
    <col min="3328" max="3328" width="11.453125" style="25"/>
    <col min="3329" max="3329" width="23.453125" style="25" customWidth="1"/>
    <col min="3330" max="3330" width="34.453125" style="25" customWidth="1"/>
    <col min="3331" max="3577" width="11.453125" style="25"/>
    <col min="3578" max="3578" width="13" style="25" customWidth="1"/>
    <col min="3579" max="3579" width="8.54296875" style="25" bestFit="1" customWidth="1"/>
    <col min="3580" max="3580" width="25.54296875" style="25" customWidth="1"/>
    <col min="3581" max="3582" width="11.453125" style="25"/>
    <col min="3583" max="3583" width="12.54296875" style="25" customWidth="1"/>
    <col min="3584" max="3584" width="11.453125" style="25"/>
    <col min="3585" max="3585" width="23.453125" style="25" customWidth="1"/>
    <col min="3586" max="3586" width="34.453125" style="25" customWidth="1"/>
    <col min="3587" max="3833" width="11.453125" style="25"/>
    <col min="3834" max="3834" width="13" style="25" customWidth="1"/>
    <col min="3835" max="3835" width="8.54296875" style="25" bestFit="1" customWidth="1"/>
    <col min="3836" max="3836" width="25.54296875" style="25" customWidth="1"/>
    <col min="3837" max="3838" width="11.453125" style="25"/>
    <col min="3839" max="3839" width="12.54296875" style="25" customWidth="1"/>
    <col min="3840" max="3840" width="11.453125" style="25"/>
    <col min="3841" max="3841" width="23.453125" style="25" customWidth="1"/>
    <col min="3842" max="3842" width="34.453125" style="25" customWidth="1"/>
    <col min="3843" max="4089" width="11.453125" style="25"/>
    <col min="4090" max="4090" width="13" style="25" customWidth="1"/>
    <col min="4091" max="4091" width="8.54296875" style="25" bestFit="1" customWidth="1"/>
    <col min="4092" max="4092" width="25.54296875" style="25" customWidth="1"/>
    <col min="4093" max="4094" width="11.453125" style="25"/>
    <col min="4095" max="4095" width="12.54296875" style="25" customWidth="1"/>
    <col min="4096" max="4096" width="11.453125" style="25"/>
    <col min="4097" max="4097" width="23.453125" style="25" customWidth="1"/>
    <col min="4098" max="4098" width="34.453125" style="25" customWidth="1"/>
    <col min="4099" max="4345" width="11.453125" style="25"/>
    <col min="4346" max="4346" width="13" style="25" customWidth="1"/>
    <col min="4347" max="4347" width="8.54296875" style="25" bestFit="1" customWidth="1"/>
    <col min="4348" max="4348" width="25.54296875" style="25" customWidth="1"/>
    <col min="4349" max="4350" width="11.453125" style="25"/>
    <col min="4351" max="4351" width="12.54296875" style="25" customWidth="1"/>
    <col min="4352" max="4352" width="11.453125" style="25"/>
    <col min="4353" max="4353" width="23.453125" style="25" customWidth="1"/>
    <col min="4354" max="4354" width="34.453125" style="25" customWidth="1"/>
    <col min="4355" max="4601" width="11.453125" style="25"/>
    <col min="4602" max="4602" width="13" style="25" customWidth="1"/>
    <col min="4603" max="4603" width="8.54296875" style="25" bestFit="1" customWidth="1"/>
    <col min="4604" max="4604" width="25.54296875" style="25" customWidth="1"/>
    <col min="4605" max="4606" width="11.453125" style="25"/>
    <col min="4607" max="4607" width="12.54296875" style="25" customWidth="1"/>
    <col min="4608" max="4608" width="11.453125" style="25"/>
    <col min="4609" max="4609" width="23.453125" style="25" customWidth="1"/>
    <col min="4610" max="4610" width="34.453125" style="25" customWidth="1"/>
    <col min="4611" max="4857" width="11.453125" style="25"/>
    <col min="4858" max="4858" width="13" style="25" customWidth="1"/>
    <col min="4859" max="4859" width="8.54296875" style="25" bestFit="1" customWidth="1"/>
    <col min="4860" max="4860" width="25.54296875" style="25" customWidth="1"/>
    <col min="4861" max="4862" width="11.453125" style="25"/>
    <col min="4863" max="4863" width="12.54296875" style="25" customWidth="1"/>
    <col min="4864" max="4864" width="11.453125" style="25"/>
    <col min="4865" max="4865" width="23.453125" style="25" customWidth="1"/>
    <col min="4866" max="4866" width="34.453125" style="25" customWidth="1"/>
    <col min="4867" max="5113" width="11.453125" style="25"/>
    <col min="5114" max="5114" width="13" style="25" customWidth="1"/>
    <col min="5115" max="5115" width="8.54296875" style="25" bestFit="1" customWidth="1"/>
    <col min="5116" max="5116" width="25.54296875" style="25" customWidth="1"/>
    <col min="5117" max="5118" width="11.453125" style="25"/>
    <col min="5119" max="5119" width="12.54296875" style="25" customWidth="1"/>
    <col min="5120" max="5120" width="11.453125" style="25"/>
    <col min="5121" max="5121" width="23.453125" style="25" customWidth="1"/>
    <col min="5122" max="5122" width="34.453125" style="25" customWidth="1"/>
    <col min="5123" max="5369" width="11.453125" style="25"/>
    <col min="5370" max="5370" width="13" style="25" customWidth="1"/>
    <col min="5371" max="5371" width="8.54296875" style="25" bestFit="1" customWidth="1"/>
    <col min="5372" max="5372" width="25.54296875" style="25" customWidth="1"/>
    <col min="5373" max="5374" width="11.453125" style="25"/>
    <col min="5375" max="5375" width="12.54296875" style="25" customWidth="1"/>
    <col min="5376" max="5376" width="11.453125" style="25"/>
    <col min="5377" max="5377" width="23.453125" style="25" customWidth="1"/>
    <col min="5378" max="5378" width="34.453125" style="25" customWidth="1"/>
    <col min="5379" max="5625" width="11.453125" style="25"/>
    <col min="5626" max="5626" width="13" style="25" customWidth="1"/>
    <col min="5627" max="5627" width="8.54296875" style="25" bestFit="1" customWidth="1"/>
    <col min="5628" max="5628" width="25.54296875" style="25" customWidth="1"/>
    <col min="5629" max="5630" width="11.453125" style="25"/>
    <col min="5631" max="5631" width="12.54296875" style="25" customWidth="1"/>
    <col min="5632" max="5632" width="11.453125" style="25"/>
    <col min="5633" max="5633" width="23.453125" style="25" customWidth="1"/>
    <col min="5634" max="5634" width="34.453125" style="25" customWidth="1"/>
    <col min="5635" max="5881" width="11.453125" style="25"/>
    <col min="5882" max="5882" width="13" style="25" customWidth="1"/>
    <col min="5883" max="5883" width="8.54296875" style="25" bestFit="1" customWidth="1"/>
    <col min="5884" max="5884" width="25.54296875" style="25" customWidth="1"/>
    <col min="5885" max="5886" width="11.453125" style="25"/>
    <col min="5887" max="5887" width="12.54296875" style="25" customWidth="1"/>
    <col min="5888" max="5888" width="11.453125" style="25"/>
    <col min="5889" max="5889" width="23.453125" style="25" customWidth="1"/>
    <col min="5890" max="5890" width="34.453125" style="25" customWidth="1"/>
    <col min="5891" max="6137" width="11.453125" style="25"/>
    <col min="6138" max="6138" width="13" style="25" customWidth="1"/>
    <col min="6139" max="6139" width="8.54296875" style="25" bestFit="1" customWidth="1"/>
    <col min="6140" max="6140" width="25.54296875" style="25" customWidth="1"/>
    <col min="6141" max="6142" width="11.453125" style="25"/>
    <col min="6143" max="6143" width="12.54296875" style="25" customWidth="1"/>
    <col min="6144" max="6144" width="11.453125" style="25"/>
    <col min="6145" max="6145" width="23.453125" style="25" customWidth="1"/>
    <col min="6146" max="6146" width="34.453125" style="25" customWidth="1"/>
    <col min="6147" max="6393" width="11.453125" style="25"/>
    <col min="6394" max="6394" width="13" style="25" customWidth="1"/>
    <col min="6395" max="6395" width="8.54296875" style="25" bestFit="1" customWidth="1"/>
    <col min="6396" max="6396" width="25.54296875" style="25" customWidth="1"/>
    <col min="6397" max="6398" width="11.453125" style="25"/>
    <col min="6399" max="6399" width="12.54296875" style="25" customWidth="1"/>
    <col min="6400" max="6400" width="11.453125" style="25"/>
    <col min="6401" max="6401" width="23.453125" style="25" customWidth="1"/>
    <col min="6402" max="6402" width="34.453125" style="25" customWidth="1"/>
    <col min="6403" max="6649" width="11.453125" style="25"/>
    <col min="6650" max="6650" width="13" style="25" customWidth="1"/>
    <col min="6651" max="6651" width="8.54296875" style="25" bestFit="1" customWidth="1"/>
    <col min="6652" max="6652" width="25.54296875" style="25" customWidth="1"/>
    <col min="6653" max="6654" width="11.453125" style="25"/>
    <col min="6655" max="6655" width="12.54296875" style="25" customWidth="1"/>
    <col min="6656" max="6656" width="11.453125" style="25"/>
    <col min="6657" max="6657" width="23.453125" style="25" customWidth="1"/>
    <col min="6658" max="6658" width="34.453125" style="25" customWidth="1"/>
    <col min="6659" max="6905" width="11.453125" style="25"/>
    <col min="6906" max="6906" width="13" style="25" customWidth="1"/>
    <col min="6907" max="6907" width="8.54296875" style="25" bestFit="1" customWidth="1"/>
    <col min="6908" max="6908" width="25.54296875" style="25" customWidth="1"/>
    <col min="6909" max="6910" width="11.453125" style="25"/>
    <col min="6911" max="6911" width="12.54296875" style="25" customWidth="1"/>
    <col min="6912" max="6912" width="11.453125" style="25"/>
    <col min="6913" max="6913" width="23.453125" style="25" customWidth="1"/>
    <col min="6914" max="6914" width="34.453125" style="25" customWidth="1"/>
    <col min="6915" max="7161" width="11.453125" style="25"/>
    <col min="7162" max="7162" width="13" style="25" customWidth="1"/>
    <col min="7163" max="7163" width="8.54296875" style="25" bestFit="1" customWidth="1"/>
    <col min="7164" max="7164" width="25.54296875" style="25" customWidth="1"/>
    <col min="7165" max="7166" width="11.453125" style="25"/>
    <col min="7167" max="7167" width="12.54296875" style="25" customWidth="1"/>
    <col min="7168" max="7168" width="11.453125" style="25"/>
    <col min="7169" max="7169" width="23.453125" style="25" customWidth="1"/>
    <col min="7170" max="7170" width="34.453125" style="25" customWidth="1"/>
    <col min="7171" max="7417" width="11.453125" style="25"/>
    <col min="7418" max="7418" width="13" style="25" customWidth="1"/>
    <col min="7419" max="7419" width="8.54296875" style="25" bestFit="1" customWidth="1"/>
    <col min="7420" max="7420" width="25.54296875" style="25" customWidth="1"/>
    <col min="7421" max="7422" width="11.453125" style="25"/>
    <col min="7423" max="7423" width="12.54296875" style="25" customWidth="1"/>
    <col min="7424" max="7424" width="11.453125" style="25"/>
    <col min="7425" max="7425" width="23.453125" style="25" customWidth="1"/>
    <col min="7426" max="7426" width="34.453125" style="25" customWidth="1"/>
    <col min="7427" max="7673" width="11.453125" style="25"/>
    <col min="7674" max="7674" width="13" style="25" customWidth="1"/>
    <col min="7675" max="7675" width="8.54296875" style="25" bestFit="1" customWidth="1"/>
    <col min="7676" max="7676" width="25.54296875" style="25" customWidth="1"/>
    <col min="7677" max="7678" width="11.453125" style="25"/>
    <col min="7679" max="7679" width="12.54296875" style="25" customWidth="1"/>
    <col min="7680" max="7680" width="11.453125" style="25"/>
    <col min="7681" max="7681" width="23.453125" style="25" customWidth="1"/>
    <col min="7682" max="7682" width="34.453125" style="25" customWidth="1"/>
    <col min="7683" max="7929" width="11.453125" style="25"/>
    <col min="7930" max="7930" width="13" style="25" customWidth="1"/>
    <col min="7931" max="7931" width="8.54296875" style="25" bestFit="1" customWidth="1"/>
    <col min="7932" max="7932" width="25.54296875" style="25" customWidth="1"/>
    <col min="7933" max="7934" width="11.453125" style="25"/>
    <col min="7935" max="7935" width="12.54296875" style="25" customWidth="1"/>
    <col min="7936" max="7936" width="11.453125" style="25"/>
    <col min="7937" max="7937" width="23.453125" style="25" customWidth="1"/>
    <col min="7938" max="7938" width="34.453125" style="25" customWidth="1"/>
    <col min="7939" max="8185" width="11.453125" style="25"/>
    <col min="8186" max="8186" width="13" style="25" customWidth="1"/>
    <col min="8187" max="8187" width="8.54296875" style="25" bestFit="1" customWidth="1"/>
    <col min="8188" max="8188" width="25.54296875" style="25" customWidth="1"/>
    <col min="8189" max="8190" width="11.453125" style="25"/>
    <col min="8191" max="8191" width="12.54296875" style="25" customWidth="1"/>
    <col min="8192" max="8192" width="11.453125" style="25"/>
    <col min="8193" max="8193" width="23.453125" style="25" customWidth="1"/>
    <col min="8194" max="8194" width="34.453125" style="25" customWidth="1"/>
    <col min="8195" max="8441" width="11.453125" style="25"/>
    <col min="8442" max="8442" width="13" style="25" customWidth="1"/>
    <col min="8443" max="8443" width="8.54296875" style="25" bestFit="1" customWidth="1"/>
    <col min="8444" max="8444" width="25.54296875" style="25" customWidth="1"/>
    <col min="8445" max="8446" width="11.453125" style="25"/>
    <col min="8447" max="8447" width="12.54296875" style="25" customWidth="1"/>
    <col min="8448" max="8448" width="11.453125" style="25"/>
    <col min="8449" max="8449" width="23.453125" style="25" customWidth="1"/>
    <col min="8450" max="8450" width="34.453125" style="25" customWidth="1"/>
    <col min="8451" max="8697" width="11.453125" style="25"/>
    <col min="8698" max="8698" width="13" style="25" customWidth="1"/>
    <col min="8699" max="8699" width="8.54296875" style="25" bestFit="1" customWidth="1"/>
    <col min="8700" max="8700" width="25.54296875" style="25" customWidth="1"/>
    <col min="8701" max="8702" width="11.453125" style="25"/>
    <col min="8703" max="8703" width="12.54296875" style="25" customWidth="1"/>
    <col min="8704" max="8704" width="11.453125" style="25"/>
    <col min="8705" max="8705" width="23.453125" style="25" customWidth="1"/>
    <col min="8706" max="8706" width="34.453125" style="25" customWidth="1"/>
    <col min="8707" max="8953" width="11.453125" style="25"/>
    <col min="8954" max="8954" width="13" style="25" customWidth="1"/>
    <col min="8955" max="8955" width="8.54296875" style="25" bestFit="1" customWidth="1"/>
    <col min="8956" max="8956" width="25.54296875" style="25" customWidth="1"/>
    <col min="8957" max="8958" width="11.453125" style="25"/>
    <col min="8959" max="8959" width="12.54296875" style="25" customWidth="1"/>
    <col min="8960" max="8960" width="11.453125" style="25"/>
    <col min="8961" max="8961" width="23.453125" style="25" customWidth="1"/>
    <col min="8962" max="8962" width="34.453125" style="25" customWidth="1"/>
    <col min="8963" max="9209" width="11.453125" style="25"/>
    <col min="9210" max="9210" width="13" style="25" customWidth="1"/>
    <col min="9211" max="9211" width="8.54296875" style="25" bestFit="1" customWidth="1"/>
    <col min="9212" max="9212" width="25.54296875" style="25" customWidth="1"/>
    <col min="9213" max="9214" width="11.453125" style="25"/>
    <col min="9215" max="9215" width="12.54296875" style="25" customWidth="1"/>
    <col min="9216" max="9216" width="11.453125" style="25"/>
    <col min="9217" max="9217" width="23.453125" style="25" customWidth="1"/>
    <col min="9218" max="9218" width="34.453125" style="25" customWidth="1"/>
    <col min="9219" max="9465" width="11.453125" style="25"/>
    <col min="9466" max="9466" width="13" style="25" customWidth="1"/>
    <col min="9467" max="9467" width="8.54296875" style="25" bestFit="1" customWidth="1"/>
    <col min="9468" max="9468" width="25.54296875" style="25" customWidth="1"/>
    <col min="9469" max="9470" width="11.453125" style="25"/>
    <col min="9471" max="9471" width="12.54296875" style="25" customWidth="1"/>
    <col min="9472" max="9472" width="11.453125" style="25"/>
    <col min="9473" max="9473" width="23.453125" style="25" customWidth="1"/>
    <col min="9474" max="9474" width="34.453125" style="25" customWidth="1"/>
    <col min="9475" max="9721" width="11.453125" style="25"/>
    <col min="9722" max="9722" width="13" style="25" customWidth="1"/>
    <col min="9723" max="9723" width="8.54296875" style="25" bestFit="1" customWidth="1"/>
    <col min="9724" max="9724" width="25.54296875" style="25" customWidth="1"/>
    <col min="9725" max="9726" width="11.453125" style="25"/>
    <col min="9727" max="9727" width="12.54296875" style="25" customWidth="1"/>
    <col min="9728" max="9728" width="11.453125" style="25"/>
    <col min="9729" max="9729" width="23.453125" style="25" customWidth="1"/>
    <col min="9730" max="9730" width="34.453125" style="25" customWidth="1"/>
    <col min="9731" max="9977" width="11.453125" style="25"/>
    <col min="9978" max="9978" width="13" style="25" customWidth="1"/>
    <col min="9979" max="9979" width="8.54296875" style="25" bestFit="1" customWidth="1"/>
    <col min="9980" max="9980" width="25.54296875" style="25" customWidth="1"/>
    <col min="9981" max="9982" width="11.453125" style="25"/>
    <col min="9983" max="9983" width="12.54296875" style="25" customWidth="1"/>
    <col min="9984" max="9984" width="11.453125" style="25"/>
    <col min="9985" max="9985" width="23.453125" style="25" customWidth="1"/>
    <col min="9986" max="9986" width="34.453125" style="25" customWidth="1"/>
    <col min="9987" max="10233" width="11.453125" style="25"/>
    <col min="10234" max="10234" width="13" style="25" customWidth="1"/>
    <col min="10235" max="10235" width="8.54296875" style="25" bestFit="1" customWidth="1"/>
    <col min="10236" max="10236" width="25.54296875" style="25" customWidth="1"/>
    <col min="10237" max="10238" width="11.453125" style="25"/>
    <col min="10239" max="10239" width="12.54296875" style="25" customWidth="1"/>
    <col min="10240" max="10240" width="11.453125" style="25"/>
    <col min="10241" max="10241" width="23.453125" style="25" customWidth="1"/>
    <col min="10242" max="10242" width="34.453125" style="25" customWidth="1"/>
    <col min="10243" max="10489" width="11.453125" style="25"/>
    <col min="10490" max="10490" width="13" style="25" customWidth="1"/>
    <col min="10491" max="10491" width="8.54296875" style="25" bestFit="1" customWidth="1"/>
    <col min="10492" max="10492" width="25.54296875" style="25" customWidth="1"/>
    <col min="10493" max="10494" width="11.453125" style="25"/>
    <col min="10495" max="10495" width="12.54296875" style="25" customWidth="1"/>
    <col min="10496" max="10496" width="11.453125" style="25"/>
    <col min="10497" max="10497" width="23.453125" style="25" customWidth="1"/>
    <col min="10498" max="10498" width="34.453125" style="25" customWidth="1"/>
    <col min="10499" max="10745" width="11.453125" style="25"/>
    <col min="10746" max="10746" width="13" style="25" customWidth="1"/>
    <col min="10747" max="10747" width="8.54296875" style="25" bestFit="1" customWidth="1"/>
    <col min="10748" max="10748" width="25.54296875" style="25" customWidth="1"/>
    <col min="10749" max="10750" width="11.453125" style="25"/>
    <col min="10751" max="10751" width="12.54296875" style="25" customWidth="1"/>
    <col min="10752" max="10752" width="11.453125" style="25"/>
    <col min="10753" max="10753" width="23.453125" style="25" customWidth="1"/>
    <col min="10754" max="10754" width="34.453125" style="25" customWidth="1"/>
    <col min="10755" max="11001" width="11.453125" style="25"/>
    <col min="11002" max="11002" width="13" style="25" customWidth="1"/>
    <col min="11003" max="11003" width="8.54296875" style="25" bestFit="1" customWidth="1"/>
    <col min="11004" max="11004" width="25.54296875" style="25" customWidth="1"/>
    <col min="11005" max="11006" width="11.453125" style="25"/>
    <col min="11007" max="11007" width="12.54296875" style="25" customWidth="1"/>
    <col min="11008" max="11008" width="11.453125" style="25"/>
    <col min="11009" max="11009" width="23.453125" style="25" customWidth="1"/>
    <col min="11010" max="11010" width="34.453125" style="25" customWidth="1"/>
    <col min="11011" max="11257" width="11.453125" style="25"/>
    <col min="11258" max="11258" width="13" style="25" customWidth="1"/>
    <col min="11259" max="11259" width="8.54296875" style="25" bestFit="1" customWidth="1"/>
    <col min="11260" max="11260" width="25.54296875" style="25" customWidth="1"/>
    <col min="11261" max="11262" width="11.453125" style="25"/>
    <col min="11263" max="11263" width="12.54296875" style="25" customWidth="1"/>
    <col min="11264" max="11264" width="11.453125" style="25"/>
    <col min="11265" max="11265" width="23.453125" style="25" customWidth="1"/>
    <col min="11266" max="11266" width="34.453125" style="25" customWidth="1"/>
    <col min="11267" max="11513" width="11.453125" style="25"/>
    <col min="11514" max="11514" width="13" style="25" customWidth="1"/>
    <col min="11515" max="11515" width="8.54296875" style="25" bestFit="1" customWidth="1"/>
    <col min="11516" max="11516" width="25.54296875" style="25" customWidth="1"/>
    <col min="11517" max="11518" width="11.453125" style="25"/>
    <col min="11519" max="11519" width="12.54296875" style="25" customWidth="1"/>
    <col min="11520" max="11520" width="11.453125" style="25"/>
    <col min="11521" max="11521" width="23.453125" style="25" customWidth="1"/>
    <col min="11522" max="11522" width="34.453125" style="25" customWidth="1"/>
    <col min="11523" max="11769" width="11.453125" style="25"/>
    <col min="11770" max="11770" width="13" style="25" customWidth="1"/>
    <col min="11771" max="11771" width="8.54296875" style="25" bestFit="1" customWidth="1"/>
    <col min="11772" max="11772" width="25.54296875" style="25" customWidth="1"/>
    <col min="11773" max="11774" width="11.453125" style="25"/>
    <col min="11775" max="11775" width="12.54296875" style="25" customWidth="1"/>
    <col min="11776" max="11776" width="11.453125" style="25"/>
    <col min="11777" max="11777" width="23.453125" style="25" customWidth="1"/>
    <col min="11778" max="11778" width="34.453125" style="25" customWidth="1"/>
    <col min="11779" max="12025" width="11.453125" style="25"/>
    <col min="12026" max="12026" width="13" style="25" customWidth="1"/>
    <col min="12027" max="12027" width="8.54296875" style="25" bestFit="1" customWidth="1"/>
    <col min="12028" max="12028" width="25.54296875" style="25" customWidth="1"/>
    <col min="12029" max="12030" width="11.453125" style="25"/>
    <col min="12031" max="12031" width="12.54296875" style="25" customWidth="1"/>
    <col min="12032" max="12032" width="11.453125" style="25"/>
    <col min="12033" max="12033" width="23.453125" style="25" customWidth="1"/>
    <col min="12034" max="12034" width="34.453125" style="25" customWidth="1"/>
    <col min="12035" max="12281" width="11.453125" style="25"/>
    <col min="12282" max="12282" width="13" style="25" customWidth="1"/>
    <col min="12283" max="12283" width="8.54296875" style="25" bestFit="1" customWidth="1"/>
    <col min="12284" max="12284" width="25.54296875" style="25" customWidth="1"/>
    <col min="12285" max="12286" width="11.453125" style="25"/>
    <col min="12287" max="12287" width="12.54296875" style="25" customWidth="1"/>
    <col min="12288" max="12288" width="11.453125" style="25"/>
    <col min="12289" max="12289" width="23.453125" style="25" customWidth="1"/>
    <col min="12290" max="12290" width="34.453125" style="25" customWidth="1"/>
    <col min="12291" max="12537" width="11.453125" style="25"/>
    <col min="12538" max="12538" width="13" style="25" customWidth="1"/>
    <col min="12539" max="12539" width="8.54296875" style="25" bestFit="1" customWidth="1"/>
    <col min="12540" max="12540" width="25.54296875" style="25" customWidth="1"/>
    <col min="12541" max="12542" width="11.453125" style="25"/>
    <col min="12543" max="12543" width="12.54296875" style="25" customWidth="1"/>
    <col min="12544" max="12544" width="11.453125" style="25"/>
    <col min="12545" max="12545" width="23.453125" style="25" customWidth="1"/>
    <col min="12546" max="12546" width="34.453125" style="25" customWidth="1"/>
    <col min="12547" max="12793" width="11.453125" style="25"/>
    <col min="12794" max="12794" width="13" style="25" customWidth="1"/>
    <col min="12795" max="12795" width="8.54296875" style="25" bestFit="1" customWidth="1"/>
    <col min="12796" max="12796" width="25.54296875" style="25" customWidth="1"/>
    <col min="12797" max="12798" width="11.453125" style="25"/>
    <col min="12799" max="12799" width="12.54296875" style="25" customWidth="1"/>
    <col min="12800" max="12800" width="11.453125" style="25"/>
    <col min="12801" max="12801" width="23.453125" style="25" customWidth="1"/>
    <col min="12802" max="12802" width="34.453125" style="25" customWidth="1"/>
    <col min="12803" max="13049" width="11.453125" style="25"/>
    <col min="13050" max="13050" width="13" style="25" customWidth="1"/>
    <col min="13051" max="13051" width="8.54296875" style="25" bestFit="1" customWidth="1"/>
    <col min="13052" max="13052" width="25.54296875" style="25" customWidth="1"/>
    <col min="13053" max="13054" width="11.453125" style="25"/>
    <col min="13055" max="13055" width="12.54296875" style="25" customWidth="1"/>
    <col min="13056" max="13056" width="11.453125" style="25"/>
    <col min="13057" max="13057" width="23.453125" style="25" customWidth="1"/>
    <col min="13058" max="13058" width="34.453125" style="25" customWidth="1"/>
    <col min="13059" max="13305" width="11.453125" style="25"/>
    <col min="13306" max="13306" width="13" style="25" customWidth="1"/>
    <col min="13307" max="13307" width="8.54296875" style="25" bestFit="1" customWidth="1"/>
    <col min="13308" max="13308" width="25.54296875" style="25" customWidth="1"/>
    <col min="13309" max="13310" width="11.453125" style="25"/>
    <col min="13311" max="13311" width="12.54296875" style="25" customWidth="1"/>
    <col min="13312" max="13312" width="11.453125" style="25"/>
    <col min="13313" max="13313" width="23.453125" style="25" customWidth="1"/>
    <col min="13314" max="13314" width="34.453125" style="25" customWidth="1"/>
    <col min="13315" max="13561" width="11.453125" style="25"/>
    <col min="13562" max="13562" width="13" style="25" customWidth="1"/>
    <col min="13563" max="13563" width="8.54296875" style="25" bestFit="1" customWidth="1"/>
    <col min="13564" max="13564" width="25.54296875" style="25" customWidth="1"/>
    <col min="13565" max="13566" width="11.453125" style="25"/>
    <col min="13567" max="13567" width="12.54296875" style="25" customWidth="1"/>
    <col min="13568" max="13568" width="11.453125" style="25"/>
    <col min="13569" max="13569" width="23.453125" style="25" customWidth="1"/>
    <col min="13570" max="13570" width="34.453125" style="25" customWidth="1"/>
    <col min="13571" max="13817" width="11.453125" style="25"/>
    <col min="13818" max="13818" width="13" style="25" customWidth="1"/>
    <col min="13819" max="13819" width="8.54296875" style="25" bestFit="1" customWidth="1"/>
    <col min="13820" max="13820" width="25.54296875" style="25" customWidth="1"/>
    <col min="13821" max="13822" width="11.453125" style="25"/>
    <col min="13823" max="13823" width="12.54296875" style="25" customWidth="1"/>
    <col min="13824" max="13824" width="11.453125" style="25"/>
    <col min="13825" max="13825" width="23.453125" style="25" customWidth="1"/>
    <col min="13826" max="13826" width="34.453125" style="25" customWidth="1"/>
    <col min="13827" max="14073" width="11.453125" style="25"/>
    <col min="14074" max="14074" width="13" style="25" customWidth="1"/>
    <col min="14075" max="14075" width="8.54296875" style="25" bestFit="1" customWidth="1"/>
    <col min="14076" max="14076" width="25.54296875" style="25" customWidth="1"/>
    <col min="14077" max="14078" width="11.453125" style="25"/>
    <col min="14079" max="14079" width="12.54296875" style="25" customWidth="1"/>
    <col min="14080" max="14080" width="11.453125" style="25"/>
    <col min="14081" max="14081" width="23.453125" style="25" customWidth="1"/>
    <col min="14082" max="14082" width="34.453125" style="25" customWidth="1"/>
    <col min="14083" max="14329" width="11.453125" style="25"/>
    <col min="14330" max="14330" width="13" style="25" customWidth="1"/>
    <col min="14331" max="14331" width="8.54296875" style="25" bestFit="1" customWidth="1"/>
    <col min="14332" max="14332" width="25.54296875" style="25" customWidth="1"/>
    <col min="14333" max="14334" width="11.453125" style="25"/>
    <col min="14335" max="14335" width="12.54296875" style="25" customWidth="1"/>
    <col min="14336" max="14336" width="11.453125" style="25"/>
    <col min="14337" max="14337" width="23.453125" style="25" customWidth="1"/>
    <col min="14338" max="14338" width="34.453125" style="25" customWidth="1"/>
    <col min="14339" max="14585" width="11.453125" style="25"/>
    <col min="14586" max="14586" width="13" style="25" customWidth="1"/>
    <col min="14587" max="14587" width="8.54296875" style="25" bestFit="1" customWidth="1"/>
    <col min="14588" max="14588" width="25.54296875" style="25" customWidth="1"/>
    <col min="14589" max="14590" width="11.453125" style="25"/>
    <col min="14591" max="14591" width="12.54296875" style="25" customWidth="1"/>
    <col min="14592" max="14592" width="11.453125" style="25"/>
    <col min="14593" max="14593" width="23.453125" style="25" customWidth="1"/>
    <col min="14594" max="14594" width="34.453125" style="25" customWidth="1"/>
    <col min="14595" max="14841" width="11.453125" style="25"/>
    <col min="14842" max="14842" width="13" style="25" customWidth="1"/>
    <col min="14843" max="14843" width="8.54296875" style="25" bestFit="1" customWidth="1"/>
    <col min="14844" max="14844" width="25.54296875" style="25" customWidth="1"/>
    <col min="14845" max="14846" width="11.453125" style="25"/>
    <col min="14847" max="14847" width="12.54296875" style="25" customWidth="1"/>
    <col min="14848" max="14848" width="11.453125" style="25"/>
    <col min="14849" max="14849" width="23.453125" style="25" customWidth="1"/>
    <col min="14850" max="14850" width="34.453125" style="25" customWidth="1"/>
    <col min="14851" max="15097" width="11.453125" style="25"/>
    <col min="15098" max="15098" width="13" style="25" customWidth="1"/>
    <col min="15099" max="15099" width="8.54296875" style="25" bestFit="1" customWidth="1"/>
    <col min="15100" max="15100" width="25.54296875" style="25" customWidth="1"/>
    <col min="15101" max="15102" width="11.453125" style="25"/>
    <col min="15103" max="15103" width="12.54296875" style="25" customWidth="1"/>
    <col min="15104" max="15104" width="11.453125" style="25"/>
    <col min="15105" max="15105" width="23.453125" style="25" customWidth="1"/>
    <col min="15106" max="15106" width="34.453125" style="25" customWidth="1"/>
    <col min="15107" max="15353" width="11.453125" style="25"/>
    <col min="15354" max="15354" width="13" style="25" customWidth="1"/>
    <col min="15355" max="15355" width="8.54296875" style="25" bestFit="1" customWidth="1"/>
    <col min="15356" max="15356" width="25.54296875" style="25" customWidth="1"/>
    <col min="15357" max="15358" width="11.453125" style="25"/>
    <col min="15359" max="15359" width="12.54296875" style="25" customWidth="1"/>
    <col min="15360" max="15360" width="11.453125" style="25"/>
    <col min="15361" max="15361" width="23.453125" style="25" customWidth="1"/>
    <col min="15362" max="15362" width="34.453125" style="25" customWidth="1"/>
    <col min="15363" max="15609" width="11.453125" style="25"/>
    <col min="15610" max="15610" width="13" style="25" customWidth="1"/>
    <col min="15611" max="15611" width="8.54296875" style="25" bestFit="1" customWidth="1"/>
    <col min="15612" max="15612" width="25.54296875" style="25" customWidth="1"/>
    <col min="15613" max="15614" width="11.453125" style="25"/>
    <col min="15615" max="15615" width="12.54296875" style="25" customWidth="1"/>
    <col min="15616" max="15616" width="11.453125" style="25"/>
    <col min="15617" max="15617" width="23.453125" style="25" customWidth="1"/>
    <col min="15618" max="15618" width="34.453125" style="25" customWidth="1"/>
    <col min="15619" max="15865" width="11.453125" style="25"/>
    <col min="15866" max="15866" width="13" style="25" customWidth="1"/>
    <col min="15867" max="15867" width="8.54296875" style="25" bestFit="1" customWidth="1"/>
    <col min="15868" max="15868" width="25.54296875" style="25" customWidth="1"/>
    <col min="15869" max="15870" width="11.453125" style="25"/>
    <col min="15871" max="15871" width="12.54296875" style="25" customWidth="1"/>
    <col min="15872" max="15872" width="11.453125" style="25"/>
    <col min="15873" max="15873" width="23.453125" style="25" customWidth="1"/>
    <col min="15874" max="15874" width="34.453125" style="25" customWidth="1"/>
    <col min="15875" max="16121" width="11.453125" style="25"/>
    <col min="16122" max="16122" width="13" style="25" customWidth="1"/>
    <col min="16123" max="16123" width="8.54296875" style="25" bestFit="1" customWidth="1"/>
    <col min="16124" max="16124" width="25.54296875" style="25" customWidth="1"/>
    <col min="16125" max="16126" width="11.453125" style="25"/>
    <col min="16127" max="16127" width="12.54296875" style="25" customWidth="1"/>
    <col min="16128" max="16128" width="11.453125" style="25"/>
    <col min="16129" max="16129" width="23.453125" style="25" customWidth="1"/>
    <col min="16130" max="16130" width="34.453125" style="25" customWidth="1"/>
    <col min="16131" max="16384" width="11.453125" style="25"/>
  </cols>
  <sheetData>
    <row r="1" spans="1:14">
      <c r="A1" s="21"/>
      <c r="B1" s="22"/>
      <c r="C1" s="22"/>
      <c r="D1" s="23"/>
      <c r="E1" s="24"/>
      <c r="F1" s="88"/>
      <c r="G1" s="88"/>
      <c r="H1" s="88"/>
      <c r="I1" s="88"/>
      <c r="J1" s="88"/>
      <c r="K1" s="89"/>
    </row>
    <row r="2" spans="1:14">
      <c r="A2" s="28"/>
      <c r="B2" s="29"/>
      <c r="C2" s="29"/>
      <c r="D2" s="30"/>
      <c r="E2" s="31"/>
      <c r="F2" s="90"/>
      <c r="G2" s="90"/>
      <c r="H2" s="90"/>
      <c r="I2" s="90"/>
      <c r="J2" s="90"/>
      <c r="K2" s="91"/>
    </row>
    <row r="3" spans="1:14">
      <c r="A3" s="28"/>
      <c r="B3" s="29"/>
      <c r="C3" s="29"/>
      <c r="D3" s="30"/>
      <c r="E3" s="31"/>
      <c r="F3" s="90" t="s">
        <v>62</v>
      </c>
      <c r="G3" s="90"/>
      <c r="H3" s="90"/>
      <c r="I3" s="90"/>
      <c r="J3" s="90"/>
      <c r="K3" s="91"/>
    </row>
    <row r="4" spans="1:14" ht="15.75" customHeight="1">
      <c r="A4" s="28"/>
      <c r="B4" s="29"/>
      <c r="C4" s="29"/>
      <c r="D4" s="30"/>
      <c r="E4" s="31"/>
      <c r="F4" s="90"/>
      <c r="G4" s="90"/>
      <c r="H4" s="90"/>
      <c r="I4" s="90"/>
      <c r="J4" s="90"/>
      <c r="K4" s="91"/>
    </row>
    <row r="5" spans="1:14" ht="15.75" customHeight="1">
      <c r="A5" s="28"/>
      <c r="B5" s="29"/>
      <c r="C5" s="29"/>
      <c r="D5" s="32"/>
      <c r="E5" s="33"/>
      <c r="F5" s="92" t="s">
        <v>63</v>
      </c>
      <c r="G5" s="92"/>
      <c r="H5" s="92"/>
      <c r="I5" s="93" t="str">
        <f ca="1">MID(CELL("nomfichier",$A$1),FIND("]",CELL("nomfichier",$A$1))+1,100)</f>
        <v>S 12</v>
      </c>
      <c r="J5" s="94" t="s">
        <v>64</v>
      </c>
      <c r="K5" s="95">
        <f>DATE(YEAR(F7),MONTH(F7),1)</f>
        <v>44256</v>
      </c>
    </row>
    <row r="6" spans="1:14" ht="15.75" customHeight="1">
      <c r="A6" s="28"/>
      <c r="B6" s="29"/>
      <c r="C6" s="29"/>
      <c r="D6" s="32"/>
      <c r="E6" s="33"/>
      <c r="F6" s="92"/>
      <c r="G6" s="92"/>
      <c r="H6" s="92"/>
      <c r="I6" s="93"/>
      <c r="J6" s="94"/>
      <c r="K6" s="95"/>
    </row>
    <row r="7" spans="1:14" ht="15.75" customHeight="1">
      <c r="A7" s="28"/>
      <c r="B7" s="29"/>
      <c r="C7" s="29"/>
      <c r="D7" s="30"/>
      <c r="E7" s="34" t="s">
        <v>65</v>
      </c>
      <c r="F7" s="86">
        <v>44277</v>
      </c>
      <c r="G7" s="86"/>
      <c r="H7" s="86"/>
      <c r="I7" s="35" t="s">
        <v>66</v>
      </c>
      <c r="J7" s="36">
        <f>F7+4</f>
        <v>44281</v>
      </c>
      <c r="K7" s="37"/>
    </row>
    <row r="8" spans="1:14" ht="16.5" customHeight="1" thickBot="1">
      <c r="A8" s="38"/>
      <c r="B8" s="39"/>
      <c r="C8" s="39"/>
      <c r="D8" s="40"/>
      <c r="E8" s="41"/>
      <c r="F8" s="42"/>
      <c r="G8" s="42"/>
      <c r="H8" s="42"/>
      <c r="I8" s="42"/>
      <c r="J8" s="42"/>
      <c r="K8" s="43"/>
    </row>
    <row r="9" spans="1:14" ht="12.75" customHeight="1">
      <c r="A9" s="44"/>
      <c r="B9" s="44"/>
      <c r="C9" s="44"/>
      <c r="D9" s="44"/>
      <c r="E9" s="44"/>
      <c r="F9" s="44"/>
      <c r="G9" s="87" t="s">
        <v>68</v>
      </c>
      <c r="H9" s="87"/>
      <c r="I9" s="87"/>
      <c r="J9" s="44"/>
      <c r="K9" s="44"/>
    </row>
    <row r="10" spans="1:14" s="48" customFormat="1" ht="36.75" customHeight="1" thickBot="1">
      <c r="A10" s="45" t="s">
        <v>70</v>
      </c>
      <c r="B10" s="46" t="s">
        <v>71</v>
      </c>
      <c r="C10" s="46" t="s">
        <v>72</v>
      </c>
      <c r="D10" s="46" t="s">
        <v>73</v>
      </c>
      <c r="E10" s="46" t="s">
        <v>74</v>
      </c>
      <c r="F10" s="46" t="s">
        <v>75</v>
      </c>
      <c r="G10" s="46" t="s">
        <v>61</v>
      </c>
      <c r="H10" s="47" t="s">
        <v>76</v>
      </c>
      <c r="I10" s="46" t="s">
        <v>77</v>
      </c>
      <c r="J10" s="46" t="s">
        <v>78</v>
      </c>
      <c r="K10" s="46" t="s">
        <v>69</v>
      </c>
      <c r="M10" s="49"/>
      <c r="N10" s="49"/>
    </row>
    <row r="11" spans="1:14" s="48" customFormat="1" ht="16" thickTop="1">
      <c r="A11" s="50" t="s">
        <v>8</v>
      </c>
      <c r="B11" s="51" t="s">
        <v>79</v>
      </c>
      <c r="C11" s="51" t="str">
        <f>IF($B11="","",VLOOKUP($B11,[1]!AGENTS[#Data],2,FALSE))</f>
        <v>TTV</v>
      </c>
      <c r="D11" s="51"/>
      <c r="E11" s="51">
        <v>38</v>
      </c>
      <c r="F11" s="52">
        <f t="shared" ref="F11:F22" si="0">IF($E11="","",$E11/8)</f>
        <v>4.75</v>
      </c>
      <c r="G11" s="52" t="s">
        <v>67</v>
      </c>
      <c r="H11" s="52">
        <f t="shared" ref="H11:I22" si="1">IF($E11="","",$E11/8)</f>
        <v>4.75</v>
      </c>
      <c r="I11" s="52">
        <f t="shared" si="1"/>
        <v>4.75</v>
      </c>
      <c r="J11" s="51" t="s">
        <v>80</v>
      </c>
      <c r="K11" s="53"/>
      <c r="M11" s="54"/>
    </row>
    <row r="12" spans="1:14" s="27" customFormat="1" ht="15.75" customHeight="1">
      <c r="A12" s="55" t="s">
        <v>8</v>
      </c>
      <c r="B12" s="56" t="s">
        <v>86</v>
      </c>
      <c r="C12" s="56" t="str">
        <f>IF($B12="","",VLOOKUP($B12,[1]!AGENTS[#Data],2,FALSE))</f>
        <v>TTV</v>
      </c>
      <c r="D12" s="56"/>
      <c r="E12" s="56">
        <v>38</v>
      </c>
      <c r="F12" s="57">
        <f t="shared" si="0"/>
        <v>4.75</v>
      </c>
      <c r="G12" s="57" t="s">
        <v>67</v>
      </c>
      <c r="H12" s="57">
        <f t="shared" si="1"/>
        <v>4.75</v>
      </c>
      <c r="I12" s="57">
        <f t="shared" si="1"/>
        <v>4.75</v>
      </c>
      <c r="J12" s="56" t="s">
        <v>80</v>
      </c>
      <c r="K12" s="58"/>
      <c r="M12" s="49"/>
    </row>
    <row r="13" spans="1:14" s="27" customFormat="1" ht="15.75" customHeight="1">
      <c r="A13" s="59"/>
      <c r="B13" s="60"/>
      <c r="C13" s="60" t="str">
        <f>IF($B13="","",VLOOKUP($B13,[1]!AGENTS[#Data],2,FALSE))</f>
        <v/>
      </c>
      <c r="D13" s="60"/>
      <c r="E13" s="60"/>
      <c r="F13" s="61" t="str">
        <f t="shared" si="0"/>
        <v/>
      </c>
      <c r="G13" s="61"/>
      <c r="H13" s="61" t="str">
        <f t="shared" si="1"/>
        <v/>
      </c>
      <c r="I13" s="61" t="str">
        <f t="shared" si="1"/>
        <v/>
      </c>
      <c r="J13" s="60"/>
      <c r="K13" s="62"/>
      <c r="M13" s="49"/>
    </row>
    <row r="14" spans="1:14" s="27" customFormat="1" ht="15.75" customHeight="1">
      <c r="A14" s="63"/>
      <c r="B14" s="64"/>
      <c r="C14" s="64" t="str">
        <f>IF($B14="","",VLOOKUP($B14,[1]!AGENTS[#Data],2,FALSE))</f>
        <v/>
      </c>
      <c r="D14" s="64"/>
      <c r="E14" s="64"/>
      <c r="F14" s="65" t="str">
        <f t="shared" si="0"/>
        <v/>
      </c>
      <c r="G14" s="65"/>
      <c r="H14" s="65" t="str">
        <f t="shared" si="1"/>
        <v/>
      </c>
      <c r="I14" s="65" t="str">
        <f t="shared" si="1"/>
        <v/>
      </c>
      <c r="J14" s="64"/>
      <c r="K14" s="58"/>
      <c r="M14" s="49"/>
    </row>
    <row r="15" spans="1:14" s="27" customFormat="1" ht="15.75" customHeight="1">
      <c r="A15" s="59"/>
      <c r="B15" s="60"/>
      <c r="C15" s="60" t="str">
        <f>IF($B15="","",VLOOKUP($B15,[1]!AGENTS[#Data],2,FALSE))</f>
        <v/>
      </c>
      <c r="D15" s="66"/>
      <c r="E15" s="60"/>
      <c r="F15" s="61" t="str">
        <f t="shared" si="0"/>
        <v/>
      </c>
      <c r="G15" s="61"/>
      <c r="H15" s="61" t="str">
        <f t="shared" si="1"/>
        <v/>
      </c>
      <c r="I15" s="61" t="str">
        <f t="shared" si="1"/>
        <v/>
      </c>
      <c r="J15" s="60"/>
      <c r="K15" s="62"/>
      <c r="M15" s="49"/>
      <c r="N15" s="49"/>
    </row>
    <row r="16" spans="1:14" s="27" customFormat="1" ht="15.75" customHeight="1">
      <c r="A16" s="63"/>
      <c r="B16" s="64"/>
      <c r="C16" s="64" t="str">
        <f>IF($B16="","",VLOOKUP($B16,[1]!AGENTS[#Data],2,FALSE))</f>
        <v/>
      </c>
      <c r="D16" s="67"/>
      <c r="E16" s="64"/>
      <c r="F16" s="65" t="str">
        <f t="shared" si="0"/>
        <v/>
      </c>
      <c r="G16" s="65"/>
      <c r="H16" s="65" t="str">
        <f t="shared" si="1"/>
        <v/>
      </c>
      <c r="I16" s="65" t="str">
        <f t="shared" si="1"/>
        <v/>
      </c>
      <c r="J16" s="64"/>
      <c r="K16" s="58"/>
      <c r="M16" s="49"/>
      <c r="N16" s="49"/>
    </row>
    <row r="17" spans="1:17" s="27" customFormat="1" ht="15.75" customHeight="1">
      <c r="A17" s="59"/>
      <c r="B17" s="60"/>
      <c r="C17" s="60" t="str">
        <f>IF($B17="","",VLOOKUP($B17,[1]!AGENTS[#Data],2,FALSE))</f>
        <v/>
      </c>
      <c r="D17" s="66"/>
      <c r="E17" s="60"/>
      <c r="F17" s="61" t="str">
        <f t="shared" si="0"/>
        <v/>
      </c>
      <c r="G17" s="61"/>
      <c r="H17" s="61" t="str">
        <f t="shared" si="1"/>
        <v/>
      </c>
      <c r="I17" s="61" t="str">
        <f t="shared" si="1"/>
        <v/>
      </c>
      <c r="J17" s="60"/>
      <c r="K17" s="62"/>
      <c r="M17" s="49"/>
      <c r="N17" s="49"/>
    </row>
    <row r="18" spans="1:17" s="27" customFormat="1" ht="15.75" customHeight="1">
      <c r="A18" s="63"/>
      <c r="B18" s="64"/>
      <c r="C18" s="64" t="str">
        <f>IF($B18="","",VLOOKUP($B18,[1]!AGENTS[#Data],2,FALSE))</f>
        <v/>
      </c>
      <c r="D18" s="67"/>
      <c r="E18" s="64"/>
      <c r="F18" s="65" t="str">
        <f t="shared" si="0"/>
        <v/>
      </c>
      <c r="G18" s="65"/>
      <c r="H18" s="65" t="str">
        <f t="shared" si="1"/>
        <v/>
      </c>
      <c r="I18" s="65" t="str">
        <f t="shared" si="1"/>
        <v/>
      </c>
      <c r="J18" s="64"/>
      <c r="K18" s="58"/>
      <c r="M18" s="49"/>
      <c r="N18" s="49"/>
    </row>
    <row r="19" spans="1:17" s="27" customFormat="1" ht="15.75" customHeight="1">
      <c r="A19" s="59"/>
      <c r="B19" s="60"/>
      <c r="C19" s="60" t="str">
        <f>IF($B19="","",VLOOKUP($B19,[1]!AGENTS[#Data],2,FALSE))</f>
        <v/>
      </c>
      <c r="D19" s="66"/>
      <c r="E19" s="60"/>
      <c r="F19" s="61" t="str">
        <f t="shared" si="0"/>
        <v/>
      </c>
      <c r="G19" s="61"/>
      <c r="H19" s="61" t="str">
        <f t="shared" si="1"/>
        <v/>
      </c>
      <c r="I19" s="61" t="str">
        <f t="shared" si="1"/>
        <v/>
      </c>
      <c r="J19" s="60"/>
      <c r="K19" s="62"/>
      <c r="M19" s="49"/>
      <c r="N19" s="49"/>
    </row>
    <row r="20" spans="1:17" s="27" customFormat="1" ht="15.75" customHeight="1">
      <c r="A20" s="63"/>
      <c r="B20" s="64"/>
      <c r="C20" s="64" t="str">
        <f>IF($B20="","",VLOOKUP($B20,[1]!AGENTS[#Data],2,FALSE))</f>
        <v/>
      </c>
      <c r="D20" s="67"/>
      <c r="E20" s="64"/>
      <c r="F20" s="65" t="str">
        <f t="shared" si="0"/>
        <v/>
      </c>
      <c r="G20" s="65"/>
      <c r="H20" s="65" t="str">
        <f t="shared" si="1"/>
        <v/>
      </c>
      <c r="I20" s="65" t="str">
        <f t="shared" si="1"/>
        <v/>
      </c>
      <c r="J20" s="64"/>
      <c r="K20" s="58"/>
      <c r="M20" s="49"/>
      <c r="N20" s="49"/>
    </row>
    <row r="21" spans="1:17">
      <c r="A21" s="59"/>
      <c r="B21" s="60"/>
      <c r="C21" s="60" t="str">
        <f>IF($B21="","",VLOOKUP($B21,[1]!AGENTS[#Data],2,FALSE))</f>
        <v/>
      </c>
      <c r="D21" s="66"/>
      <c r="E21" s="60"/>
      <c r="F21" s="61" t="str">
        <f t="shared" si="0"/>
        <v/>
      </c>
      <c r="G21" s="61"/>
      <c r="H21" s="61" t="str">
        <f t="shared" si="1"/>
        <v/>
      </c>
      <c r="I21" s="61" t="str">
        <f t="shared" si="1"/>
        <v/>
      </c>
      <c r="J21" s="60"/>
      <c r="K21" s="62"/>
    </row>
    <row r="22" spans="1:17" ht="16" thickBot="1">
      <c r="A22" s="63"/>
      <c r="B22" s="64"/>
      <c r="C22" s="64" t="str">
        <f>IF($B22="","",VLOOKUP($B22,[1]!AGENTS[#Data],2,FALSE))</f>
        <v/>
      </c>
      <c r="D22" s="67"/>
      <c r="E22" s="64"/>
      <c r="F22" s="65" t="str">
        <f t="shared" si="0"/>
        <v/>
      </c>
      <c r="G22" s="65"/>
      <c r="H22" s="65" t="str">
        <f t="shared" si="1"/>
        <v/>
      </c>
      <c r="I22" s="65" t="str">
        <f t="shared" si="1"/>
        <v/>
      </c>
      <c r="J22" s="64"/>
      <c r="K22" s="58"/>
    </row>
    <row r="23" spans="1:17" ht="18.75" customHeight="1" thickTop="1">
      <c r="A23" s="68" t="s">
        <v>82</v>
      </c>
      <c r="B23" s="69"/>
      <c r="C23" s="69"/>
      <c r="D23" s="69"/>
      <c r="E23" s="70">
        <f>SUBTOTAL(109,'S 12'!$E$11:$E$22)</f>
        <v>76</v>
      </c>
      <c r="F23" s="69"/>
      <c r="G23" s="69"/>
      <c r="H23" s="71"/>
      <c r="I23" s="71"/>
      <c r="J23" s="69"/>
      <c r="K23" s="72"/>
    </row>
    <row r="25" spans="1:17">
      <c r="L25" s="26"/>
      <c r="M25" s="27"/>
      <c r="N25" s="25"/>
      <c r="P25" s="25"/>
      <c r="Q25" s="25"/>
    </row>
    <row r="26" spans="1:17">
      <c r="L26" s="26"/>
      <c r="M26" s="27"/>
      <c r="N26" s="25"/>
      <c r="P26" s="25"/>
      <c r="Q26" s="25"/>
    </row>
    <row r="27" spans="1:17">
      <c r="L27" s="26"/>
      <c r="M27" s="27"/>
      <c r="N27" s="25"/>
      <c r="P27" s="25"/>
      <c r="Q27" s="25"/>
    </row>
    <row r="28" spans="1:17">
      <c r="L28" s="26"/>
      <c r="M28" s="27"/>
      <c r="N28" s="25"/>
      <c r="P28" s="25"/>
      <c r="Q28" s="25"/>
    </row>
    <row r="29" spans="1:17">
      <c r="C29" s="73"/>
      <c r="J29" s="26"/>
      <c r="K29" s="26"/>
      <c r="L29" s="26"/>
      <c r="M29" s="27"/>
      <c r="N29" s="25"/>
      <c r="P29" s="25"/>
      <c r="Q29" s="25"/>
    </row>
    <row r="30" spans="1:17">
      <c r="C30" s="73"/>
      <c r="J30" s="26"/>
      <c r="K30" s="26"/>
      <c r="L30" s="26"/>
      <c r="M30" s="27"/>
      <c r="N30" s="25"/>
      <c r="P30" s="25"/>
      <c r="Q30" s="25"/>
    </row>
    <row r="31" spans="1:17">
      <c r="C31" s="73"/>
      <c r="J31" s="26"/>
      <c r="K31" s="26"/>
      <c r="L31" s="26"/>
      <c r="M31" s="27"/>
      <c r="N31" s="25"/>
      <c r="P31" s="25"/>
      <c r="Q31" s="25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A1:Q31"/>
  <sheetViews>
    <sheetView showGridLines="0" zoomScale="90" zoomScaleNormal="90" workbookViewId="0">
      <selection activeCell="K5" sqref="K5:K6"/>
    </sheetView>
  </sheetViews>
  <sheetFormatPr baseColWidth="10" defaultRowHeight="15.5"/>
  <cols>
    <col min="1" max="1" width="15.26953125" style="25" customWidth="1"/>
    <col min="2" max="2" width="15.1796875" style="25" customWidth="1"/>
    <col min="3" max="3" width="12" style="25" customWidth="1"/>
    <col min="4" max="4" width="28.7265625" style="25" customWidth="1"/>
    <col min="5" max="5" width="12" style="25" customWidth="1"/>
    <col min="6" max="6" width="10.1796875" style="25" customWidth="1"/>
    <col min="7" max="7" width="7.1796875" style="25" customWidth="1"/>
    <col min="8" max="8" width="7" style="25" customWidth="1"/>
    <col min="9" max="9" width="10.453125" style="25" customWidth="1"/>
    <col min="10" max="10" width="23.453125" style="25" customWidth="1"/>
    <col min="11" max="11" width="34.453125" style="25" customWidth="1"/>
    <col min="12" max="12" width="4.453125" style="25" customWidth="1"/>
    <col min="13" max="13" width="3.7265625" style="26" customWidth="1"/>
    <col min="14" max="14" width="11.81640625" style="26" customWidth="1"/>
    <col min="15" max="15" width="15.453125" style="25" customWidth="1"/>
    <col min="16" max="17" width="11.453125" style="27"/>
    <col min="18" max="249" width="11.453125" style="25"/>
    <col min="250" max="250" width="13" style="25" customWidth="1"/>
    <col min="251" max="251" width="8.54296875" style="25" bestFit="1" customWidth="1"/>
    <col min="252" max="252" width="25.54296875" style="25" customWidth="1"/>
    <col min="253" max="254" width="11.453125" style="25"/>
    <col min="255" max="255" width="12.54296875" style="25" customWidth="1"/>
    <col min="256" max="256" width="11.453125" style="25"/>
    <col min="257" max="257" width="23.453125" style="25" customWidth="1"/>
    <col min="258" max="258" width="34.453125" style="25" customWidth="1"/>
    <col min="259" max="505" width="11.453125" style="25"/>
    <col min="506" max="506" width="13" style="25" customWidth="1"/>
    <col min="507" max="507" width="8.54296875" style="25" bestFit="1" customWidth="1"/>
    <col min="508" max="508" width="25.54296875" style="25" customWidth="1"/>
    <col min="509" max="510" width="11.453125" style="25"/>
    <col min="511" max="511" width="12.54296875" style="25" customWidth="1"/>
    <col min="512" max="512" width="11.453125" style="25"/>
    <col min="513" max="513" width="23.453125" style="25" customWidth="1"/>
    <col min="514" max="514" width="34.453125" style="25" customWidth="1"/>
    <col min="515" max="761" width="11.453125" style="25"/>
    <col min="762" max="762" width="13" style="25" customWidth="1"/>
    <col min="763" max="763" width="8.54296875" style="25" bestFit="1" customWidth="1"/>
    <col min="764" max="764" width="25.54296875" style="25" customWidth="1"/>
    <col min="765" max="766" width="11.453125" style="25"/>
    <col min="767" max="767" width="12.54296875" style="25" customWidth="1"/>
    <col min="768" max="768" width="11.453125" style="25"/>
    <col min="769" max="769" width="23.453125" style="25" customWidth="1"/>
    <col min="770" max="770" width="34.453125" style="25" customWidth="1"/>
    <col min="771" max="1017" width="11.453125" style="25"/>
    <col min="1018" max="1018" width="13" style="25" customWidth="1"/>
    <col min="1019" max="1019" width="8.54296875" style="25" bestFit="1" customWidth="1"/>
    <col min="1020" max="1020" width="25.54296875" style="25" customWidth="1"/>
    <col min="1021" max="1022" width="11.453125" style="25"/>
    <col min="1023" max="1023" width="12.54296875" style="25" customWidth="1"/>
    <col min="1024" max="1024" width="11.453125" style="25"/>
    <col min="1025" max="1025" width="23.453125" style="25" customWidth="1"/>
    <col min="1026" max="1026" width="34.453125" style="25" customWidth="1"/>
    <col min="1027" max="1273" width="11.453125" style="25"/>
    <col min="1274" max="1274" width="13" style="25" customWidth="1"/>
    <col min="1275" max="1275" width="8.54296875" style="25" bestFit="1" customWidth="1"/>
    <col min="1276" max="1276" width="25.54296875" style="25" customWidth="1"/>
    <col min="1277" max="1278" width="11.453125" style="25"/>
    <col min="1279" max="1279" width="12.54296875" style="25" customWidth="1"/>
    <col min="1280" max="1280" width="11.453125" style="25"/>
    <col min="1281" max="1281" width="23.453125" style="25" customWidth="1"/>
    <col min="1282" max="1282" width="34.453125" style="25" customWidth="1"/>
    <col min="1283" max="1529" width="11.453125" style="25"/>
    <col min="1530" max="1530" width="13" style="25" customWidth="1"/>
    <col min="1531" max="1531" width="8.54296875" style="25" bestFit="1" customWidth="1"/>
    <col min="1532" max="1532" width="25.54296875" style="25" customWidth="1"/>
    <col min="1533" max="1534" width="11.453125" style="25"/>
    <col min="1535" max="1535" width="12.54296875" style="25" customWidth="1"/>
    <col min="1536" max="1536" width="11.453125" style="25"/>
    <col min="1537" max="1537" width="23.453125" style="25" customWidth="1"/>
    <col min="1538" max="1538" width="34.453125" style="25" customWidth="1"/>
    <col min="1539" max="1785" width="11.453125" style="25"/>
    <col min="1786" max="1786" width="13" style="25" customWidth="1"/>
    <col min="1787" max="1787" width="8.54296875" style="25" bestFit="1" customWidth="1"/>
    <col min="1788" max="1788" width="25.54296875" style="25" customWidth="1"/>
    <col min="1789" max="1790" width="11.453125" style="25"/>
    <col min="1791" max="1791" width="12.54296875" style="25" customWidth="1"/>
    <col min="1792" max="1792" width="11.453125" style="25"/>
    <col min="1793" max="1793" width="23.453125" style="25" customWidth="1"/>
    <col min="1794" max="1794" width="34.453125" style="25" customWidth="1"/>
    <col min="1795" max="2041" width="11.453125" style="25"/>
    <col min="2042" max="2042" width="13" style="25" customWidth="1"/>
    <col min="2043" max="2043" width="8.54296875" style="25" bestFit="1" customWidth="1"/>
    <col min="2044" max="2044" width="25.54296875" style="25" customWidth="1"/>
    <col min="2045" max="2046" width="11.453125" style="25"/>
    <col min="2047" max="2047" width="12.54296875" style="25" customWidth="1"/>
    <col min="2048" max="2048" width="11.453125" style="25"/>
    <col min="2049" max="2049" width="23.453125" style="25" customWidth="1"/>
    <col min="2050" max="2050" width="34.453125" style="25" customWidth="1"/>
    <col min="2051" max="2297" width="11.453125" style="25"/>
    <col min="2298" max="2298" width="13" style="25" customWidth="1"/>
    <col min="2299" max="2299" width="8.54296875" style="25" bestFit="1" customWidth="1"/>
    <col min="2300" max="2300" width="25.54296875" style="25" customWidth="1"/>
    <col min="2301" max="2302" width="11.453125" style="25"/>
    <col min="2303" max="2303" width="12.54296875" style="25" customWidth="1"/>
    <col min="2304" max="2304" width="11.453125" style="25"/>
    <col min="2305" max="2305" width="23.453125" style="25" customWidth="1"/>
    <col min="2306" max="2306" width="34.453125" style="25" customWidth="1"/>
    <col min="2307" max="2553" width="11.453125" style="25"/>
    <col min="2554" max="2554" width="13" style="25" customWidth="1"/>
    <col min="2555" max="2555" width="8.54296875" style="25" bestFit="1" customWidth="1"/>
    <col min="2556" max="2556" width="25.54296875" style="25" customWidth="1"/>
    <col min="2557" max="2558" width="11.453125" style="25"/>
    <col min="2559" max="2559" width="12.54296875" style="25" customWidth="1"/>
    <col min="2560" max="2560" width="11.453125" style="25"/>
    <col min="2561" max="2561" width="23.453125" style="25" customWidth="1"/>
    <col min="2562" max="2562" width="34.453125" style="25" customWidth="1"/>
    <col min="2563" max="2809" width="11.453125" style="25"/>
    <col min="2810" max="2810" width="13" style="25" customWidth="1"/>
    <col min="2811" max="2811" width="8.54296875" style="25" bestFit="1" customWidth="1"/>
    <col min="2812" max="2812" width="25.54296875" style="25" customWidth="1"/>
    <col min="2813" max="2814" width="11.453125" style="25"/>
    <col min="2815" max="2815" width="12.54296875" style="25" customWidth="1"/>
    <col min="2816" max="2816" width="11.453125" style="25"/>
    <col min="2817" max="2817" width="23.453125" style="25" customWidth="1"/>
    <col min="2818" max="2818" width="34.453125" style="25" customWidth="1"/>
    <col min="2819" max="3065" width="11.453125" style="25"/>
    <col min="3066" max="3066" width="13" style="25" customWidth="1"/>
    <col min="3067" max="3067" width="8.54296875" style="25" bestFit="1" customWidth="1"/>
    <col min="3068" max="3068" width="25.54296875" style="25" customWidth="1"/>
    <col min="3069" max="3070" width="11.453125" style="25"/>
    <col min="3071" max="3071" width="12.54296875" style="25" customWidth="1"/>
    <col min="3072" max="3072" width="11.453125" style="25"/>
    <col min="3073" max="3073" width="23.453125" style="25" customWidth="1"/>
    <col min="3074" max="3074" width="34.453125" style="25" customWidth="1"/>
    <col min="3075" max="3321" width="11.453125" style="25"/>
    <col min="3322" max="3322" width="13" style="25" customWidth="1"/>
    <col min="3323" max="3323" width="8.54296875" style="25" bestFit="1" customWidth="1"/>
    <col min="3324" max="3324" width="25.54296875" style="25" customWidth="1"/>
    <col min="3325" max="3326" width="11.453125" style="25"/>
    <col min="3327" max="3327" width="12.54296875" style="25" customWidth="1"/>
    <col min="3328" max="3328" width="11.453125" style="25"/>
    <col min="3329" max="3329" width="23.453125" style="25" customWidth="1"/>
    <col min="3330" max="3330" width="34.453125" style="25" customWidth="1"/>
    <col min="3331" max="3577" width="11.453125" style="25"/>
    <col min="3578" max="3578" width="13" style="25" customWidth="1"/>
    <col min="3579" max="3579" width="8.54296875" style="25" bestFit="1" customWidth="1"/>
    <col min="3580" max="3580" width="25.54296875" style="25" customWidth="1"/>
    <col min="3581" max="3582" width="11.453125" style="25"/>
    <col min="3583" max="3583" width="12.54296875" style="25" customWidth="1"/>
    <col min="3584" max="3584" width="11.453125" style="25"/>
    <col min="3585" max="3585" width="23.453125" style="25" customWidth="1"/>
    <col min="3586" max="3586" width="34.453125" style="25" customWidth="1"/>
    <col min="3587" max="3833" width="11.453125" style="25"/>
    <col min="3834" max="3834" width="13" style="25" customWidth="1"/>
    <col min="3835" max="3835" width="8.54296875" style="25" bestFit="1" customWidth="1"/>
    <col min="3836" max="3836" width="25.54296875" style="25" customWidth="1"/>
    <col min="3837" max="3838" width="11.453125" style="25"/>
    <col min="3839" max="3839" width="12.54296875" style="25" customWidth="1"/>
    <col min="3840" max="3840" width="11.453125" style="25"/>
    <col min="3841" max="3841" width="23.453125" style="25" customWidth="1"/>
    <col min="3842" max="3842" width="34.453125" style="25" customWidth="1"/>
    <col min="3843" max="4089" width="11.453125" style="25"/>
    <col min="4090" max="4090" width="13" style="25" customWidth="1"/>
    <col min="4091" max="4091" width="8.54296875" style="25" bestFit="1" customWidth="1"/>
    <col min="4092" max="4092" width="25.54296875" style="25" customWidth="1"/>
    <col min="4093" max="4094" width="11.453125" style="25"/>
    <col min="4095" max="4095" width="12.54296875" style="25" customWidth="1"/>
    <col min="4096" max="4096" width="11.453125" style="25"/>
    <col min="4097" max="4097" width="23.453125" style="25" customWidth="1"/>
    <col min="4098" max="4098" width="34.453125" style="25" customWidth="1"/>
    <col min="4099" max="4345" width="11.453125" style="25"/>
    <col min="4346" max="4346" width="13" style="25" customWidth="1"/>
    <col min="4347" max="4347" width="8.54296875" style="25" bestFit="1" customWidth="1"/>
    <col min="4348" max="4348" width="25.54296875" style="25" customWidth="1"/>
    <col min="4349" max="4350" width="11.453125" style="25"/>
    <col min="4351" max="4351" width="12.54296875" style="25" customWidth="1"/>
    <col min="4352" max="4352" width="11.453125" style="25"/>
    <col min="4353" max="4353" width="23.453125" style="25" customWidth="1"/>
    <col min="4354" max="4354" width="34.453125" style="25" customWidth="1"/>
    <col min="4355" max="4601" width="11.453125" style="25"/>
    <col min="4602" max="4602" width="13" style="25" customWidth="1"/>
    <col min="4603" max="4603" width="8.54296875" style="25" bestFit="1" customWidth="1"/>
    <col min="4604" max="4604" width="25.54296875" style="25" customWidth="1"/>
    <col min="4605" max="4606" width="11.453125" style="25"/>
    <col min="4607" max="4607" width="12.54296875" style="25" customWidth="1"/>
    <col min="4608" max="4608" width="11.453125" style="25"/>
    <col min="4609" max="4609" width="23.453125" style="25" customWidth="1"/>
    <col min="4610" max="4610" width="34.453125" style="25" customWidth="1"/>
    <col min="4611" max="4857" width="11.453125" style="25"/>
    <col min="4858" max="4858" width="13" style="25" customWidth="1"/>
    <col min="4859" max="4859" width="8.54296875" style="25" bestFit="1" customWidth="1"/>
    <col min="4860" max="4860" width="25.54296875" style="25" customWidth="1"/>
    <col min="4861" max="4862" width="11.453125" style="25"/>
    <col min="4863" max="4863" width="12.54296875" style="25" customWidth="1"/>
    <col min="4864" max="4864" width="11.453125" style="25"/>
    <col min="4865" max="4865" width="23.453125" style="25" customWidth="1"/>
    <col min="4866" max="4866" width="34.453125" style="25" customWidth="1"/>
    <col min="4867" max="5113" width="11.453125" style="25"/>
    <col min="5114" max="5114" width="13" style="25" customWidth="1"/>
    <col min="5115" max="5115" width="8.54296875" style="25" bestFit="1" customWidth="1"/>
    <col min="5116" max="5116" width="25.54296875" style="25" customWidth="1"/>
    <col min="5117" max="5118" width="11.453125" style="25"/>
    <col min="5119" max="5119" width="12.54296875" style="25" customWidth="1"/>
    <col min="5120" max="5120" width="11.453125" style="25"/>
    <col min="5121" max="5121" width="23.453125" style="25" customWidth="1"/>
    <col min="5122" max="5122" width="34.453125" style="25" customWidth="1"/>
    <col min="5123" max="5369" width="11.453125" style="25"/>
    <col min="5370" max="5370" width="13" style="25" customWidth="1"/>
    <col min="5371" max="5371" width="8.54296875" style="25" bestFit="1" customWidth="1"/>
    <col min="5372" max="5372" width="25.54296875" style="25" customWidth="1"/>
    <col min="5373" max="5374" width="11.453125" style="25"/>
    <col min="5375" max="5375" width="12.54296875" style="25" customWidth="1"/>
    <col min="5376" max="5376" width="11.453125" style="25"/>
    <col min="5377" max="5377" width="23.453125" style="25" customWidth="1"/>
    <col min="5378" max="5378" width="34.453125" style="25" customWidth="1"/>
    <col min="5379" max="5625" width="11.453125" style="25"/>
    <col min="5626" max="5626" width="13" style="25" customWidth="1"/>
    <col min="5627" max="5627" width="8.54296875" style="25" bestFit="1" customWidth="1"/>
    <col min="5628" max="5628" width="25.54296875" style="25" customWidth="1"/>
    <col min="5629" max="5630" width="11.453125" style="25"/>
    <col min="5631" max="5631" width="12.54296875" style="25" customWidth="1"/>
    <col min="5632" max="5632" width="11.453125" style="25"/>
    <col min="5633" max="5633" width="23.453125" style="25" customWidth="1"/>
    <col min="5634" max="5634" width="34.453125" style="25" customWidth="1"/>
    <col min="5635" max="5881" width="11.453125" style="25"/>
    <col min="5882" max="5882" width="13" style="25" customWidth="1"/>
    <col min="5883" max="5883" width="8.54296875" style="25" bestFit="1" customWidth="1"/>
    <col min="5884" max="5884" width="25.54296875" style="25" customWidth="1"/>
    <col min="5885" max="5886" width="11.453125" style="25"/>
    <col min="5887" max="5887" width="12.54296875" style="25" customWidth="1"/>
    <col min="5888" max="5888" width="11.453125" style="25"/>
    <col min="5889" max="5889" width="23.453125" style="25" customWidth="1"/>
    <col min="5890" max="5890" width="34.453125" style="25" customWidth="1"/>
    <col min="5891" max="6137" width="11.453125" style="25"/>
    <col min="6138" max="6138" width="13" style="25" customWidth="1"/>
    <col min="6139" max="6139" width="8.54296875" style="25" bestFit="1" customWidth="1"/>
    <col min="6140" max="6140" width="25.54296875" style="25" customWidth="1"/>
    <col min="6141" max="6142" width="11.453125" style="25"/>
    <col min="6143" max="6143" width="12.54296875" style="25" customWidth="1"/>
    <col min="6144" max="6144" width="11.453125" style="25"/>
    <col min="6145" max="6145" width="23.453125" style="25" customWidth="1"/>
    <col min="6146" max="6146" width="34.453125" style="25" customWidth="1"/>
    <col min="6147" max="6393" width="11.453125" style="25"/>
    <col min="6394" max="6394" width="13" style="25" customWidth="1"/>
    <col min="6395" max="6395" width="8.54296875" style="25" bestFit="1" customWidth="1"/>
    <col min="6396" max="6396" width="25.54296875" style="25" customWidth="1"/>
    <col min="6397" max="6398" width="11.453125" style="25"/>
    <col min="6399" max="6399" width="12.54296875" style="25" customWidth="1"/>
    <col min="6400" max="6400" width="11.453125" style="25"/>
    <col min="6401" max="6401" width="23.453125" style="25" customWidth="1"/>
    <col min="6402" max="6402" width="34.453125" style="25" customWidth="1"/>
    <col min="6403" max="6649" width="11.453125" style="25"/>
    <col min="6650" max="6650" width="13" style="25" customWidth="1"/>
    <col min="6651" max="6651" width="8.54296875" style="25" bestFit="1" customWidth="1"/>
    <col min="6652" max="6652" width="25.54296875" style="25" customWidth="1"/>
    <col min="6653" max="6654" width="11.453125" style="25"/>
    <col min="6655" max="6655" width="12.54296875" style="25" customWidth="1"/>
    <col min="6656" max="6656" width="11.453125" style="25"/>
    <col min="6657" max="6657" width="23.453125" style="25" customWidth="1"/>
    <col min="6658" max="6658" width="34.453125" style="25" customWidth="1"/>
    <col min="6659" max="6905" width="11.453125" style="25"/>
    <col min="6906" max="6906" width="13" style="25" customWidth="1"/>
    <col min="6907" max="6907" width="8.54296875" style="25" bestFit="1" customWidth="1"/>
    <col min="6908" max="6908" width="25.54296875" style="25" customWidth="1"/>
    <col min="6909" max="6910" width="11.453125" style="25"/>
    <col min="6911" max="6911" width="12.54296875" style="25" customWidth="1"/>
    <col min="6912" max="6912" width="11.453125" style="25"/>
    <col min="6913" max="6913" width="23.453125" style="25" customWidth="1"/>
    <col min="6914" max="6914" width="34.453125" style="25" customWidth="1"/>
    <col min="6915" max="7161" width="11.453125" style="25"/>
    <col min="7162" max="7162" width="13" style="25" customWidth="1"/>
    <col min="7163" max="7163" width="8.54296875" style="25" bestFit="1" customWidth="1"/>
    <col min="7164" max="7164" width="25.54296875" style="25" customWidth="1"/>
    <col min="7165" max="7166" width="11.453125" style="25"/>
    <col min="7167" max="7167" width="12.54296875" style="25" customWidth="1"/>
    <col min="7168" max="7168" width="11.453125" style="25"/>
    <col min="7169" max="7169" width="23.453125" style="25" customWidth="1"/>
    <col min="7170" max="7170" width="34.453125" style="25" customWidth="1"/>
    <col min="7171" max="7417" width="11.453125" style="25"/>
    <col min="7418" max="7418" width="13" style="25" customWidth="1"/>
    <col min="7419" max="7419" width="8.54296875" style="25" bestFit="1" customWidth="1"/>
    <col min="7420" max="7420" width="25.54296875" style="25" customWidth="1"/>
    <col min="7421" max="7422" width="11.453125" style="25"/>
    <col min="7423" max="7423" width="12.54296875" style="25" customWidth="1"/>
    <col min="7424" max="7424" width="11.453125" style="25"/>
    <col min="7425" max="7425" width="23.453125" style="25" customWidth="1"/>
    <col min="7426" max="7426" width="34.453125" style="25" customWidth="1"/>
    <col min="7427" max="7673" width="11.453125" style="25"/>
    <col min="7674" max="7674" width="13" style="25" customWidth="1"/>
    <col min="7675" max="7675" width="8.54296875" style="25" bestFit="1" customWidth="1"/>
    <col min="7676" max="7676" width="25.54296875" style="25" customWidth="1"/>
    <col min="7677" max="7678" width="11.453125" style="25"/>
    <col min="7679" max="7679" width="12.54296875" style="25" customWidth="1"/>
    <col min="7680" max="7680" width="11.453125" style="25"/>
    <col min="7681" max="7681" width="23.453125" style="25" customWidth="1"/>
    <col min="7682" max="7682" width="34.453125" style="25" customWidth="1"/>
    <col min="7683" max="7929" width="11.453125" style="25"/>
    <col min="7930" max="7930" width="13" style="25" customWidth="1"/>
    <col min="7931" max="7931" width="8.54296875" style="25" bestFit="1" customWidth="1"/>
    <col min="7932" max="7932" width="25.54296875" style="25" customWidth="1"/>
    <col min="7933" max="7934" width="11.453125" style="25"/>
    <col min="7935" max="7935" width="12.54296875" style="25" customWidth="1"/>
    <col min="7936" max="7936" width="11.453125" style="25"/>
    <col min="7937" max="7937" width="23.453125" style="25" customWidth="1"/>
    <col min="7938" max="7938" width="34.453125" style="25" customWidth="1"/>
    <col min="7939" max="8185" width="11.453125" style="25"/>
    <col min="8186" max="8186" width="13" style="25" customWidth="1"/>
    <col min="8187" max="8187" width="8.54296875" style="25" bestFit="1" customWidth="1"/>
    <col min="8188" max="8188" width="25.54296875" style="25" customWidth="1"/>
    <col min="8189" max="8190" width="11.453125" style="25"/>
    <col min="8191" max="8191" width="12.54296875" style="25" customWidth="1"/>
    <col min="8192" max="8192" width="11.453125" style="25"/>
    <col min="8193" max="8193" width="23.453125" style="25" customWidth="1"/>
    <col min="8194" max="8194" width="34.453125" style="25" customWidth="1"/>
    <col min="8195" max="8441" width="11.453125" style="25"/>
    <col min="8442" max="8442" width="13" style="25" customWidth="1"/>
    <col min="8443" max="8443" width="8.54296875" style="25" bestFit="1" customWidth="1"/>
    <col min="8444" max="8444" width="25.54296875" style="25" customWidth="1"/>
    <col min="8445" max="8446" width="11.453125" style="25"/>
    <col min="8447" max="8447" width="12.54296875" style="25" customWidth="1"/>
    <col min="8448" max="8448" width="11.453125" style="25"/>
    <col min="8449" max="8449" width="23.453125" style="25" customWidth="1"/>
    <col min="8450" max="8450" width="34.453125" style="25" customWidth="1"/>
    <col min="8451" max="8697" width="11.453125" style="25"/>
    <col min="8698" max="8698" width="13" style="25" customWidth="1"/>
    <col min="8699" max="8699" width="8.54296875" style="25" bestFit="1" customWidth="1"/>
    <col min="8700" max="8700" width="25.54296875" style="25" customWidth="1"/>
    <col min="8701" max="8702" width="11.453125" style="25"/>
    <col min="8703" max="8703" width="12.54296875" style="25" customWidth="1"/>
    <col min="8704" max="8704" width="11.453125" style="25"/>
    <col min="8705" max="8705" width="23.453125" style="25" customWidth="1"/>
    <col min="8706" max="8706" width="34.453125" style="25" customWidth="1"/>
    <col min="8707" max="8953" width="11.453125" style="25"/>
    <col min="8954" max="8954" width="13" style="25" customWidth="1"/>
    <col min="8955" max="8955" width="8.54296875" style="25" bestFit="1" customWidth="1"/>
    <col min="8956" max="8956" width="25.54296875" style="25" customWidth="1"/>
    <col min="8957" max="8958" width="11.453125" style="25"/>
    <col min="8959" max="8959" width="12.54296875" style="25" customWidth="1"/>
    <col min="8960" max="8960" width="11.453125" style="25"/>
    <col min="8961" max="8961" width="23.453125" style="25" customWidth="1"/>
    <col min="8962" max="8962" width="34.453125" style="25" customWidth="1"/>
    <col min="8963" max="9209" width="11.453125" style="25"/>
    <col min="9210" max="9210" width="13" style="25" customWidth="1"/>
    <col min="9211" max="9211" width="8.54296875" style="25" bestFit="1" customWidth="1"/>
    <col min="9212" max="9212" width="25.54296875" style="25" customWidth="1"/>
    <col min="9213" max="9214" width="11.453125" style="25"/>
    <col min="9215" max="9215" width="12.54296875" style="25" customWidth="1"/>
    <col min="9216" max="9216" width="11.453125" style="25"/>
    <col min="9217" max="9217" width="23.453125" style="25" customWidth="1"/>
    <col min="9218" max="9218" width="34.453125" style="25" customWidth="1"/>
    <col min="9219" max="9465" width="11.453125" style="25"/>
    <col min="9466" max="9466" width="13" style="25" customWidth="1"/>
    <col min="9467" max="9467" width="8.54296875" style="25" bestFit="1" customWidth="1"/>
    <col min="9468" max="9468" width="25.54296875" style="25" customWidth="1"/>
    <col min="9469" max="9470" width="11.453125" style="25"/>
    <col min="9471" max="9471" width="12.54296875" style="25" customWidth="1"/>
    <col min="9472" max="9472" width="11.453125" style="25"/>
    <col min="9473" max="9473" width="23.453125" style="25" customWidth="1"/>
    <col min="9474" max="9474" width="34.453125" style="25" customWidth="1"/>
    <col min="9475" max="9721" width="11.453125" style="25"/>
    <col min="9722" max="9722" width="13" style="25" customWidth="1"/>
    <col min="9723" max="9723" width="8.54296875" style="25" bestFit="1" customWidth="1"/>
    <col min="9724" max="9724" width="25.54296875" style="25" customWidth="1"/>
    <col min="9725" max="9726" width="11.453125" style="25"/>
    <col min="9727" max="9727" width="12.54296875" style="25" customWidth="1"/>
    <col min="9728" max="9728" width="11.453125" style="25"/>
    <col min="9729" max="9729" width="23.453125" style="25" customWidth="1"/>
    <col min="9730" max="9730" width="34.453125" style="25" customWidth="1"/>
    <col min="9731" max="9977" width="11.453125" style="25"/>
    <col min="9978" max="9978" width="13" style="25" customWidth="1"/>
    <col min="9979" max="9979" width="8.54296875" style="25" bestFit="1" customWidth="1"/>
    <col min="9980" max="9980" width="25.54296875" style="25" customWidth="1"/>
    <col min="9981" max="9982" width="11.453125" style="25"/>
    <col min="9983" max="9983" width="12.54296875" style="25" customWidth="1"/>
    <col min="9984" max="9984" width="11.453125" style="25"/>
    <col min="9985" max="9985" width="23.453125" style="25" customWidth="1"/>
    <col min="9986" max="9986" width="34.453125" style="25" customWidth="1"/>
    <col min="9987" max="10233" width="11.453125" style="25"/>
    <col min="10234" max="10234" width="13" style="25" customWidth="1"/>
    <col min="10235" max="10235" width="8.54296875" style="25" bestFit="1" customWidth="1"/>
    <col min="10236" max="10236" width="25.54296875" style="25" customWidth="1"/>
    <col min="10237" max="10238" width="11.453125" style="25"/>
    <col min="10239" max="10239" width="12.54296875" style="25" customWidth="1"/>
    <col min="10240" max="10240" width="11.453125" style="25"/>
    <col min="10241" max="10241" width="23.453125" style="25" customWidth="1"/>
    <col min="10242" max="10242" width="34.453125" style="25" customWidth="1"/>
    <col min="10243" max="10489" width="11.453125" style="25"/>
    <col min="10490" max="10490" width="13" style="25" customWidth="1"/>
    <col min="10491" max="10491" width="8.54296875" style="25" bestFit="1" customWidth="1"/>
    <col min="10492" max="10492" width="25.54296875" style="25" customWidth="1"/>
    <col min="10493" max="10494" width="11.453125" style="25"/>
    <col min="10495" max="10495" width="12.54296875" style="25" customWidth="1"/>
    <col min="10496" max="10496" width="11.453125" style="25"/>
    <col min="10497" max="10497" width="23.453125" style="25" customWidth="1"/>
    <col min="10498" max="10498" width="34.453125" style="25" customWidth="1"/>
    <col min="10499" max="10745" width="11.453125" style="25"/>
    <col min="10746" max="10746" width="13" style="25" customWidth="1"/>
    <col min="10747" max="10747" width="8.54296875" style="25" bestFit="1" customWidth="1"/>
    <col min="10748" max="10748" width="25.54296875" style="25" customWidth="1"/>
    <col min="10749" max="10750" width="11.453125" style="25"/>
    <col min="10751" max="10751" width="12.54296875" style="25" customWidth="1"/>
    <col min="10752" max="10752" width="11.453125" style="25"/>
    <col min="10753" max="10753" width="23.453125" style="25" customWidth="1"/>
    <col min="10754" max="10754" width="34.453125" style="25" customWidth="1"/>
    <col min="10755" max="11001" width="11.453125" style="25"/>
    <col min="11002" max="11002" width="13" style="25" customWidth="1"/>
    <col min="11003" max="11003" width="8.54296875" style="25" bestFit="1" customWidth="1"/>
    <col min="11004" max="11004" width="25.54296875" style="25" customWidth="1"/>
    <col min="11005" max="11006" width="11.453125" style="25"/>
    <col min="11007" max="11007" width="12.54296875" style="25" customWidth="1"/>
    <col min="11008" max="11008" width="11.453125" style="25"/>
    <col min="11009" max="11009" width="23.453125" style="25" customWidth="1"/>
    <col min="11010" max="11010" width="34.453125" style="25" customWidth="1"/>
    <col min="11011" max="11257" width="11.453125" style="25"/>
    <col min="11258" max="11258" width="13" style="25" customWidth="1"/>
    <col min="11259" max="11259" width="8.54296875" style="25" bestFit="1" customWidth="1"/>
    <col min="11260" max="11260" width="25.54296875" style="25" customWidth="1"/>
    <col min="11261" max="11262" width="11.453125" style="25"/>
    <col min="11263" max="11263" width="12.54296875" style="25" customWidth="1"/>
    <col min="11264" max="11264" width="11.453125" style="25"/>
    <col min="11265" max="11265" width="23.453125" style="25" customWidth="1"/>
    <col min="11266" max="11266" width="34.453125" style="25" customWidth="1"/>
    <col min="11267" max="11513" width="11.453125" style="25"/>
    <col min="11514" max="11514" width="13" style="25" customWidth="1"/>
    <col min="11515" max="11515" width="8.54296875" style="25" bestFit="1" customWidth="1"/>
    <col min="11516" max="11516" width="25.54296875" style="25" customWidth="1"/>
    <col min="11517" max="11518" width="11.453125" style="25"/>
    <col min="11519" max="11519" width="12.54296875" style="25" customWidth="1"/>
    <col min="11520" max="11520" width="11.453125" style="25"/>
    <col min="11521" max="11521" width="23.453125" style="25" customWidth="1"/>
    <col min="11522" max="11522" width="34.453125" style="25" customWidth="1"/>
    <col min="11523" max="11769" width="11.453125" style="25"/>
    <col min="11770" max="11770" width="13" style="25" customWidth="1"/>
    <col min="11771" max="11771" width="8.54296875" style="25" bestFit="1" customWidth="1"/>
    <col min="11772" max="11772" width="25.54296875" style="25" customWidth="1"/>
    <col min="11773" max="11774" width="11.453125" style="25"/>
    <col min="11775" max="11775" width="12.54296875" style="25" customWidth="1"/>
    <col min="11776" max="11776" width="11.453125" style="25"/>
    <col min="11777" max="11777" width="23.453125" style="25" customWidth="1"/>
    <col min="11778" max="11778" width="34.453125" style="25" customWidth="1"/>
    <col min="11779" max="12025" width="11.453125" style="25"/>
    <col min="12026" max="12026" width="13" style="25" customWidth="1"/>
    <col min="12027" max="12027" width="8.54296875" style="25" bestFit="1" customWidth="1"/>
    <col min="12028" max="12028" width="25.54296875" style="25" customWidth="1"/>
    <col min="12029" max="12030" width="11.453125" style="25"/>
    <col min="12031" max="12031" width="12.54296875" style="25" customWidth="1"/>
    <col min="12032" max="12032" width="11.453125" style="25"/>
    <col min="12033" max="12033" width="23.453125" style="25" customWidth="1"/>
    <col min="12034" max="12034" width="34.453125" style="25" customWidth="1"/>
    <col min="12035" max="12281" width="11.453125" style="25"/>
    <col min="12282" max="12282" width="13" style="25" customWidth="1"/>
    <col min="12283" max="12283" width="8.54296875" style="25" bestFit="1" customWidth="1"/>
    <col min="12284" max="12284" width="25.54296875" style="25" customWidth="1"/>
    <col min="12285" max="12286" width="11.453125" style="25"/>
    <col min="12287" max="12287" width="12.54296875" style="25" customWidth="1"/>
    <col min="12288" max="12288" width="11.453125" style="25"/>
    <col min="12289" max="12289" width="23.453125" style="25" customWidth="1"/>
    <col min="12290" max="12290" width="34.453125" style="25" customWidth="1"/>
    <col min="12291" max="12537" width="11.453125" style="25"/>
    <col min="12538" max="12538" width="13" style="25" customWidth="1"/>
    <col min="12539" max="12539" width="8.54296875" style="25" bestFit="1" customWidth="1"/>
    <col min="12540" max="12540" width="25.54296875" style="25" customWidth="1"/>
    <col min="12541" max="12542" width="11.453125" style="25"/>
    <col min="12543" max="12543" width="12.54296875" style="25" customWidth="1"/>
    <col min="12544" max="12544" width="11.453125" style="25"/>
    <col min="12545" max="12545" width="23.453125" style="25" customWidth="1"/>
    <col min="12546" max="12546" width="34.453125" style="25" customWidth="1"/>
    <col min="12547" max="12793" width="11.453125" style="25"/>
    <col min="12794" max="12794" width="13" style="25" customWidth="1"/>
    <col min="12795" max="12795" width="8.54296875" style="25" bestFit="1" customWidth="1"/>
    <col min="12796" max="12796" width="25.54296875" style="25" customWidth="1"/>
    <col min="12797" max="12798" width="11.453125" style="25"/>
    <col min="12799" max="12799" width="12.54296875" style="25" customWidth="1"/>
    <col min="12800" max="12800" width="11.453125" style="25"/>
    <col min="12801" max="12801" width="23.453125" style="25" customWidth="1"/>
    <col min="12802" max="12802" width="34.453125" style="25" customWidth="1"/>
    <col min="12803" max="13049" width="11.453125" style="25"/>
    <col min="13050" max="13050" width="13" style="25" customWidth="1"/>
    <col min="13051" max="13051" width="8.54296875" style="25" bestFit="1" customWidth="1"/>
    <col min="13052" max="13052" width="25.54296875" style="25" customWidth="1"/>
    <col min="13053" max="13054" width="11.453125" style="25"/>
    <col min="13055" max="13055" width="12.54296875" style="25" customWidth="1"/>
    <col min="13056" max="13056" width="11.453125" style="25"/>
    <col min="13057" max="13057" width="23.453125" style="25" customWidth="1"/>
    <col min="13058" max="13058" width="34.453125" style="25" customWidth="1"/>
    <col min="13059" max="13305" width="11.453125" style="25"/>
    <col min="13306" max="13306" width="13" style="25" customWidth="1"/>
    <col min="13307" max="13307" width="8.54296875" style="25" bestFit="1" customWidth="1"/>
    <col min="13308" max="13308" width="25.54296875" style="25" customWidth="1"/>
    <col min="13309" max="13310" width="11.453125" style="25"/>
    <col min="13311" max="13311" width="12.54296875" style="25" customWidth="1"/>
    <col min="13312" max="13312" width="11.453125" style="25"/>
    <col min="13313" max="13313" width="23.453125" style="25" customWidth="1"/>
    <col min="13314" max="13314" width="34.453125" style="25" customWidth="1"/>
    <col min="13315" max="13561" width="11.453125" style="25"/>
    <col min="13562" max="13562" width="13" style="25" customWidth="1"/>
    <col min="13563" max="13563" width="8.54296875" style="25" bestFit="1" customWidth="1"/>
    <col min="13564" max="13564" width="25.54296875" style="25" customWidth="1"/>
    <col min="13565" max="13566" width="11.453125" style="25"/>
    <col min="13567" max="13567" width="12.54296875" style="25" customWidth="1"/>
    <col min="13568" max="13568" width="11.453125" style="25"/>
    <col min="13569" max="13569" width="23.453125" style="25" customWidth="1"/>
    <col min="13570" max="13570" width="34.453125" style="25" customWidth="1"/>
    <col min="13571" max="13817" width="11.453125" style="25"/>
    <col min="13818" max="13818" width="13" style="25" customWidth="1"/>
    <col min="13819" max="13819" width="8.54296875" style="25" bestFit="1" customWidth="1"/>
    <col min="13820" max="13820" width="25.54296875" style="25" customWidth="1"/>
    <col min="13821" max="13822" width="11.453125" style="25"/>
    <col min="13823" max="13823" width="12.54296875" style="25" customWidth="1"/>
    <col min="13824" max="13824" width="11.453125" style="25"/>
    <col min="13825" max="13825" width="23.453125" style="25" customWidth="1"/>
    <col min="13826" max="13826" width="34.453125" style="25" customWidth="1"/>
    <col min="13827" max="14073" width="11.453125" style="25"/>
    <col min="14074" max="14074" width="13" style="25" customWidth="1"/>
    <col min="14075" max="14075" width="8.54296875" style="25" bestFit="1" customWidth="1"/>
    <col min="14076" max="14076" width="25.54296875" style="25" customWidth="1"/>
    <col min="14077" max="14078" width="11.453125" style="25"/>
    <col min="14079" max="14079" width="12.54296875" style="25" customWidth="1"/>
    <col min="14080" max="14080" width="11.453125" style="25"/>
    <col min="14081" max="14081" width="23.453125" style="25" customWidth="1"/>
    <col min="14082" max="14082" width="34.453125" style="25" customWidth="1"/>
    <col min="14083" max="14329" width="11.453125" style="25"/>
    <col min="14330" max="14330" width="13" style="25" customWidth="1"/>
    <col min="14331" max="14331" width="8.54296875" style="25" bestFit="1" customWidth="1"/>
    <col min="14332" max="14332" width="25.54296875" style="25" customWidth="1"/>
    <col min="14333" max="14334" width="11.453125" style="25"/>
    <col min="14335" max="14335" width="12.54296875" style="25" customWidth="1"/>
    <col min="14336" max="14336" width="11.453125" style="25"/>
    <col min="14337" max="14337" width="23.453125" style="25" customWidth="1"/>
    <col min="14338" max="14338" width="34.453125" style="25" customWidth="1"/>
    <col min="14339" max="14585" width="11.453125" style="25"/>
    <col min="14586" max="14586" width="13" style="25" customWidth="1"/>
    <col min="14587" max="14587" width="8.54296875" style="25" bestFit="1" customWidth="1"/>
    <col min="14588" max="14588" width="25.54296875" style="25" customWidth="1"/>
    <col min="14589" max="14590" width="11.453125" style="25"/>
    <col min="14591" max="14591" width="12.54296875" style="25" customWidth="1"/>
    <col min="14592" max="14592" width="11.453125" style="25"/>
    <col min="14593" max="14593" width="23.453125" style="25" customWidth="1"/>
    <col min="14594" max="14594" width="34.453125" style="25" customWidth="1"/>
    <col min="14595" max="14841" width="11.453125" style="25"/>
    <col min="14842" max="14842" width="13" style="25" customWidth="1"/>
    <col min="14843" max="14843" width="8.54296875" style="25" bestFit="1" customWidth="1"/>
    <col min="14844" max="14844" width="25.54296875" style="25" customWidth="1"/>
    <col min="14845" max="14846" width="11.453125" style="25"/>
    <col min="14847" max="14847" width="12.54296875" style="25" customWidth="1"/>
    <col min="14848" max="14848" width="11.453125" style="25"/>
    <col min="14849" max="14849" width="23.453125" style="25" customWidth="1"/>
    <col min="14850" max="14850" width="34.453125" style="25" customWidth="1"/>
    <col min="14851" max="15097" width="11.453125" style="25"/>
    <col min="15098" max="15098" width="13" style="25" customWidth="1"/>
    <col min="15099" max="15099" width="8.54296875" style="25" bestFit="1" customWidth="1"/>
    <col min="15100" max="15100" width="25.54296875" style="25" customWidth="1"/>
    <col min="15101" max="15102" width="11.453125" style="25"/>
    <col min="15103" max="15103" width="12.54296875" style="25" customWidth="1"/>
    <col min="15104" max="15104" width="11.453125" style="25"/>
    <col min="15105" max="15105" width="23.453125" style="25" customWidth="1"/>
    <col min="15106" max="15106" width="34.453125" style="25" customWidth="1"/>
    <col min="15107" max="15353" width="11.453125" style="25"/>
    <col min="15354" max="15354" width="13" style="25" customWidth="1"/>
    <col min="15355" max="15355" width="8.54296875" style="25" bestFit="1" customWidth="1"/>
    <col min="15356" max="15356" width="25.54296875" style="25" customWidth="1"/>
    <col min="15357" max="15358" width="11.453125" style="25"/>
    <col min="15359" max="15359" width="12.54296875" style="25" customWidth="1"/>
    <col min="15360" max="15360" width="11.453125" style="25"/>
    <col min="15361" max="15361" width="23.453125" style="25" customWidth="1"/>
    <col min="15362" max="15362" width="34.453125" style="25" customWidth="1"/>
    <col min="15363" max="15609" width="11.453125" style="25"/>
    <col min="15610" max="15610" width="13" style="25" customWidth="1"/>
    <col min="15611" max="15611" width="8.54296875" style="25" bestFit="1" customWidth="1"/>
    <col min="15612" max="15612" width="25.54296875" style="25" customWidth="1"/>
    <col min="15613" max="15614" width="11.453125" style="25"/>
    <col min="15615" max="15615" width="12.54296875" style="25" customWidth="1"/>
    <col min="15616" max="15616" width="11.453125" style="25"/>
    <col min="15617" max="15617" width="23.453125" style="25" customWidth="1"/>
    <col min="15618" max="15618" width="34.453125" style="25" customWidth="1"/>
    <col min="15619" max="15865" width="11.453125" style="25"/>
    <col min="15866" max="15866" width="13" style="25" customWidth="1"/>
    <col min="15867" max="15867" width="8.54296875" style="25" bestFit="1" customWidth="1"/>
    <col min="15868" max="15868" width="25.54296875" style="25" customWidth="1"/>
    <col min="15869" max="15870" width="11.453125" style="25"/>
    <col min="15871" max="15871" width="12.54296875" style="25" customWidth="1"/>
    <col min="15872" max="15872" width="11.453125" style="25"/>
    <col min="15873" max="15873" width="23.453125" style="25" customWidth="1"/>
    <col min="15874" max="15874" width="34.453125" style="25" customWidth="1"/>
    <col min="15875" max="16121" width="11.453125" style="25"/>
    <col min="16122" max="16122" width="13" style="25" customWidth="1"/>
    <col min="16123" max="16123" width="8.54296875" style="25" bestFit="1" customWidth="1"/>
    <col min="16124" max="16124" width="25.54296875" style="25" customWidth="1"/>
    <col min="16125" max="16126" width="11.453125" style="25"/>
    <col min="16127" max="16127" width="12.54296875" style="25" customWidth="1"/>
    <col min="16128" max="16128" width="11.453125" style="25"/>
    <col min="16129" max="16129" width="23.453125" style="25" customWidth="1"/>
    <col min="16130" max="16130" width="34.453125" style="25" customWidth="1"/>
    <col min="16131" max="16384" width="11.453125" style="25"/>
  </cols>
  <sheetData>
    <row r="1" spans="1:14">
      <c r="A1" s="21"/>
      <c r="B1" s="22"/>
      <c r="C1" s="22"/>
      <c r="D1" s="23"/>
      <c r="E1" s="24"/>
      <c r="F1" s="88"/>
      <c r="G1" s="88"/>
      <c r="H1" s="88"/>
      <c r="I1" s="88"/>
      <c r="J1" s="88"/>
      <c r="K1" s="89"/>
    </row>
    <row r="2" spans="1:14">
      <c r="A2" s="28"/>
      <c r="B2" s="29"/>
      <c r="C2" s="29"/>
      <c r="D2" s="30"/>
      <c r="E2" s="31"/>
      <c r="F2" s="90"/>
      <c r="G2" s="90"/>
      <c r="H2" s="90"/>
      <c r="I2" s="90"/>
      <c r="J2" s="90"/>
      <c r="K2" s="91"/>
    </row>
    <row r="3" spans="1:14">
      <c r="A3" s="28"/>
      <c r="B3" s="29"/>
      <c r="C3" s="29"/>
      <c r="D3" s="30"/>
      <c r="E3" s="31"/>
      <c r="F3" s="90" t="s">
        <v>62</v>
      </c>
      <c r="G3" s="90"/>
      <c r="H3" s="90"/>
      <c r="I3" s="90"/>
      <c r="J3" s="90"/>
      <c r="K3" s="91"/>
    </row>
    <row r="4" spans="1:14" ht="15.75" customHeight="1">
      <c r="A4" s="28"/>
      <c r="B4" s="29"/>
      <c r="C4" s="29"/>
      <c r="D4" s="30"/>
      <c r="E4" s="31"/>
      <c r="F4" s="90"/>
      <c r="G4" s="90"/>
      <c r="H4" s="90"/>
      <c r="I4" s="90"/>
      <c r="J4" s="90"/>
      <c r="K4" s="91"/>
    </row>
    <row r="5" spans="1:14" ht="15.75" customHeight="1">
      <c r="A5" s="28"/>
      <c r="B5" s="29"/>
      <c r="C5" s="29"/>
      <c r="D5" s="32"/>
      <c r="E5" s="33"/>
      <c r="F5" s="92" t="s">
        <v>63</v>
      </c>
      <c r="G5" s="92"/>
      <c r="H5" s="92"/>
      <c r="I5" s="93" t="str">
        <f ca="1">MID(CELL("nomfichier",$A$1),FIND("]",CELL("nomfichier",$A$1))+1,100)</f>
        <v>S 13-1</v>
      </c>
      <c r="J5" s="94" t="s">
        <v>64</v>
      </c>
      <c r="K5" s="95">
        <f>DATE(YEAR(F7),MONTH(F7),1)</f>
        <v>44256</v>
      </c>
    </row>
    <row r="6" spans="1:14" ht="15.75" customHeight="1">
      <c r="A6" s="28"/>
      <c r="B6" s="29"/>
      <c r="C6" s="29"/>
      <c r="D6" s="32"/>
      <c r="E6" s="33"/>
      <c r="F6" s="92"/>
      <c r="G6" s="92"/>
      <c r="H6" s="92"/>
      <c r="I6" s="93"/>
      <c r="J6" s="94"/>
      <c r="K6" s="95"/>
    </row>
    <row r="7" spans="1:14" ht="15.75" customHeight="1">
      <c r="A7" s="28"/>
      <c r="B7" s="29"/>
      <c r="C7" s="29"/>
      <c r="D7" s="30"/>
      <c r="E7" s="34" t="s">
        <v>65</v>
      </c>
      <c r="F7" s="86">
        <v>44284</v>
      </c>
      <c r="G7" s="86"/>
      <c r="H7" s="86"/>
      <c r="I7" s="35" t="s">
        <v>66</v>
      </c>
      <c r="J7" s="36">
        <v>44286</v>
      </c>
      <c r="K7" s="37"/>
    </row>
    <row r="8" spans="1:14" ht="16.5" customHeight="1" thickBot="1">
      <c r="A8" s="38"/>
      <c r="B8" s="39"/>
      <c r="C8" s="39"/>
      <c r="D8" s="40"/>
      <c r="E8" s="41"/>
      <c r="F8" s="42"/>
      <c r="G8" s="42"/>
      <c r="H8" s="42"/>
      <c r="I8" s="42"/>
      <c r="J8" s="42"/>
      <c r="K8" s="43"/>
    </row>
    <row r="9" spans="1:14" ht="12.75" customHeight="1">
      <c r="A9" s="44"/>
      <c r="B9" s="44"/>
      <c r="C9" s="44"/>
      <c r="D9" s="44"/>
      <c r="E9" s="44"/>
      <c r="F9" s="44"/>
      <c r="G9" s="87" t="s">
        <v>68</v>
      </c>
      <c r="H9" s="87"/>
      <c r="I9" s="87"/>
      <c r="J9" s="44"/>
      <c r="K9" s="44"/>
    </row>
    <row r="10" spans="1:14" s="48" customFormat="1" ht="36.75" customHeight="1" thickBot="1">
      <c r="A10" s="45" t="s">
        <v>70</v>
      </c>
      <c r="B10" s="46" t="s">
        <v>71</v>
      </c>
      <c r="C10" s="46" t="s">
        <v>72</v>
      </c>
      <c r="D10" s="46" t="s">
        <v>73</v>
      </c>
      <c r="E10" s="46" t="s">
        <v>74</v>
      </c>
      <c r="F10" s="46" t="s">
        <v>75</v>
      </c>
      <c r="G10" s="46" t="s">
        <v>61</v>
      </c>
      <c r="H10" s="47" t="s">
        <v>76</v>
      </c>
      <c r="I10" s="46" t="s">
        <v>77</v>
      </c>
      <c r="J10" s="46" t="s">
        <v>78</v>
      </c>
      <c r="K10" s="46" t="s">
        <v>69</v>
      </c>
      <c r="M10" s="49"/>
      <c r="N10" s="49"/>
    </row>
    <row r="11" spans="1:14" s="48" customFormat="1" ht="16" thickTop="1">
      <c r="A11" s="50" t="s">
        <v>8</v>
      </c>
      <c r="B11" s="51" t="s">
        <v>79</v>
      </c>
      <c r="C11" s="51" t="str">
        <f>IF($B11="","",VLOOKUP($B11,[1]!AGENTS[#Data],2,FALSE))</f>
        <v>TTV</v>
      </c>
      <c r="D11" s="51"/>
      <c r="E11" s="51">
        <v>25.5</v>
      </c>
      <c r="F11" s="52">
        <f t="shared" ref="F11:F22" si="0">IF($E11="","",$E11/8)</f>
        <v>3.1875</v>
      </c>
      <c r="G11" s="52" t="s">
        <v>67</v>
      </c>
      <c r="H11" s="52">
        <f t="shared" ref="H11:I22" si="1">IF($E11="","",$E11/8)</f>
        <v>3.1875</v>
      </c>
      <c r="I11" s="52">
        <f t="shared" si="1"/>
        <v>3.1875</v>
      </c>
      <c r="J11" s="51" t="s">
        <v>80</v>
      </c>
      <c r="K11" s="53"/>
      <c r="M11" s="54"/>
    </row>
    <row r="12" spans="1:14" s="27" customFormat="1" ht="15.75" customHeight="1">
      <c r="A12" s="55" t="s">
        <v>8</v>
      </c>
      <c r="B12" s="56" t="s">
        <v>86</v>
      </c>
      <c r="C12" s="56" t="str">
        <f>IF($B12="","",VLOOKUP($B12,[1]!AGENTS[#Data],2,FALSE))</f>
        <v>TTV</v>
      </c>
      <c r="D12" s="56"/>
      <c r="E12" s="56">
        <v>25.5</v>
      </c>
      <c r="F12" s="57">
        <f t="shared" si="0"/>
        <v>3.1875</v>
      </c>
      <c r="G12" s="57" t="s">
        <v>67</v>
      </c>
      <c r="H12" s="57">
        <f t="shared" si="1"/>
        <v>3.1875</v>
      </c>
      <c r="I12" s="57">
        <f t="shared" si="1"/>
        <v>3.1875</v>
      </c>
      <c r="J12" s="56" t="s">
        <v>80</v>
      </c>
      <c r="K12" s="58"/>
      <c r="M12" s="49"/>
    </row>
    <row r="13" spans="1:14" s="27" customFormat="1" ht="15.75" customHeight="1">
      <c r="A13" s="59"/>
      <c r="B13" s="60"/>
      <c r="C13" s="60" t="str">
        <f>IF($B13="","",VLOOKUP($B13,[1]!AGENTS[#Data],2,FALSE))</f>
        <v/>
      </c>
      <c r="D13" s="60"/>
      <c r="E13" s="60"/>
      <c r="F13" s="61" t="str">
        <f t="shared" si="0"/>
        <v/>
      </c>
      <c r="G13" s="61"/>
      <c r="H13" s="61" t="str">
        <f t="shared" si="1"/>
        <v/>
      </c>
      <c r="I13" s="61" t="str">
        <f t="shared" si="1"/>
        <v/>
      </c>
      <c r="J13" s="60"/>
      <c r="K13" s="62"/>
      <c r="M13" s="49"/>
    </row>
    <row r="14" spans="1:14" s="27" customFormat="1" ht="15.75" customHeight="1">
      <c r="A14" s="63"/>
      <c r="B14" s="64"/>
      <c r="C14" s="64" t="str">
        <f>IF($B14="","",VLOOKUP($B14,[1]!AGENTS[#Data],2,FALSE))</f>
        <v/>
      </c>
      <c r="D14" s="64"/>
      <c r="E14" s="64"/>
      <c r="F14" s="65" t="str">
        <f t="shared" si="0"/>
        <v/>
      </c>
      <c r="G14" s="65"/>
      <c r="H14" s="65" t="str">
        <f t="shared" si="1"/>
        <v/>
      </c>
      <c r="I14" s="65" t="str">
        <f t="shared" si="1"/>
        <v/>
      </c>
      <c r="J14" s="64"/>
      <c r="K14" s="58"/>
      <c r="M14" s="49"/>
    </row>
    <row r="15" spans="1:14" s="27" customFormat="1" ht="15.75" customHeight="1">
      <c r="A15" s="59"/>
      <c r="B15" s="60"/>
      <c r="C15" s="60" t="str">
        <f>IF($B15="","",VLOOKUP($B15,[1]!AGENTS[#Data],2,FALSE))</f>
        <v/>
      </c>
      <c r="D15" s="66"/>
      <c r="E15" s="60"/>
      <c r="F15" s="61" t="str">
        <f t="shared" si="0"/>
        <v/>
      </c>
      <c r="G15" s="61"/>
      <c r="H15" s="61" t="str">
        <f t="shared" si="1"/>
        <v/>
      </c>
      <c r="I15" s="61" t="str">
        <f t="shared" si="1"/>
        <v/>
      </c>
      <c r="J15" s="60"/>
      <c r="K15" s="62"/>
      <c r="M15" s="49"/>
      <c r="N15" s="49"/>
    </row>
    <row r="16" spans="1:14" s="27" customFormat="1" ht="15.75" customHeight="1">
      <c r="A16" s="63"/>
      <c r="B16" s="64"/>
      <c r="C16" s="64" t="str">
        <f>IF($B16="","",VLOOKUP($B16,[1]!AGENTS[#Data],2,FALSE))</f>
        <v/>
      </c>
      <c r="D16" s="67"/>
      <c r="E16" s="64"/>
      <c r="F16" s="65" t="str">
        <f t="shared" si="0"/>
        <v/>
      </c>
      <c r="G16" s="65"/>
      <c r="H16" s="65" t="str">
        <f t="shared" si="1"/>
        <v/>
      </c>
      <c r="I16" s="65" t="str">
        <f t="shared" si="1"/>
        <v/>
      </c>
      <c r="J16" s="64"/>
      <c r="K16" s="58"/>
      <c r="M16" s="49"/>
      <c r="N16" s="49"/>
    </row>
    <row r="17" spans="1:17" s="27" customFormat="1" ht="15.75" customHeight="1">
      <c r="A17" s="59"/>
      <c r="B17" s="60"/>
      <c r="C17" s="60" t="str">
        <f>IF($B17="","",VLOOKUP($B17,[1]!AGENTS[#Data],2,FALSE))</f>
        <v/>
      </c>
      <c r="D17" s="66"/>
      <c r="E17" s="60"/>
      <c r="F17" s="61" t="str">
        <f t="shared" si="0"/>
        <v/>
      </c>
      <c r="G17" s="61"/>
      <c r="H17" s="61" t="str">
        <f t="shared" si="1"/>
        <v/>
      </c>
      <c r="I17" s="61" t="str">
        <f t="shared" si="1"/>
        <v/>
      </c>
      <c r="J17" s="60"/>
      <c r="K17" s="62"/>
      <c r="M17" s="49"/>
      <c r="N17" s="49"/>
    </row>
    <row r="18" spans="1:17" s="27" customFormat="1" ht="15.75" customHeight="1">
      <c r="A18" s="63"/>
      <c r="B18" s="64"/>
      <c r="C18" s="64" t="str">
        <f>IF($B18="","",VLOOKUP($B18,[1]!AGENTS[#Data],2,FALSE))</f>
        <v/>
      </c>
      <c r="D18" s="67"/>
      <c r="E18" s="64"/>
      <c r="F18" s="65" t="str">
        <f t="shared" si="0"/>
        <v/>
      </c>
      <c r="G18" s="65"/>
      <c r="H18" s="65" t="str">
        <f t="shared" si="1"/>
        <v/>
      </c>
      <c r="I18" s="65" t="str">
        <f t="shared" si="1"/>
        <v/>
      </c>
      <c r="J18" s="64"/>
      <c r="K18" s="58"/>
      <c r="M18" s="49"/>
      <c r="N18" s="49"/>
    </row>
    <row r="19" spans="1:17" s="27" customFormat="1" ht="15.75" customHeight="1">
      <c r="A19" s="59"/>
      <c r="B19" s="60"/>
      <c r="C19" s="60" t="str">
        <f>IF($B19="","",VLOOKUP($B19,[1]!AGENTS[#Data],2,FALSE))</f>
        <v/>
      </c>
      <c r="D19" s="66"/>
      <c r="E19" s="60"/>
      <c r="F19" s="61" t="str">
        <f t="shared" si="0"/>
        <v/>
      </c>
      <c r="G19" s="61"/>
      <c r="H19" s="61" t="str">
        <f t="shared" si="1"/>
        <v/>
      </c>
      <c r="I19" s="61" t="str">
        <f t="shared" si="1"/>
        <v/>
      </c>
      <c r="J19" s="60"/>
      <c r="K19" s="62"/>
      <c r="M19" s="49"/>
      <c r="N19" s="49"/>
    </row>
    <row r="20" spans="1:17" s="27" customFormat="1" ht="15.75" customHeight="1">
      <c r="A20" s="63"/>
      <c r="B20" s="64"/>
      <c r="C20" s="64" t="str">
        <f>IF($B20="","",VLOOKUP($B20,[1]!AGENTS[#Data],2,FALSE))</f>
        <v/>
      </c>
      <c r="D20" s="67"/>
      <c r="E20" s="64"/>
      <c r="F20" s="65" t="str">
        <f t="shared" si="0"/>
        <v/>
      </c>
      <c r="G20" s="65"/>
      <c r="H20" s="65" t="str">
        <f t="shared" si="1"/>
        <v/>
      </c>
      <c r="I20" s="65" t="str">
        <f t="shared" si="1"/>
        <v/>
      </c>
      <c r="J20" s="64"/>
      <c r="K20" s="58"/>
      <c r="M20" s="49"/>
      <c r="N20" s="49"/>
    </row>
    <row r="21" spans="1:17">
      <c r="A21" s="59"/>
      <c r="B21" s="60"/>
      <c r="C21" s="60" t="str">
        <f>IF($B21="","",VLOOKUP($B21,[1]!AGENTS[#Data],2,FALSE))</f>
        <v/>
      </c>
      <c r="D21" s="66"/>
      <c r="E21" s="60"/>
      <c r="F21" s="61" t="str">
        <f t="shared" si="0"/>
        <v/>
      </c>
      <c r="G21" s="61"/>
      <c r="H21" s="61" t="str">
        <f t="shared" si="1"/>
        <v/>
      </c>
      <c r="I21" s="61" t="str">
        <f t="shared" si="1"/>
        <v/>
      </c>
      <c r="J21" s="60"/>
      <c r="K21" s="62"/>
    </row>
    <row r="22" spans="1:17" ht="16" thickBot="1">
      <c r="A22" s="63"/>
      <c r="B22" s="64"/>
      <c r="C22" s="64" t="str">
        <f>IF($B22="","",VLOOKUP($B22,[1]!AGENTS[#Data],2,FALSE))</f>
        <v/>
      </c>
      <c r="D22" s="67"/>
      <c r="E22" s="64"/>
      <c r="F22" s="65" t="str">
        <f t="shared" si="0"/>
        <v/>
      </c>
      <c r="G22" s="65"/>
      <c r="H22" s="65" t="str">
        <f t="shared" si="1"/>
        <v/>
      </c>
      <c r="I22" s="65" t="str">
        <f t="shared" si="1"/>
        <v/>
      </c>
      <c r="J22" s="64"/>
      <c r="K22" s="58"/>
    </row>
    <row r="23" spans="1:17" ht="18.75" customHeight="1" thickTop="1">
      <c r="A23" s="68" t="s">
        <v>82</v>
      </c>
      <c r="B23" s="69"/>
      <c r="C23" s="69"/>
      <c r="D23" s="69"/>
      <c r="E23" s="70">
        <f>SUBTOTAL(109,'S 13-1'!$E$11:$E$22)</f>
        <v>51</v>
      </c>
      <c r="F23" s="69"/>
      <c r="G23" s="69"/>
      <c r="H23" s="71"/>
      <c r="I23" s="71"/>
      <c r="J23" s="69"/>
      <c r="K23" s="72"/>
    </row>
    <row r="25" spans="1:17">
      <c r="L25" s="26"/>
      <c r="M25" s="27"/>
      <c r="N25" s="25"/>
      <c r="P25" s="25"/>
      <c r="Q25" s="25"/>
    </row>
    <row r="26" spans="1:17">
      <c r="L26" s="26"/>
      <c r="M26" s="27"/>
      <c r="N26" s="25"/>
      <c r="P26" s="25"/>
      <c r="Q26" s="25"/>
    </row>
    <row r="27" spans="1:17">
      <c r="L27" s="26"/>
      <c r="M27" s="27"/>
      <c r="N27" s="25"/>
      <c r="P27" s="25"/>
      <c r="Q27" s="25"/>
    </row>
    <row r="28" spans="1:17">
      <c r="L28" s="26"/>
      <c r="M28" s="27"/>
      <c r="N28" s="25"/>
      <c r="P28" s="25"/>
      <c r="Q28" s="25"/>
    </row>
    <row r="29" spans="1:17">
      <c r="C29" s="73"/>
      <c r="J29" s="26"/>
      <c r="K29" s="26"/>
      <c r="L29" s="26"/>
      <c r="M29" s="27"/>
      <c r="N29" s="25"/>
      <c r="P29" s="25"/>
      <c r="Q29" s="25"/>
    </row>
    <row r="30" spans="1:17">
      <c r="C30" s="73"/>
      <c r="J30" s="26"/>
      <c r="K30" s="26"/>
      <c r="L30" s="26"/>
      <c r="M30" s="27"/>
      <c r="N30" s="25"/>
      <c r="P30" s="25"/>
      <c r="Q30" s="25"/>
    </row>
    <row r="31" spans="1:17">
      <c r="C31" s="73"/>
      <c r="J31" s="26"/>
      <c r="K31" s="26"/>
      <c r="L31" s="26"/>
      <c r="M31" s="27"/>
      <c r="N31" s="25"/>
      <c r="P31" s="25"/>
      <c r="Q31" s="25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A1:Q31"/>
  <sheetViews>
    <sheetView showGridLines="0" topLeftCell="A10" zoomScale="90" zoomScaleNormal="90" workbookViewId="0">
      <selection activeCell="A11" sqref="A11"/>
    </sheetView>
  </sheetViews>
  <sheetFormatPr baseColWidth="10" defaultRowHeight="15.5"/>
  <cols>
    <col min="1" max="1" width="15.26953125" style="25" customWidth="1"/>
    <col min="2" max="2" width="15.1796875" style="25" customWidth="1"/>
    <col min="3" max="3" width="12" style="25" customWidth="1"/>
    <col min="4" max="4" width="28.7265625" style="25" customWidth="1"/>
    <col min="5" max="5" width="12" style="25" customWidth="1"/>
    <col min="6" max="6" width="10.1796875" style="25" customWidth="1"/>
    <col min="7" max="7" width="7.1796875" style="25" customWidth="1"/>
    <col min="8" max="8" width="7" style="25" customWidth="1"/>
    <col min="9" max="9" width="10.453125" style="25" customWidth="1"/>
    <col min="10" max="10" width="23.453125" style="25" customWidth="1"/>
    <col min="11" max="11" width="34.453125" style="25" customWidth="1"/>
    <col min="12" max="12" width="4.453125" style="25" customWidth="1"/>
    <col min="13" max="13" width="3.7265625" style="26" customWidth="1"/>
    <col min="14" max="14" width="11.81640625" style="26" customWidth="1"/>
    <col min="15" max="15" width="15.453125" style="25" customWidth="1"/>
    <col min="16" max="17" width="11.453125" style="27"/>
    <col min="18" max="249" width="11.453125" style="25"/>
    <col min="250" max="250" width="13" style="25" customWidth="1"/>
    <col min="251" max="251" width="8.54296875" style="25" bestFit="1" customWidth="1"/>
    <col min="252" max="252" width="25.54296875" style="25" customWidth="1"/>
    <col min="253" max="254" width="11.453125" style="25"/>
    <col min="255" max="255" width="12.54296875" style="25" customWidth="1"/>
    <col min="256" max="256" width="11.453125" style="25"/>
    <col min="257" max="257" width="23.453125" style="25" customWidth="1"/>
    <col min="258" max="258" width="34.453125" style="25" customWidth="1"/>
    <col min="259" max="505" width="11.453125" style="25"/>
    <col min="506" max="506" width="13" style="25" customWidth="1"/>
    <col min="507" max="507" width="8.54296875" style="25" bestFit="1" customWidth="1"/>
    <col min="508" max="508" width="25.54296875" style="25" customWidth="1"/>
    <col min="509" max="510" width="11.453125" style="25"/>
    <col min="511" max="511" width="12.54296875" style="25" customWidth="1"/>
    <col min="512" max="512" width="11.453125" style="25"/>
    <col min="513" max="513" width="23.453125" style="25" customWidth="1"/>
    <col min="514" max="514" width="34.453125" style="25" customWidth="1"/>
    <col min="515" max="761" width="11.453125" style="25"/>
    <col min="762" max="762" width="13" style="25" customWidth="1"/>
    <col min="763" max="763" width="8.54296875" style="25" bestFit="1" customWidth="1"/>
    <col min="764" max="764" width="25.54296875" style="25" customWidth="1"/>
    <col min="765" max="766" width="11.453125" style="25"/>
    <col min="767" max="767" width="12.54296875" style="25" customWidth="1"/>
    <col min="768" max="768" width="11.453125" style="25"/>
    <col min="769" max="769" width="23.453125" style="25" customWidth="1"/>
    <col min="770" max="770" width="34.453125" style="25" customWidth="1"/>
    <col min="771" max="1017" width="11.453125" style="25"/>
    <col min="1018" max="1018" width="13" style="25" customWidth="1"/>
    <col min="1019" max="1019" width="8.54296875" style="25" bestFit="1" customWidth="1"/>
    <col min="1020" max="1020" width="25.54296875" style="25" customWidth="1"/>
    <col min="1021" max="1022" width="11.453125" style="25"/>
    <col min="1023" max="1023" width="12.54296875" style="25" customWidth="1"/>
    <col min="1024" max="1024" width="11.453125" style="25"/>
    <col min="1025" max="1025" width="23.453125" style="25" customWidth="1"/>
    <col min="1026" max="1026" width="34.453125" style="25" customWidth="1"/>
    <col min="1027" max="1273" width="11.453125" style="25"/>
    <col min="1274" max="1274" width="13" style="25" customWidth="1"/>
    <col min="1275" max="1275" width="8.54296875" style="25" bestFit="1" customWidth="1"/>
    <col min="1276" max="1276" width="25.54296875" style="25" customWidth="1"/>
    <col min="1277" max="1278" width="11.453125" style="25"/>
    <col min="1279" max="1279" width="12.54296875" style="25" customWidth="1"/>
    <col min="1280" max="1280" width="11.453125" style="25"/>
    <col min="1281" max="1281" width="23.453125" style="25" customWidth="1"/>
    <col min="1282" max="1282" width="34.453125" style="25" customWidth="1"/>
    <col min="1283" max="1529" width="11.453125" style="25"/>
    <col min="1530" max="1530" width="13" style="25" customWidth="1"/>
    <col min="1531" max="1531" width="8.54296875" style="25" bestFit="1" customWidth="1"/>
    <col min="1532" max="1532" width="25.54296875" style="25" customWidth="1"/>
    <col min="1533" max="1534" width="11.453125" style="25"/>
    <col min="1535" max="1535" width="12.54296875" style="25" customWidth="1"/>
    <col min="1536" max="1536" width="11.453125" style="25"/>
    <col min="1537" max="1537" width="23.453125" style="25" customWidth="1"/>
    <col min="1538" max="1538" width="34.453125" style="25" customWidth="1"/>
    <col min="1539" max="1785" width="11.453125" style="25"/>
    <col min="1786" max="1786" width="13" style="25" customWidth="1"/>
    <col min="1787" max="1787" width="8.54296875" style="25" bestFit="1" customWidth="1"/>
    <col min="1788" max="1788" width="25.54296875" style="25" customWidth="1"/>
    <col min="1789" max="1790" width="11.453125" style="25"/>
    <col min="1791" max="1791" width="12.54296875" style="25" customWidth="1"/>
    <col min="1792" max="1792" width="11.453125" style="25"/>
    <col min="1793" max="1793" width="23.453125" style="25" customWidth="1"/>
    <col min="1794" max="1794" width="34.453125" style="25" customWidth="1"/>
    <col min="1795" max="2041" width="11.453125" style="25"/>
    <col min="2042" max="2042" width="13" style="25" customWidth="1"/>
    <col min="2043" max="2043" width="8.54296875" style="25" bestFit="1" customWidth="1"/>
    <col min="2044" max="2044" width="25.54296875" style="25" customWidth="1"/>
    <col min="2045" max="2046" width="11.453125" style="25"/>
    <col min="2047" max="2047" width="12.54296875" style="25" customWidth="1"/>
    <col min="2048" max="2048" width="11.453125" style="25"/>
    <col min="2049" max="2049" width="23.453125" style="25" customWidth="1"/>
    <col min="2050" max="2050" width="34.453125" style="25" customWidth="1"/>
    <col min="2051" max="2297" width="11.453125" style="25"/>
    <col min="2298" max="2298" width="13" style="25" customWidth="1"/>
    <col min="2299" max="2299" width="8.54296875" style="25" bestFit="1" customWidth="1"/>
    <col min="2300" max="2300" width="25.54296875" style="25" customWidth="1"/>
    <col min="2301" max="2302" width="11.453125" style="25"/>
    <col min="2303" max="2303" width="12.54296875" style="25" customWidth="1"/>
    <col min="2304" max="2304" width="11.453125" style="25"/>
    <col min="2305" max="2305" width="23.453125" style="25" customWidth="1"/>
    <col min="2306" max="2306" width="34.453125" style="25" customWidth="1"/>
    <col min="2307" max="2553" width="11.453125" style="25"/>
    <col min="2554" max="2554" width="13" style="25" customWidth="1"/>
    <col min="2555" max="2555" width="8.54296875" style="25" bestFit="1" customWidth="1"/>
    <col min="2556" max="2556" width="25.54296875" style="25" customWidth="1"/>
    <col min="2557" max="2558" width="11.453125" style="25"/>
    <col min="2559" max="2559" width="12.54296875" style="25" customWidth="1"/>
    <col min="2560" max="2560" width="11.453125" style="25"/>
    <col min="2561" max="2561" width="23.453125" style="25" customWidth="1"/>
    <col min="2562" max="2562" width="34.453125" style="25" customWidth="1"/>
    <col min="2563" max="2809" width="11.453125" style="25"/>
    <col min="2810" max="2810" width="13" style="25" customWidth="1"/>
    <col min="2811" max="2811" width="8.54296875" style="25" bestFit="1" customWidth="1"/>
    <col min="2812" max="2812" width="25.54296875" style="25" customWidth="1"/>
    <col min="2813" max="2814" width="11.453125" style="25"/>
    <col min="2815" max="2815" width="12.54296875" style="25" customWidth="1"/>
    <col min="2816" max="2816" width="11.453125" style="25"/>
    <col min="2817" max="2817" width="23.453125" style="25" customWidth="1"/>
    <col min="2818" max="2818" width="34.453125" style="25" customWidth="1"/>
    <col min="2819" max="3065" width="11.453125" style="25"/>
    <col min="3066" max="3066" width="13" style="25" customWidth="1"/>
    <col min="3067" max="3067" width="8.54296875" style="25" bestFit="1" customWidth="1"/>
    <col min="3068" max="3068" width="25.54296875" style="25" customWidth="1"/>
    <col min="3069" max="3070" width="11.453125" style="25"/>
    <col min="3071" max="3071" width="12.54296875" style="25" customWidth="1"/>
    <col min="3072" max="3072" width="11.453125" style="25"/>
    <col min="3073" max="3073" width="23.453125" style="25" customWidth="1"/>
    <col min="3074" max="3074" width="34.453125" style="25" customWidth="1"/>
    <col min="3075" max="3321" width="11.453125" style="25"/>
    <col min="3322" max="3322" width="13" style="25" customWidth="1"/>
    <col min="3323" max="3323" width="8.54296875" style="25" bestFit="1" customWidth="1"/>
    <col min="3324" max="3324" width="25.54296875" style="25" customWidth="1"/>
    <col min="3325" max="3326" width="11.453125" style="25"/>
    <col min="3327" max="3327" width="12.54296875" style="25" customWidth="1"/>
    <col min="3328" max="3328" width="11.453125" style="25"/>
    <col min="3329" max="3329" width="23.453125" style="25" customWidth="1"/>
    <col min="3330" max="3330" width="34.453125" style="25" customWidth="1"/>
    <col min="3331" max="3577" width="11.453125" style="25"/>
    <col min="3578" max="3578" width="13" style="25" customWidth="1"/>
    <col min="3579" max="3579" width="8.54296875" style="25" bestFit="1" customWidth="1"/>
    <col min="3580" max="3580" width="25.54296875" style="25" customWidth="1"/>
    <col min="3581" max="3582" width="11.453125" style="25"/>
    <col min="3583" max="3583" width="12.54296875" style="25" customWidth="1"/>
    <col min="3584" max="3584" width="11.453125" style="25"/>
    <col min="3585" max="3585" width="23.453125" style="25" customWidth="1"/>
    <col min="3586" max="3586" width="34.453125" style="25" customWidth="1"/>
    <col min="3587" max="3833" width="11.453125" style="25"/>
    <col min="3834" max="3834" width="13" style="25" customWidth="1"/>
    <col min="3835" max="3835" width="8.54296875" style="25" bestFit="1" customWidth="1"/>
    <col min="3836" max="3836" width="25.54296875" style="25" customWidth="1"/>
    <col min="3837" max="3838" width="11.453125" style="25"/>
    <col min="3839" max="3839" width="12.54296875" style="25" customWidth="1"/>
    <col min="3840" max="3840" width="11.453125" style="25"/>
    <col min="3841" max="3841" width="23.453125" style="25" customWidth="1"/>
    <col min="3842" max="3842" width="34.453125" style="25" customWidth="1"/>
    <col min="3843" max="4089" width="11.453125" style="25"/>
    <col min="4090" max="4090" width="13" style="25" customWidth="1"/>
    <col min="4091" max="4091" width="8.54296875" style="25" bestFit="1" customWidth="1"/>
    <col min="4092" max="4092" width="25.54296875" style="25" customWidth="1"/>
    <col min="4093" max="4094" width="11.453125" style="25"/>
    <col min="4095" max="4095" width="12.54296875" style="25" customWidth="1"/>
    <col min="4096" max="4096" width="11.453125" style="25"/>
    <col min="4097" max="4097" width="23.453125" style="25" customWidth="1"/>
    <col min="4098" max="4098" width="34.453125" style="25" customWidth="1"/>
    <col min="4099" max="4345" width="11.453125" style="25"/>
    <col min="4346" max="4346" width="13" style="25" customWidth="1"/>
    <col min="4347" max="4347" width="8.54296875" style="25" bestFit="1" customWidth="1"/>
    <col min="4348" max="4348" width="25.54296875" style="25" customWidth="1"/>
    <col min="4349" max="4350" width="11.453125" style="25"/>
    <col min="4351" max="4351" width="12.54296875" style="25" customWidth="1"/>
    <col min="4352" max="4352" width="11.453125" style="25"/>
    <col min="4353" max="4353" width="23.453125" style="25" customWidth="1"/>
    <col min="4354" max="4354" width="34.453125" style="25" customWidth="1"/>
    <col min="4355" max="4601" width="11.453125" style="25"/>
    <col min="4602" max="4602" width="13" style="25" customWidth="1"/>
    <col min="4603" max="4603" width="8.54296875" style="25" bestFit="1" customWidth="1"/>
    <col min="4604" max="4604" width="25.54296875" style="25" customWidth="1"/>
    <col min="4605" max="4606" width="11.453125" style="25"/>
    <col min="4607" max="4607" width="12.54296875" style="25" customWidth="1"/>
    <col min="4608" max="4608" width="11.453125" style="25"/>
    <col min="4609" max="4609" width="23.453125" style="25" customWidth="1"/>
    <col min="4610" max="4610" width="34.453125" style="25" customWidth="1"/>
    <col min="4611" max="4857" width="11.453125" style="25"/>
    <col min="4858" max="4858" width="13" style="25" customWidth="1"/>
    <col min="4859" max="4859" width="8.54296875" style="25" bestFit="1" customWidth="1"/>
    <col min="4860" max="4860" width="25.54296875" style="25" customWidth="1"/>
    <col min="4861" max="4862" width="11.453125" style="25"/>
    <col min="4863" max="4863" width="12.54296875" style="25" customWidth="1"/>
    <col min="4864" max="4864" width="11.453125" style="25"/>
    <col min="4865" max="4865" width="23.453125" style="25" customWidth="1"/>
    <col min="4866" max="4866" width="34.453125" style="25" customWidth="1"/>
    <col min="4867" max="5113" width="11.453125" style="25"/>
    <col min="5114" max="5114" width="13" style="25" customWidth="1"/>
    <col min="5115" max="5115" width="8.54296875" style="25" bestFit="1" customWidth="1"/>
    <col min="5116" max="5116" width="25.54296875" style="25" customWidth="1"/>
    <col min="5117" max="5118" width="11.453125" style="25"/>
    <col min="5119" max="5119" width="12.54296875" style="25" customWidth="1"/>
    <col min="5120" max="5120" width="11.453125" style="25"/>
    <col min="5121" max="5121" width="23.453125" style="25" customWidth="1"/>
    <col min="5122" max="5122" width="34.453125" style="25" customWidth="1"/>
    <col min="5123" max="5369" width="11.453125" style="25"/>
    <col min="5370" max="5370" width="13" style="25" customWidth="1"/>
    <col min="5371" max="5371" width="8.54296875" style="25" bestFit="1" customWidth="1"/>
    <col min="5372" max="5372" width="25.54296875" style="25" customWidth="1"/>
    <col min="5373" max="5374" width="11.453125" style="25"/>
    <col min="5375" max="5375" width="12.54296875" style="25" customWidth="1"/>
    <col min="5376" max="5376" width="11.453125" style="25"/>
    <col min="5377" max="5377" width="23.453125" style="25" customWidth="1"/>
    <col min="5378" max="5378" width="34.453125" style="25" customWidth="1"/>
    <col min="5379" max="5625" width="11.453125" style="25"/>
    <col min="5626" max="5626" width="13" style="25" customWidth="1"/>
    <col min="5627" max="5627" width="8.54296875" style="25" bestFit="1" customWidth="1"/>
    <col min="5628" max="5628" width="25.54296875" style="25" customWidth="1"/>
    <col min="5629" max="5630" width="11.453125" style="25"/>
    <col min="5631" max="5631" width="12.54296875" style="25" customWidth="1"/>
    <col min="5632" max="5632" width="11.453125" style="25"/>
    <col min="5633" max="5633" width="23.453125" style="25" customWidth="1"/>
    <col min="5634" max="5634" width="34.453125" style="25" customWidth="1"/>
    <col min="5635" max="5881" width="11.453125" style="25"/>
    <col min="5882" max="5882" width="13" style="25" customWidth="1"/>
    <col min="5883" max="5883" width="8.54296875" style="25" bestFit="1" customWidth="1"/>
    <col min="5884" max="5884" width="25.54296875" style="25" customWidth="1"/>
    <col min="5885" max="5886" width="11.453125" style="25"/>
    <col min="5887" max="5887" width="12.54296875" style="25" customWidth="1"/>
    <col min="5888" max="5888" width="11.453125" style="25"/>
    <col min="5889" max="5889" width="23.453125" style="25" customWidth="1"/>
    <col min="5890" max="5890" width="34.453125" style="25" customWidth="1"/>
    <col min="5891" max="6137" width="11.453125" style="25"/>
    <col min="6138" max="6138" width="13" style="25" customWidth="1"/>
    <col min="6139" max="6139" width="8.54296875" style="25" bestFit="1" customWidth="1"/>
    <col min="6140" max="6140" width="25.54296875" style="25" customWidth="1"/>
    <col min="6141" max="6142" width="11.453125" style="25"/>
    <col min="6143" max="6143" width="12.54296875" style="25" customWidth="1"/>
    <col min="6144" max="6144" width="11.453125" style="25"/>
    <col min="6145" max="6145" width="23.453125" style="25" customWidth="1"/>
    <col min="6146" max="6146" width="34.453125" style="25" customWidth="1"/>
    <col min="6147" max="6393" width="11.453125" style="25"/>
    <col min="6394" max="6394" width="13" style="25" customWidth="1"/>
    <col min="6395" max="6395" width="8.54296875" style="25" bestFit="1" customWidth="1"/>
    <col min="6396" max="6396" width="25.54296875" style="25" customWidth="1"/>
    <col min="6397" max="6398" width="11.453125" style="25"/>
    <col min="6399" max="6399" width="12.54296875" style="25" customWidth="1"/>
    <col min="6400" max="6400" width="11.453125" style="25"/>
    <col min="6401" max="6401" width="23.453125" style="25" customWidth="1"/>
    <col min="6402" max="6402" width="34.453125" style="25" customWidth="1"/>
    <col min="6403" max="6649" width="11.453125" style="25"/>
    <col min="6650" max="6650" width="13" style="25" customWidth="1"/>
    <col min="6651" max="6651" width="8.54296875" style="25" bestFit="1" customWidth="1"/>
    <col min="6652" max="6652" width="25.54296875" style="25" customWidth="1"/>
    <col min="6653" max="6654" width="11.453125" style="25"/>
    <col min="6655" max="6655" width="12.54296875" style="25" customWidth="1"/>
    <col min="6656" max="6656" width="11.453125" style="25"/>
    <col min="6657" max="6657" width="23.453125" style="25" customWidth="1"/>
    <col min="6658" max="6658" width="34.453125" style="25" customWidth="1"/>
    <col min="6659" max="6905" width="11.453125" style="25"/>
    <col min="6906" max="6906" width="13" style="25" customWidth="1"/>
    <col min="6907" max="6907" width="8.54296875" style="25" bestFit="1" customWidth="1"/>
    <col min="6908" max="6908" width="25.54296875" style="25" customWidth="1"/>
    <col min="6909" max="6910" width="11.453125" style="25"/>
    <col min="6911" max="6911" width="12.54296875" style="25" customWidth="1"/>
    <col min="6912" max="6912" width="11.453125" style="25"/>
    <col min="6913" max="6913" width="23.453125" style="25" customWidth="1"/>
    <col min="6914" max="6914" width="34.453125" style="25" customWidth="1"/>
    <col min="6915" max="7161" width="11.453125" style="25"/>
    <col min="7162" max="7162" width="13" style="25" customWidth="1"/>
    <col min="7163" max="7163" width="8.54296875" style="25" bestFit="1" customWidth="1"/>
    <col min="7164" max="7164" width="25.54296875" style="25" customWidth="1"/>
    <col min="7165" max="7166" width="11.453125" style="25"/>
    <col min="7167" max="7167" width="12.54296875" style="25" customWidth="1"/>
    <col min="7168" max="7168" width="11.453125" style="25"/>
    <col min="7169" max="7169" width="23.453125" style="25" customWidth="1"/>
    <col min="7170" max="7170" width="34.453125" style="25" customWidth="1"/>
    <col min="7171" max="7417" width="11.453125" style="25"/>
    <col min="7418" max="7418" width="13" style="25" customWidth="1"/>
    <col min="7419" max="7419" width="8.54296875" style="25" bestFit="1" customWidth="1"/>
    <col min="7420" max="7420" width="25.54296875" style="25" customWidth="1"/>
    <col min="7421" max="7422" width="11.453125" style="25"/>
    <col min="7423" max="7423" width="12.54296875" style="25" customWidth="1"/>
    <col min="7424" max="7424" width="11.453125" style="25"/>
    <col min="7425" max="7425" width="23.453125" style="25" customWidth="1"/>
    <col min="7426" max="7426" width="34.453125" style="25" customWidth="1"/>
    <col min="7427" max="7673" width="11.453125" style="25"/>
    <col min="7674" max="7674" width="13" style="25" customWidth="1"/>
    <col min="7675" max="7675" width="8.54296875" style="25" bestFit="1" customWidth="1"/>
    <col min="7676" max="7676" width="25.54296875" style="25" customWidth="1"/>
    <col min="7677" max="7678" width="11.453125" style="25"/>
    <col min="7679" max="7679" width="12.54296875" style="25" customWidth="1"/>
    <col min="7680" max="7680" width="11.453125" style="25"/>
    <col min="7681" max="7681" width="23.453125" style="25" customWidth="1"/>
    <col min="7682" max="7682" width="34.453125" style="25" customWidth="1"/>
    <col min="7683" max="7929" width="11.453125" style="25"/>
    <col min="7930" max="7930" width="13" style="25" customWidth="1"/>
    <col min="7931" max="7931" width="8.54296875" style="25" bestFit="1" customWidth="1"/>
    <col min="7932" max="7932" width="25.54296875" style="25" customWidth="1"/>
    <col min="7933" max="7934" width="11.453125" style="25"/>
    <col min="7935" max="7935" width="12.54296875" style="25" customWidth="1"/>
    <col min="7936" max="7936" width="11.453125" style="25"/>
    <col min="7937" max="7937" width="23.453125" style="25" customWidth="1"/>
    <col min="7938" max="7938" width="34.453125" style="25" customWidth="1"/>
    <col min="7939" max="8185" width="11.453125" style="25"/>
    <col min="8186" max="8186" width="13" style="25" customWidth="1"/>
    <col min="8187" max="8187" width="8.54296875" style="25" bestFit="1" customWidth="1"/>
    <col min="8188" max="8188" width="25.54296875" style="25" customWidth="1"/>
    <col min="8189" max="8190" width="11.453125" style="25"/>
    <col min="8191" max="8191" width="12.54296875" style="25" customWidth="1"/>
    <col min="8192" max="8192" width="11.453125" style="25"/>
    <col min="8193" max="8193" width="23.453125" style="25" customWidth="1"/>
    <col min="8194" max="8194" width="34.453125" style="25" customWidth="1"/>
    <col min="8195" max="8441" width="11.453125" style="25"/>
    <col min="8442" max="8442" width="13" style="25" customWidth="1"/>
    <col min="8443" max="8443" width="8.54296875" style="25" bestFit="1" customWidth="1"/>
    <col min="8444" max="8444" width="25.54296875" style="25" customWidth="1"/>
    <col min="8445" max="8446" width="11.453125" style="25"/>
    <col min="8447" max="8447" width="12.54296875" style="25" customWidth="1"/>
    <col min="8448" max="8448" width="11.453125" style="25"/>
    <col min="8449" max="8449" width="23.453125" style="25" customWidth="1"/>
    <col min="8450" max="8450" width="34.453125" style="25" customWidth="1"/>
    <col min="8451" max="8697" width="11.453125" style="25"/>
    <col min="8698" max="8698" width="13" style="25" customWidth="1"/>
    <col min="8699" max="8699" width="8.54296875" style="25" bestFit="1" customWidth="1"/>
    <col min="8700" max="8700" width="25.54296875" style="25" customWidth="1"/>
    <col min="8701" max="8702" width="11.453125" style="25"/>
    <col min="8703" max="8703" width="12.54296875" style="25" customWidth="1"/>
    <col min="8704" max="8704" width="11.453125" style="25"/>
    <col min="8705" max="8705" width="23.453125" style="25" customWidth="1"/>
    <col min="8706" max="8706" width="34.453125" style="25" customWidth="1"/>
    <col min="8707" max="8953" width="11.453125" style="25"/>
    <col min="8954" max="8954" width="13" style="25" customWidth="1"/>
    <col min="8955" max="8955" width="8.54296875" style="25" bestFit="1" customWidth="1"/>
    <col min="8956" max="8956" width="25.54296875" style="25" customWidth="1"/>
    <col min="8957" max="8958" width="11.453125" style="25"/>
    <col min="8959" max="8959" width="12.54296875" style="25" customWidth="1"/>
    <col min="8960" max="8960" width="11.453125" style="25"/>
    <col min="8961" max="8961" width="23.453125" style="25" customWidth="1"/>
    <col min="8962" max="8962" width="34.453125" style="25" customWidth="1"/>
    <col min="8963" max="9209" width="11.453125" style="25"/>
    <col min="9210" max="9210" width="13" style="25" customWidth="1"/>
    <col min="9211" max="9211" width="8.54296875" style="25" bestFit="1" customWidth="1"/>
    <col min="9212" max="9212" width="25.54296875" style="25" customWidth="1"/>
    <col min="9213" max="9214" width="11.453125" style="25"/>
    <col min="9215" max="9215" width="12.54296875" style="25" customWidth="1"/>
    <col min="9216" max="9216" width="11.453125" style="25"/>
    <col min="9217" max="9217" width="23.453125" style="25" customWidth="1"/>
    <col min="9218" max="9218" width="34.453125" style="25" customWidth="1"/>
    <col min="9219" max="9465" width="11.453125" style="25"/>
    <col min="9466" max="9466" width="13" style="25" customWidth="1"/>
    <col min="9467" max="9467" width="8.54296875" style="25" bestFit="1" customWidth="1"/>
    <col min="9468" max="9468" width="25.54296875" style="25" customWidth="1"/>
    <col min="9469" max="9470" width="11.453125" style="25"/>
    <col min="9471" max="9471" width="12.54296875" style="25" customWidth="1"/>
    <col min="9472" max="9472" width="11.453125" style="25"/>
    <col min="9473" max="9473" width="23.453125" style="25" customWidth="1"/>
    <col min="9474" max="9474" width="34.453125" style="25" customWidth="1"/>
    <col min="9475" max="9721" width="11.453125" style="25"/>
    <col min="9722" max="9722" width="13" style="25" customWidth="1"/>
    <col min="9723" max="9723" width="8.54296875" style="25" bestFit="1" customWidth="1"/>
    <col min="9724" max="9724" width="25.54296875" style="25" customWidth="1"/>
    <col min="9725" max="9726" width="11.453125" style="25"/>
    <col min="9727" max="9727" width="12.54296875" style="25" customWidth="1"/>
    <col min="9728" max="9728" width="11.453125" style="25"/>
    <col min="9729" max="9729" width="23.453125" style="25" customWidth="1"/>
    <col min="9730" max="9730" width="34.453125" style="25" customWidth="1"/>
    <col min="9731" max="9977" width="11.453125" style="25"/>
    <col min="9978" max="9978" width="13" style="25" customWidth="1"/>
    <col min="9979" max="9979" width="8.54296875" style="25" bestFit="1" customWidth="1"/>
    <col min="9980" max="9980" width="25.54296875" style="25" customWidth="1"/>
    <col min="9981" max="9982" width="11.453125" style="25"/>
    <col min="9983" max="9983" width="12.54296875" style="25" customWidth="1"/>
    <col min="9984" max="9984" width="11.453125" style="25"/>
    <col min="9985" max="9985" width="23.453125" style="25" customWidth="1"/>
    <col min="9986" max="9986" width="34.453125" style="25" customWidth="1"/>
    <col min="9987" max="10233" width="11.453125" style="25"/>
    <col min="10234" max="10234" width="13" style="25" customWidth="1"/>
    <col min="10235" max="10235" width="8.54296875" style="25" bestFit="1" customWidth="1"/>
    <col min="10236" max="10236" width="25.54296875" style="25" customWidth="1"/>
    <col min="10237" max="10238" width="11.453125" style="25"/>
    <col min="10239" max="10239" width="12.54296875" style="25" customWidth="1"/>
    <col min="10240" max="10240" width="11.453125" style="25"/>
    <col min="10241" max="10241" width="23.453125" style="25" customWidth="1"/>
    <col min="10242" max="10242" width="34.453125" style="25" customWidth="1"/>
    <col min="10243" max="10489" width="11.453125" style="25"/>
    <col min="10490" max="10490" width="13" style="25" customWidth="1"/>
    <col min="10491" max="10491" width="8.54296875" style="25" bestFit="1" customWidth="1"/>
    <col min="10492" max="10492" width="25.54296875" style="25" customWidth="1"/>
    <col min="10493" max="10494" width="11.453125" style="25"/>
    <col min="10495" max="10495" width="12.54296875" style="25" customWidth="1"/>
    <col min="10496" max="10496" width="11.453125" style="25"/>
    <col min="10497" max="10497" width="23.453125" style="25" customWidth="1"/>
    <col min="10498" max="10498" width="34.453125" style="25" customWidth="1"/>
    <col min="10499" max="10745" width="11.453125" style="25"/>
    <col min="10746" max="10746" width="13" style="25" customWidth="1"/>
    <col min="10747" max="10747" width="8.54296875" style="25" bestFit="1" customWidth="1"/>
    <col min="10748" max="10748" width="25.54296875" style="25" customWidth="1"/>
    <col min="10749" max="10750" width="11.453125" style="25"/>
    <col min="10751" max="10751" width="12.54296875" style="25" customWidth="1"/>
    <col min="10752" max="10752" width="11.453125" style="25"/>
    <col min="10753" max="10753" width="23.453125" style="25" customWidth="1"/>
    <col min="10754" max="10754" width="34.453125" style="25" customWidth="1"/>
    <col min="10755" max="11001" width="11.453125" style="25"/>
    <col min="11002" max="11002" width="13" style="25" customWidth="1"/>
    <col min="11003" max="11003" width="8.54296875" style="25" bestFit="1" customWidth="1"/>
    <col min="11004" max="11004" width="25.54296875" style="25" customWidth="1"/>
    <col min="11005" max="11006" width="11.453125" style="25"/>
    <col min="11007" max="11007" width="12.54296875" style="25" customWidth="1"/>
    <col min="11008" max="11008" width="11.453125" style="25"/>
    <col min="11009" max="11009" width="23.453125" style="25" customWidth="1"/>
    <col min="11010" max="11010" width="34.453125" style="25" customWidth="1"/>
    <col min="11011" max="11257" width="11.453125" style="25"/>
    <col min="11258" max="11258" width="13" style="25" customWidth="1"/>
    <col min="11259" max="11259" width="8.54296875" style="25" bestFit="1" customWidth="1"/>
    <col min="11260" max="11260" width="25.54296875" style="25" customWidth="1"/>
    <col min="11261" max="11262" width="11.453125" style="25"/>
    <col min="11263" max="11263" width="12.54296875" style="25" customWidth="1"/>
    <col min="11264" max="11264" width="11.453125" style="25"/>
    <col min="11265" max="11265" width="23.453125" style="25" customWidth="1"/>
    <col min="11266" max="11266" width="34.453125" style="25" customWidth="1"/>
    <col min="11267" max="11513" width="11.453125" style="25"/>
    <col min="11514" max="11514" width="13" style="25" customWidth="1"/>
    <col min="11515" max="11515" width="8.54296875" style="25" bestFit="1" customWidth="1"/>
    <col min="11516" max="11516" width="25.54296875" style="25" customWidth="1"/>
    <col min="11517" max="11518" width="11.453125" style="25"/>
    <col min="11519" max="11519" width="12.54296875" style="25" customWidth="1"/>
    <col min="11520" max="11520" width="11.453125" style="25"/>
    <col min="11521" max="11521" width="23.453125" style="25" customWidth="1"/>
    <col min="11522" max="11522" width="34.453125" style="25" customWidth="1"/>
    <col min="11523" max="11769" width="11.453125" style="25"/>
    <col min="11770" max="11770" width="13" style="25" customWidth="1"/>
    <col min="11771" max="11771" width="8.54296875" style="25" bestFit="1" customWidth="1"/>
    <col min="11772" max="11772" width="25.54296875" style="25" customWidth="1"/>
    <col min="11773" max="11774" width="11.453125" style="25"/>
    <col min="11775" max="11775" width="12.54296875" style="25" customWidth="1"/>
    <col min="11776" max="11776" width="11.453125" style="25"/>
    <col min="11777" max="11777" width="23.453125" style="25" customWidth="1"/>
    <col min="11778" max="11778" width="34.453125" style="25" customWidth="1"/>
    <col min="11779" max="12025" width="11.453125" style="25"/>
    <col min="12026" max="12026" width="13" style="25" customWidth="1"/>
    <col min="12027" max="12027" width="8.54296875" style="25" bestFit="1" customWidth="1"/>
    <col min="12028" max="12028" width="25.54296875" style="25" customWidth="1"/>
    <col min="12029" max="12030" width="11.453125" style="25"/>
    <col min="12031" max="12031" width="12.54296875" style="25" customWidth="1"/>
    <col min="12032" max="12032" width="11.453125" style="25"/>
    <col min="12033" max="12033" width="23.453125" style="25" customWidth="1"/>
    <col min="12034" max="12034" width="34.453125" style="25" customWidth="1"/>
    <col min="12035" max="12281" width="11.453125" style="25"/>
    <col min="12282" max="12282" width="13" style="25" customWidth="1"/>
    <col min="12283" max="12283" width="8.54296875" style="25" bestFit="1" customWidth="1"/>
    <col min="12284" max="12284" width="25.54296875" style="25" customWidth="1"/>
    <col min="12285" max="12286" width="11.453125" style="25"/>
    <col min="12287" max="12287" width="12.54296875" style="25" customWidth="1"/>
    <col min="12288" max="12288" width="11.453125" style="25"/>
    <col min="12289" max="12289" width="23.453125" style="25" customWidth="1"/>
    <col min="12290" max="12290" width="34.453125" style="25" customWidth="1"/>
    <col min="12291" max="12537" width="11.453125" style="25"/>
    <col min="12538" max="12538" width="13" style="25" customWidth="1"/>
    <col min="12539" max="12539" width="8.54296875" style="25" bestFit="1" customWidth="1"/>
    <col min="12540" max="12540" width="25.54296875" style="25" customWidth="1"/>
    <col min="12541" max="12542" width="11.453125" style="25"/>
    <col min="12543" max="12543" width="12.54296875" style="25" customWidth="1"/>
    <col min="12544" max="12544" width="11.453125" style="25"/>
    <col min="12545" max="12545" width="23.453125" style="25" customWidth="1"/>
    <col min="12546" max="12546" width="34.453125" style="25" customWidth="1"/>
    <col min="12547" max="12793" width="11.453125" style="25"/>
    <col min="12794" max="12794" width="13" style="25" customWidth="1"/>
    <col min="12795" max="12795" width="8.54296875" style="25" bestFit="1" customWidth="1"/>
    <col min="12796" max="12796" width="25.54296875" style="25" customWidth="1"/>
    <col min="12797" max="12798" width="11.453125" style="25"/>
    <col min="12799" max="12799" width="12.54296875" style="25" customWidth="1"/>
    <col min="12800" max="12800" width="11.453125" style="25"/>
    <col min="12801" max="12801" width="23.453125" style="25" customWidth="1"/>
    <col min="12802" max="12802" width="34.453125" style="25" customWidth="1"/>
    <col min="12803" max="13049" width="11.453125" style="25"/>
    <col min="13050" max="13050" width="13" style="25" customWidth="1"/>
    <col min="13051" max="13051" width="8.54296875" style="25" bestFit="1" customWidth="1"/>
    <col min="13052" max="13052" width="25.54296875" style="25" customWidth="1"/>
    <col min="13053" max="13054" width="11.453125" style="25"/>
    <col min="13055" max="13055" width="12.54296875" style="25" customWidth="1"/>
    <col min="13056" max="13056" width="11.453125" style="25"/>
    <col min="13057" max="13057" width="23.453125" style="25" customWidth="1"/>
    <col min="13058" max="13058" width="34.453125" style="25" customWidth="1"/>
    <col min="13059" max="13305" width="11.453125" style="25"/>
    <col min="13306" max="13306" width="13" style="25" customWidth="1"/>
    <col min="13307" max="13307" width="8.54296875" style="25" bestFit="1" customWidth="1"/>
    <col min="13308" max="13308" width="25.54296875" style="25" customWidth="1"/>
    <col min="13309" max="13310" width="11.453125" style="25"/>
    <col min="13311" max="13311" width="12.54296875" style="25" customWidth="1"/>
    <col min="13312" max="13312" width="11.453125" style="25"/>
    <col min="13313" max="13313" width="23.453125" style="25" customWidth="1"/>
    <col min="13314" max="13314" width="34.453125" style="25" customWidth="1"/>
    <col min="13315" max="13561" width="11.453125" style="25"/>
    <col min="13562" max="13562" width="13" style="25" customWidth="1"/>
    <col min="13563" max="13563" width="8.54296875" style="25" bestFit="1" customWidth="1"/>
    <col min="13564" max="13564" width="25.54296875" style="25" customWidth="1"/>
    <col min="13565" max="13566" width="11.453125" style="25"/>
    <col min="13567" max="13567" width="12.54296875" style="25" customWidth="1"/>
    <col min="13568" max="13568" width="11.453125" style="25"/>
    <col min="13569" max="13569" width="23.453125" style="25" customWidth="1"/>
    <col min="13570" max="13570" width="34.453125" style="25" customWidth="1"/>
    <col min="13571" max="13817" width="11.453125" style="25"/>
    <col min="13818" max="13818" width="13" style="25" customWidth="1"/>
    <col min="13819" max="13819" width="8.54296875" style="25" bestFit="1" customWidth="1"/>
    <col min="13820" max="13820" width="25.54296875" style="25" customWidth="1"/>
    <col min="13821" max="13822" width="11.453125" style="25"/>
    <col min="13823" max="13823" width="12.54296875" style="25" customWidth="1"/>
    <col min="13824" max="13824" width="11.453125" style="25"/>
    <col min="13825" max="13825" width="23.453125" style="25" customWidth="1"/>
    <col min="13826" max="13826" width="34.453125" style="25" customWidth="1"/>
    <col min="13827" max="14073" width="11.453125" style="25"/>
    <col min="14074" max="14074" width="13" style="25" customWidth="1"/>
    <col min="14075" max="14075" width="8.54296875" style="25" bestFit="1" customWidth="1"/>
    <col min="14076" max="14076" width="25.54296875" style="25" customWidth="1"/>
    <col min="14077" max="14078" width="11.453125" style="25"/>
    <col min="14079" max="14079" width="12.54296875" style="25" customWidth="1"/>
    <col min="14080" max="14080" width="11.453125" style="25"/>
    <col min="14081" max="14081" width="23.453125" style="25" customWidth="1"/>
    <col min="14082" max="14082" width="34.453125" style="25" customWidth="1"/>
    <col min="14083" max="14329" width="11.453125" style="25"/>
    <col min="14330" max="14330" width="13" style="25" customWidth="1"/>
    <col min="14331" max="14331" width="8.54296875" style="25" bestFit="1" customWidth="1"/>
    <col min="14332" max="14332" width="25.54296875" style="25" customWidth="1"/>
    <col min="14333" max="14334" width="11.453125" style="25"/>
    <col min="14335" max="14335" width="12.54296875" style="25" customWidth="1"/>
    <col min="14336" max="14336" width="11.453125" style="25"/>
    <col min="14337" max="14337" width="23.453125" style="25" customWidth="1"/>
    <col min="14338" max="14338" width="34.453125" style="25" customWidth="1"/>
    <col min="14339" max="14585" width="11.453125" style="25"/>
    <col min="14586" max="14586" width="13" style="25" customWidth="1"/>
    <col min="14587" max="14587" width="8.54296875" style="25" bestFit="1" customWidth="1"/>
    <col min="14588" max="14588" width="25.54296875" style="25" customWidth="1"/>
    <col min="14589" max="14590" width="11.453125" style="25"/>
    <col min="14591" max="14591" width="12.54296875" style="25" customWidth="1"/>
    <col min="14592" max="14592" width="11.453125" style="25"/>
    <col min="14593" max="14593" width="23.453125" style="25" customWidth="1"/>
    <col min="14594" max="14594" width="34.453125" style="25" customWidth="1"/>
    <col min="14595" max="14841" width="11.453125" style="25"/>
    <col min="14842" max="14842" width="13" style="25" customWidth="1"/>
    <col min="14843" max="14843" width="8.54296875" style="25" bestFit="1" customWidth="1"/>
    <col min="14844" max="14844" width="25.54296875" style="25" customWidth="1"/>
    <col min="14845" max="14846" width="11.453125" style="25"/>
    <col min="14847" max="14847" width="12.54296875" style="25" customWidth="1"/>
    <col min="14848" max="14848" width="11.453125" style="25"/>
    <col min="14849" max="14849" width="23.453125" style="25" customWidth="1"/>
    <col min="14850" max="14850" width="34.453125" style="25" customWidth="1"/>
    <col min="14851" max="15097" width="11.453125" style="25"/>
    <col min="15098" max="15098" width="13" style="25" customWidth="1"/>
    <col min="15099" max="15099" width="8.54296875" style="25" bestFit="1" customWidth="1"/>
    <col min="15100" max="15100" width="25.54296875" style="25" customWidth="1"/>
    <col min="15101" max="15102" width="11.453125" style="25"/>
    <col min="15103" max="15103" width="12.54296875" style="25" customWidth="1"/>
    <col min="15104" max="15104" width="11.453125" style="25"/>
    <col min="15105" max="15105" width="23.453125" style="25" customWidth="1"/>
    <col min="15106" max="15106" width="34.453125" style="25" customWidth="1"/>
    <col min="15107" max="15353" width="11.453125" style="25"/>
    <col min="15354" max="15354" width="13" style="25" customWidth="1"/>
    <col min="15355" max="15355" width="8.54296875" style="25" bestFit="1" customWidth="1"/>
    <col min="15356" max="15356" width="25.54296875" style="25" customWidth="1"/>
    <col min="15357" max="15358" width="11.453125" style="25"/>
    <col min="15359" max="15359" width="12.54296875" style="25" customWidth="1"/>
    <col min="15360" max="15360" width="11.453125" style="25"/>
    <col min="15361" max="15361" width="23.453125" style="25" customWidth="1"/>
    <col min="15362" max="15362" width="34.453125" style="25" customWidth="1"/>
    <col min="15363" max="15609" width="11.453125" style="25"/>
    <col min="15610" max="15610" width="13" style="25" customWidth="1"/>
    <col min="15611" max="15611" width="8.54296875" style="25" bestFit="1" customWidth="1"/>
    <col min="15612" max="15612" width="25.54296875" style="25" customWidth="1"/>
    <col min="15613" max="15614" width="11.453125" style="25"/>
    <col min="15615" max="15615" width="12.54296875" style="25" customWidth="1"/>
    <col min="15616" max="15616" width="11.453125" style="25"/>
    <col min="15617" max="15617" width="23.453125" style="25" customWidth="1"/>
    <col min="15618" max="15618" width="34.453125" style="25" customWidth="1"/>
    <col min="15619" max="15865" width="11.453125" style="25"/>
    <col min="15866" max="15866" width="13" style="25" customWidth="1"/>
    <col min="15867" max="15867" width="8.54296875" style="25" bestFit="1" customWidth="1"/>
    <col min="15868" max="15868" width="25.54296875" style="25" customWidth="1"/>
    <col min="15869" max="15870" width="11.453125" style="25"/>
    <col min="15871" max="15871" width="12.54296875" style="25" customWidth="1"/>
    <col min="15872" max="15872" width="11.453125" style="25"/>
    <col min="15873" max="15873" width="23.453125" style="25" customWidth="1"/>
    <col min="15874" max="15874" width="34.453125" style="25" customWidth="1"/>
    <col min="15875" max="16121" width="11.453125" style="25"/>
    <col min="16122" max="16122" width="13" style="25" customWidth="1"/>
    <col min="16123" max="16123" width="8.54296875" style="25" bestFit="1" customWidth="1"/>
    <col min="16124" max="16124" width="25.54296875" style="25" customWidth="1"/>
    <col min="16125" max="16126" width="11.453125" style="25"/>
    <col min="16127" max="16127" width="12.54296875" style="25" customWidth="1"/>
    <col min="16128" max="16128" width="11.453125" style="25"/>
    <col min="16129" max="16129" width="23.453125" style="25" customWidth="1"/>
    <col min="16130" max="16130" width="34.453125" style="25" customWidth="1"/>
    <col min="16131" max="16384" width="11.453125" style="25"/>
  </cols>
  <sheetData>
    <row r="1" spans="1:14">
      <c r="A1" s="21"/>
      <c r="B1" s="22"/>
      <c r="C1" s="22"/>
      <c r="D1" s="23"/>
      <c r="E1" s="24"/>
      <c r="F1" s="88"/>
      <c r="G1" s="88"/>
      <c r="H1" s="88"/>
      <c r="I1" s="88"/>
      <c r="J1" s="88"/>
      <c r="K1" s="89"/>
    </row>
    <row r="2" spans="1:14">
      <c r="A2" s="28"/>
      <c r="B2" s="29"/>
      <c r="C2" s="29"/>
      <c r="D2" s="30"/>
      <c r="E2" s="31"/>
      <c r="F2" s="90"/>
      <c r="G2" s="90"/>
      <c r="H2" s="90"/>
      <c r="I2" s="90"/>
      <c r="J2" s="90"/>
      <c r="K2" s="91"/>
    </row>
    <row r="3" spans="1:14">
      <c r="A3" s="28"/>
      <c r="B3" s="29"/>
      <c r="C3" s="29"/>
      <c r="D3" s="30"/>
      <c r="E3" s="31"/>
      <c r="F3" s="90" t="s">
        <v>62</v>
      </c>
      <c r="G3" s="90"/>
      <c r="H3" s="90"/>
      <c r="I3" s="90"/>
      <c r="J3" s="90"/>
      <c r="K3" s="91"/>
    </row>
    <row r="4" spans="1:14" ht="15.75" customHeight="1">
      <c r="A4" s="28"/>
      <c r="B4" s="29"/>
      <c r="C4" s="29"/>
      <c r="D4" s="30"/>
      <c r="E4" s="31"/>
      <c r="F4" s="90"/>
      <c r="G4" s="90"/>
      <c r="H4" s="90"/>
      <c r="I4" s="90"/>
      <c r="J4" s="90"/>
      <c r="K4" s="91"/>
    </row>
    <row r="5" spans="1:14" ht="15.75" customHeight="1">
      <c r="A5" s="28"/>
      <c r="B5" s="29"/>
      <c r="C5" s="29"/>
      <c r="D5" s="32"/>
      <c r="E5" s="33"/>
      <c r="F5" s="92" t="s">
        <v>63</v>
      </c>
      <c r="G5" s="92"/>
      <c r="H5" s="92"/>
      <c r="I5" s="93" t="str">
        <f ca="1">MID(CELL("nomfichier",$A$1),FIND("]",CELL("nomfichier",$A$1))+1,100)</f>
        <v>S 13-2</v>
      </c>
      <c r="J5" s="94" t="s">
        <v>64</v>
      </c>
      <c r="K5" s="95">
        <f>DATE(YEAR(F7),MONTH(F7),1)</f>
        <v>44287</v>
      </c>
    </row>
    <row r="6" spans="1:14" ht="15.75" customHeight="1">
      <c r="A6" s="28"/>
      <c r="B6" s="29"/>
      <c r="C6" s="29"/>
      <c r="D6" s="32"/>
      <c r="E6" s="33"/>
      <c r="F6" s="92"/>
      <c r="G6" s="92"/>
      <c r="H6" s="92"/>
      <c r="I6" s="93"/>
      <c r="J6" s="94"/>
      <c r="K6" s="95"/>
    </row>
    <row r="7" spans="1:14" ht="15.75" customHeight="1">
      <c r="A7" s="28"/>
      <c r="B7" s="29"/>
      <c r="C7" s="29"/>
      <c r="D7" s="30"/>
      <c r="E7" s="34" t="s">
        <v>65</v>
      </c>
      <c r="F7" s="86">
        <v>44287</v>
      </c>
      <c r="G7" s="86"/>
      <c r="H7" s="86"/>
      <c r="I7" s="35" t="s">
        <v>66</v>
      </c>
      <c r="J7" s="36">
        <v>44288</v>
      </c>
      <c r="K7" s="37"/>
    </row>
    <row r="8" spans="1:14" ht="16.5" customHeight="1" thickBot="1">
      <c r="A8" s="38"/>
      <c r="B8" s="39"/>
      <c r="C8" s="39"/>
      <c r="D8" s="40"/>
      <c r="E8" s="41"/>
      <c r="F8" s="42"/>
      <c r="G8" s="42"/>
      <c r="H8" s="42"/>
      <c r="I8" s="42"/>
      <c r="J8" s="42"/>
      <c r="K8" s="43"/>
    </row>
    <row r="9" spans="1:14" ht="12.75" customHeight="1">
      <c r="A9" s="44"/>
      <c r="B9" s="44"/>
      <c r="C9" s="44"/>
      <c r="D9" s="44"/>
      <c r="E9" s="44"/>
      <c r="F9" s="44"/>
      <c r="G9" s="87" t="s">
        <v>68</v>
      </c>
      <c r="H9" s="87"/>
      <c r="I9" s="87"/>
      <c r="J9" s="44"/>
      <c r="K9" s="44"/>
    </row>
    <row r="10" spans="1:14" s="48" customFormat="1" ht="36.75" customHeight="1" thickBot="1">
      <c r="A10" s="45" t="s">
        <v>70</v>
      </c>
      <c r="B10" s="46" t="s">
        <v>71</v>
      </c>
      <c r="C10" s="46" t="s">
        <v>72</v>
      </c>
      <c r="D10" s="46" t="s">
        <v>73</v>
      </c>
      <c r="E10" s="46" t="s">
        <v>74</v>
      </c>
      <c r="F10" s="46" t="s">
        <v>75</v>
      </c>
      <c r="G10" s="46" t="s">
        <v>61</v>
      </c>
      <c r="H10" s="47" t="s">
        <v>76</v>
      </c>
      <c r="I10" s="46" t="s">
        <v>77</v>
      </c>
      <c r="J10" s="46" t="s">
        <v>78</v>
      </c>
      <c r="K10" s="46" t="s">
        <v>69</v>
      </c>
      <c r="M10" s="49"/>
      <c r="N10" s="49"/>
    </row>
    <row r="11" spans="1:14" s="48" customFormat="1" ht="16" thickTop="1">
      <c r="A11" s="50" t="s">
        <v>8</v>
      </c>
      <c r="B11" s="51" t="s">
        <v>79</v>
      </c>
      <c r="C11" s="51" t="str">
        <f>IF($B11="","",VLOOKUP($B11,[1]!AGENTS[#Data],2,FALSE))</f>
        <v>TTV</v>
      </c>
      <c r="D11" s="51"/>
      <c r="E11" s="51">
        <v>1</v>
      </c>
      <c r="F11" s="52">
        <f t="shared" ref="F11:F22" si="0">IF($E11="","",$E11/8)</f>
        <v>0.125</v>
      </c>
      <c r="G11" s="52" t="s">
        <v>67</v>
      </c>
      <c r="H11" s="52">
        <f t="shared" ref="H11:I22" si="1">IF($E11="","",$E11/8)</f>
        <v>0.125</v>
      </c>
      <c r="I11" s="52">
        <f t="shared" si="1"/>
        <v>0.125</v>
      </c>
      <c r="J11" s="51" t="s">
        <v>80</v>
      </c>
      <c r="K11" s="53"/>
      <c r="M11" s="54"/>
    </row>
    <row r="12" spans="1:14" s="27" customFormat="1" ht="15.75" customHeight="1">
      <c r="A12" s="55" t="s">
        <v>8</v>
      </c>
      <c r="B12" s="56" t="s">
        <v>86</v>
      </c>
      <c r="C12" s="56" t="str">
        <f>IF($B12="","",VLOOKUP($B12,[1]!AGENTS[#Data],2,FALSE))</f>
        <v>TTV</v>
      </c>
      <c r="D12" s="56"/>
      <c r="E12" s="56">
        <v>1</v>
      </c>
      <c r="F12" s="57">
        <f t="shared" si="0"/>
        <v>0.125</v>
      </c>
      <c r="G12" s="57" t="s">
        <v>67</v>
      </c>
      <c r="H12" s="57">
        <f t="shared" si="1"/>
        <v>0.125</v>
      </c>
      <c r="I12" s="57">
        <f t="shared" si="1"/>
        <v>0.125</v>
      </c>
      <c r="J12" s="56" t="s">
        <v>80</v>
      </c>
      <c r="K12" s="58"/>
      <c r="M12" s="49"/>
    </row>
    <row r="13" spans="1:14" s="27" customFormat="1" ht="15.75" customHeight="1">
      <c r="A13" s="59"/>
      <c r="B13" s="60"/>
      <c r="C13" s="60" t="str">
        <f>IF($B13="","",VLOOKUP($B13,[1]!AGENTS[#Data],2,FALSE))</f>
        <v/>
      </c>
      <c r="D13" s="60"/>
      <c r="E13" s="60">
        <v>1</v>
      </c>
      <c r="F13" s="61">
        <f t="shared" si="0"/>
        <v>0.125</v>
      </c>
      <c r="G13" s="61"/>
      <c r="H13" s="61">
        <f t="shared" si="1"/>
        <v>0.125</v>
      </c>
      <c r="I13" s="61">
        <f t="shared" si="1"/>
        <v>0.125</v>
      </c>
      <c r="J13" s="60"/>
      <c r="K13" s="62"/>
      <c r="M13" s="49"/>
    </row>
    <row r="14" spans="1:14" s="27" customFormat="1" ht="15.75" customHeight="1">
      <c r="A14" s="63"/>
      <c r="B14" s="64"/>
      <c r="C14" s="64" t="str">
        <f>IF($B14="","",VLOOKUP($B14,[1]!AGENTS[#Data],2,FALSE))</f>
        <v/>
      </c>
      <c r="D14" s="64"/>
      <c r="E14" s="64"/>
      <c r="F14" s="65" t="str">
        <f t="shared" si="0"/>
        <v/>
      </c>
      <c r="G14" s="65"/>
      <c r="H14" s="65" t="str">
        <f t="shared" si="1"/>
        <v/>
      </c>
      <c r="I14" s="65" t="str">
        <f t="shared" si="1"/>
        <v/>
      </c>
      <c r="J14" s="64"/>
      <c r="K14" s="58"/>
      <c r="M14" s="49"/>
    </row>
    <row r="15" spans="1:14" s="27" customFormat="1" ht="15.75" customHeight="1">
      <c r="A15" s="59"/>
      <c r="B15" s="60"/>
      <c r="C15" s="60" t="str">
        <f>IF($B15="","",VLOOKUP($B15,[1]!AGENTS[#Data],2,FALSE))</f>
        <v/>
      </c>
      <c r="D15" s="66"/>
      <c r="E15" s="60"/>
      <c r="F15" s="61" t="str">
        <f t="shared" si="0"/>
        <v/>
      </c>
      <c r="G15" s="61"/>
      <c r="H15" s="61" t="str">
        <f t="shared" si="1"/>
        <v/>
      </c>
      <c r="I15" s="61" t="str">
        <f t="shared" si="1"/>
        <v/>
      </c>
      <c r="J15" s="60"/>
      <c r="K15" s="62"/>
      <c r="M15" s="49"/>
      <c r="N15" s="49"/>
    </row>
    <row r="16" spans="1:14" s="27" customFormat="1" ht="15.75" customHeight="1">
      <c r="A16" s="63"/>
      <c r="B16" s="64"/>
      <c r="C16" s="64" t="str">
        <f>IF($B16="","",VLOOKUP($B16,[1]!AGENTS[#Data],2,FALSE))</f>
        <v/>
      </c>
      <c r="D16" s="67"/>
      <c r="E16" s="64"/>
      <c r="F16" s="65" t="str">
        <f t="shared" si="0"/>
        <v/>
      </c>
      <c r="G16" s="65"/>
      <c r="H16" s="65" t="str">
        <f t="shared" si="1"/>
        <v/>
      </c>
      <c r="I16" s="65" t="str">
        <f t="shared" si="1"/>
        <v/>
      </c>
      <c r="J16" s="64"/>
      <c r="K16" s="58"/>
      <c r="M16" s="49"/>
      <c r="N16" s="49"/>
    </row>
    <row r="17" spans="1:17" s="27" customFormat="1" ht="15.75" customHeight="1">
      <c r="A17" s="59"/>
      <c r="B17" s="60"/>
      <c r="C17" s="60" t="str">
        <f>IF($B17="","",VLOOKUP($B17,[1]!AGENTS[#Data],2,FALSE))</f>
        <v/>
      </c>
      <c r="D17" s="66"/>
      <c r="E17" s="60"/>
      <c r="F17" s="61" t="str">
        <f t="shared" si="0"/>
        <v/>
      </c>
      <c r="G17" s="61"/>
      <c r="H17" s="61" t="str">
        <f t="shared" si="1"/>
        <v/>
      </c>
      <c r="I17" s="61" t="str">
        <f t="shared" si="1"/>
        <v/>
      </c>
      <c r="J17" s="60"/>
      <c r="K17" s="62"/>
      <c r="M17" s="49"/>
      <c r="N17" s="49"/>
    </row>
    <row r="18" spans="1:17" s="27" customFormat="1" ht="15.75" customHeight="1">
      <c r="A18" s="63"/>
      <c r="B18" s="64"/>
      <c r="C18" s="64" t="str">
        <f>IF($B18="","",VLOOKUP($B18,[1]!AGENTS[#Data],2,FALSE))</f>
        <v/>
      </c>
      <c r="D18" s="67"/>
      <c r="E18" s="64"/>
      <c r="F18" s="65" t="str">
        <f t="shared" si="0"/>
        <v/>
      </c>
      <c r="G18" s="65"/>
      <c r="H18" s="65" t="str">
        <f t="shared" si="1"/>
        <v/>
      </c>
      <c r="I18" s="65" t="str">
        <f t="shared" si="1"/>
        <v/>
      </c>
      <c r="J18" s="64"/>
      <c r="K18" s="58"/>
      <c r="M18" s="49"/>
      <c r="N18" s="49"/>
    </row>
    <row r="19" spans="1:17" s="27" customFormat="1" ht="15.75" customHeight="1">
      <c r="A19" s="59"/>
      <c r="B19" s="60"/>
      <c r="C19" s="60" t="str">
        <f>IF($B19="","",VLOOKUP($B19,[1]!AGENTS[#Data],2,FALSE))</f>
        <v/>
      </c>
      <c r="D19" s="66"/>
      <c r="E19" s="60"/>
      <c r="F19" s="61" t="str">
        <f t="shared" si="0"/>
        <v/>
      </c>
      <c r="G19" s="61"/>
      <c r="H19" s="61" t="str">
        <f t="shared" si="1"/>
        <v/>
      </c>
      <c r="I19" s="61" t="str">
        <f t="shared" si="1"/>
        <v/>
      </c>
      <c r="J19" s="60"/>
      <c r="K19" s="62"/>
      <c r="M19" s="49"/>
      <c r="N19" s="49"/>
    </row>
    <row r="20" spans="1:17" s="27" customFormat="1" ht="15.75" customHeight="1">
      <c r="A20" s="63"/>
      <c r="B20" s="64"/>
      <c r="C20" s="64" t="str">
        <f>IF($B20="","",VLOOKUP($B20,[1]!AGENTS[#Data],2,FALSE))</f>
        <v/>
      </c>
      <c r="D20" s="67"/>
      <c r="E20" s="64"/>
      <c r="F20" s="65" t="str">
        <f t="shared" si="0"/>
        <v/>
      </c>
      <c r="G20" s="65"/>
      <c r="H20" s="65" t="str">
        <f t="shared" si="1"/>
        <v/>
      </c>
      <c r="I20" s="65" t="str">
        <f t="shared" si="1"/>
        <v/>
      </c>
      <c r="J20" s="64"/>
      <c r="K20" s="58"/>
      <c r="M20" s="49"/>
      <c r="N20" s="49"/>
    </row>
    <row r="21" spans="1:17">
      <c r="A21" s="59"/>
      <c r="B21" s="60"/>
      <c r="C21" s="60" t="str">
        <f>IF($B21="","",VLOOKUP($B21,[1]!AGENTS[#Data],2,FALSE))</f>
        <v/>
      </c>
      <c r="D21" s="66"/>
      <c r="E21" s="60"/>
      <c r="F21" s="61" t="str">
        <f t="shared" si="0"/>
        <v/>
      </c>
      <c r="G21" s="61"/>
      <c r="H21" s="61" t="str">
        <f t="shared" si="1"/>
        <v/>
      </c>
      <c r="I21" s="61" t="str">
        <f t="shared" si="1"/>
        <v/>
      </c>
      <c r="J21" s="60"/>
      <c r="K21" s="62"/>
    </row>
    <row r="22" spans="1:17" ht="16" thickBot="1">
      <c r="A22" s="63"/>
      <c r="B22" s="64"/>
      <c r="C22" s="64" t="str">
        <f>IF($B22="","",VLOOKUP($B22,[1]!AGENTS[#Data],2,FALSE))</f>
        <v/>
      </c>
      <c r="D22" s="67"/>
      <c r="E22" s="64"/>
      <c r="F22" s="65" t="str">
        <f t="shared" si="0"/>
        <v/>
      </c>
      <c r="G22" s="65"/>
      <c r="H22" s="65" t="str">
        <f t="shared" si="1"/>
        <v/>
      </c>
      <c r="I22" s="65" t="str">
        <f t="shared" si="1"/>
        <v/>
      </c>
      <c r="J22" s="64"/>
      <c r="K22" s="58"/>
    </row>
    <row r="23" spans="1:17" ht="18.75" customHeight="1" thickTop="1">
      <c r="A23" s="68" t="s">
        <v>82</v>
      </c>
      <c r="B23" s="69"/>
      <c r="C23" s="69"/>
      <c r="D23" s="69"/>
      <c r="E23" s="70">
        <f>SUBTOTAL(109,'S 13-2'!$E$11:$E$22)</f>
        <v>3</v>
      </c>
      <c r="F23" s="69"/>
      <c r="G23" s="69"/>
      <c r="H23" s="71"/>
      <c r="I23" s="71"/>
      <c r="J23" s="69"/>
      <c r="K23" s="72"/>
    </row>
    <row r="25" spans="1:17">
      <c r="L25" s="26"/>
      <c r="M25" s="27"/>
      <c r="N25" s="25"/>
      <c r="P25" s="25"/>
      <c r="Q25" s="25"/>
    </row>
    <row r="26" spans="1:17">
      <c r="L26" s="26"/>
      <c r="M26" s="27"/>
      <c r="N26" s="25"/>
      <c r="P26" s="25"/>
      <c r="Q26" s="25"/>
    </row>
    <row r="27" spans="1:17">
      <c r="L27" s="26"/>
      <c r="M27" s="27"/>
      <c r="N27" s="25"/>
      <c r="P27" s="25"/>
      <c r="Q27" s="25"/>
    </row>
    <row r="28" spans="1:17">
      <c r="L28" s="26"/>
      <c r="M28" s="27"/>
      <c r="N28" s="25"/>
      <c r="P28" s="25"/>
      <c r="Q28" s="25"/>
    </row>
    <row r="29" spans="1:17">
      <c r="C29" s="73"/>
      <c r="J29" s="26"/>
      <c r="K29" s="26"/>
      <c r="L29" s="26"/>
      <c r="M29" s="27"/>
      <c r="N29" s="25"/>
      <c r="P29" s="25"/>
      <c r="Q29" s="25"/>
    </row>
    <row r="30" spans="1:17">
      <c r="C30" s="73"/>
      <c r="J30" s="26"/>
      <c r="K30" s="26"/>
      <c r="L30" s="26"/>
      <c r="M30" s="27"/>
      <c r="N30" s="25"/>
      <c r="P30" s="25"/>
      <c r="Q30" s="25"/>
    </row>
    <row r="31" spans="1:17">
      <c r="C31" s="73"/>
      <c r="J31" s="26"/>
      <c r="K31" s="26"/>
      <c r="L31" s="26"/>
      <c r="M31" s="27"/>
      <c r="N31" s="25"/>
      <c r="P31" s="25"/>
      <c r="Q31" s="25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A1:Q31"/>
  <sheetViews>
    <sheetView showGridLines="0" topLeftCell="A7" zoomScale="90" zoomScaleNormal="90" workbookViewId="0">
      <selection activeCell="D13" sqref="D13"/>
    </sheetView>
  </sheetViews>
  <sheetFormatPr baseColWidth="10" defaultRowHeight="15.5"/>
  <cols>
    <col min="1" max="1" width="15.26953125" style="25" customWidth="1"/>
    <col min="2" max="2" width="15.1796875" style="25" customWidth="1"/>
    <col min="3" max="3" width="12" style="25" customWidth="1"/>
    <col min="4" max="4" width="28.7265625" style="25" customWidth="1"/>
    <col min="5" max="5" width="12" style="25" customWidth="1"/>
    <col min="6" max="6" width="10.1796875" style="25" customWidth="1"/>
    <col min="7" max="7" width="7.1796875" style="25" customWidth="1"/>
    <col min="8" max="8" width="7" style="25" customWidth="1"/>
    <col min="9" max="9" width="10.453125" style="25" customWidth="1"/>
    <col min="10" max="10" width="23.453125" style="25" customWidth="1"/>
    <col min="11" max="11" width="34.453125" style="25" customWidth="1"/>
    <col min="12" max="12" width="4.453125" style="25" customWidth="1"/>
    <col min="13" max="13" width="3.7265625" style="26" customWidth="1"/>
    <col min="14" max="14" width="11.81640625" style="26" customWidth="1"/>
    <col min="15" max="15" width="15.453125" style="25" customWidth="1"/>
    <col min="16" max="17" width="11.453125" style="27"/>
    <col min="18" max="249" width="11.453125" style="25"/>
    <col min="250" max="250" width="13" style="25" customWidth="1"/>
    <col min="251" max="251" width="8.54296875" style="25" bestFit="1" customWidth="1"/>
    <col min="252" max="252" width="25.54296875" style="25" customWidth="1"/>
    <col min="253" max="254" width="11.453125" style="25"/>
    <col min="255" max="255" width="12.54296875" style="25" customWidth="1"/>
    <col min="256" max="256" width="11.453125" style="25"/>
    <col min="257" max="257" width="23.453125" style="25" customWidth="1"/>
    <col min="258" max="258" width="34.453125" style="25" customWidth="1"/>
    <col min="259" max="505" width="11.453125" style="25"/>
    <col min="506" max="506" width="13" style="25" customWidth="1"/>
    <col min="507" max="507" width="8.54296875" style="25" bestFit="1" customWidth="1"/>
    <col min="508" max="508" width="25.54296875" style="25" customWidth="1"/>
    <col min="509" max="510" width="11.453125" style="25"/>
    <col min="511" max="511" width="12.54296875" style="25" customWidth="1"/>
    <col min="512" max="512" width="11.453125" style="25"/>
    <col min="513" max="513" width="23.453125" style="25" customWidth="1"/>
    <col min="514" max="514" width="34.453125" style="25" customWidth="1"/>
    <col min="515" max="761" width="11.453125" style="25"/>
    <col min="762" max="762" width="13" style="25" customWidth="1"/>
    <col min="763" max="763" width="8.54296875" style="25" bestFit="1" customWidth="1"/>
    <col min="764" max="764" width="25.54296875" style="25" customWidth="1"/>
    <col min="765" max="766" width="11.453125" style="25"/>
    <col min="767" max="767" width="12.54296875" style="25" customWidth="1"/>
    <col min="768" max="768" width="11.453125" style="25"/>
    <col min="769" max="769" width="23.453125" style="25" customWidth="1"/>
    <col min="770" max="770" width="34.453125" style="25" customWidth="1"/>
    <col min="771" max="1017" width="11.453125" style="25"/>
    <col min="1018" max="1018" width="13" style="25" customWidth="1"/>
    <col min="1019" max="1019" width="8.54296875" style="25" bestFit="1" customWidth="1"/>
    <col min="1020" max="1020" width="25.54296875" style="25" customWidth="1"/>
    <col min="1021" max="1022" width="11.453125" style="25"/>
    <col min="1023" max="1023" width="12.54296875" style="25" customWidth="1"/>
    <col min="1024" max="1024" width="11.453125" style="25"/>
    <col min="1025" max="1025" width="23.453125" style="25" customWidth="1"/>
    <col min="1026" max="1026" width="34.453125" style="25" customWidth="1"/>
    <col min="1027" max="1273" width="11.453125" style="25"/>
    <col min="1274" max="1274" width="13" style="25" customWidth="1"/>
    <col min="1275" max="1275" width="8.54296875" style="25" bestFit="1" customWidth="1"/>
    <col min="1276" max="1276" width="25.54296875" style="25" customWidth="1"/>
    <col min="1277" max="1278" width="11.453125" style="25"/>
    <col min="1279" max="1279" width="12.54296875" style="25" customWidth="1"/>
    <col min="1280" max="1280" width="11.453125" style="25"/>
    <col min="1281" max="1281" width="23.453125" style="25" customWidth="1"/>
    <col min="1282" max="1282" width="34.453125" style="25" customWidth="1"/>
    <col min="1283" max="1529" width="11.453125" style="25"/>
    <col min="1530" max="1530" width="13" style="25" customWidth="1"/>
    <col min="1531" max="1531" width="8.54296875" style="25" bestFit="1" customWidth="1"/>
    <col min="1532" max="1532" width="25.54296875" style="25" customWidth="1"/>
    <col min="1533" max="1534" width="11.453125" style="25"/>
    <col min="1535" max="1535" width="12.54296875" style="25" customWidth="1"/>
    <col min="1536" max="1536" width="11.453125" style="25"/>
    <col min="1537" max="1537" width="23.453125" style="25" customWidth="1"/>
    <col min="1538" max="1538" width="34.453125" style="25" customWidth="1"/>
    <col min="1539" max="1785" width="11.453125" style="25"/>
    <col min="1786" max="1786" width="13" style="25" customWidth="1"/>
    <col min="1787" max="1787" width="8.54296875" style="25" bestFit="1" customWidth="1"/>
    <col min="1788" max="1788" width="25.54296875" style="25" customWidth="1"/>
    <col min="1789" max="1790" width="11.453125" style="25"/>
    <col min="1791" max="1791" width="12.54296875" style="25" customWidth="1"/>
    <col min="1792" max="1792" width="11.453125" style="25"/>
    <col min="1793" max="1793" width="23.453125" style="25" customWidth="1"/>
    <col min="1794" max="1794" width="34.453125" style="25" customWidth="1"/>
    <col min="1795" max="2041" width="11.453125" style="25"/>
    <col min="2042" max="2042" width="13" style="25" customWidth="1"/>
    <col min="2043" max="2043" width="8.54296875" style="25" bestFit="1" customWidth="1"/>
    <col min="2044" max="2044" width="25.54296875" style="25" customWidth="1"/>
    <col min="2045" max="2046" width="11.453125" style="25"/>
    <col min="2047" max="2047" width="12.54296875" style="25" customWidth="1"/>
    <col min="2048" max="2048" width="11.453125" style="25"/>
    <col min="2049" max="2049" width="23.453125" style="25" customWidth="1"/>
    <col min="2050" max="2050" width="34.453125" style="25" customWidth="1"/>
    <col min="2051" max="2297" width="11.453125" style="25"/>
    <col min="2298" max="2298" width="13" style="25" customWidth="1"/>
    <col min="2299" max="2299" width="8.54296875" style="25" bestFit="1" customWidth="1"/>
    <col min="2300" max="2300" width="25.54296875" style="25" customWidth="1"/>
    <col min="2301" max="2302" width="11.453125" style="25"/>
    <col min="2303" max="2303" width="12.54296875" style="25" customWidth="1"/>
    <col min="2304" max="2304" width="11.453125" style="25"/>
    <col min="2305" max="2305" width="23.453125" style="25" customWidth="1"/>
    <col min="2306" max="2306" width="34.453125" style="25" customWidth="1"/>
    <col min="2307" max="2553" width="11.453125" style="25"/>
    <col min="2554" max="2554" width="13" style="25" customWidth="1"/>
    <col min="2555" max="2555" width="8.54296875" style="25" bestFit="1" customWidth="1"/>
    <col min="2556" max="2556" width="25.54296875" style="25" customWidth="1"/>
    <col min="2557" max="2558" width="11.453125" style="25"/>
    <col min="2559" max="2559" width="12.54296875" style="25" customWidth="1"/>
    <col min="2560" max="2560" width="11.453125" style="25"/>
    <col min="2561" max="2561" width="23.453125" style="25" customWidth="1"/>
    <col min="2562" max="2562" width="34.453125" style="25" customWidth="1"/>
    <col min="2563" max="2809" width="11.453125" style="25"/>
    <col min="2810" max="2810" width="13" style="25" customWidth="1"/>
    <col min="2811" max="2811" width="8.54296875" style="25" bestFit="1" customWidth="1"/>
    <col min="2812" max="2812" width="25.54296875" style="25" customWidth="1"/>
    <col min="2813" max="2814" width="11.453125" style="25"/>
    <col min="2815" max="2815" width="12.54296875" style="25" customWidth="1"/>
    <col min="2816" max="2816" width="11.453125" style="25"/>
    <col min="2817" max="2817" width="23.453125" style="25" customWidth="1"/>
    <col min="2818" max="2818" width="34.453125" style="25" customWidth="1"/>
    <col min="2819" max="3065" width="11.453125" style="25"/>
    <col min="3066" max="3066" width="13" style="25" customWidth="1"/>
    <col min="3067" max="3067" width="8.54296875" style="25" bestFit="1" customWidth="1"/>
    <col min="3068" max="3068" width="25.54296875" style="25" customWidth="1"/>
    <col min="3069" max="3070" width="11.453125" style="25"/>
    <col min="3071" max="3071" width="12.54296875" style="25" customWidth="1"/>
    <col min="3072" max="3072" width="11.453125" style="25"/>
    <col min="3073" max="3073" width="23.453125" style="25" customWidth="1"/>
    <col min="3074" max="3074" width="34.453125" style="25" customWidth="1"/>
    <col min="3075" max="3321" width="11.453125" style="25"/>
    <col min="3322" max="3322" width="13" style="25" customWidth="1"/>
    <col min="3323" max="3323" width="8.54296875" style="25" bestFit="1" customWidth="1"/>
    <col min="3324" max="3324" width="25.54296875" style="25" customWidth="1"/>
    <col min="3325" max="3326" width="11.453125" style="25"/>
    <col min="3327" max="3327" width="12.54296875" style="25" customWidth="1"/>
    <col min="3328" max="3328" width="11.453125" style="25"/>
    <col min="3329" max="3329" width="23.453125" style="25" customWidth="1"/>
    <col min="3330" max="3330" width="34.453125" style="25" customWidth="1"/>
    <col min="3331" max="3577" width="11.453125" style="25"/>
    <col min="3578" max="3578" width="13" style="25" customWidth="1"/>
    <col min="3579" max="3579" width="8.54296875" style="25" bestFit="1" customWidth="1"/>
    <col min="3580" max="3580" width="25.54296875" style="25" customWidth="1"/>
    <col min="3581" max="3582" width="11.453125" style="25"/>
    <col min="3583" max="3583" width="12.54296875" style="25" customWidth="1"/>
    <col min="3584" max="3584" width="11.453125" style="25"/>
    <col min="3585" max="3585" width="23.453125" style="25" customWidth="1"/>
    <col min="3586" max="3586" width="34.453125" style="25" customWidth="1"/>
    <col min="3587" max="3833" width="11.453125" style="25"/>
    <col min="3834" max="3834" width="13" style="25" customWidth="1"/>
    <col min="3835" max="3835" width="8.54296875" style="25" bestFit="1" customWidth="1"/>
    <col min="3836" max="3836" width="25.54296875" style="25" customWidth="1"/>
    <col min="3837" max="3838" width="11.453125" style="25"/>
    <col min="3839" max="3839" width="12.54296875" style="25" customWidth="1"/>
    <col min="3840" max="3840" width="11.453125" style="25"/>
    <col min="3841" max="3841" width="23.453125" style="25" customWidth="1"/>
    <col min="3842" max="3842" width="34.453125" style="25" customWidth="1"/>
    <col min="3843" max="4089" width="11.453125" style="25"/>
    <col min="4090" max="4090" width="13" style="25" customWidth="1"/>
    <col min="4091" max="4091" width="8.54296875" style="25" bestFit="1" customWidth="1"/>
    <col min="4092" max="4092" width="25.54296875" style="25" customWidth="1"/>
    <col min="4093" max="4094" width="11.453125" style="25"/>
    <col min="4095" max="4095" width="12.54296875" style="25" customWidth="1"/>
    <col min="4096" max="4096" width="11.453125" style="25"/>
    <col min="4097" max="4097" width="23.453125" style="25" customWidth="1"/>
    <col min="4098" max="4098" width="34.453125" style="25" customWidth="1"/>
    <col min="4099" max="4345" width="11.453125" style="25"/>
    <col min="4346" max="4346" width="13" style="25" customWidth="1"/>
    <col min="4347" max="4347" width="8.54296875" style="25" bestFit="1" customWidth="1"/>
    <col min="4348" max="4348" width="25.54296875" style="25" customWidth="1"/>
    <col min="4349" max="4350" width="11.453125" style="25"/>
    <col min="4351" max="4351" width="12.54296875" style="25" customWidth="1"/>
    <col min="4352" max="4352" width="11.453125" style="25"/>
    <col min="4353" max="4353" width="23.453125" style="25" customWidth="1"/>
    <col min="4354" max="4354" width="34.453125" style="25" customWidth="1"/>
    <col min="4355" max="4601" width="11.453125" style="25"/>
    <col min="4602" max="4602" width="13" style="25" customWidth="1"/>
    <col min="4603" max="4603" width="8.54296875" style="25" bestFit="1" customWidth="1"/>
    <col min="4604" max="4604" width="25.54296875" style="25" customWidth="1"/>
    <col min="4605" max="4606" width="11.453125" style="25"/>
    <col min="4607" max="4607" width="12.54296875" style="25" customWidth="1"/>
    <col min="4608" max="4608" width="11.453125" style="25"/>
    <col min="4609" max="4609" width="23.453125" style="25" customWidth="1"/>
    <col min="4610" max="4610" width="34.453125" style="25" customWidth="1"/>
    <col min="4611" max="4857" width="11.453125" style="25"/>
    <col min="4858" max="4858" width="13" style="25" customWidth="1"/>
    <col min="4859" max="4859" width="8.54296875" style="25" bestFit="1" customWidth="1"/>
    <col min="4860" max="4860" width="25.54296875" style="25" customWidth="1"/>
    <col min="4861" max="4862" width="11.453125" style="25"/>
    <col min="4863" max="4863" width="12.54296875" style="25" customWidth="1"/>
    <col min="4864" max="4864" width="11.453125" style="25"/>
    <col min="4865" max="4865" width="23.453125" style="25" customWidth="1"/>
    <col min="4866" max="4866" width="34.453125" style="25" customWidth="1"/>
    <col min="4867" max="5113" width="11.453125" style="25"/>
    <col min="5114" max="5114" width="13" style="25" customWidth="1"/>
    <col min="5115" max="5115" width="8.54296875" style="25" bestFit="1" customWidth="1"/>
    <col min="5116" max="5116" width="25.54296875" style="25" customWidth="1"/>
    <col min="5117" max="5118" width="11.453125" style="25"/>
    <col min="5119" max="5119" width="12.54296875" style="25" customWidth="1"/>
    <col min="5120" max="5120" width="11.453125" style="25"/>
    <col min="5121" max="5121" width="23.453125" style="25" customWidth="1"/>
    <col min="5122" max="5122" width="34.453125" style="25" customWidth="1"/>
    <col min="5123" max="5369" width="11.453125" style="25"/>
    <col min="5370" max="5370" width="13" style="25" customWidth="1"/>
    <col min="5371" max="5371" width="8.54296875" style="25" bestFit="1" customWidth="1"/>
    <col min="5372" max="5372" width="25.54296875" style="25" customWidth="1"/>
    <col min="5373" max="5374" width="11.453125" style="25"/>
    <col min="5375" max="5375" width="12.54296875" style="25" customWidth="1"/>
    <col min="5376" max="5376" width="11.453125" style="25"/>
    <col min="5377" max="5377" width="23.453125" style="25" customWidth="1"/>
    <col min="5378" max="5378" width="34.453125" style="25" customWidth="1"/>
    <col min="5379" max="5625" width="11.453125" style="25"/>
    <col min="5626" max="5626" width="13" style="25" customWidth="1"/>
    <col min="5627" max="5627" width="8.54296875" style="25" bestFit="1" customWidth="1"/>
    <col min="5628" max="5628" width="25.54296875" style="25" customWidth="1"/>
    <col min="5629" max="5630" width="11.453125" style="25"/>
    <col min="5631" max="5631" width="12.54296875" style="25" customWidth="1"/>
    <col min="5632" max="5632" width="11.453125" style="25"/>
    <col min="5633" max="5633" width="23.453125" style="25" customWidth="1"/>
    <col min="5634" max="5634" width="34.453125" style="25" customWidth="1"/>
    <col min="5635" max="5881" width="11.453125" style="25"/>
    <col min="5882" max="5882" width="13" style="25" customWidth="1"/>
    <col min="5883" max="5883" width="8.54296875" style="25" bestFit="1" customWidth="1"/>
    <col min="5884" max="5884" width="25.54296875" style="25" customWidth="1"/>
    <col min="5885" max="5886" width="11.453125" style="25"/>
    <col min="5887" max="5887" width="12.54296875" style="25" customWidth="1"/>
    <col min="5888" max="5888" width="11.453125" style="25"/>
    <col min="5889" max="5889" width="23.453125" style="25" customWidth="1"/>
    <col min="5890" max="5890" width="34.453125" style="25" customWidth="1"/>
    <col min="5891" max="6137" width="11.453125" style="25"/>
    <col min="6138" max="6138" width="13" style="25" customWidth="1"/>
    <col min="6139" max="6139" width="8.54296875" style="25" bestFit="1" customWidth="1"/>
    <col min="6140" max="6140" width="25.54296875" style="25" customWidth="1"/>
    <col min="6141" max="6142" width="11.453125" style="25"/>
    <col min="6143" max="6143" width="12.54296875" style="25" customWidth="1"/>
    <col min="6144" max="6144" width="11.453125" style="25"/>
    <col min="6145" max="6145" width="23.453125" style="25" customWidth="1"/>
    <col min="6146" max="6146" width="34.453125" style="25" customWidth="1"/>
    <col min="6147" max="6393" width="11.453125" style="25"/>
    <col min="6394" max="6394" width="13" style="25" customWidth="1"/>
    <col min="6395" max="6395" width="8.54296875" style="25" bestFit="1" customWidth="1"/>
    <col min="6396" max="6396" width="25.54296875" style="25" customWidth="1"/>
    <col min="6397" max="6398" width="11.453125" style="25"/>
    <col min="6399" max="6399" width="12.54296875" style="25" customWidth="1"/>
    <col min="6400" max="6400" width="11.453125" style="25"/>
    <col min="6401" max="6401" width="23.453125" style="25" customWidth="1"/>
    <col min="6402" max="6402" width="34.453125" style="25" customWidth="1"/>
    <col min="6403" max="6649" width="11.453125" style="25"/>
    <col min="6650" max="6650" width="13" style="25" customWidth="1"/>
    <col min="6651" max="6651" width="8.54296875" style="25" bestFit="1" customWidth="1"/>
    <col min="6652" max="6652" width="25.54296875" style="25" customWidth="1"/>
    <col min="6653" max="6654" width="11.453125" style="25"/>
    <col min="6655" max="6655" width="12.54296875" style="25" customWidth="1"/>
    <col min="6656" max="6656" width="11.453125" style="25"/>
    <col min="6657" max="6657" width="23.453125" style="25" customWidth="1"/>
    <col min="6658" max="6658" width="34.453125" style="25" customWidth="1"/>
    <col min="6659" max="6905" width="11.453125" style="25"/>
    <col min="6906" max="6906" width="13" style="25" customWidth="1"/>
    <col min="6907" max="6907" width="8.54296875" style="25" bestFit="1" customWidth="1"/>
    <col min="6908" max="6908" width="25.54296875" style="25" customWidth="1"/>
    <col min="6909" max="6910" width="11.453125" style="25"/>
    <col min="6911" max="6911" width="12.54296875" style="25" customWidth="1"/>
    <col min="6912" max="6912" width="11.453125" style="25"/>
    <col min="6913" max="6913" width="23.453125" style="25" customWidth="1"/>
    <col min="6914" max="6914" width="34.453125" style="25" customWidth="1"/>
    <col min="6915" max="7161" width="11.453125" style="25"/>
    <col min="7162" max="7162" width="13" style="25" customWidth="1"/>
    <col min="7163" max="7163" width="8.54296875" style="25" bestFit="1" customWidth="1"/>
    <col min="7164" max="7164" width="25.54296875" style="25" customWidth="1"/>
    <col min="7165" max="7166" width="11.453125" style="25"/>
    <col min="7167" max="7167" width="12.54296875" style="25" customWidth="1"/>
    <col min="7168" max="7168" width="11.453125" style="25"/>
    <col min="7169" max="7169" width="23.453125" style="25" customWidth="1"/>
    <col min="7170" max="7170" width="34.453125" style="25" customWidth="1"/>
    <col min="7171" max="7417" width="11.453125" style="25"/>
    <col min="7418" max="7418" width="13" style="25" customWidth="1"/>
    <col min="7419" max="7419" width="8.54296875" style="25" bestFit="1" customWidth="1"/>
    <col min="7420" max="7420" width="25.54296875" style="25" customWidth="1"/>
    <col min="7421" max="7422" width="11.453125" style="25"/>
    <col min="7423" max="7423" width="12.54296875" style="25" customWidth="1"/>
    <col min="7424" max="7424" width="11.453125" style="25"/>
    <col min="7425" max="7425" width="23.453125" style="25" customWidth="1"/>
    <col min="7426" max="7426" width="34.453125" style="25" customWidth="1"/>
    <col min="7427" max="7673" width="11.453125" style="25"/>
    <col min="7674" max="7674" width="13" style="25" customWidth="1"/>
    <col min="7675" max="7675" width="8.54296875" style="25" bestFit="1" customWidth="1"/>
    <col min="7676" max="7676" width="25.54296875" style="25" customWidth="1"/>
    <col min="7677" max="7678" width="11.453125" style="25"/>
    <col min="7679" max="7679" width="12.54296875" style="25" customWidth="1"/>
    <col min="7680" max="7680" width="11.453125" style="25"/>
    <col min="7681" max="7681" width="23.453125" style="25" customWidth="1"/>
    <col min="7682" max="7682" width="34.453125" style="25" customWidth="1"/>
    <col min="7683" max="7929" width="11.453125" style="25"/>
    <col min="7930" max="7930" width="13" style="25" customWidth="1"/>
    <col min="7931" max="7931" width="8.54296875" style="25" bestFit="1" customWidth="1"/>
    <col min="7932" max="7932" width="25.54296875" style="25" customWidth="1"/>
    <col min="7933" max="7934" width="11.453125" style="25"/>
    <col min="7935" max="7935" width="12.54296875" style="25" customWidth="1"/>
    <col min="7936" max="7936" width="11.453125" style="25"/>
    <col min="7937" max="7937" width="23.453125" style="25" customWidth="1"/>
    <col min="7938" max="7938" width="34.453125" style="25" customWidth="1"/>
    <col min="7939" max="8185" width="11.453125" style="25"/>
    <col min="8186" max="8186" width="13" style="25" customWidth="1"/>
    <col min="8187" max="8187" width="8.54296875" style="25" bestFit="1" customWidth="1"/>
    <col min="8188" max="8188" width="25.54296875" style="25" customWidth="1"/>
    <col min="8189" max="8190" width="11.453125" style="25"/>
    <col min="8191" max="8191" width="12.54296875" style="25" customWidth="1"/>
    <col min="8192" max="8192" width="11.453125" style="25"/>
    <col min="8193" max="8193" width="23.453125" style="25" customWidth="1"/>
    <col min="8194" max="8194" width="34.453125" style="25" customWidth="1"/>
    <col min="8195" max="8441" width="11.453125" style="25"/>
    <col min="8442" max="8442" width="13" style="25" customWidth="1"/>
    <col min="8443" max="8443" width="8.54296875" style="25" bestFit="1" customWidth="1"/>
    <col min="8444" max="8444" width="25.54296875" style="25" customWidth="1"/>
    <col min="8445" max="8446" width="11.453125" style="25"/>
    <col min="8447" max="8447" width="12.54296875" style="25" customWidth="1"/>
    <col min="8448" max="8448" width="11.453125" style="25"/>
    <col min="8449" max="8449" width="23.453125" style="25" customWidth="1"/>
    <col min="8450" max="8450" width="34.453125" style="25" customWidth="1"/>
    <col min="8451" max="8697" width="11.453125" style="25"/>
    <col min="8698" max="8698" width="13" style="25" customWidth="1"/>
    <col min="8699" max="8699" width="8.54296875" style="25" bestFit="1" customWidth="1"/>
    <col min="8700" max="8700" width="25.54296875" style="25" customWidth="1"/>
    <col min="8701" max="8702" width="11.453125" style="25"/>
    <col min="8703" max="8703" width="12.54296875" style="25" customWidth="1"/>
    <col min="8704" max="8704" width="11.453125" style="25"/>
    <col min="8705" max="8705" width="23.453125" style="25" customWidth="1"/>
    <col min="8706" max="8706" width="34.453125" style="25" customWidth="1"/>
    <col min="8707" max="8953" width="11.453125" style="25"/>
    <col min="8954" max="8954" width="13" style="25" customWidth="1"/>
    <col min="8955" max="8955" width="8.54296875" style="25" bestFit="1" customWidth="1"/>
    <col min="8956" max="8956" width="25.54296875" style="25" customWidth="1"/>
    <col min="8957" max="8958" width="11.453125" style="25"/>
    <col min="8959" max="8959" width="12.54296875" style="25" customWidth="1"/>
    <col min="8960" max="8960" width="11.453125" style="25"/>
    <col min="8961" max="8961" width="23.453125" style="25" customWidth="1"/>
    <col min="8962" max="8962" width="34.453125" style="25" customWidth="1"/>
    <col min="8963" max="9209" width="11.453125" style="25"/>
    <col min="9210" max="9210" width="13" style="25" customWidth="1"/>
    <col min="9211" max="9211" width="8.54296875" style="25" bestFit="1" customWidth="1"/>
    <col min="9212" max="9212" width="25.54296875" style="25" customWidth="1"/>
    <col min="9213" max="9214" width="11.453125" style="25"/>
    <col min="9215" max="9215" width="12.54296875" style="25" customWidth="1"/>
    <col min="9216" max="9216" width="11.453125" style="25"/>
    <col min="9217" max="9217" width="23.453125" style="25" customWidth="1"/>
    <col min="9218" max="9218" width="34.453125" style="25" customWidth="1"/>
    <col min="9219" max="9465" width="11.453125" style="25"/>
    <col min="9466" max="9466" width="13" style="25" customWidth="1"/>
    <col min="9467" max="9467" width="8.54296875" style="25" bestFit="1" customWidth="1"/>
    <col min="9468" max="9468" width="25.54296875" style="25" customWidth="1"/>
    <col min="9469" max="9470" width="11.453125" style="25"/>
    <col min="9471" max="9471" width="12.54296875" style="25" customWidth="1"/>
    <col min="9472" max="9472" width="11.453125" style="25"/>
    <col min="9473" max="9473" width="23.453125" style="25" customWidth="1"/>
    <col min="9474" max="9474" width="34.453125" style="25" customWidth="1"/>
    <col min="9475" max="9721" width="11.453125" style="25"/>
    <col min="9722" max="9722" width="13" style="25" customWidth="1"/>
    <col min="9723" max="9723" width="8.54296875" style="25" bestFit="1" customWidth="1"/>
    <col min="9724" max="9724" width="25.54296875" style="25" customWidth="1"/>
    <col min="9725" max="9726" width="11.453125" style="25"/>
    <col min="9727" max="9727" width="12.54296875" style="25" customWidth="1"/>
    <col min="9728" max="9728" width="11.453125" style="25"/>
    <col min="9729" max="9729" width="23.453125" style="25" customWidth="1"/>
    <col min="9730" max="9730" width="34.453125" style="25" customWidth="1"/>
    <col min="9731" max="9977" width="11.453125" style="25"/>
    <col min="9978" max="9978" width="13" style="25" customWidth="1"/>
    <col min="9979" max="9979" width="8.54296875" style="25" bestFit="1" customWidth="1"/>
    <col min="9980" max="9980" width="25.54296875" style="25" customWidth="1"/>
    <col min="9981" max="9982" width="11.453125" style="25"/>
    <col min="9983" max="9983" width="12.54296875" style="25" customWidth="1"/>
    <col min="9984" max="9984" width="11.453125" style="25"/>
    <col min="9985" max="9985" width="23.453125" style="25" customWidth="1"/>
    <col min="9986" max="9986" width="34.453125" style="25" customWidth="1"/>
    <col min="9987" max="10233" width="11.453125" style="25"/>
    <col min="10234" max="10234" width="13" style="25" customWidth="1"/>
    <col min="10235" max="10235" width="8.54296875" style="25" bestFit="1" customWidth="1"/>
    <col min="10236" max="10236" width="25.54296875" style="25" customWidth="1"/>
    <col min="10237" max="10238" width="11.453125" style="25"/>
    <col min="10239" max="10239" width="12.54296875" style="25" customWidth="1"/>
    <col min="10240" max="10240" width="11.453125" style="25"/>
    <col min="10241" max="10241" width="23.453125" style="25" customWidth="1"/>
    <col min="10242" max="10242" width="34.453125" style="25" customWidth="1"/>
    <col min="10243" max="10489" width="11.453125" style="25"/>
    <col min="10490" max="10490" width="13" style="25" customWidth="1"/>
    <col min="10491" max="10491" width="8.54296875" style="25" bestFit="1" customWidth="1"/>
    <col min="10492" max="10492" width="25.54296875" style="25" customWidth="1"/>
    <col min="10493" max="10494" width="11.453125" style="25"/>
    <col min="10495" max="10495" width="12.54296875" style="25" customWidth="1"/>
    <col min="10496" max="10496" width="11.453125" style="25"/>
    <col min="10497" max="10497" width="23.453125" style="25" customWidth="1"/>
    <col min="10498" max="10498" width="34.453125" style="25" customWidth="1"/>
    <col min="10499" max="10745" width="11.453125" style="25"/>
    <col min="10746" max="10746" width="13" style="25" customWidth="1"/>
    <col min="10747" max="10747" width="8.54296875" style="25" bestFit="1" customWidth="1"/>
    <col min="10748" max="10748" width="25.54296875" style="25" customWidth="1"/>
    <col min="10749" max="10750" width="11.453125" style="25"/>
    <col min="10751" max="10751" width="12.54296875" style="25" customWidth="1"/>
    <col min="10752" max="10752" width="11.453125" style="25"/>
    <col min="10753" max="10753" width="23.453125" style="25" customWidth="1"/>
    <col min="10754" max="10754" width="34.453125" style="25" customWidth="1"/>
    <col min="10755" max="11001" width="11.453125" style="25"/>
    <col min="11002" max="11002" width="13" style="25" customWidth="1"/>
    <col min="11003" max="11003" width="8.54296875" style="25" bestFit="1" customWidth="1"/>
    <col min="11004" max="11004" width="25.54296875" style="25" customWidth="1"/>
    <col min="11005" max="11006" width="11.453125" style="25"/>
    <col min="11007" max="11007" width="12.54296875" style="25" customWidth="1"/>
    <col min="11008" max="11008" width="11.453125" style="25"/>
    <col min="11009" max="11009" width="23.453125" style="25" customWidth="1"/>
    <col min="11010" max="11010" width="34.453125" style="25" customWidth="1"/>
    <col min="11011" max="11257" width="11.453125" style="25"/>
    <col min="11258" max="11258" width="13" style="25" customWidth="1"/>
    <col min="11259" max="11259" width="8.54296875" style="25" bestFit="1" customWidth="1"/>
    <col min="11260" max="11260" width="25.54296875" style="25" customWidth="1"/>
    <col min="11261" max="11262" width="11.453125" style="25"/>
    <col min="11263" max="11263" width="12.54296875" style="25" customWidth="1"/>
    <col min="11264" max="11264" width="11.453125" style="25"/>
    <col min="11265" max="11265" width="23.453125" style="25" customWidth="1"/>
    <col min="11266" max="11266" width="34.453125" style="25" customWidth="1"/>
    <col min="11267" max="11513" width="11.453125" style="25"/>
    <col min="11514" max="11514" width="13" style="25" customWidth="1"/>
    <col min="11515" max="11515" width="8.54296875" style="25" bestFit="1" customWidth="1"/>
    <col min="11516" max="11516" width="25.54296875" style="25" customWidth="1"/>
    <col min="11517" max="11518" width="11.453125" style="25"/>
    <col min="11519" max="11519" width="12.54296875" style="25" customWidth="1"/>
    <col min="11520" max="11520" width="11.453125" style="25"/>
    <col min="11521" max="11521" width="23.453125" style="25" customWidth="1"/>
    <col min="11522" max="11522" width="34.453125" style="25" customWidth="1"/>
    <col min="11523" max="11769" width="11.453125" style="25"/>
    <col min="11770" max="11770" width="13" style="25" customWidth="1"/>
    <col min="11771" max="11771" width="8.54296875" style="25" bestFit="1" customWidth="1"/>
    <col min="11772" max="11772" width="25.54296875" style="25" customWidth="1"/>
    <col min="11773" max="11774" width="11.453125" style="25"/>
    <col min="11775" max="11775" width="12.54296875" style="25" customWidth="1"/>
    <col min="11776" max="11776" width="11.453125" style="25"/>
    <col min="11777" max="11777" width="23.453125" style="25" customWidth="1"/>
    <col min="11778" max="11778" width="34.453125" style="25" customWidth="1"/>
    <col min="11779" max="12025" width="11.453125" style="25"/>
    <col min="12026" max="12026" width="13" style="25" customWidth="1"/>
    <col min="12027" max="12027" width="8.54296875" style="25" bestFit="1" customWidth="1"/>
    <col min="12028" max="12028" width="25.54296875" style="25" customWidth="1"/>
    <col min="12029" max="12030" width="11.453125" style="25"/>
    <col min="12031" max="12031" width="12.54296875" style="25" customWidth="1"/>
    <col min="12032" max="12032" width="11.453125" style="25"/>
    <col min="12033" max="12033" width="23.453125" style="25" customWidth="1"/>
    <col min="12034" max="12034" width="34.453125" style="25" customWidth="1"/>
    <col min="12035" max="12281" width="11.453125" style="25"/>
    <col min="12282" max="12282" width="13" style="25" customWidth="1"/>
    <col min="12283" max="12283" width="8.54296875" style="25" bestFit="1" customWidth="1"/>
    <col min="12284" max="12284" width="25.54296875" style="25" customWidth="1"/>
    <col min="12285" max="12286" width="11.453125" style="25"/>
    <col min="12287" max="12287" width="12.54296875" style="25" customWidth="1"/>
    <col min="12288" max="12288" width="11.453125" style="25"/>
    <col min="12289" max="12289" width="23.453125" style="25" customWidth="1"/>
    <col min="12290" max="12290" width="34.453125" style="25" customWidth="1"/>
    <col min="12291" max="12537" width="11.453125" style="25"/>
    <col min="12538" max="12538" width="13" style="25" customWidth="1"/>
    <col min="12539" max="12539" width="8.54296875" style="25" bestFit="1" customWidth="1"/>
    <col min="12540" max="12540" width="25.54296875" style="25" customWidth="1"/>
    <col min="12541" max="12542" width="11.453125" style="25"/>
    <col min="12543" max="12543" width="12.54296875" style="25" customWidth="1"/>
    <col min="12544" max="12544" width="11.453125" style="25"/>
    <col min="12545" max="12545" width="23.453125" style="25" customWidth="1"/>
    <col min="12546" max="12546" width="34.453125" style="25" customWidth="1"/>
    <col min="12547" max="12793" width="11.453125" style="25"/>
    <col min="12794" max="12794" width="13" style="25" customWidth="1"/>
    <col min="12795" max="12795" width="8.54296875" style="25" bestFit="1" customWidth="1"/>
    <col min="12796" max="12796" width="25.54296875" style="25" customWidth="1"/>
    <col min="12797" max="12798" width="11.453125" style="25"/>
    <col min="12799" max="12799" width="12.54296875" style="25" customWidth="1"/>
    <col min="12800" max="12800" width="11.453125" style="25"/>
    <col min="12801" max="12801" width="23.453125" style="25" customWidth="1"/>
    <col min="12802" max="12802" width="34.453125" style="25" customWidth="1"/>
    <col min="12803" max="13049" width="11.453125" style="25"/>
    <col min="13050" max="13050" width="13" style="25" customWidth="1"/>
    <col min="13051" max="13051" width="8.54296875" style="25" bestFit="1" customWidth="1"/>
    <col min="13052" max="13052" width="25.54296875" style="25" customWidth="1"/>
    <col min="13053" max="13054" width="11.453125" style="25"/>
    <col min="13055" max="13055" width="12.54296875" style="25" customWidth="1"/>
    <col min="13056" max="13056" width="11.453125" style="25"/>
    <col min="13057" max="13057" width="23.453125" style="25" customWidth="1"/>
    <col min="13058" max="13058" width="34.453125" style="25" customWidth="1"/>
    <col min="13059" max="13305" width="11.453125" style="25"/>
    <col min="13306" max="13306" width="13" style="25" customWidth="1"/>
    <col min="13307" max="13307" width="8.54296875" style="25" bestFit="1" customWidth="1"/>
    <col min="13308" max="13308" width="25.54296875" style="25" customWidth="1"/>
    <col min="13309" max="13310" width="11.453125" style="25"/>
    <col min="13311" max="13311" width="12.54296875" style="25" customWidth="1"/>
    <col min="13312" max="13312" width="11.453125" style="25"/>
    <col min="13313" max="13313" width="23.453125" style="25" customWidth="1"/>
    <col min="13314" max="13314" width="34.453125" style="25" customWidth="1"/>
    <col min="13315" max="13561" width="11.453125" style="25"/>
    <col min="13562" max="13562" width="13" style="25" customWidth="1"/>
    <col min="13563" max="13563" width="8.54296875" style="25" bestFit="1" customWidth="1"/>
    <col min="13564" max="13564" width="25.54296875" style="25" customWidth="1"/>
    <col min="13565" max="13566" width="11.453125" style="25"/>
    <col min="13567" max="13567" width="12.54296875" style="25" customWidth="1"/>
    <col min="13568" max="13568" width="11.453125" style="25"/>
    <col min="13569" max="13569" width="23.453125" style="25" customWidth="1"/>
    <col min="13570" max="13570" width="34.453125" style="25" customWidth="1"/>
    <col min="13571" max="13817" width="11.453125" style="25"/>
    <col min="13818" max="13818" width="13" style="25" customWidth="1"/>
    <col min="13819" max="13819" width="8.54296875" style="25" bestFit="1" customWidth="1"/>
    <col min="13820" max="13820" width="25.54296875" style="25" customWidth="1"/>
    <col min="13821" max="13822" width="11.453125" style="25"/>
    <col min="13823" max="13823" width="12.54296875" style="25" customWidth="1"/>
    <col min="13824" max="13824" width="11.453125" style="25"/>
    <col min="13825" max="13825" width="23.453125" style="25" customWidth="1"/>
    <col min="13826" max="13826" width="34.453125" style="25" customWidth="1"/>
    <col min="13827" max="14073" width="11.453125" style="25"/>
    <col min="14074" max="14074" width="13" style="25" customWidth="1"/>
    <col min="14075" max="14075" width="8.54296875" style="25" bestFit="1" customWidth="1"/>
    <col min="14076" max="14076" width="25.54296875" style="25" customWidth="1"/>
    <col min="14077" max="14078" width="11.453125" style="25"/>
    <col min="14079" max="14079" width="12.54296875" style="25" customWidth="1"/>
    <col min="14080" max="14080" width="11.453125" style="25"/>
    <col min="14081" max="14081" width="23.453125" style="25" customWidth="1"/>
    <col min="14082" max="14082" width="34.453125" style="25" customWidth="1"/>
    <col min="14083" max="14329" width="11.453125" style="25"/>
    <col min="14330" max="14330" width="13" style="25" customWidth="1"/>
    <col min="14331" max="14331" width="8.54296875" style="25" bestFit="1" customWidth="1"/>
    <col min="14332" max="14332" width="25.54296875" style="25" customWidth="1"/>
    <col min="14333" max="14334" width="11.453125" style="25"/>
    <col min="14335" max="14335" width="12.54296875" style="25" customWidth="1"/>
    <col min="14336" max="14336" width="11.453125" style="25"/>
    <col min="14337" max="14337" width="23.453125" style="25" customWidth="1"/>
    <col min="14338" max="14338" width="34.453125" style="25" customWidth="1"/>
    <col min="14339" max="14585" width="11.453125" style="25"/>
    <col min="14586" max="14586" width="13" style="25" customWidth="1"/>
    <col min="14587" max="14587" width="8.54296875" style="25" bestFit="1" customWidth="1"/>
    <col min="14588" max="14588" width="25.54296875" style="25" customWidth="1"/>
    <col min="14589" max="14590" width="11.453125" style="25"/>
    <col min="14591" max="14591" width="12.54296875" style="25" customWidth="1"/>
    <col min="14592" max="14592" width="11.453125" style="25"/>
    <col min="14593" max="14593" width="23.453125" style="25" customWidth="1"/>
    <col min="14594" max="14594" width="34.453125" style="25" customWidth="1"/>
    <col min="14595" max="14841" width="11.453125" style="25"/>
    <col min="14842" max="14842" width="13" style="25" customWidth="1"/>
    <col min="14843" max="14843" width="8.54296875" style="25" bestFit="1" customWidth="1"/>
    <col min="14844" max="14844" width="25.54296875" style="25" customWidth="1"/>
    <col min="14845" max="14846" width="11.453125" style="25"/>
    <col min="14847" max="14847" width="12.54296875" style="25" customWidth="1"/>
    <col min="14848" max="14848" width="11.453125" style="25"/>
    <col min="14849" max="14849" width="23.453125" style="25" customWidth="1"/>
    <col min="14850" max="14850" width="34.453125" style="25" customWidth="1"/>
    <col min="14851" max="15097" width="11.453125" style="25"/>
    <col min="15098" max="15098" width="13" style="25" customWidth="1"/>
    <col min="15099" max="15099" width="8.54296875" style="25" bestFit="1" customWidth="1"/>
    <col min="15100" max="15100" width="25.54296875" style="25" customWidth="1"/>
    <col min="15101" max="15102" width="11.453125" style="25"/>
    <col min="15103" max="15103" width="12.54296875" style="25" customWidth="1"/>
    <col min="15104" max="15104" width="11.453125" style="25"/>
    <col min="15105" max="15105" width="23.453125" style="25" customWidth="1"/>
    <col min="15106" max="15106" width="34.453125" style="25" customWidth="1"/>
    <col min="15107" max="15353" width="11.453125" style="25"/>
    <col min="15354" max="15354" width="13" style="25" customWidth="1"/>
    <col min="15355" max="15355" width="8.54296875" style="25" bestFit="1" customWidth="1"/>
    <col min="15356" max="15356" width="25.54296875" style="25" customWidth="1"/>
    <col min="15357" max="15358" width="11.453125" style="25"/>
    <col min="15359" max="15359" width="12.54296875" style="25" customWidth="1"/>
    <col min="15360" max="15360" width="11.453125" style="25"/>
    <col min="15361" max="15361" width="23.453125" style="25" customWidth="1"/>
    <col min="15362" max="15362" width="34.453125" style="25" customWidth="1"/>
    <col min="15363" max="15609" width="11.453125" style="25"/>
    <col min="15610" max="15610" width="13" style="25" customWidth="1"/>
    <col min="15611" max="15611" width="8.54296875" style="25" bestFit="1" customWidth="1"/>
    <col min="15612" max="15612" width="25.54296875" style="25" customWidth="1"/>
    <col min="15613" max="15614" width="11.453125" style="25"/>
    <col min="15615" max="15615" width="12.54296875" style="25" customWidth="1"/>
    <col min="15616" max="15616" width="11.453125" style="25"/>
    <col min="15617" max="15617" width="23.453125" style="25" customWidth="1"/>
    <col min="15618" max="15618" width="34.453125" style="25" customWidth="1"/>
    <col min="15619" max="15865" width="11.453125" style="25"/>
    <col min="15866" max="15866" width="13" style="25" customWidth="1"/>
    <col min="15867" max="15867" width="8.54296875" style="25" bestFit="1" customWidth="1"/>
    <col min="15868" max="15868" width="25.54296875" style="25" customWidth="1"/>
    <col min="15869" max="15870" width="11.453125" style="25"/>
    <col min="15871" max="15871" width="12.54296875" style="25" customWidth="1"/>
    <col min="15872" max="15872" width="11.453125" style="25"/>
    <col min="15873" max="15873" width="23.453125" style="25" customWidth="1"/>
    <col min="15874" max="15874" width="34.453125" style="25" customWidth="1"/>
    <col min="15875" max="16121" width="11.453125" style="25"/>
    <col min="16122" max="16122" width="13" style="25" customWidth="1"/>
    <col min="16123" max="16123" width="8.54296875" style="25" bestFit="1" customWidth="1"/>
    <col min="16124" max="16124" width="25.54296875" style="25" customWidth="1"/>
    <col min="16125" max="16126" width="11.453125" style="25"/>
    <col min="16127" max="16127" width="12.54296875" style="25" customWidth="1"/>
    <col min="16128" max="16128" width="11.453125" style="25"/>
    <col min="16129" max="16129" width="23.453125" style="25" customWidth="1"/>
    <col min="16130" max="16130" width="34.453125" style="25" customWidth="1"/>
    <col min="16131" max="16384" width="11.453125" style="25"/>
  </cols>
  <sheetData>
    <row r="1" spans="1:14">
      <c r="A1" s="21"/>
      <c r="B1" s="22"/>
      <c r="C1" s="22"/>
      <c r="D1" s="23"/>
      <c r="E1" s="24"/>
      <c r="F1" s="88"/>
      <c r="G1" s="88"/>
      <c r="H1" s="88"/>
      <c r="I1" s="88"/>
      <c r="J1" s="88"/>
      <c r="K1" s="89"/>
    </row>
    <row r="2" spans="1:14">
      <c r="A2" s="28"/>
      <c r="B2" s="29"/>
      <c r="C2" s="29"/>
      <c r="D2" s="30"/>
      <c r="E2" s="31"/>
      <c r="F2" s="90"/>
      <c r="G2" s="90"/>
      <c r="H2" s="90"/>
      <c r="I2" s="90"/>
      <c r="J2" s="90"/>
      <c r="K2" s="91"/>
    </row>
    <row r="3" spans="1:14">
      <c r="A3" s="28"/>
      <c r="B3" s="29"/>
      <c r="C3" s="29"/>
      <c r="D3" s="30"/>
      <c r="E3" s="31"/>
      <c r="F3" s="90" t="s">
        <v>62</v>
      </c>
      <c r="G3" s="90"/>
      <c r="H3" s="90"/>
      <c r="I3" s="90"/>
      <c r="J3" s="90"/>
      <c r="K3" s="91"/>
    </row>
    <row r="4" spans="1:14" ht="15.75" customHeight="1">
      <c r="A4" s="28"/>
      <c r="B4" s="29"/>
      <c r="C4" s="29"/>
      <c r="D4" s="30"/>
      <c r="E4" s="31"/>
      <c r="F4" s="90"/>
      <c r="G4" s="90"/>
      <c r="H4" s="90"/>
      <c r="I4" s="90"/>
      <c r="J4" s="90"/>
      <c r="K4" s="91"/>
    </row>
    <row r="5" spans="1:14" ht="15.75" customHeight="1">
      <c r="A5" s="28"/>
      <c r="B5" s="29"/>
      <c r="C5" s="29"/>
      <c r="D5" s="32"/>
      <c r="E5" s="33"/>
      <c r="F5" s="92" t="s">
        <v>63</v>
      </c>
      <c r="G5" s="92"/>
      <c r="H5" s="92"/>
      <c r="I5" s="93" t="str">
        <f ca="1">MID(CELL("nomfichier",$A$1),FIND("]",CELL("nomfichier",$A$1))+1,100)</f>
        <v>S 14</v>
      </c>
      <c r="J5" s="94" t="s">
        <v>64</v>
      </c>
      <c r="K5" s="95">
        <f>DATE(YEAR(F7),MONTH(F7),1)</f>
        <v>44287</v>
      </c>
    </row>
    <row r="6" spans="1:14" ht="15.75" customHeight="1">
      <c r="A6" s="28"/>
      <c r="B6" s="29"/>
      <c r="C6" s="29"/>
      <c r="D6" s="32"/>
      <c r="E6" s="33"/>
      <c r="F6" s="92"/>
      <c r="G6" s="92"/>
      <c r="H6" s="92"/>
      <c r="I6" s="93"/>
      <c r="J6" s="94"/>
      <c r="K6" s="95"/>
    </row>
    <row r="7" spans="1:14" ht="15.75" customHeight="1">
      <c r="A7" s="28"/>
      <c r="B7" s="29"/>
      <c r="C7" s="29"/>
      <c r="D7" s="30"/>
      <c r="E7" s="34" t="s">
        <v>65</v>
      </c>
      <c r="F7" s="86">
        <v>44291</v>
      </c>
      <c r="G7" s="86"/>
      <c r="H7" s="86"/>
      <c r="I7" s="35" t="s">
        <v>66</v>
      </c>
      <c r="J7" s="36">
        <f>F7+4</f>
        <v>44295</v>
      </c>
      <c r="K7" s="37" t="s">
        <v>87</v>
      </c>
    </row>
    <row r="8" spans="1:14" ht="16.5" customHeight="1" thickBot="1">
      <c r="A8" s="38"/>
      <c r="B8" s="39"/>
      <c r="C8" s="39"/>
      <c r="D8" s="40"/>
      <c r="E8" s="41"/>
      <c r="F8" s="42"/>
      <c r="G8" s="42"/>
      <c r="H8" s="42"/>
      <c r="I8" s="42"/>
      <c r="J8" s="42"/>
      <c r="K8" s="43"/>
    </row>
    <row r="9" spans="1:14" ht="12.75" customHeight="1">
      <c r="A9" s="44"/>
      <c r="B9" s="44"/>
      <c r="C9" s="44"/>
      <c r="D9" s="44"/>
      <c r="E9" s="44"/>
      <c r="F9" s="44"/>
      <c r="G9" s="87" t="s">
        <v>68</v>
      </c>
      <c r="H9" s="87"/>
      <c r="I9" s="87"/>
      <c r="J9" s="44"/>
      <c r="K9" s="44"/>
    </row>
    <row r="10" spans="1:14" s="48" customFormat="1" ht="36.75" customHeight="1" thickBot="1">
      <c r="A10" s="45" t="s">
        <v>70</v>
      </c>
      <c r="B10" s="46" t="s">
        <v>71</v>
      </c>
      <c r="C10" s="46" t="s">
        <v>72</v>
      </c>
      <c r="D10" s="46" t="s">
        <v>73</v>
      </c>
      <c r="E10" s="46" t="s">
        <v>74</v>
      </c>
      <c r="F10" s="46" t="s">
        <v>75</v>
      </c>
      <c r="G10" s="46" t="s">
        <v>61</v>
      </c>
      <c r="H10" s="47" t="s">
        <v>76</v>
      </c>
      <c r="I10" s="46" t="s">
        <v>77</v>
      </c>
      <c r="J10" s="46" t="s">
        <v>78</v>
      </c>
      <c r="K10" s="46" t="s">
        <v>69</v>
      </c>
      <c r="M10" s="49"/>
      <c r="N10" s="49"/>
    </row>
    <row r="11" spans="1:14" s="48" customFormat="1" ht="16" thickTop="1">
      <c r="A11" s="50" t="s">
        <v>8</v>
      </c>
      <c r="B11" s="51" t="s">
        <v>79</v>
      </c>
      <c r="C11" s="51" t="str">
        <f>IF($B11="","",VLOOKUP($B11,[1]!AGENTS[#Data],2,FALSE))</f>
        <v>TTV</v>
      </c>
      <c r="D11" s="51"/>
      <c r="E11" s="51">
        <v>1</v>
      </c>
      <c r="F11" s="52">
        <f t="shared" ref="F11:F22" si="0">IF($E11="","",$E11/8)</f>
        <v>0.125</v>
      </c>
      <c r="G11" s="52" t="s">
        <v>67</v>
      </c>
      <c r="H11" s="52">
        <f t="shared" ref="H11:I22" si="1">IF($E11="","",$E11/8)</f>
        <v>0.125</v>
      </c>
      <c r="I11" s="52">
        <f t="shared" si="1"/>
        <v>0.125</v>
      </c>
      <c r="J11" s="51" t="s">
        <v>80</v>
      </c>
      <c r="K11" s="53"/>
      <c r="M11" s="54"/>
    </row>
    <row r="12" spans="1:14" s="27" customFormat="1" ht="15.75" customHeight="1">
      <c r="A12" s="55" t="s">
        <v>8</v>
      </c>
      <c r="B12" s="56" t="s">
        <v>86</v>
      </c>
      <c r="C12" s="56" t="str">
        <f>IF($B12="","",VLOOKUP($B12,[1]!AGENTS[#Data],2,FALSE))</f>
        <v>TTV</v>
      </c>
      <c r="D12" s="56"/>
      <c r="E12" s="56">
        <v>1</v>
      </c>
      <c r="F12" s="57">
        <f t="shared" si="0"/>
        <v>0.125</v>
      </c>
      <c r="G12" s="57" t="s">
        <v>67</v>
      </c>
      <c r="H12" s="57">
        <f t="shared" si="1"/>
        <v>0.125</v>
      </c>
      <c r="I12" s="57">
        <f t="shared" si="1"/>
        <v>0.125</v>
      </c>
      <c r="J12" s="56" t="s">
        <v>80</v>
      </c>
      <c r="K12" s="58"/>
      <c r="M12" s="49"/>
    </row>
    <row r="13" spans="1:14" s="27" customFormat="1" ht="15.75" customHeight="1">
      <c r="A13" s="59"/>
      <c r="B13" s="60"/>
      <c r="C13" s="60" t="str">
        <f>IF($B13="","",VLOOKUP($B13,[1]!AGENTS[#Data],2,FALSE))</f>
        <v/>
      </c>
      <c r="D13" s="60"/>
      <c r="E13" s="60"/>
      <c r="F13" s="61" t="str">
        <f t="shared" si="0"/>
        <v/>
      </c>
      <c r="G13" s="61"/>
      <c r="H13" s="61" t="str">
        <f t="shared" si="1"/>
        <v/>
      </c>
      <c r="I13" s="61" t="str">
        <f t="shared" si="1"/>
        <v/>
      </c>
      <c r="J13" s="60"/>
      <c r="K13" s="62"/>
      <c r="M13" s="49"/>
    </row>
    <row r="14" spans="1:14" s="27" customFormat="1" ht="15.75" customHeight="1">
      <c r="A14" s="63"/>
      <c r="B14" s="64"/>
      <c r="C14" s="64" t="str">
        <f>IF($B14="","",VLOOKUP($B14,[1]!AGENTS[#Data],2,FALSE))</f>
        <v/>
      </c>
      <c r="D14" s="64"/>
      <c r="E14" s="64"/>
      <c r="F14" s="65" t="str">
        <f t="shared" si="0"/>
        <v/>
      </c>
      <c r="G14" s="65"/>
      <c r="H14" s="65" t="str">
        <f t="shared" si="1"/>
        <v/>
      </c>
      <c r="I14" s="65" t="str">
        <f t="shared" si="1"/>
        <v/>
      </c>
      <c r="J14" s="64"/>
      <c r="K14" s="58"/>
      <c r="M14" s="49"/>
    </row>
    <row r="15" spans="1:14" s="27" customFormat="1" ht="15.75" customHeight="1">
      <c r="A15" s="59"/>
      <c r="B15" s="60"/>
      <c r="C15" s="60" t="str">
        <f>IF($B15="","",VLOOKUP($B15,[1]!AGENTS[#Data],2,FALSE))</f>
        <v/>
      </c>
      <c r="D15" s="66"/>
      <c r="E15" s="60"/>
      <c r="F15" s="61" t="str">
        <f t="shared" si="0"/>
        <v/>
      </c>
      <c r="G15" s="61"/>
      <c r="H15" s="61" t="str">
        <f t="shared" si="1"/>
        <v/>
      </c>
      <c r="I15" s="61" t="str">
        <f t="shared" si="1"/>
        <v/>
      </c>
      <c r="J15" s="60"/>
      <c r="K15" s="62"/>
      <c r="M15" s="49"/>
      <c r="N15" s="49"/>
    </row>
    <row r="16" spans="1:14" s="27" customFormat="1" ht="15.75" customHeight="1">
      <c r="A16" s="63"/>
      <c r="B16" s="64"/>
      <c r="C16" s="64" t="str">
        <f>IF($B16="","",VLOOKUP($B16,[1]!AGENTS[#Data],2,FALSE))</f>
        <v/>
      </c>
      <c r="D16" s="67"/>
      <c r="E16" s="64"/>
      <c r="F16" s="65" t="str">
        <f t="shared" si="0"/>
        <v/>
      </c>
      <c r="G16" s="65"/>
      <c r="H16" s="65" t="str">
        <f t="shared" si="1"/>
        <v/>
      </c>
      <c r="I16" s="65" t="str">
        <f t="shared" si="1"/>
        <v/>
      </c>
      <c r="J16" s="64"/>
      <c r="K16" s="58"/>
      <c r="M16" s="49"/>
      <c r="N16" s="49"/>
    </row>
    <row r="17" spans="1:17" s="27" customFormat="1" ht="15.75" customHeight="1">
      <c r="A17" s="59"/>
      <c r="B17" s="60"/>
      <c r="C17" s="60" t="str">
        <f>IF($B17="","",VLOOKUP($B17,[1]!AGENTS[#Data],2,FALSE))</f>
        <v/>
      </c>
      <c r="D17" s="66"/>
      <c r="E17" s="60"/>
      <c r="F17" s="61" t="str">
        <f t="shared" si="0"/>
        <v/>
      </c>
      <c r="G17" s="61"/>
      <c r="H17" s="61" t="str">
        <f t="shared" si="1"/>
        <v/>
      </c>
      <c r="I17" s="61" t="str">
        <f t="shared" si="1"/>
        <v/>
      </c>
      <c r="J17" s="60"/>
      <c r="K17" s="62"/>
      <c r="M17" s="49"/>
      <c r="N17" s="49"/>
    </row>
    <row r="18" spans="1:17" s="27" customFormat="1" ht="15.75" customHeight="1">
      <c r="A18" s="63"/>
      <c r="B18" s="64"/>
      <c r="C18" s="64" t="str">
        <f>IF($B18="","",VLOOKUP($B18,[1]!AGENTS[#Data],2,FALSE))</f>
        <v/>
      </c>
      <c r="D18" s="67"/>
      <c r="E18" s="64"/>
      <c r="F18" s="65" t="str">
        <f t="shared" si="0"/>
        <v/>
      </c>
      <c r="G18" s="65"/>
      <c r="H18" s="65" t="str">
        <f t="shared" si="1"/>
        <v/>
      </c>
      <c r="I18" s="65" t="str">
        <f t="shared" si="1"/>
        <v/>
      </c>
      <c r="J18" s="64"/>
      <c r="K18" s="58"/>
      <c r="M18" s="49"/>
      <c r="N18" s="49"/>
    </row>
    <row r="19" spans="1:17" s="27" customFormat="1" ht="15.75" customHeight="1">
      <c r="A19" s="59"/>
      <c r="B19" s="60"/>
      <c r="C19" s="60" t="str">
        <f>IF($B19="","",VLOOKUP($B19,[1]!AGENTS[#Data],2,FALSE))</f>
        <v/>
      </c>
      <c r="D19" s="66"/>
      <c r="E19" s="60"/>
      <c r="F19" s="61" t="str">
        <f t="shared" si="0"/>
        <v/>
      </c>
      <c r="G19" s="61"/>
      <c r="H19" s="61" t="str">
        <f t="shared" si="1"/>
        <v/>
      </c>
      <c r="I19" s="61" t="str">
        <f t="shared" si="1"/>
        <v/>
      </c>
      <c r="J19" s="60"/>
      <c r="K19" s="62"/>
      <c r="M19" s="49"/>
      <c r="N19" s="49"/>
    </row>
    <row r="20" spans="1:17" s="27" customFormat="1" ht="15.75" customHeight="1">
      <c r="A20" s="63"/>
      <c r="B20" s="64"/>
      <c r="C20" s="64" t="str">
        <f>IF($B20="","",VLOOKUP($B20,[1]!AGENTS[#Data],2,FALSE))</f>
        <v/>
      </c>
      <c r="D20" s="67"/>
      <c r="E20" s="64"/>
      <c r="F20" s="65" t="str">
        <f t="shared" si="0"/>
        <v/>
      </c>
      <c r="G20" s="65"/>
      <c r="H20" s="65" t="str">
        <f t="shared" si="1"/>
        <v/>
      </c>
      <c r="I20" s="65" t="str">
        <f t="shared" si="1"/>
        <v/>
      </c>
      <c r="J20" s="64"/>
      <c r="K20" s="58"/>
      <c r="M20" s="49"/>
      <c r="N20" s="49"/>
    </row>
    <row r="21" spans="1:17">
      <c r="A21" s="59"/>
      <c r="B21" s="60"/>
      <c r="C21" s="60" t="str">
        <f>IF($B21="","",VLOOKUP($B21,[1]!AGENTS[#Data],2,FALSE))</f>
        <v/>
      </c>
      <c r="D21" s="66"/>
      <c r="E21" s="60"/>
      <c r="F21" s="61" t="str">
        <f t="shared" si="0"/>
        <v/>
      </c>
      <c r="G21" s="61"/>
      <c r="H21" s="61" t="str">
        <f t="shared" si="1"/>
        <v/>
      </c>
      <c r="I21" s="61" t="str">
        <f t="shared" si="1"/>
        <v/>
      </c>
      <c r="J21" s="60"/>
      <c r="K21" s="62"/>
    </row>
    <row r="22" spans="1:17" ht="16" thickBot="1">
      <c r="A22" s="63"/>
      <c r="B22" s="64"/>
      <c r="C22" s="64" t="str">
        <f>IF($B22="","",VLOOKUP($B22,[1]!AGENTS[#Data],2,FALSE))</f>
        <v/>
      </c>
      <c r="D22" s="67"/>
      <c r="E22" s="64"/>
      <c r="F22" s="65" t="str">
        <f t="shared" si="0"/>
        <v/>
      </c>
      <c r="G22" s="65"/>
      <c r="H22" s="65" t="str">
        <f t="shared" si="1"/>
        <v/>
      </c>
      <c r="I22" s="65" t="str">
        <f t="shared" si="1"/>
        <v/>
      </c>
      <c r="J22" s="64"/>
      <c r="K22" s="58"/>
    </row>
    <row r="23" spans="1:17" ht="18.75" customHeight="1" thickTop="1">
      <c r="A23" s="68" t="s">
        <v>82</v>
      </c>
      <c r="B23" s="69"/>
      <c r="C23" s="69"/>
      <c r="D23" s="69"/>
      <c r="E23" s="70">
        <f>SUBTOTAL(109,'S 14'!$E$11:$E$22)</f>
        <v>2</v>
      </c>
      <c r="F23" s="69"/>
      <c r="G23" s="69"/>
      <c r="H23" s="71"/>
      <c r="I23" s="71"/>
      <c r="J23" s="69"/>
      <c r="K23" s="72"/>
    </row>
    <row r="25" spans="1:17">
      <c r="L25" s="26"/>
      <c r="M25" s="27"/>
      <c r="N25" s="25"/>
      <c r="P25" s="25"/>
      <c r="Q25" s="25"/>
    </row>
    <row r="26" spans="1:17">
      <c r="L26" s="26"/>
      <c r="M26" s="27"/>
      <c r="N26" s="25"/>
      <c r="P26" s="25"/>
      <c r="Q26" s="25"/>
    </row>
    <row r="27" spans="1:17">
      <c r="L27" s="26"/>
      <c r="M27" s="27"/>
      <c r="N27" s="25"/>
      <c r="P27" s="25"/>
      <c r="Q27" s="25"/>
    </row>
    <row r="28" spans="1:17">
      <c r="L28" s="26"/>
      <c r="M28" s="27"/>
      <c r="N28" s="25"/>
      <c r="P28" s="25"/>
      <c r="Q28" s="25"/>
    </row>
    <row r="29" spans="1:17">
      <c r="C29" s="73"/>
      <c r="J29" s="26"/>
      <c r="K29" s="26"/>
      <c r="L29" s="26"/>
      <c r="M29" s="27"/>
      <c r="N29" s="25"/>
      <c r="P29" s="25"/>
      <c r="Q29" s="25"/>
    </row>
    <row r="30" spans="1:17">
      <c r="C30" s="73"/>
      <c r="J30" s="26"/>
      <c r="K30" s="26"/>
      <c r="L30" s="26"/>
      <c r="M30" s="27"/>
      <c r="N30" s="25"/>
      <c r="P30" s="25"/>
      <c r="Q30" s="25"/>
    </row>
    <row r="31" spans="1:17">
      <c r="C31" s="73"/>
      <c r="J31" s="26"/>
      <c r="K31" s="26"/>
      <c r="L31" s="26"/>
      <c r="M31" s="27"/>
      <c r="N31" s="25"/>
      <c r="P31" s="25"/>
      <c r="Q31" s="25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A1:Q31"/>
  <sheetViews>
    <sheetView showGridLines="0" topLeftCell="A4" zoomScale="90" zoomScaleNormal="90" workbookViewId="0">
      <selection activeCell="A12" sqref="A12"/>
    </sheetView>
  </sheetViews>
  <sheetFormatPr baseColWidth="10" defaultRowHeight="15.5"/>
  <cols>
    <col min="1" max="1" width="15.26953125" style="25" customWidth="1"/>
    <col min="2" max="2" width="15.1796875" style="25" customWidth="1"/>
    <col min="3" max="3" width="12" style="25" customWidth="1"/>
    <col min="4" max="4" width="28.7265625" style="25" customWidth="1"/>
    <col min="5" max="5" width="12" style="25" customWidth="1"/>
    <col min="6" max="6" width="10.1796875" style="25" customWidth="1"/>
    <col min="7" max="7" width="7.1796875" style="25" customWidth="1"/>
    <col min="8" max="8" width="7" style="25" customWidth="1"/>
    <col min="9" max="9" width="10.453125" style="25" customWidth="1"/>
    <col min="10" max="10" width="23.453125" style="25" customWidth="1"/>
    <col min="11" max="11" width="34.453125" style="25" customWidth="1"/>
    <col min="12" max="12" width="4.453125" style="25" customWidth="1"/>
    <col min="13" max="13" width="3.7265625" style="26" customWidth="1"/>
    <col min="14" max="14" width="11.81640625" style="26" customWidth="1"/>
    <col min="15" max="15" width="15.453125" style="25" customWidth="1"/>
    <col min="16" max="17" width="11.453125" style="27"/>
    <col min="18" max="249" width="11.453125" style="25"/>
    <col min="250" max="250" width="13" style="25" customWidth="1"/>
    <col min="251" max="251" width="8.54296875" style="25" bestFit="1" customWidth="1"/>
    <col min="252" max="252" width="25.54296875" style="25" customWidth="1"/>
    <col min="253" max="254" width="11.453125" style="25"/>
    <col min="255" max="255" width="12.54296875" style="25" customWidth="1"/>
    <col min="256" max="256" width="11.453125" style="25"/>
    <col min="257" max="257" width="23.453125" style="25" customWidth="1"/>
    <col min="258" max="258" width="34.453125" style="25" customWidth="1"/>
    <col min="259" max="505" width="11.453125" style="25"/>
    <col min="506" max="506" width="13" style="25" customWidth="1"/>
    <col min="507" max="507" width="8.54296875" style="25" bestFit="1" customWidth="1"/>
    <col min="508" max="508" width="25.54296875" style="25" customWidth="1"/>
    <col min="509" max="510" width="11.453125" style="25"/>
    <col min="511" max="511" width="12.54296875" style="25" customWidth="1"/>
    <col min="512" max="512" width="11.453125" style="25"/>
    <col min="513" max="513" width="23.453125" style="25" customWidth="1"/>
    <col min="514" max="514" width="34.453125" style="25" customWidth="1"/>
    <col min="515" max="761" width="11.453125" style="25"/>
    <col min="762" max="762" width="13" style="25" customWidth="1"/>
    <col min="763" max="763" width="8.54296875" style="25" bestFit="1" customWidth="1"/>
    <col min="764" max="764" width="25.54296875" style="25" customWidth="1"/>
    <col min="765" max="766" width="11.453125" style="25"/>
    <col min="767" max="767" width="12.54296875" style="25" customWidth="1"/>
    <col min="768" max="768" width="11.453125" style="25"/>
    <col min="769" max="769" width="23.453125" style="25" customWidth="1"/>
    <col min="770" max="770" width="34.453125" style="25" customWidth="1"/>
    <col min="771" max="1017" width="11.453125" style="25"/>
    <col min="1018" max="1018" width="13" style="25" customWidth="1"/>
    <col min="1019" max="1019" width="8.54296875" style="25" bestFit="1" customWidth="1"/>
    <col min="1020" max="1020" width="25.54296875" style="25" customWidth="1"/>
    <col min="1021" max="1022" width="11.453125" style="25"/>
    <col min="1023" max="1023" width="12.54296875" style="25" customWidth="1"/>
    <col min="1024" max="1024" width="11.453125" style="25"/>
    <col min="1025" max="1025" width="23.453125" style="25" customWidth="1"/>
    <col min="1026" max="1026" width="34.453125" style="25" customWidth="1"/>
    <col min="1027" max="1273" width="11.453125" style="25"/>
    <col min="1274" max="1274" width="13" style="25" customWidth="1"/>
    <col min="1275" max="1275" width="8.54296875" style="25" bestFit="1" customWidth="1"/>
    <col min="1276" max="1276" width="25.54296875" style="25" customWidth="1"/>
    <col min="1277" max="1278" width="11.453125" style="25"/>
    <col min="1279" max="1279" width="12.54296875" style="25" customWidth="1"/>
    <col min="1280" max="1280" width="11.453125" style="25"/>
    <col min="1281" max="1281" width="23.453125" style="25" customWidth="1"/>
    <col min="1282" max="1282" width="34.453125" style="25" customWidth="1"/>
    <col min="1283" max="1529" width="11.453125" style="25"/>
    <col min="1530" max="1530" width="13" style="25" customWidth="1"/>
    <col min="1531" max="1531" width="8.54296875" style="25" bestFit="1" customWidth="1"/>
    <col min="1532" max="1532" width="25.54296875" style="25" customWidth="1"/>
    <col min="1533" max="1534" width="11.453125" style="25"/>
    <col min="1535" max="1535" width="12.54296875" style="25" customWidth="1"/>
    <col min="1536" max="1536" width="11.453125" style="25"/>
    <col min="1537" max="1537" width="23.453125" style="25" customWidth="1"/>
    <col min="1538" max="1538" width="34.453125" style="25" customWidth="1"/>
    <col min="1539" max="1785" width="11.453125" style="25"/>
    <col min="1786" max="1786" width="13" style="25" customWidth="1"/>
    <col min="1787" max="1787" width="8.54296875" style="25" bestFit="1" customWidth="1"/>
    <col min="1788" max="1788" width="25.54296875" style="25" customWidth="1"/>
    <col min="1789" max="1790" width="11.453125" style="25"/>
    <col min="1791" max="1791" width="12.54296875" style="25" customWidth="1"/>
    <col min="1792" max="1792" width="11.453125" style="25"/>
    <col min="1793" max="1793" width="23.453125" style="25" customWidth="1"/>
    <col min="1794" max="1794" width="34.453125" style="25" customWidth="1"/>
    <col min="1795" max="2041" width="11.453125" style="25"/>
    <col min="2042" max="2042" width="13" style="25" customWidth="1"/>
    <col min="2043" max="2043" width="8.54296875" style="25" bestFit="1" customWidth="1"/>
    <col min="2044" max="2044" width="25.54296875" style="25" customWidth="1"/>
    <col min="2045" max="2046" width="11.453125" style="25"/>
    <col min="2047" max="2047" width="12.54296875" style="25" customWidth="1"/>
    <col min="2048" max="2048" width="11.453125" style="25"/>
    <col min="2049" max="2049" width="23.453125" style="25" customWidth="1"/>
    <col min="2050" max="2050" width="34.453125" style="25" customWidth="1"/>
    <col min="2051" max="2297" width="11.453125" style="25"/>
    <col min="2298" max="2298" width="13" style="25" customWidth="1"/>
    <col min="2299" max="2299" width="8.54296875" style="25" bestFit="1" customWidth="1"/>
    <col min="2300" max="2300" width="25.54296875" style="25" customWidth="1"/>
    <col min="2301" max="2302" width="11.453125" style="25"/>
    <col min="2303" max="2303" width="12.54296875" style="25" customWidth="1"/>
    <col min="2304" max="2304" width="11.453125" style="25"/>
    <col min="2305" max="2305" width="23.453125" style="25" customWidth="1"/>
    <col min="2306" max="2306" width="34.453125" style="25" customWidth="1"/>
    <col min="2307" max="2553" width="11.453125" style="25"/>
    <col min="2554" max="2554" width="13" style="25" customWidth="1"/>
    <col min="2555" max="2555" width="8.54296875" style="25" bestFit="1" customWidth="1"/>
    <col min="2556" max="2556" width="25.54296875" style="25" customWidth="1"/>
    <col min="2557" max="2558" width="11.453125" style="25"/>
    <col min="2559" max="2559" width="12.54296875" style="25" customWidth="1"/>
    <col min="2560" max="2560" width="11.453125" style="25"/>
    <col min="2561" max="2561" width="23.453125" style="25" customWidth="1"/>
    <col min="2562" max="2562" width="34.453125" style="25" customWidth="1"/>
    <col min="2563" max="2809" width="11.453125" style="25"/>
    <col min="2810" max="2810" width="13" style="25" customWidth="1"/>
    <col min="2811" max="2811" width="8.54296875" style="25" bestFit="1" customWidth="1"/>
    <col min="2812" max="2812" width="25.54296875" style="25" customWidth="1"/>
    <col min="2813" max="2814" width="11.453125" style="25"/>
    <col min="2815" max="2815" width="12.54296875" style="25" customWidth="1"/>
    <col min="2816" max="2816" width="11.453125" style="25"/>
    <col min="2817" max="2817" width="23.453125" style="25" customWidth="1"/>
    <col min="2818" max="2818" width="34.453125" style="25" customWidth="1"/>
    <col min="2819" max="3065" width="11.453125" style="25"/>
    <col min="3066" max="3066" width="13" style="25" customWidth="1"/>
    <col min="3067" max="3067" width="8.54296875" style="25" bestFit="1" customWidth="1"/>
    <col min="3068" max="3068" width="25.54296875" style="25" customWidth="1"/>
    <col min="3069" max="3070" width="11.453125" style="25"/>
    <col min="3071" max="3071" width="12.54296875" style="25" customWidth="1"/>
    <col min="3072" max="3072" width="11.453125" style="25"/>
    <col min="3073" max="3073" width="23.453125" style="25" customWidth="1"/>
    <col min="3074" max="3074" width="34.453125" style="25" customWidth="1"/>
    <col min="3075" max="3321" width="11.453125" style="25"/>
    <col min="3322" max="3322" width="13" style="25" customWidth="1"/>
    <col min="3323" max="3323" width="8.54296875" style="25" bestFit="1" customWidth="1"/>
    <col min="3324" max="3324" width="25.54296875" style="25" customWidth="1"/>
    <col min="3325" max="3326" width="11.453125" style="25"/>
    <col min="3327" max="3327" width="12.54296875" style="25" customWidth="1"/>
    <col min="3328" max="3328" width="11.453125" style="25"/>
    <col min="3329" max="3329" width="23.453125" style="25" customWidth="1"/>
    <col min="3330" max="3330" width="34.453125" style="25" customWidth="1"/>
    <col min="3331" max="3577" width="11.453125" style="25"/>
    <col min="3578" max="3578" width="13" style="25" customWidth="1"/>
    <col min="3579" max="3579" width="8.54296875" style="25" bestFit="1" customWidth="1"/>
    <col min="3580" max="3580" width="25.54296875" style="25" customWidth="1"/>
    <col min="3581" max="3582" width="11.453125" style="25"/>
    <col min="3583" max="3583" width="12.54296875" style="25" customWidth="1"/>
    <col min="3584" max="3584" width="11.453125" style="25"/>
    <col min="3585" max="3585" width="23.453125" style="25" customWidth="1"/>
    <col min="3586" max="3586" width="34.453125" style="25" customWidth="1"/>
    <col min="3587" max="3833" width="11.453125" style="25"/>
    <col min="3834" max="3834" width="13" style="25" customWidth="1"/>
    <col min="3835" max="3835" width="8.54296875" style="25" bestFit="1" customWidth="1"/>
    <col min="3836" max="3836" width="25.54296875" style="25" customWidth="1"/>
    <col min="3837" max="3838" width="11.453125" style="25"/>
    <col min="3839" max="3839" width="12.54296875" style="25" customWidth="1"/>
    <col min="3840" max="3840" width="11.453125" style="25"/>
    <col min="3841" max="3841" width="23.453125" style="25" customWidth="1"/>
    <col min="3842" max="3842" width="34.453125" style="25" customWidth="1"/>
    <col min="3843" max="4089" width="11.453125" style="25"/>
    <col min="4090" max="4090" width="13" style="25" customWidth="1"/>
    <col min="4091" max="4091" width="8.54296875" style="25" bestFit="1" customWidth="1"/>
    <col min="4092" max="4092" width="25.54296875" style="25" customWidth="1"/>
    <col min="4093" max="4094" width="11.453125" style="25"/>
    <col min="4095" max="4095" width="12.54296875" style="25" customWidth="1"/>
    <col min="4096" max="4096" width="11.453125" style="25"/>
    <col min="4097" max="4097" width="23.453125" style="25" customWidth="1"/>
    <col min="4098" max="4098" width="34.453125" style="25" customWidth="1"/>
    <col min="4099" max="4345" width="11.453125" style="25"/>
    <col min="4346" max="4346" width="13" style="25" customWidth="1"/>
    <col min="4347" max="4347" width="8.54296875" style="25" bestFit="1" customWidth="1"/>
    <col min="4348" max="4348" width="25.54296875" style="25" customWidth="1"/>
    <col min="4349" max="4350" width="11.453125" style="25"/>
    <col min="4351" max="4351" width="12.54296875" style="25" customWidth="1"/>
    <col min="4352" max="4352" width="11.453125" style="25"/>
    <col min="4353" max="4353" width="23.453125" style="25" customWidth="1"/>
    <col min="4354" max="4354" width="34.453125" style="25" customWidth="1"/>
    <col min="4355" max="4601" width="11.453125" style="25"/>
    <col min="4602" max="4602" width="13" style="25" customWidth="1"/>
    <col min="4603" max="4603" width="8.54296875" style="25" bestFit="1" customWidth="1"/>
    <col min="4604" max="4604" width="25.54296875" style="25" customWidth="1"/>
    <col min="4605" max="4606" width="11.453125" style="25"/>
    <col min="4607" max="4607" width="12.54296875" style="25" customWidth="1"/>
    <col min="4608" max="4608" width="11.453125" style="25"/>
    <col min="4609" max="4609" width="23.453125" style="25" customWidth="1"/>
    <col min="4610" max="4610" width="34.453125" style="25" customWidth="1"/>
    <col min="4611" max="4857" width="11.453125" style="25"/>
    <col min="4858" max="4858" width="13" style="25" customWidth="1"/>
    <col min="4859" max="4859" width="8.54296875" style="25" bestFit="1" customWidth="1"/>
    <col min="4860" max="4860" width="25.54296875" style="25" customWidth="1"/>
    <col min="4861" max="4862" width="11.453125" style="25"/>
    <col min="4863" max="4863" width="12.54296875" style="25" customWidth="1"/>
    <col min="4864" max="4864" width="11.453125" style="25"/>
    <col min="4865" max="4865" width="23.453125" style="25" customWidth="1"/>
    <col min="4866" max="4866" width="34.453125" style="25" customWidth="1"/>
    <col min="4867" max="5113" width="11.453125" style="25"/>
    <col min="5114" max="5114" width="13" style="25" customWidth="1"/>
    <col min="5115" max="5115" width="8.54296875" style="25" bestFit="1" customWidth="1"/>
    <col min="5116" max="5116" width="25.54296875" style="25" customWidth="1"/>
    <col min="5117" max="5118" width="11.453125" style="25"/>
    <col min="5119" max="5119" width="12.54296875" style="25" customWidth="1"/>
    <col min="5120" max="5120" width="11.453125" style="25"/>
    <col min="5121" max="5121" width="23.453125" style="25" customWidth="1"/>
    <col min="5122" max="5122" width="34.453125" style="25" customWidth="1"/>
    <col min="5123" max="5369" width="11.453125" style="25"/>
    <col min="5370" max="5370" width="13" style="25" customWidth="1"/>
    <col min="5371" max="5371" width="8.54296875" style="25" bestFit="1" customWidth="1"/>
    <col min="5372" max="5372" width="25.54296875" style="25" customWidth="1"/>
    <col min="5373" max="5374" width="11.453125" style="25"/>
    <col min="5375" max="5375" width="12.54296875" style="25" customWidth="1"/>
    <col min="5376" max="5376" width="11.453125" style="25"/>
    <col min="5377" max="5377" width="23.453125" style="25" customWidth="1"/>
    <col min="5378" max="5378" width="34.453125" style="25" customWidth="1"/>
    <col min="5379" max="5625" width="11.453125" style="25"/>
    <col min="5626" max="5626" width="13" style="25" customWidth="1"/>
    <col min="5627" max="5627" width="8.54296875" style="25" bestFit="1" customWidth="1"/>
    <col min="5628" max="5628" width="25.54296875" style="25" customWidth="1"/>
    <col min="5629" max="5630" width="11.453125" style="25"/>
    <col min="5631" max="5631" width="12.54296875" style="25" customWidth="1"/>
    <col min="5632" max="5632" width="11.453125" style="25"/>
    <col min="5633" max="5633" width="23.453125" style="25" customWidth="1"/>
    <col min="5634" max="5634" width="34.453125" style="25" customWidth="1"/>
    <col min="5635" max="5881" width="11.453125" style="25"/>
    <col min="5882" max="5882" width="13" style="25" customWidth="1"/>
    <col min="5883" max="5883" width="8.54296875" style="25" bestFit="1" customWidth="1"/>
    <col min="5884" max="5884" width="25.54296875" style="25" customWidth="1"/>
    <col min="5885" max="5886" width="11.453125" style="25"/>
    <col min="5887" max="5887" width="12.54296875" style="25" customWidth="1"/>
    <col min="5888" max="5888" width="11.453125" style="25"/>
    <col min="5889" max="5889" width="23.453125" style="25" customWidth="1"/>
    <col min="5890" max="5890" width="34.453125" style="25" customWidth="1"/>
    <col min="5891" max="6137" width="11.453125" style="25"/>
    <col min="6138" max="6138" width="13" style="25" customWidth="1"/>
    <col min="6139" max="6139" width="8.54296875" style="25" bestFit="1" customWidth="1"/>
    <col min="6140" max="6140" width="25.54296875" style="25" customWidth="1"/>
    <col min="6141" max="6142" width="11.453125" style="25"/>
    <col min="6143" max="6143" width="12.54296875" style="25" customWidth="1"/>
    <col min="6144" max="6144" width="11.453125" style="25"/>
    <col min="6145" max="6145" width="23.453125" style="25" customWidth="1"/>
    <col min="6146" max="6146" width="34.453125" style="25" customWidth="1"/>
    <col min="6147" max="6393" width="11.453125" style="25"/>
    <col min="6394" max="6394" width="13" style="25" customWidth="1"/>
    <col min="6395" max="6395" width="8.54296875" style="25" bestFit="1" customWidth="1"/>
    <col min="6396" max="6396" width="25.54296875" style="25" customWidth="1"/>
    <col min="6397" max="6398" width="11.453125" style="25"/>
    <col min="6399" max="6399" width="12.54296875" style="25" customWidth="1"/>
    <col min="6400" max="6400" width="11.453125" style="25"/>
    <col min="6401" max="6401" width="23.453125" style="25" customWidth="1"/>
    <col min="6402" max="6402" width="34.453125" style="25" customWidth="1"/>
    <col min="6403" max="6649" width="11.453125" style="25"/>
    <col min="6650" max="6650" width="13" style="25" customWidth="1"/>
    <col min="6651" max="6651" width="8.54296875" style="25" bestFit="1" customWidth="1"/>
    <col min="6652" max="6652" width="25.54296875" style="25" customWidth="1"/>
    <col min="6653" max="6654" width="11.453125" style="25"/>
    <col min="6655" max="6655" width="12.54296875" style="25" customWidth="1"/>
    <col min="6656" max="6656" width="11.453125" style="25"/>
    <col min="6657" max="6657" width="23.453125" style="25" customWidth="1"/>
    <col min="6658" max="6658" width="34.453125" style="25" customWidth="1"/>
    <col min="6659" max="6905" width="11.453125" style="25"/>
    <col min="6906" max="6906" width="13" style="25" customWidth="1"/>
    <col min="6907" max="6907" width="8.54296875" style="25" bestFit="1" customWidth="1"/>
    <col min="6908" max="6908" width="25.54296875" style="25" customWidth="1"/>
    <col min="6909" max="6910" width="11.453125" style="25"/>
    <col min="6911" max="6911" width="12.54296875" style="25" customWidth="1"/>
    <col min="6912" max="6912" width="11.453125" style="25"/>
    <col min="6913" max="6913" width="23.453125" style="25" customWidth="1"/>
    <col min="6914" max="6914" width="34.453125" style="25" customWidth="1"/>
    <col min="6915" max="7161" width="11.453125" style="25"/>
    <col min="7162" max="7162" width="13" style="25" customWidth="1"/>
    <col min="7163" max="7163" width="8.54296875" style="25" bestFit="1" customWidth="1"/>
    <col min="7164" max="7164" width="25.54296875" style="25" customWidth="1"/>
    <col min="7165" max="7166" width="11.453125" style="25"/>
    <col min="7167" max="7167" width="12.54296875" style="25" customWidth="1"/>
    <col min="7168" max="7168" width="11.453125" style="25"/>
    <col min="7169" max="7169" width="23.453125" style="25" customWidth="1"/>
    <col min="7170" max="7170" width="34.453125" style="25" customWidth="1"/>
    <col min="7171" max="7417" width="11.453125" style="25"/>
    <col min="7418" max="7418" width="13" style="25" customWidth="1"/>
    <col min="7419" max="7419" width="8.54296875" style="25" bestFit="1" customWidth="1"/>
    <col min="7420" max="7420" width="25.54296875" style="25" customWidth="1"/>
    <col min="7421" max="7422" width="11.453125" style="25"/>
    <col min="7423" max="7423" width="12.54296875" style="25" customWidth="1"/>
    <col min="7424" max="7424" width="11.453125" style="25"/>
    <col min="7425" max="7425" width="23.453125" style="25" customWidth="1"/>
    <col min="7426" max="7426" width="34.453125" style="25" customWidth="1"/>
    <col min="7427" max="7673" width="11.453125" style="25"/>
    <col min="7674" max="7674" width="13" style="25" customWidth="1"/>
    <col min="7675" max="7675" width="8.54296875" style="25" bestFit="1" customWidth="1"/>
    <col min="7676" max="7676" width="25.54296875" style="25" customWidth="1"/>
    <col min="7677" max="7678" width="11.453125" style="25"/>
    <col min="7679" max="7679" width="12.54296875" style="25" customWidth="1"/>
    <col min="7680" max="7680" width="11.453125" style="25"/>
    <col min="7681" max="7681" width="23.453125" style="25" customWidth="1"/>
    <col min="7682" max="7682" width="34.453125" style="25" customWidth="1"/>
    <col min="7683" max="7929" width="11.453125" style="25"/>
    <col min="7930" max="7930" width="13" style="25" customWidth="1"/>
    <col min="7931" max="7931" width="8.54296875" style="25" bestFit="1" customWidth="1"/>
    <col min="7932" max="7932" width="25.54296875" style="25" customWidth="1"/>
    <col min="7933" max="7934" width="11.453125" style="25"/>
    <col min="7935" max="7935" width="12.54296875" style="25" customWidth="1"/>
    <col min="7936" max="7936" width="11.453125" style="25"/>
    <col min="7937" max="7937" width="23.453125" style="25" customWidth="1"/>
    <col min="7938" max="7938" width="34.453125" style="25" customWidth="1"/>
    <col min="7939" max="8185" width="11.453125" style="25"/>
    <col min="8186" max="8186" width="13" style="25" customWidth="1"/>
    <col min="8187" max="8187" width="8.54296875" style="25" bestFit="1" customWidth="1"/>
    <col min="8188" max="8188" width="25.54296875" style="25" customWidth="1"/>
    <col min="8189" max="8190" width="11.453125" style="25"/>
    <col min="8191" max="8191" width="12.54296875" style="25" customWidth="1"/>
    <col min="8192" max="8192" width="11.453125" style="25"/>
    <col min="8193" max="8193" width="23.453125" style="25" customWidth="1"/>
    <col min="8194" max="8194" width="34.453125" style="25" customWidth="1"/>
    <col min="8195" max="8441" width="11.453125" style="25"/>
    <col min="8442" max="8442" width="13" style="25" customWidth="1"/>
    <col min="8443" max="8443" width="8.54296875" style="25" bestFit="1" customWidth="1"/>
    <col min="8444" max="8444" width="25.54296875" style="25" customWidth="1"/>
    <col min="8445" max="8446" width="11.453125" style="25"/>
    <col min="8447" max="8447" width="12.54296875" style="25" customWidth="1"/>
    <col min="8448" max="8448" width="11.453125" style="25"/>
    <col min="8449" max="8449" width="23.453125" style="25" customWidth="1"/>
    <col min="8450" max="8450" width="34.453125" style="25" customWidth="1"/>
    <col min="8451" max="8697" width="11.453125" style="25"/>
    <col min="8698" max="8698" width="13" style="25" customWidth="1"/>
    <col min="8699" max="8699" width="8.54296875" style="25" bestFit="1" customWidth="1"/>
    <col min="8700" max="8700" width="25.54296875" style="25" customWidth="1"/>
    <col min="8701" max="8702" width="11.453125" style="25"/>
    <col min="8703" max="8703" width="12.54296875" style="25" customWidth="1"/>
    <col min="8704" max="8704" width="11.453125" style="25"/>
    <col min="8705" max="8705" width="23.453125" style="25" customWidth="1"/>
    <col min="8706" max="8706" width="34.453125" style="25" customWidth="1"/>
    <col min="8707" max="8953" width="11.453125" style="25"/>
    <col min="8954" max="8954" width="13" style="25" customWidth="1"/>
    <col min="8955" max="8955" width="8.54296875" style="25" bestFit="1" customWidth="1"/>
    <col min="8956" max="8956" width="25.54296875" style="25" customWidth="1"/>
    <col min="8957" max="8958" width="11.453125" style="25"/>
    <col min="8959" max="8959" width="12.54296875" style="25" customWidth="1"/>
    <col min="8960" max="8960" width="11.453125" style="25"/>
    <col min="8961" max="8961" width="23.453125" style="25" customWidth="1"/>
    <col min="8962" max="8962" width="34.453125" style="25" customWidth="1"/>
    <col min="8963" max="9209" width="11.453125" style="25"/>
    <col min="9210" max="9210" width="13" style="25" customWidth="1"/>
    <col min="9211" max="9211" width="8.54296875" style="25" bestFit="1" customWidth="1"/>
    <col min="9212" max="9212" width="25.54296875" style="25" customWidth="1"/>
    <col min="9213" max="9214" width="11.453125" style="25"/>
    <col min="9215" max="9215" width="12.54296875" style="25" customWidth="1"/>
    <col min="9216" max="9216" width="11.453125" style="25"/>
    <col min="9217" max="9217" width="23.453125" style="25" customWidth="1"/>
    <col min="9218" max="9218" width="34.453125" style="25" customWidth="1"/>
    <col min="9219" max="9465" width="11.453125" style="25"/>
    <col min="9466" max="9466" width="13" style="25" customWidth="1"/>
    <col min="9467" max="9467" width="8.54296875" style="25" bestFit="1" customWidth="1"/>
    <col min="9468" max="9468" width="25.54296875" style="25" customWidth="1"/>
    <col min="9469" max="9470" width="11.453125" style="25"/>
    <col min="9471" max="9471" width="12.54296875" style="25" customWidth="1"/>
    <col min="9472" max="9472" width="11.453125" style="25"/>
    <col min="9473" max="9473" width="23.453125" style="25" customWidth="1"/>
    <col min="9474" max="9474" width="34.453125" style="25" customWidth="1"/>
    <col min="9475" max="9721" width="11.453125" style="25"/>
    <col min="9722" max="9722" width="13" style="25" customWidth="1"/>
    <col min="9723" max="9723" width="8.54296875" style="25" bestFit="1" customWidth="1"/>
    <col min="9724" max="9724" width="25.54296875" style="25" customWidth="1"/>
    <col min="9725" max="9726" width="11.453125" style="25"/>
    <col min="9727" max="9727" width="12.54296875" style="25" customWidth="1"/>
    <col min="9728" max="9728" width="11.453125" style="25"/>
    <col min="9729" max="9729" width="23.453125" style="25" customWidth="1"/>
    <col min="9730" max="9730" width="34.453125" style="25" customWidth="1"/>
    <col min="9731" max="9977" width="11.453125" style="25"/>
    <col min="9978" max="9978" width="13" style="25" customWidth="1"/>
    <col min="9979" max="9979" width="8.54296875" style="25" bestFit="1" customWidth="1"/>
    <col min="9980" max="9980" width="25.54296875" style="25" customWidth="1"/>
    <col min="9981" max="9982" width="11.453125" style="25"/>
    <col min="9983" max="9983" width="12.54296875" style="25" customWidth="1"/>
    <col min="9984" max="9984" width="11.453125" style="25"/>
    <col min="9985" max="9985" width="23.453125" style="25" customWidth="1"/>
    <col min="9986" max="9986" width="34.453125" style="25" customWidth="1"/>
    <col min="9987" max="10233" width="11.453125" style="25"/>
    <col min="10234" max="10234" width="13" style="25" customWidth="1"/>
    <col min="10235" max="10235" width="8.54296875" style="25" bestFit="1" customWidth="1"/>
    <col min="10236" max="10236" width="25.54296875" style="25" customWidth="1"/>
    <col min="10237" max="10238" width="11.453125" style="25"/>
    <col min="10239" max="10239" width="12.54296875" style="25" customWidth="1"/>
    <col min="10240" max="10240" width="11.453125" style="25"/>
    <col min="10241" max="10241" width="23.453125" style="25" customWidth="1"/>
    <col min="10242" max="10242" width="34.453125" style="25" customWidth="1"/>
    <col min="10243" max="10489" width="11.453125" style="25"/>
    <col min="10490" max="10490" width="13" style="25" customWidth="1"/>
    <col min="10491" max="10491" width="8.54296875" style="25" bestFit="1" customWidth="1"/>
    <col min="10492" max="10492" width="25.54296875" style="25" customWidth="1"/>
    <col min="10493" max="10494" width="11.453125" style="25"/>
    <col min="10495" max="10495" width="12.54296875" style="25" customWidth="1"/>
    <col min="10496" max="10496" width="11.453125" style="25"/>
    <col min="10497" max="10497" width="23.453125" style="25" customWidth="1"/>
    <col min="10498" max="10498" width="34.453125" style="25" customWidth="1"/>
    <col min="10499" max="10745" width="11.453125" style="25"/>
    <col min="10746" max="10746" width="13" style="25" customWidth="1"/>
    <col min="10747" max="10747" width="8.54296875" style="25" bestFit="1" customWidth="1"/>
    <col min="10748" max="10748" width="25.54296875" style="25" customWidth="1"/>
    <col min="10749" max="10750" width="11.453125" style="25"/>
    <col min="10751" max="10751" width="12.54296875" style="25" customWidth="1"/>
    <col min="10752" max="10752" width="11.453125" style="25"/>
    <col min="10753" max="10753" width="23.453125" style="25" customWidth="1"/>
    <col min="10754" max="10754" width="34.453125" style="25" customWidth="1"/>
    <col min="10755" max="11001" width="11.453125" style="25"/>
    <col min="11002" max="11002" width="13" style="25" customWidth="1"/>
    <col min="11003" max="11003" width="8.54296875" style="25" bestFit="1" customWidth="1"/>
    <col min="11004" max="11004" width="25.54296875" style="25" customWidth="1"/>
    <col min="11005" max="11006" width="11.453125" style="25"/>
    <col min="11007" max="11007" width="12.54296875" style="25" customWidth="1"/>
    <col min="11008" max="11008" width="11.453125" style="25"/>
    <col min="11009" max="11009" width="23.453125" style="25" customWidth="1"/>
    <col min="11010" max="11010" width="34.453125" style="25" customWidth="1"/>
    <col min="11011" max="11257" width="11.453125" style="25"/>
    <col min="11258" max="11258" width="13" style="25" customWidth="1"/>
    <col min="11259" max="11259" width="8.54296875" style="25" bestFit="1" customWidth="1"/>
    <col min="11260" max="11260" width="25.54296875" style="25" customWidth="1"/>
    <col min="11261" max="11262" width="11.453125" style="25"/>
    <col min="11263" max="11263" width="12.54296875" style="25" customWidth="1"/>
    <col min="11264" max="11264" width="11.453125" style="25"/>
    <col min="11265" max="11265" width="23.453125" style="25" customWidth="1"/>
    <col min="11266" max="11266" width="34.453125" style="25" customWidth="1"/>
    <col min="11267" max="11513" width="11.453125" style="25"/>
    <col min="11514" max="11514" width="13" style="25" customWidth="1"/>
    <col min="11515" max="11515" width="8.54296875" style="25" bestFit="1" customWidth="1"/>
    <col min="11516" max="11516" width="25.54296875" style="25" customWidth="1"/>
    <col min="11517" max="11518" width="11.453125" style="25"/>
    <col min="11519" max="11519" width="12.54296875" style="25" customWidth="1"/>
    <col min="11520" max="11520" width="11.453125" style="25"/>
    <col min="11521" max="11521" width="23.453125" style="25" customWidth="1"/>
    <col min="11522" max="11522" width="34.453125" style="25" customWidth="1"/>
    <col min="11523" max="11769" width="11.453125" style="25"/>
    <col min="11770" max="11770" width="13" style="25" customWidth="1"/>
    <col min="11771" max="11771" width="8.54296875" style="25" bestFit="1" customWidth="1"/>
    <col min="11772" max="11772" width="25.54296875" style="25" customWidth="1"/>
    <col min="11773" max="11774" width="11.453125" style="25"/>
    <col min="11775" max="11775" width="12.54296875" style="25" customWidth="1"/>
    <col min="11776" max="11776" width="11.453125" style="25"/>
    <col min="11777" max="11777" width="23.453125" style="25" customWidth="1"/>
    <col min="11778" max="11778" width="34.453125" style="25" customWidth="1"/>
    <col min="11779" max="12025" width="11.453125" style="25"/>
    <col min="12026" max="12026" width="13" style="25" customWidth="1"/>
    <col min="12027" max="12027" width="8.54296875" style="25" bestFit="1" customWidth="1"/>
    <col min="12028" max="12028" width="25.54296875" style="25" customWidth="1"/>
    <col min="12029" max="12030" width="11.453125" style="25"/>
    <col min="12031" max="12031" width="12.54296875" style="25" customWidth="1"/>
    <col min="12032" max="12032" width="11.453125" style="25"/>
    <col min="12033" max="12033" width="23.453125" style="25" customWidth="1"/>
    <col min="12034" max="12034" width="34.453125" style="25" customWidth="1"/>
    <col min="12035" max="12281" width="11.453125" style="25"/>
    <col min="12282" max="12282" width="13" style="25" customWidth="1"/>
    <col min="12283" max="12283" width="8.54296875" style="25" bestFit="1" customWidth="1"/>
    <col min="12284" max="12284" width="25.54296875" style="25" customWidth="1"/>
    <col min="12285" max="12286" width="11.453125" style="25"/>
    <col min="12287" max="12287" width="12.54296875" style="25" customWidth="1"/>
    <col min="12288" max="12288" width="11.453125" style="25"/>
    <col min="12289" max="12289" width="23.453125" style="25" customWidth="1"/>
    <col min="12290" max="12290" width="34.453125" style="25" customWidth="1"/>
    <col min="12291" max="12537" width="11.453125" style="25"/>
    <col min="12538" max="12538" width="13" style="25" customWidth="1"/>
    <col min="12539" max="12539" width="8.54296875" style="25" bestFit="1" customWidth="1"/>
    <col min="12540" max="12540" width="25.54296875" style="25" customWidth="1"/>
    <col min="12541" max="12542" width="11.453125" style="25"/>
    <col min="12543" max="12543" width="12.54296875" style="25" customWidth="1"/>
    <col min="12544" max="12544" width="11.453125" style="25"/>
    <col min="12545" max="12545" width="23.453125" style="25" customWidth="1"/>
    <col min="12546" max="12546" width="34.453125" style="25" customWidth="1"/>
    <col min="12547" max="12793" width="11.453125" style="25"/>
    <col min="12794" max="12794" width="13" style="25" customWidth="1"/>
    <col min="12795" max="12795" width="8.54296875" style="25" bestFit="1" customWidth="1"/>
    <col min="12796" max="12796" width="25.54296875" style="25" customWidth="1"/>
    <col min="12797" max="12798" width="11.453125" style="25"/>
    <col min="12799" max="12799" width="12.54296875" style="25" customWidth="1"/>
    <col min="12800" max="12800" width="11.453125" style="25"/>
    <col min="12801" max="12801" width="23.453125" style="25" customWidth="1"/>
    <col min="12802" max="12802" width="34.453125" style="25" customWidth="1"/>
    <col min="12803" max="13049" width="11.453125" style="25"/>
    <col min="13050" max="13050" width="13" style="25" customWidth="1"/>
    <col min="13051" max="13051" width="8.54296875" style="25" bestFit="1" customWidth="1"/>
    <col min="13052" max="13052" width="25.54296875" style="25" customWidth="1"/>
    <col min="13053" max="13054" width="11.453125" style="25"/>
    <col min="13055" max="13055" width="12.54296875" style="25" customWidth="1"/>
    <col min="13056" max="13056" width="11.453125" style="25"/>
    <col min="13057" max="13057" width="23.453125" style="25" customWidth="1"/>
    <col min="13058" max="13058" width="34.453125" style="25" customWidth="1"/>
    <col min="13059" max="13305" width="11.453125" style="25"/>
    <col min="13306" max="13306" width="13" style="25" customWidth="1"/>
    <col min="13307" max="13307" width="8.54296875" style="25" bestFit="1" customWidth="1"/>
    <col min="13308" max="13308" width="25.54296875" style="25" customWidth="1"/>
    <col min="13309" max="13310" width="11.453125" style="25"/>
    <col min="13311" max="13311" width="12.54296875" style="25" customWidth="1"/>
    <col min="13312" max="13312" width="11.453125" style="25"/>
    <col min="13313" max="13313" width="23.453125" style="25" customWidth="1"/>
    <col min="13314" max="13314" width="34.453125" style="25" customWidth="1"/>
    <col min="13315" max="13561" width="11.453125" style="25"/>
    <col min="13562" max="13562" width="13" style="25" customWidth="1"/>
    <col min="13563" max="13563" width="8.54296875" style="25" bestFit="1" customWidth="1"/>
    <col min="13564" max="13564" width="25.54296875" style="25" customWidth="1"/>
    <col min="13565" max="13566" width="11.453125" style="25"/>
    <col min="13567" max="13567" width="12.54296875" style="25" customWidth="1"/>
    <col min="13568" max="13568" width="11.453125" style="25"/>
    <col min="13569" max="13569" width="23.453125" style="25" customWidth="1"/>
    <col min="13570" max="13570" width="34.453125" style="25" customWidth="1"/>
    <col min="13571" max="13817" width="11.453125" style="25"/>
    <col min="13818" max="13818" width="13" style="25" customWidth="1"/>
    <col min="13819" max="13819" width="8.54296875" style="25" bestFit="1" customWidth="1"/>
    <col min="13820" max="13820" width="25.54296875" style="25" customWidth="1"/>
    <col min="13821" max="13822" width="11.453125" style="25"/>
    <col min="13823" max="13823" width="12.54296875" style="25" customWidth="1"/>
    <col min="13824" max="13824" width="11.453125" style="25"/>
    <col min="13825" max="13825" width="23.453125" style="25" customWidth="1"/>
    <col min="13826" max="13826" width="34.453125" style="25" customWidth="1"/>
    <col min="13827" max="14073" width="11.453125" style="25"/>
    <col min="14074" max="14074" width="13" style="25" customWidth="1"/>
    <col min="14075" max="14075" width="8.54296875" style="25" bestFit="1" customWidth="1"/>
    <col min="14076" max="14076" width="25.54296875" style="25" customWidth="1"/>
    <col min="14077" max="14078" width="11.453125" style="25"/>
    <col min="14079" max="14079" width="12.54296875" style="25" customWidth="1"/>
    <col min="14080" max="14080" width="11.453125" style="25"/>
    <col min="14081" max="14081" width="23.453125" style="25" customWidth="1"/>
    <col min="14082" max="14082" width="34.453125" style="25" customWidth="1"/>
    <col min="14083" max="14329" width="11.453125" style="25"/>
    <col min="14330" max="14330" width="13" style="25" customWidth="1"/>
    <col min="14331" max="14331" width="8.54296875" style="25" bestFit="1" customWidth="1"/>
    <col min="14332" max="14332" width="25.54296875" style="25" customWidth="1"/>
    <col min="14333" max="14334" width="11.453125" style="25"/>
    <col min="14335" max="14335" width="12.54296875" style="25" customWidth="1"/>
    <col min="14336" max="14336" width="11.453125" style="25"/>
    <col min="14337" max="14337" width="23.453125" style="25" customWidth="1"/>
    <col min="14338" max="14338" width="34.453125" style="25" customWidth="1"/>
    <col min="14339" max="14585" width="11.453125" style="25"/>
    <col min="14586" max="14586" width="13" style="25" customWidth="1"/>
    <col min="14587" max="14587" width="8.54296875" style="25" bestFit="1" customWidth="1"/>
    <col min="14588" max="14588" width="25.54296875" style="25" customWidth="1"/>
    <col min="14589" max="14590" width="11.453125" style="25"/>
    <col min="14591" max="14591" width="12.54296875" style="25" customWidth="1"/>
    <col min="14592" max="14592" width="11.453125" style="25"/>
    <col min="14593" max="14593" width="23.453125" style="25" customWidth="1"/>
    <col min="14594" max="14594" width="34.453125" style="25" customWidth="1"/>
    <col min="14595" max="14841" width="11.453125" style="25"/>
    <col min="14842" max="14842" width="13" style="25" customWidth="1"/>
    <col min="14843" max="14843" width="8.54296875" style="25" bestFit="1" customWidth="1"/>
    <col min="14844" max="14844" width="25.54296875" style="25" customWidth="1"/>
    <col min="14845" max="14846" width="11.453125" style="25"/>
    <col min="14847" max="14847" width="12.54296875" style="25" customWidth="1"/>
    <col min="14848" max="14848" width="11.453125" style="25"/>
    <col min="14849" max="14849" width="23.453125" style="25" customWidth="1"/>
    <col min="14850" max="14850" width="34.453125" style="25" customWidth="1"/>
    <col min="14851" max="15097" width="11.453125" style="25"/>
    <col min="15098" max="15098" width="13" style="25" customWidth="1"/>
    <col min="15099" max="15099" width="8.54296875" style="25" bestFit="1" customWidth="1"/>
    <col min="15100" max="15100" width="25.54296875" style="25" customWidth="1"/>
    <col min="15101" max="15102" width="11.453125" style="25"/>
    <col min="15103" max="15103" width="12.54296875" style="25" customWidth="1"/>
    <col min="15104" max="15104" width="11.453125" style="25"/>
    <col min="15105" max="15105" width="23.453125" style="25" customWidth="1"/>
    <col min="15106" max="15106" width="34.453125" style="25" customWidth="1"/>
    <col min="15107" max="15353" width="11.453125" style="25"/>
    <col min="15354" max="15354" width="13" style="25" customWidth="1"/>
    <col min="15355" max="15355" width="8.54296875" style="25" bestFit="1" customWidth="1"/>
    <col min="15356" max="15356" width="25.54296875" style="25" customWidth="1"/>
    <col min="15357" max="15358" width="11.453125" style="25"/>
    <col min="15359" max="15359" width="12.54296875" style="25" customWidth="1"/>
    <col min="15360" max="15360" width="11.453125" style="25"/>
    <col min="15361" max="15361" width="23.453125" style="25" customWidth="1"/>
    <col min="15362" max="15362" width="34.453125" style="25" customWidth="1"/>
    <col min="15363" max="15609" width="11.453125" style="25"/>
    <col min="15610" max="15610" width="13" style="25" customWidth="1"/>
    <col min="15611" max="15611" width="8.54296875" style="25" bestFit="1" customWidth="1"/>
    <col min="15612" max="15612" width="25.54296875" style="25" customWidth="1"/>
    <col min="15613" max="15614" width="11.453125" style="25"/>
    <col min="15615" max="15615" width="12.54296875" style="25" customWidth="1"/>
    <col min="15616" max="15616" width="11.453125" style="25"/>
    <col min="15617" max="15617" width="23.453125" style="25" customWidth="1"/>
    <col min="15618" max="15618" width="34.453125" style="25" customWidth="1"/>
    <col min="15619" max="15865" width="11.453125" style="25"/>
    <col min="15866" max="15866" width="13" style="25" customWidth="1"/>
    <col min="15867" max="15867" width="8.54296875" style="25" bestFit="1" customWidth="1"/>
    <col min="15868" max="15868" width="25.54296875" style="25" customWidth="1"/>
    <col min="15869" max="15870" width="11.453125" style="25"/>
    <col min="15871" max="15871" width="12.54296875" style="25" customWidth="1"/>
    <col min="15872" max="15872" width="11.453125" style="25"/>
    <col min="15873" max="15873" width="23.453125" style="25" customWidth="1"/>
    <col min="15874" max="15874" width="34.453125" style="25" customWidth="1"/>
    <col min="15875" max="16121" width="11.453125" style="25"/>
    <col min="16122" max="16122" width="13" style="25" customWidth="1"/>
    <col min="16123" max="16123" width="8.54296875" style="25" bestFit="1" customWidth="1"/>
    <col min="16124" max="16124" width="25.54296875" style="25" customWidth="1"/>
    <col min="16125" max="16126" width="11.453125" style="25"/>
    <col min="16127" max="16127" width="12.54296875" style="25" customWidth="1"/>
    <col min="16128" max="16128" width="11.453125" style="25"/>
    <col min="16129" max="16129" width="23.453125" style="25" customWidth="1"/>
    <col min="16130" max="16130" width="34.453125" style="25" customWidth="1"/>
    <col min="16131" max="16384" width="11.453125" style="25"/>
  </cols>
  <sheetData>
    <row r="1" spans="1:14">
      <c r="A1" s="21"/>
      <c r="B1" s="22"/>
      <c r="C1" s="22"/>
      <c r="D1" s="23"/>
      <c r="E1" s="24"/>
      <c r="F1" s="88"/>
      <c r="G1" s="88"/>
      <c r="H1" s="88"/>
      <c r="I1" s="88"/>
      <c r="J1" s="88"/>
      <c r="K1" s="89"/>
    </row>
    <row r="2" spans="1:14">
      <c r="A2" s="28"/>
      <c r="B2" s="29"/>
      <c r="C2" s="29"/>
      <c r="D2" s="30"/>
      <c r="E2" s="31"/>
      <c r="F2" s="90"/>
      <c r="G2" s="90"/>
      <c r="H2" s="90"/>
      <c r="I2" s="90"/>
      <c r="J2" s="90"/>
      <c r="K2" s="91"/>
    </row>
    <row r="3" spans="1:14">
      <c r="A3" s="28"/>
      <c r="B3" s="29"/>
      <c r="C3" s="29"/>
      <c r="D3" s="30"/>
      <c r="E3" s="31"/>
      <c r="F3" s="90" t="s">
        <v>62</v>
      </c>
      <c r="G3" s="90"/>
      <c r="H3" s="90"/>
      <c r="I3" s="90"/>
      <c r="J3" s="90"/>
      <c r="K3" s="91"/>
    </row>
    <row r="4" spans="1:14" ht="15.75" customHeight="1">
      <c r="A4" s="28"/>
      <c r="B4" s="29"/>
      <c r="C4" s="29"/>
      <c r="D4" s="30"/>
      <c r="E4" s="31"/>
      <c r="F4" s="90"/>
      <c r="G4" s="90"/>
      <c r="H4" s="90"/>
      <c r="I4" s="90"/>
      <c r="J4" s="90"/>
      <c r="K4" s="91"/>
    </row>
    <row r="5" spans="1:14" ht="15.75" customHeight="1">
      <c r="A5" s="28"/>
      <c r="B5" s="29"/>
      <c r="C5" s="29"/>
      <c r="D5" s="32"/>
      <c r="E5" s="33"/>
      <c r="F5" s="92" t="s">
        <v>63</v>
      </c>
      <c r="G5" s="92"/>
      <c r="H5" s="92"/>
      <c r="I5" s="93" t="str">
        <f ca="1">MID(CELL("nomfichier",$A$1),FIND("]",CELL("nomfichier",$A$1))+1,100)</f>
        <v>S 15</v>
      </c>
      <c r="J5" s="94" t="s">
        <v>64</v>
      </c>
      <c r="K5" s="95">
        <f>DATE(YEAR(F7),MONTH(F7),1)</f>
        <v>44287</v>
      </c>
    </row>
    <row r="6" spans="1:14" ht="15.75" customHeight="1">
      <c r="A6" s="28"/>
      <c r="B6" s="29"/>
      <c r="C6" s="29"/>
      <c r="D6" s="32"/>
      <c r="E6" s="33"/>
      <c r="F6" s="92"/>
      <c r="G6" s="92"/>
      <c r="H6" s="92"/>
      <c r="I6" s="93"/>
      <c r="J6" s="94"/>
      <c r="K6" s="95"/>
    </row>
    <row r="7" spans="1:14" ht="15.75" customHeight="1">
      <c r="A7" s="28"/>
      <c r="B7" s="29"/>
      <c r="C7" s="29"/>
      <c r="D7" s="30"/>
      <c r="E7" s="34" t="s">
        <v>65</v>
      </c>
      <c r="F7" s="86">
        <v>44298</v>
      </c>
      <c r="G7" s="86"/>
      <c r="H7" s="86"/>
      <c r="I7" s="35" t="s">
        <v>66</v>
      </c>
      <c r="J7" s="36">
        <f>F7+4</f>
        <v>44302</v>
      </c>
      <c r="K7" s="37"/>
    </row>
    <row r="8" spans="1:14" ht="16.5" customHeight="1" thickBot="1">
      <c r="A8" s="38"/>
      <c r="B8" s="39"/>
      <c r="C8" s="39"/>
      <c r="D8" s="40"/>
      <c r="E8" s="41"/>
      <c r="F8" s="42"/>
      <c r="G8" s="42"/>
      <c r="H8" s="42"/>
      <c r="I8" s="42"/>
      <c r="J8" s="42"/>
      <c r="K8" s="43"/>
    </row>
    <row r="9" spans="1:14" ht="12.75" customHeight="1">
      <c r="A9" s="44"/>
      <c r="B9" s="44"/>
      <c r="C9" s="44"/>
      <c r="D9" s="44"/>
      <c r="E9" s="44"/>
      <c r="F9" s="44"/>
      <c r="G9" s="87" t="s">
        <v>68</v>
      </c>
      <c r="H9" s="87"/>
      <c r="I9" s="87"/>
      <c r="J9" s="44"/>
      <c r="K9" s="44"/>
    </row>
    <row r="10" spans="1:14" s="48" customFormat="1" ht="36.75" customHeight="1" thickBot="1">
      <c r="A10" s="45" t="s">
        <v>70</v>
      </c>
      <c r="B10" s="46" t="s">
        <v>71</v>
      </c>
      <c r="C10" s="46" t="s">
        <v>72</v>
      </c>
      <c r="D10" s="46" t="s">
        <v>73</v>
      </c>
      <c r="E10" s="46" t="s">
        <v>74</v>
      </c>
      <c r="F10" s="46" t="s">
        <v>75</v>
      </c>
      <c r="G10" s="46" t="s">
        <v>61</v>
      </c>
      <c r="H10" s="47" t="s">
        <v>76</v>
      </c>
      <c r="I10" s="46" t="s">
        <v>77</v>
      </c>
      <c r="J10" s="46" t="s">
        <v>78</v>
      </c>
      <c r="K10" s="46" t="s">
        <v>69</v>
      </c>
      <c r="M10" s="49"/>
      <c r="N10" s="49"/>
    </row>
    <row r="11" spans="1:14" s="48" customFormat="1" ht="16" thickTop="1">
      <c r="A11" s="50" t="s">
        <v>8</v>
      </c>
      <c r="B11" s="51" t="s">
        <v>79</v>
      </c>
      <c r="C11" s="51" t="str">
        <f>IF($B11="","",VLOOKUP($B11,[1]!AGENTS[#Data],2,FALSE))</f>
        <v>TTV</v>
      </c>
      <c r="D11" s="51"/>
      <c r="E11" s="51">
        <v>1</v>
      </c>
      <c r="F11" s="52">
        <f t="shared" ref="F11:F22" si="0">IF($E11="","",$E11/8)</f>
        <v>0.125</v>
      </c>
      <c r="G11" s="52" t="s">
        <v>67</v>
      </c>
      <c r="H11" s="52">
        <f t="shared" ref="H11:I22" si="1">IF($E11="","",$E11/8)</f>
        <v>0.125</v>
      </c>
      <c r="I11" s="52">
        <f t="shared" si="1"/>
        <v>0.125</v>
      </c>
      <c r="J11" s="51" t="s">
        <v>80</v>
      </c>
      <c r="K11" s="53"/>
      <c r="M11" s="54"/>
    </row>
    <row r="12" spans="1:14" s="27" customFormat="1" ht="15.75" customHeight="1">
      <c r="A12" s="55" t="s">
        <v>89</v>
      </c>
      <c r="B12" s="56" t="s">
        <v>86</v>
      </c>
      <c r="C12" s="56" t="str">
        <f>IF($B12="","",VLOOKUP($B12,[1]!AGENTS[#Data],2,FALSE))</f>
        <v>TTV</v>
      </c>
      <c r="D12" s="56"/>
      <c r="E12" s="56">
        <v>1</v>
      </c>
      <c r="F12" s="57">
        <f t="shared" si="0"/>
        <v>0.125</v>
      </c>
      <c r="G12" s="57" t="s">
        <v>67</v>
      </c>
      <c r="H12" s="57">
        <f t="shared" si="1"/>
        <v>0.125</v>
      </c>
      <c r="I12" s="57">
        <f t="shared" si="1"/>
        <v>0.125</v>
      </c>
      <c r="J12" s="56" t="s">
        <v>80</v>
      </c>
      <c r="K12" s="58"/>
      <c r="M12" s="49"/>
    </row>
    <row r="13" spans="1:14" s="27" customFormat="1" ht="15.75" customHeight="1">
      <c r="A13" s="59"/>
      <c r="B13" s="60"/>
      <c r="C13" s="60" t="str">
        <f>IF($B13="","",VLOOKUP($B13,[1]!AGENTS[#Data],2,FALSE))</f>
        <v/>
      </c>
      <c r="D13" s="60"/>
      <c r="E13" s="60"/>
      <c r="F13" s="61" t="str">
        <f t="shared" si="0"/>
        <v/>
      </c>
      <c r="G13" s="61"/>
      <c r="H13" s="61" t="str">
        <f t="shared" si="1"/>
        <v/>
      </c>
      <c r="I13" s="61" t="str">
        <f t="shared" si="1"/>
        <v/>
      </c>
      <c r="J13" s="60"/>
      <c r="K13" s="62"/>
      <c r="M13" s="49"/>
    </row>
    <row r="14" spans="1:14" s="27" customFormat="1" ht="15.75" customHeight="1">
      <c r="A14" s="63"/>
      <c r="B14" s="64"/>
      <c r="C14" s="64" t="str">
        <f>IF($B14="","",VLOOKUP($B14,[1]!AGENTS[#Data],2,FALSE))</f>
        <v/>
      </c>
      <c r="D14" s="64"/>
      <c r="E14" s="64"/>
      <c r="F14" s="65" t="str">
        <f t="shared" si="0"/>
        <v/>
      </c>
      <c r="G14" s="65"/>
      <c r="H14" s="65" t="str">
        <f t="shared" si="1"/>
        <v/>
      </c>
      <c r="I14" s="65" t="str">
        <f t="shared" si="1"/>
        <v/>
      </c>
      <c r="J14" s="64"/>
      <c r="K14" s="58"/>
      <c r="M14" s="49"/>
    </row>
    <row r="15" spans="1:14" s="27" customFormat="1" ht="15.75" customHeight="1">
      <c r="A15" s="59"/>
      <c r="B15" s="60"/>
      <c r="C15" s="60" t="str">
        <f>IF($B15="","",VLOOKUP($B15,[1]!AGENTS[#Data],2,FALSE))</f>
        <v/>
      </c>
      <c r="D15" s="66"/>
      <c r="E15" s="60"/>
      <c r="F15" s="61" t="str">
        <f t="shared" si="0"/>
        <v/>
      </c>
      <c r="G15" s="61"/>
      <c r="H15" s="61" t="str">
        <f t="shared" si="1"/>
        <v/>
      </c>
      <c r="I15" s="61" t="str">
        <f t="shared" si="1"/>
        <v/>
      </c>
      <c r="J15" s="60"/>
      <c r="K15" s="62"/>
      <c r="M15" s="49"/>
      <c r="N15" s="49"/>
    </row>
    <row r="16" spans="1:14" s="27" customFormat="1" ht="15.75" customHeight="1">
      <c r="A16" s="63"/>
      <c r="B16" s="64"/>
      <c r="C16" s="64" t="str">
        <f>IF($B16="","",VLOOKUP($B16,[1]!AGENTS[#Data],2,FALSE))</f>
        <v/>
      </c>
      <c r="D16" s="67"/>
      <c r="E16" s="64"/>
      <c r="F16" s="65" t="str">
        <f t="shared" si="0"/>
        <v/>
      </c>
      <c r="G16" s="65"/>
      <c r="H16" s="65" t="str">
        <f t="shared" si="1"/>
        <v/>
      </c>
      <c r="I16" s="65" t="str">
        <f t="shared" si="1"/>
        <v/>
      </c>
      <c r="J16" s="64"/>
      <c r="K16" s="58"/>
      <c r="M16" s="49"/>
      <c r="N16" s="49"/>
    </row>
    <row r="17" spans="1:17" s="27" customFormat="1" ht="15.75" customHeight="1">
      <c r="A17" s="59"/>
      <c r="B17" s="60"/>
      <c r="C17" s="60" t="str">
        <f>IF($B17="","",VLOOKUP($B17,[1]!AGENTS[#Data],2,FALSE))</f>
        <v/>
      </c>
      <c r="D17" s="66"/>
      <c r="E17" s="60"/>
      <c r="F17" s="61" t="str">
        <f t="shared" si="0"/>
        <v/>
      </c>
      <c r="G17" s="61"/>
      <c r="H17" s="61" t="str">
        <f t="shared" si="1"/>
        <v/>
      </c>
      <c r="I17" s="61" t="str">
        <f t="shared" si="1"/>
        <v/>
      </c>
      <c r="J17" s="60"/>
      <c r="K17" s="62"/>
      <c r="M17" s="49"/>
      <c r="N17" s="49"/>
    </row>
    <row r="18" spans="1:17" s="27" customFormat="1" ht="15.75" customHeight="1">
      <c r="A18" s="63"/>
      <c r="B18" s="64"/>
      <c r="C18" s="64" t="str">
        <f>IF($B18="","",VLOOKUP($B18,[1]!AGENTS[#Data],2,FALSE))</f>
        <v/>
      </c>
      <c r="D18" s="67"/>
      <c r="E18" s="64"/>
      <c r="F18" s="65" t="str">
        <f t="shared" si="0"/>
        <v/>
      </c>
      <c r="G18" s="65"/>
      <c r="H18" s="65" t="str">
        <f t="shared" si="1"/>
        <v/>
      </c>
      <c r="I18" s="65" t="str">
        <f t="shared" si="1"/>
        <v/>
      </c>
      <c r="J18" s="64"/>
      <c r="K18" s="58"/>
      <c r="M18" s="49"/>
      <c r="N18" s="49"/>
    </row>
    <row r="19" spans="1:17" s="27" customFormat="1" ht="15.75" customHeight="1">
      <c r="A19" s="59"/>
      <c r="B19" s="60"/>
      <c r="C19" s="60" t="str">
        <f>IF($B19="","",VLOOKUP($B19,[1]!AGENTS[#Data],2,FALSE))</f>
        <v/>
      </c>
      <c r="D19" s="66"/>
      <c r="E19" s="60"/>
      <c r="F19" s="61" t="str">
        <f t="shared" si="0"/>
        <v/>
      </c>
      <c r="G19" s="61"/>
      <c r="H19" s="61" t="str">
        <f t="shared" si="1"/>
        <v/>
      </c>
      <c r="I19" s="61" t="str">
        <f t="shared" si="1"/>
        <v/>
      </c>
      <c r="J19" s="60"/>
      <c r="K19" s="62"/>
      <c r="M19" s="49"/>
      <c r="N19" s="49"/>
    </row>
    <row r="20" spans="1:17" s="27" customFormat="1" ht="15.75" customHeight="1">
      <c r="A20" s="63"/>
      <c r="B20" s="64"/>
      <c r="C20" s="64" t="str">
        <f>IF($B20="","",VLOOKUP($B20,[1]!AGENTS[#Data],2,FALSE))</f>
        <v/>
      </c>
      <c r="D20" s="67"/>
      <c r="E20" s="64"/>
      <c r="F20" s="65" t="str">
        <f t="shared" si="0"/>
        <v/>
      </c>
      <c r="G20" s="65"/>
      <c r="H20" s="65" t="str">
        <f t="shared" si="1"/>
        <v/>
      </c>
      <c r="I20" s="65" t="str">
        <f t="shared" si="1"/>
        <v/>
      </c>
      <c r="J20" s="64"/>
      <c r="K20" s="58"/>
      <c r="M20" s="49"/>
      <c r="N20" s="49"/>
    </row>
    <row r="21" spans="1:17">
      <c r="A21" s="59"/>
      <c r="B21" s="60"/>
      <c r="C21" s="60" t="str">
        <f>IF($B21="","",VLOOKUP($B21,[1]!AGENTS[#Data],2,FALSE))</f>
        <v/>
      </c>
      <c r="D21" s="66"/>
      <c r="E21" s="60"/>
      <c r="F21" s="61" t="str">
        <f t="shared" si="0"/>
        <v/>
      </c>
      <c r="G21" s="61"/>
      <c r="H21" s="61" t="str">
        <f t="shared" si="1"/>
        <v/>
      </c>
      <c r="I21" s="61" t="str">
        <f t="shared" si="1"/>
        <v/>
      </c>
      <c r="J21" s="60"/>
      <c r="K21" s="62"/>
    </row>
    <row r="22" spans="1:17" ht="16" thickBot="1">
      <c r="A22" s="63"/>
      <c r="B22" s="64"/>
      <c r="C22" s="64" t="str">
        <f>IF($B22="","",VLOOKUP($B22,[1]!AGENTS[#Data],2,FALSE))</f>
        <v/>
      </c>
      <c r="D22" s="67"/>
      <c r="E22" s="64"/>
      <c r="F22" s="65" t="str">
        <f t="shared" si="0"/>
        <v/>
      </c>
      <c r="G22" s="65"/>
      <c r="H22" s="65" t="str">
        <f t="shared" si="1"/>
        <v/>
      </c>
      <c r="I22" s="65" t="str">
        <f t="shared" si="1"/>
        <v/>
      </c>
      <c r="J22" s="64"/>
      <c r="K22" s="58"/>
    </row>
    <row r="23" spans="1:17" ht="18.75" customHeight="1" thickTop="1">
      <c r="A23" s="83" t="s">
        <v>82</v>
      </c>
      <c r="B23" s="69"/>
      <c r="C23" s="69"/>
      <c r="D23" s="69"/>
      <c r="E23" s="84">
        <f>SUBTOTAL(109,'S 15'!$E$11:$E$22)</f>
        <v>2</v>
      </c>
      <c r="F23" s="69"/>
      <c r="G23" s="69"/>
      <c r="H23" s="71"/>
      <c r="I23" s="71"/>
      <c r="J23" s="69"/>
      <c r="K23" s="72"/>
    </row>
    <row r="25" spans="1:17">
      <c r="L25" s="26"/>
      <c r="M25" s="27"/>
      <c r="N25" s="25"/>
      <c r="P25" s="25"/>
      <c r="Q25" s="25"/>
    </row>
    <row r="26" spans="1:17">
      <c r="L26" s="26"/>
      <c r="M26" s="27"/>
      <c r="N26" s="25"/>
      <c r="P26" s="25"/>
      <c r="Q26" s="25"/>
    </row>
    <row r="27" spans="1:17">
      <c r="L27" s="26"/>
      <c r="M27" s="27"/>
      <c r="N27" s="25"/>
      <c r="P27" s="25"/>
      <c r="Q27" s="25"/>
    </row>
    <row r="28" spans="1:17">
      <c r="L28" s="26"/>
      <c r="M28" s="27"/>
      <c r="N28" s="25"/>
      <c r="P28" s="25"/>
      <c r="Q28" s="25"/>
    </row>
    <row r="29" spans="1:17">
      <c r="C29" s="73"/>
      <c r="J29" s="26"/>
      <c r="K29" s="26"/>
      <c r="L29" s="26"/>
      <c r="M29" s="27"/>
      <c r="N29" s="25"/>
      <c r="P29" s="25"/>
      <c r="Q29" s="25"/>
    </row>
    <row r="30" spans="1:17">
      <c r="C30" s="73"/>
      <c r="J30" s="26"/>
      <c r="K30" s="26"/>
      <c r="L30" s="26"/>
      <c r="M30" s="27"/>
      <c r="N30" s="25"/>
      <c r="P30" s="25"/>
      <c r="Q30" s="25"/>
    </row>
    <row r="31" spans="1:17">
      <c r="C31" s="73"/>
      <c r="J31" s="26"/>
      <c r="K31" s="26"/>
      <c r="L31" s="26"/>
      <c r="M31" s="27"/>
      <c r="N31" s="25"/>
      <c r="P31" s="25"/>
      <c r="Q31" s="25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RécapH</vt:lpstr>
      <vt:lpstr>S 09</vt:lpstr>
      <vt:lpstr>S 10</vt:lpstr>
      <vt:lpstr>S 11</vt:lpstr>
      <vt:lpstr>S 12</vt:lpstr>
      <vt:lpstr>S 13-1</vt:lpstr>
      <vt:lpstr>S 13-2</vt:lpstr>
      <vt:lpstr>S 14</vt:lpstr>
      <vt:lpstr>S 15</vt:lpstr>
      <vt:lpstr>Feuilles</vt:lpstr>
      <vt:lpstr>'S 09'!Zone_d_impression</vt:lpstr>
      <vt:lpstr>'S 10'!Zone_d_impression</vt:lpstr>
      <vt:lpstr>'S 11'!Zone_d_impression</vt:lpstr>
      <vt:lpstr>'S 12'!Zone_d_impression</vt:lpstr>
      <vt:lpstr>'S 13-1'!Zone_d_impression</vt:lpstr>
      <vt:lpstr>'S 13-2'!Zone_d_impression</vt:lpstr>
      <vt:lpstr>'S 14'!Zone_d_impression</vt:lpstr>
      <vt:lpstr>'S 15'!Zone_d_impression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tulipe</cp:lastModifiedBy>
  <dcterms:created xsi:type="dcterms:W3CDTF">2021-03-24T17:18:28Z</dcterms:created>
  <dcterms:modified xsi:type="dcterms:W3CDTF">2021-03-25T11:43:29Z</dcterms:modified>
</cp:coreProperties>
</file>