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JE VEUX" sheetId="1" r:id="rId1"/>
  </sheets>
  <externalReferences>
    <externalReference r:id="rId2"/>
  </externalReferences>
  <definedNames>
    <definedName name="_emp1">'JE VEUX'!$B$33,'JE VEUX'!$B$79,'JE VEUX'!$B$125,'JE VEUX'!$B$171,'JE VEUX'!$B$217,'JE VEUX'!$B$263,'JE VEUX'!$B$309</definedName>
    <definedName name="DIMANCHE">'JE VEUX'!$D$309:$AJ$347</definedName>
    <definedName name="JEUDI">'JE VEUX'!$D$171:$AJ$209</definedName>
    <definedName name="LUNDI">'JE VEUX'!$D$33:$AJ$71</definedName>
    <definedName name="MARDI">'JE VEUX'!$D$79:$AJ$117</definedName>
    <definedName name="MERCREDI">'JE VEUX'!$D$125:$AJ$163</definedName>
    <definedName name="SAMEDI">'JE VEUX'!$D$263:$AJ$301</definedName>
    <definedName name="VENDREDI">'JE VEUX'!$D$217:$AJ$255</definedName>
    <definedName name="_xlnm.Print_Area" localSheetId="0">'JE VEUX'!$A$1:$AS$351</definedName>
  </definedNames>
  <calcPr calcId="124519"/>
  <fileRecoveryPr repairLoad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T34" i="1"/>
  <c r="AT35"/>
  <c r="AT36"/>
  <c r="AT37"/>
  <c r="AT38"/>
  <c r="AT39"/>
  <c r="AT40"/>
  <c r="AT41"/>
  <c r="AT42"/>
  <c r="AT43"/>
  <c r="AT44"/>
  <c r="AT45"/>
  <c r="AT46"/>
  <c r="AT47"/>
  <c r="AT48"/>
  <c r="AT49"/>
  <c r="AT50"/>
  <c r="AT51"/>
  <c r="AT52"/>
  <c r="AT53"/>
  <c r="AT54"/>
  <c r="AT55"/>
  <c r="AT56"/>
  <c r="AT57"/>
  <c r="AT58"/>
  <c r="AT59"/>
  <c r="AT60"/>
  <c r="AT61"/>
  <c r="AT62"/>
  <c r="AT63"/>
  <c r="AT64"/>
  <c r="AT65"/>
  <c r="AT66"/>
  <c r="AT67"/>
  <c r="AT68"/>
  <c r="AT69"/>
  <c r="AT70"/>
  <c r="AT71"/>
  <c r="AT33"/>
  <c r="H24"/>
  <c r="R24"/>
  <c r="J24"/>
  <c r="P24"/>
  <c r="T24"/>
  <c r="V24"/>
  <c r="X24"/>
  <c r="Z24"/>
  <c r="AB24"/>
  <c r="AD24"/>
  <c r="AF24"/>
  <c r="N24" l="1"/>
  <c r="L24"/>
  <c r="A35"/>
  <c r="AM350"/>
  <c r="AF349"/>
  <c r="AD349"/>
  <c r="AB349"/>
  <c r="Z349"/>
  <c r="X349"/>
  <c r="V349"/>
  <c r="T349"/>
  <c r="R349"/>
  <c r="P349"/>
  <c r="N349"/>
  <c r="L349"/>
  <c r="J349"/>
  <c r="H349"/>
  <c r="F349"/>
  <c r="D349"/>
  <c r="AF348"/>
  <c r="AD348"/>
  <c r="AB348"/>
  <c r="Z348"/>
  <c r="X348"/>
  <c r="V348"/>
  <c r="T348"/>
  <c r="R348"/>
  <c r="P348"/>
  <c r="N348"/>
  <c r="L348"/>
  <c r="J348"/>
  <c r="H348"/>
  <c r="F348"/>
  <c r="D348"/>
  <c r="AN347"/>
  <c r="AM347"/>
  <c r="AL347"/>
  <c r="A347"/>
  <c r="AN346"/>
  <c r="AM346"/>
  <c r="AL346"/>
  <c r="A346"/>
  <c r="AN345"/>
  <c r="AM345"/>
  <c r="AL345"/>
  <c r="A345"/>
  <c r="AN344"/>
  <c r="AM344"/>
  <c r="AL344"/>
  <c r="A344"/>
  <c r="AN343"/>
  <c r="AM343"/>
  <c r="AL343"/>
  <c r="A343"/>
  <c r="AN342"/>
  <c r="AM342"/>
  <c r="AL342"/>
  <c r="A342"/>
  <c r="AN341"/>
  <c r="AM341"/>
  <c r="AL341"/>
  <c r="A341"/>
  <c r="AN340"/>
  <c r="AM340"/>
  <c r="AL340"/>
  <c r="A340"/>
  <c r="AN339"/>
  <c r="AM339"/>
  <c r="AL339"/>
  <c r="A339"/>
  <c r="AN338"/>
  <c r="AM338"/>
  <c r="AL338"/>
  <c r="A338"/>
  <c r="AN337"/>
  <c r="AM337"/>
  <c r="AL337"/>
  <c r="A337"/>
  <c r="AN336"/>
  <c r="AM336"/>
  <c r="AL336"/>
  <c r="A336"/>
  <c r="AN335"/>
  <c r="AM335"/>
  <c r="AL335"/>
  <c r="A335"/>
  <c r="AN334"/>
  <c r="AM334"/>
  <c r="AL334"/>
  <c r="A334"/>
  <c r="AN333"/>
  <c r="AM333"/>
  <c r="AL333"/>
  <c r="A333"/>
  <c r="AN332"/>
  <c r="AM332"/>
  <c r="AL332"/>
  <c r="A332"/>
  <c r="AN331"/>
  <c r="AM331"/>
  <c r="AL331"/>
  <c r="A331"/>
  <c r="AN330"/>
  <c r="AM330"/>
  <c r="AL330"/>
  <c r="A330"/>
  <c r="AN329"/>
  <c r="AM329"/>
  <c r="AL329"/>
  <c r="A329"/>
  <c r="AN328"/>
  <c r="AM328"/>
  <c r="AL328"/>
  <c r="A328"/>
  <c r="AN327"/>
  <c r="AM327"/>
  <c r="AL327"/>
  <c r="A327"/>
  <c r="AN326"/>
  <c r="AM326"/>
  <c r="AL326"/>
  <c r="A326"/>
  <c r="AN325"/>
  <c r="AM325"/>
  <c r="AL325"/>
  <c r="A325"/>
  <c r="AN324"/>
  <c r="AM324"/>
  <c r="AL324"/>
  <c r="A324"/>
  <c r="AN323"/>
  <c r="AM323"/>
  <c r="AL323"/>
  <c r="A323"/>
  <c r="AN322"/>
  <c r="AM322"/>
  <c r="AL322"/>
  <c r="A322"/>
  <c r="AN321"/>
  <c r="AM321"/>
  <c r="AL321"/>
  <c r="A321"/>
  <c r="AN320"/>
  <c r="AM320"/>
  <c r="AL320"/>
  <c r="A320"/>
  <c r="AN319"/>
  <c r="AM319"/>
  <c r="AL319"/>
  <c r="A319"/>
  <c r="AN318"/>
  <c r="AM318"/>
  <c r="AL318"/>
  <c r="A318"/>
  <c r="AN317"/>
  <c r="AM317"/>
  <c r="AL317"/>
  <c r="A317"/>
  <c r="AN316"/>
  <c r="AM316"/>
  <c r="AL316"/>
  <c r="A316"/>
  <c r="AN315"/>
  <c r="AM315"/>
  <c r="AL315"/>
  <c r="A315"/>
  <c r="AN314"/>
  <c r="AM314"/>
  <c r="AL314"/>
  <c r="A314"/>
  <c r="AN313"/>
  <c r="AM313"/>
  <c r="AL313"/>
  <c r="A313"/>
  <c r="AN312"/>
  <c r="AM312"/>
  <c r="AL312"/>
  <c r="A312"/>
  <c r="AN311"/>
  <c r="AM311"/>
  <c r="AL311"/>
  <c r="A311"/>
  <c r="AN310"/>
  <c r="AM310"/>
  <c r="AL310"/>
  <c r="A310"/>
  <c r="AN309"/>
  <c r="AM309"/>
  <c r="AL309"/>
  <c r="AL350" s="1"/>
  <c r="A309"/>
  <c r="AR307"/>
  <c r="AM351" s="1"/>
  <c r="AM304"/>
  <c r="AF303"/>
  <c r="AD303"/>
  <c r="AB303"/>
  <c r="Z303"/>
  <c r="X303"/>
  <c r="V303"/>
  <c r="T303"/>
  <c r="R303"/>
  <c r="P303"/>
  <c r="N303"/>
  <c r="L303"/>
  <c r="J303"/>
  <c r="H303"/>
  <c r="F303"/>
  <c r="D303"/>
  <c r="AF302"/>
  <c r="AD302"/>
  <c r="AB302"/>
  <c r="Z302"/>
  <c r="X302"/>
  <c r="V302"/>
  <c r="T302"/>
  <c r="R302"/>
  <c r="P302"/>
  <c r="N302"/>
  <c r="L302"/>
  <c r="J302"/>
  <c r="H302"/>
  <c r="F302"/>
  <c r="D302"/>
  <c r="AN301"/>
  <c r="AM301"/>
  <c r="AL301"/>
  <c r="A301"/>
  <c r="AN300"/>
  <c r="AM300"/>
  <c r="AL300"/>
  <c r="A300"/>
  <c r="AN299"/>
  <c r="AM299"/>
  <c r="AL299"/>
  <c r="A299"/>
  <c r="AN298"/>
  <c r="AM298"/>
  <c r="AL298"/>
  <c r="A298"/>
  <c r="AN297"/>
  <c r="AM297"/>
  <c r="AL297"/>
  <c r="A297"/>
  <c r="AN296"/>
  <c r="AM296"/>
  <c r="AL296"/>
  <c r="A296"/>
  <c r="AN295"/>
  <c r="AM295"/>
  <c r="AL295"/>
  <c r="A295"/>
  <c r="AN294"/>
  <c r="AM294"/>
  <c r="AL294"/>
  <c r="A294"/>
  <c r="AN293"/>
  <c r="AM293"/>
  <c r="AL293"/>
  <c r="A293"/>
  <c r="AN292"/>
  <c r="AM292"/>
  <c r="AL292"/>
  <c r="A292"/>
  <c r="AN291"/>
  <c r="AM291"/>
  <c r="AL291"/>
  <c r="A291"/>
  <c r="AN290"/>
  <c r="AM290"/>
  <c r="AL290"/>
  <c r="A290"/>
  <c r="AN289"/>
  <c r="AM289"/>
  <c r="AL289"/>
  <c r="A289"/>
  <c r="AN288"/>
  <c r="AM288"/>
  <c r="AL288"/>
  <c r="A288"/>
  <c r="AN287"/>
  <c r="AM287"/>
  <c r="AL287"/>
  <c r="A287"/>
  <c r="AN286"/>
  <c r="AM286"/>
  <c r="AL286"/>
  <c r="A286"/>
  <c r="AN285"/>
  <c r="AM285"/>
  <c r="AL285"/>
  <c r="A285"/>
  <c r="AN284"/>
  <c r="AM284"/>
  <c r="AL284"/>
  <c r="A284"/>
  <c r="AN283"/>
  <c r="AM283"/>
  <c r="AL283"/>
  <c r="A283"/>
  <c r="AN282"/>
  <c r="AM282"/>
  <c r="AL282"/>
  <c r="A282"/>
  <c r="AN281"/>
  <c r="AM281"/>
  <c r="AL281"/>
  <c r="A281"/>
  <c r="AN280"/>
  <c r="AM280"/>
  <c r="AL280"/>
  <c r="A280"/>
  <c r="AN279"/>
  <c r="AM279"/>
  <c r="AL279"/>
  <c r="A279"/>
  <c r="AN278"/>
  <c r="AM278"/>
  <c r="AL278"/>
  <c r="A278"/>
  <c r="AN277"/>
  <c r="AM277"/>
  <c r="AL277"/>
  <c r="A277"/>
  <c r="AN276"/>
  <c r="AM276"/>
  <c r="AL276"/>
  <c r="A276"/>
  <c r="AN275"/>
  <c r="AM275"/>
  <c r="AL275"/>
  <c r="A275"/>
  <c r="AN274"/>
  <c r="AM274"/>
  <c r="AL274"/>
  <c r="A274"/>
  <c r="AN273"/>
  <c r="AM273"/>
  <c r="AL273"/>
  <c r="A273"/>
  <c r="AN272"/>
  <c r="AM272"/>
  <c r="AL272"/>
  <c r="AN271"/>
  <c r="AM271"/>
  <c r="AL271"/>
  <c r="A271"/>
  <c r="AN270"/>
  <c r="AM270"/>
  <c r="AL270"/>
  <c r="A270"/>
  <c r="AN269"/>
  <c r="AM269"/>
  <c r="AL269"/>
  <c r="A269"/>
  <c r="AN268"/>
  <c r="AM268"/>
  <c r="AL268"/>
  <c r="A268"/>
  <c r="AN267"/>
  <c r="AM267"/>
  <c r="AL267"/>
  <c r="A267"/>
  <c r="AN266"/>
  <c r="AM266"/>
  <c r="AL266"/>
  <c r="A266"/>
  <c r="AN265"/>
  <c r="AM265"/>
  <c r="AL265"/>
  <c r="A265"/>
  <c r="AN264"/>
  <c r="AM264"/>
  <c r="AL264"/>
  <c r="A264"/>
  <c r="AN263"/>
  <c r="AM263"/>
  <c r="AL263"/>
  <c r="AL304" s="1"/>
  <c r="A263"/>
  <c r="AR261"/>
  <c r="AM305" s="1"/>
  <c r="AL258"/>
  <c r="AD258" s="1"/>
  <c r="X258"/>
  <c r="X259" s="1"/>
  <c r="P258"/>
  <c r="P259" s="1"/>
  <c r="H258"/>
  <c r="H259" s="1"/>
  <c r="AF257"/>
  <c r="AD257"/>
  <c r="AB257"/>
  <c r="Z257"/>
  <c r="X257"/>
  <c r="V257"/>
  <c r="T257"/>
  <c r="R257"/>
  <c r="P257"/>
  <c r="N257"/>
  <c r="L257"/>
  <c r="J257"/>
  <c r="H257"/>
  <c r="F257"/>
  <c r="D257"/>
  <c r="AF256"/>
  <c r="AD256"/>
  <c r="AB256"/>
  <c r="Z256"/>
  <c r="X256"/>
  <c r="V256"/>
  <c r="T256"/>
  <c r="R256"/>
  <c r="P256"/>
  <c r="N256"/>
  <c r="L256"/>
  <c r="J256"/>
  <c r="H256"/>
  <c r="F256"/>
  <c r="D256"/>
  <c r="AN255"/>
  <c r="AM255"/>
  <c r="AL255"/>
  <c r="A255"/>
  <c r="AN254"/>
  <c r="AM254"/>
  <c r="AL254"/>
  <c r="A254"/>
  <c r="AN253"/>
  <c r="AM253"/>
  <c r="AL253"/>
  <c r="A253"/>
  <c r="AN252"/>
  <c r="AM252"/>
  <c r="AL252"/>
  <c r="A252"/>
  <c r="AN251"/>
  <c r="AM251"/>
  <c r="AL251"/>
  <c r="A251"/>
  <c r="AN250"/>
  <c r="AM250"/>
  <c r="AL250"/>
  <c r="A250"/>
  <c r="AN249"/>
  <c r="AM249"/>
  <c r="AL249"/>
  <c r="A249"/>
  <c r="AN248"/>
  <c r="AM248"/>
  <c r="AL248"/>
  <c r="A248"/>
  <c r="AN247"/>
  <c r="AM247"/>
  <c r="AL247"/>
  <c r="A247"/>
  <c r="AN246"/>
  <c r="AM246"/>
  <c r="AL246"/>
  <c r="A246"/>
  <c r="AN245"/>
  <c r="AM245"/>
  <c r="AL245"/>
  <c r="A245"/>
  <c r="AN244"/>
  <c r="AM244"/>
  <c r="AL244"/>
  <c r="A244"/>
  <c r="AN243"/>
  <c r="AM243"/>
  <c r="AL243"/>
  <c r="A243"/>
  <c r="AN242"/>
  <c r="AM242"/>
  <c r="AL242"/>
  <c r="A242"/>
  <c r="AN241"/>
  <c r="AM241"/>
  <c r="AL241"/>
  <c r="A241"/>
  <c r="AN240"/>
  <c r="AM240"/>
  <c r="AL240"/>
  <c r="A240"/>
  <c r="AN239"/>
  <c r="AM239"/>
  <c r="AL239"/>
  <c r="A239"/>
  <c r="AN238"/>
  <c r="AM238"/>
  <c r="AL238"/>
  <c r="A238"/>
  <c r="AN237"/>
  <c r="AM237"/>
  <c r="AL237"/>
  <c r="A237"/>
  <c r="AN236"/>
  <c r="AM236"/>
  <c r="AL236"/>
  <c r="A236"/>
  <c r="AN235"/>
  <c r="AM235"/>
  <c r="AL235"/>
  <c r="A235"/>
  <c r="AN234"/>
  <c r="AM234"/>
  <c r="AL234"/>
  <c r="A234"/>
  <c r="AN233"/>
  <c r="AM233"/>
  <c r="AL233"/>
  <c r="A233"/>
  <c r="AN232"/>
  <c r="AM232"/>
  <c r="AL232"/>
  <c r="A232"/>
  <c r="AN231"/>
  <c r="AM231"/>
  <c r="AL231"/>
  <c r="A231"/>
  <c r="AN230"/>
  <c r="AM230"/>
  <c r="AL230"/>
  <c r="A230"/>
  <c r="AN229"/>
  <c r="AM229"/>
  <c r="AL229"/>
  <c r="A229"/>
  <c r="AN228"/>
  <c r="AM228"/>
  <c r="AL228"/>
  <c r="A228"/>
  <c r="AN227"/>
  <c r="AM227"/>
  <c r="AL227"/>
  <c r="A227"/>
  <c r="AN226"/>
  <c r="AM226"/>
  <c r="AL226"/>
  <c r="A226"/>
  <c r="AN225"/>
  <c r="AM225"/>
  <c r="AL225"/>
  <c r="A225"/>
  <c r="AN224"/>
  <c r="AM224"/>
  <c r="AL224"/>
  <c r="A224"/>
  <c r="AN223"/>
  <c r="AM223"/>
  <c r="AL223"/>
  <c r="A223"/>
  <c r="AN222"/>
  <c r="AM222"/>
  <c r="AL222"/>
  <c r="A222"/>
  <c r="AN221"/>
  <c r="AM221"/>
  <c r="AL221"/>
  <c r="A221"/>
  <c r="AN220"/>
  <c r="AM220"/>
  <c r="AL220"/>
  <c r="A220"/>
  <c r="AN219"/>
  <c r="AM219"/>
  <c r="AL219"/>
  <c r="A219"/>
  <c r="AN218"/>
  <c r="AM218"/>
  <c r="AL218"/>
  <c r="A218"/>
  <c r="AN217"/>
  <c r="AM217"/>
  <c r="AM258" s="1"/>
  <c r="AL217"/>
  <c r="A217"/>
  <c r="AR215"/>
  <c r="AL212"/>
  <c r="AD212" s="1"/>
  <c r="X212"/>
  <c r="X213" s="1"/>
  <c r="P212"/>
  <c r="P213" s="1"/>
  <c r="H212"/>
  <c r="H213" s="1"/>
  <c r="AF211"/>
  <c r="AD211"/>
  <c r="AB211"/>
  <c r="Z211"/>
  <c r="X211"/>
  <c r="V211"/>
  <c r="T211"/>
  <c r="R211"/>
  <c r="P211"/>
  <c r="N211"/>
  <c r="L211"/>
  <c r="J211"/>
  <c r="H211"/>
  <c r="F211"/>
  <c r="D211"/>
  <c r="AF210"/>
  <c r="AD210"/>
  <c r="AB210"/>
  <c r="Z210"/>
  <c r="X210"/>
  <c r="V210"/>
  <c r="T210"/>
  <c r="R210"/>
  <c r="P210"/>
  <c r="N210"/>
  <c r="L210"/>
  <c r="J210"/>
  <c r="H210"/>
  <c r="F210"/>
  <c r="D210"/>
  <c r="AN209"/>
  <c r="AM209"/>
  <c r="AL209"/>
  <c r="A209"/>
  <c r="AN208"/>
  <c r="AM208"/>
  <c r="AL208"/>
  <c r="A208"/>
  <c r="AN207"/>
  <c r="AM207"/>
  <c r="AL207"/>
  <c r="A207"/>
  <c r="AN206"/>
  <c r="AM206"/>
  <c r="AL206"/>
  <c r="A206"/>
  <c r="AN205"/>
  <c r="AM205"/>
  <c r="AL205"/>
  <c r="A205"/>
  <c r="AN204"/>
  <c r="AM204"/>
  <c r="AL204"/>
  <c r="A204"/>
  <c r="AN203"/>
  <c r="AM203"/>
  <c r="AL203"/>
  <c r="A203"/>
  <c r="AN202"/>
  <c r="AM202"/>
  <c r="AL202"/>
  <c r="A202"/>
  <c r="AN201"/>
  <c r="AM201"/>
  <c r="AL201"/>
  <c r="A201"/>
  <c r="AN200"/>
  <c r="AM200"/>
  <c r="AL200"/>
  <c r="A200"/>
  <c r="AN199"/>
  <c r="AM199"/>
  <c r="AL199"/>
  <c r="A199"/>
  <c r="AN198"/>
  <c r="AM198"/>
  <c r="AL198"/>
  <c r="A198"/>
  <c r="AN197"/>
  <c r="AM197"/>
  <c r="AL197"/>
  <c r="A197"/>
  <c r="AN196"/>
  <c r="AM196"/>
  <c r="AL196"/>
  <c r="A196"/>
  <c r="AN195"/>
  <c r="AM195"/>
  <c r="AL195"/>
  <c r="A195"/>
  <c r="AN194"/>
  <c r="AM194"/>
  <c r="AL194"/>
  <c r="A194"/>
  <c r="AN193"/>
  <c r="AM193"/>
  <c r="AL193"/>
  <c r="A193"/>
  <c r="AN192"/>
  <c r="AM192"/>
  <c r="AL192"/>
  <c r="A192"/>
  <c r="AN191"/>
  <c r="AM191"/>
  <c r="AL191"/>
  <c r="A191"/>
  <c r="AN190"/>
  <c r="AM190"/>
  <c r="AL190"/>
  <c r="A190"/>
  <c r="AN189"/>
  <c r="AM189"/>
  <c r="AL189"/>
  <c r="A189"/>
  <c r="AN188"/>
  <c r="AM188"/>
  <c r="AL188"/>
  <c r="A188"/>
  <c r="AN187"/>
  <c r="AM187"/>
  <c r="AL187"/>
  <c r="A187"/>
  <c r="AN186"/>
  <c r="AM186"/>
  <c r="AL186"/>
  <c r="A186"/>
  <c r="AN185"/>
  <c r="AM185"/>
  <c r="AL185"/>
  <c r="A185"/>
  <c r="AN184"/>
  <c r="AM184"/>
  <c r="AL184"/>
  <c r="A184"/>
  <c r="AN183"/>
  <c r="AM183"/>
  <c r="AL183"/>
  <c r="A183"/>
  <c r="AN182"/>
  <c r="AM182"/>
  <c r="AL182"/>
  <c r="A182"/>
  <c r="AN181"/>
  <c r="AM181"/>
  <c r="AL181"/>
  <c r="A181"/>
  <c r="AN180"/>
  <c r="AM180"/>
  <c r="AL180"/>
  <c r="A180"/>
  <c r="AN179"/>
  <c r="AM179"/>
  <c r="AL179"/>
  <c r="A179"/>
  <c r="AN178"/>
  <c r="AM178"/>
  <c r="AL178"/>
  <c r="A178"/>
  <c r="AN177"/>
  <c r="AM177"/>
  <c r="AL177"/>
  <c r="A177"/>
  <c r="AN176"/>
  <c r="AM176"/>
  <c r="AL176"/>
  <c r="A176"/>
  <c r="AN175"/>
  <c r="AM175"/>
  <c r="AL175"/>
  <c r="A175"/>
  <c r="AN174"/>
  <c r="AM174"/>
  <c r="AL174"/>
  <c r="A174"/>
  <c r="AN173"/>
  <c r="AM173"/>
  <c r="AL173"/>
  <c r="A173"/>
  <c r="AN172"/>
  <c r="AM172"/>
  <c r="AL172"/>
  <c r="A172"/>
  <c r="AN171"/>
  <c r="AM171"/>
  <c r="AM212" s="1"/>
  <c r="AL171"/>
  <c r="A171"/>
  <c r="AR169"/>
  <c r="AL166"/>
  <c r="X166"/>
  <c r="X167" s="1"/>
  <c r="P166"/>
  <c r="P167" s="1"/>
  <c r="AF165"/>
  <c r="AD165"/>
  <c r="AB165"/>
  <c r="Z165"/>
  <c r="X165"/>
  <c r="V165"/>
  <c r="T165"/>
  <c r="R165"/>
  <c r="P165"/>
  <c r="N165"/>
  <c r="L165"/>
  <c r="J165"/>
  <c r="H165"/>
  <c r="F165"/>
  <c r="D165"/>
  <c r="AF164"/>
  <c r="AD164"/>
  <c r="AB164"/>
  <c r="Z164"/>
  <c r="X164"/>
  <c r="V164"/>
  <c r="T164"/>
  <c r="R164"/>
  <c r="P164"/>
  <c r="N164"/>
  <c r="L164"/>
  <c r="J164"/>
  <c r="H164"/>
  <c r="F164"/>
  <c r="D164"/>
  <c r="AN163"/>
  <c r="AM163"/>
  <c r="AL163"/>
  <c r="A163"/>
  <c r="AN162"/>
  <c r="AM162"/>
  <c r="AL162"/>
  <c r="A162"/>
  <c r="AN161"/>
  <c r="AM161"/>
  <c r="AL161"/>
  <c r="A161"/>
  <c r="AN160"/>
  <c r="AM160"/>
  <c r="AL160"/>
  <c r="A160"/>
  <c r="AN159"/>
  <c r="AM159"/>
  <c r="AL159"/>
  <c r="A159"/>
  <c r="AN158"/>
  <c r="AM158"/>
  <c r="AL158"/>
  <c r="A158"/>
  <c r="AN157"/>
  <c r="AM157"/>
  <c r="AL157"/>
  <c r="A157"/>
  <c r="AN156"/>
  <c r="AM156"/>
  <c r="AL156"/>
  <c r="A156"/>
  <c r="AN155"/>
  <c r="AM155"/>
  <c r="AL155"/>
  <c r="A155"/>
  <c r="AN154"/>
  <c r="AM154"/>
  <c r="AL154"/>
  <c r="A154"/>
  <c r="AN153"/>
  <c r="AM153"/>
  <c r="AL153"/>
  <c r="A153"/>
  <c r="AN152"/>
  <c r="AM152"/>
  <c r="AL152"/>
  <c r="A152"/>
  <c r="AN151"/>
  <c r="AM151"/>
  <c r="AL151"/>
  <c r="A151"/>
  <c r="AN150"/>
  <c r="AM150"/>
  <c r="AL150"/>
  <c r="A150"/>
  <c r="AN149"/>
  <c r="AM149"/>
  <c r="AL149"/>
  <c r="A149"/>
  <c r="AN148"/>
  <c r="AM148"/>
  <c r="AL148"/>
  <c r="A148"/>
  <c r="AN147"/>
  <c r="AM147"/>
  <c r="AL147"/>
  <c r="A147"/>
  <c r="AN146"/>
  <c r="AM146"/>
  <c r="AL146"/>
  <c r="A146"/>
  <c r="AN145"/>
  <c r="AM145"/>
  <c r="AL145"/>
  <c r="A145"/>
  <c r="AN144"/>
  <c r="AM144"/>
  <c r="AL144"/>
  <c r="A144"/>
  <c r="AN143"/>
  <c r="AM143"/>
  <c r="AL143"/>
  <c r="A143"/>
  <c r="AN142"/>
  <c r="AM142"/>
  <c r="AL142"/>
  <c r="A142"/>
  <c r="AN141"/>
  <c r="AM141"/>
  <c r="AL141"/>
  <c r="A141"/>
  <c r="AN140"/>
  <c r="AM140"/>
  <c r="AL140"/>
  <c r="A140"/>
  <c r="AN139"/>
  <c r="AM139"/>
  <c r="AL139"/>
  <c r="A139"/>
  <c r="AN138"/>
  <c r="AM138"/>
  <c r="AL138"/>
  <c r="A138"/>
  <c r="AN137"/>
  <c r="AM137"/>
  <c r="AL137"/>
  <c r="A137"/>
  <c r="AN136"/>
  <c r="AM136"/>
  <c r="AL136"/>
  <c r="A136"/>
  <c r="AN135"/>
  <c r="AM135"/>
  <c r="AL135"/>
  <c r="A135"/>
  <c r="AN134"/>
  <c r="AM134"/>
  <c r="AL134"/>
  <c r="A134"/>
  <c r="AN133"/>
  <c r="AM133"/>
  <c r="AL133"/>
  <c r="A133"/>
  <c r="AN132"/>
  <c r="AM132"/>
  <c r="AL132"/>
  <c r="A132"/>
  <c r="AN131"/>
  <c r="AM131"/>
  <c r="AL131"/>
  <c r="A131"/>
  <c r="AN130"/>
  <c r="AM130"/>
  <c r="AL130"/>
  <c r="A130"/>
  <c r="AN129"/>
  <c r="AM129"/>
  <c r="AL129"/>
  <c r="A129"/>
  <c r="AN128"/>
  <c r="AM128"/>
  <c r="AL128"/>
  <c r="A128"/>
  <c r="AN127"/>
  <c r="AM127"/>
  <c r="AL127"/>
  <c r="A127"/>
  <c r="AN126"/>
  <c r="AM126"/>
  <c r="AL126"/>
  <c r="A126"/>
  <c r="AN125"/>
  <c r="AM125"/>
  <c r="AM166" s="1"/>
  <c r="AM167" s="1"/>
  <c r="AL125"/>
  <c r="A125"/>
  <c r="AR123"/>
  <c r="AF119"/>
  <c r="AD119"/>
  <c r="AB119"/>
  <c r="Z119"/>
  <c r="X119"/>
  <c r="V119"/>
  <c r="T119"/>
  <c r="R119"/>
  <c r="P119"/>
  <c r="N119"/>
  <c r="L119"/>
  <c r="J119"/>
  <c r="H119"/>
  <c r="F119"/>
  <c r="D119"/>
  <c r="AF118"/>
  <c r="AD118"/>
  <c r="AB118"/>
  <c r="Z118"/>
  <c r="X118"/>
  <c r="V118"/>
  <c r="T118"/>
  <c r="R118"/>
  <c r="P118"/>
  <c r="N118"/>
  <c r="L118"/>
  <c r="J118"/>
  <c r="H118"/>
  <c r="F118"/>
  <c r="D118"/>
  <c r="AN117"/>
  <c r="AM117"/>
  <c r="AL117"/>
  <c r="A117"/>
  <c r="AN116"/>
  <c r="AM116"/>
  <c r="AL116"/>
  <c r="A116"/>
  <c r="AN115"/>
  <c r="AM115"/>
  <c r="AL115"/>
  <c r="A115"/>
  <c r="AN114"/>
  <c r="AM114"/>
  <c r="AL114"/>
  <c r="A114"/>
  <c r="AN113"/>
  <c r="AM113"/>
  <c r="AL113"/>
  <c r="A113"/>
  <c r="AN112"/>
  <c r="AM112"/>
  <c r="AL112"/>
  <c r="A112"/>
  <c r="AN111"/>
  <c r="AM111"/>
  <c r="AL111"/>
  <c r="A111"/>
  <c r="AN110"/>
  <c r="AM110"/>
  <c r="AL110"/>
  <c r="A110"/>
  <c r="AN109"/>
  <c r="AM109"/>
  <c r="AL109"/>
  <c r="A109"/>
  <c r="AN108"/>
  <c r="AM108"/>
  <c r="AL108"/>
  <c r="A108"/>
  <c r="AN107"/>
  <c r="AM107"/>
  <c r="AL107"/>
  <c r="A107"/>
  <c r="AN106"/>
  <c r="AM106"/>
  <c r="AL106"/>
  <c r="A106"/>
  <c r="AN105"/>
  <c r="AM105"/>
  <c r="AL105"/>
  <c r="A105"/>
  <c r="AN104"/>
  <c r="AM104"/>
  <c r="AL104"/>
  <c r="A104"/>
  <c r="AN103"/>
  <c r="AM103"/>
  <c r="AL103"/>
  <c r="A103"/>
  <c r="AN102"/>
  <c r="AM102"/>
  <c r="AL102"/>
  <c r="A102"/>
  <c r="AN101"/>
  <c r="AM101"/>
  <c r="AL101"/>
  <c r="A101"/>
  <c r="AN100"/>
  <c r="AM100"/>
  <c r="AL100"/>
  <c r="A100"/>
  <c r="AN99"/>
  <c r="AM99"/>
  <c r="AL99"/>
  <c r="A99"/>
  <c r="AN98"/>
  <c r="AM98"/>
  <c r="AL98"/>
  <c r="A98"/>
  <c r="AN97"/>
  <c r="AM97"/>
  <c r="AL97"/>
  <c r="A97"/>
  <c r="AN96"/>
  <c r="AM96"/>
  <c r="AL96"/>
  <c r="A96"/>
  <c r="AN95"/>
  <c r="AM95"/>
  <c r="AL95"/>
  <c r="A95"/>
  <c r="AN94"/>
  <c r="AM94"/>
  <c r="AL94"/>
  <c r="A94"/>
  <c r="AN93"/>
  <c r="AM93"/>
  <c r="AL93"/>
  <c r="A93"/>
  <c r="AN92"/>
  <c r="AM92"/>
  <c r="AL92"/>
  <c r="A92"/>
  <c r="AN91"/>
  <c r="AM91"/>
  <c r="AF5" s="1"/>
  <c r="AL91"/>
  <c r="A91"/>
  <c r="AN90"/>
  <c r="AM90"/>
  <c r="AL90"/>
  <c r="A90"/>
  <c r="AN89"/>
  <c r="AM89"/>
  <c r="AL89"/>
  <c r="A89"/>
  <c r="AN88"/>
  <c r="AM88"/>
  <c r="AL88"/>
  <c r="A88"/>
  <c r="AN87"/>
  <c r="AM87"/>
  <c r="AL87"/>
  <c r="A87"/>
  <c r="AN86"/>
  <c r="AM86"/>
  <c r="AL86"/>
  <c r="A86"/>
  <c r="AN85"/>
  <c r="AM85"/>
  <c r="T5" s="1"/>
  <c r="AL85"/>
  <c r="A85"/>
  <c r="AN84"/>
  <c r="AM84"/>
  <c r="AL84"/>
  <c r="A84"/>
  <c r="AN83"/>
  <c r="AM83"/>
  <c r="AL83"/>
  <c r="A83"/>
  <c r="AN82"/>
  <c r="AM82"/>
  <c r="AL82"/>
  <c r="A82"/>
  <c r="AM81"/>
  <c r="AL81"/>
  <c r="A81"/>
  <c r="AN80"/>
  <c r="AM80"/>
  <c r="AL80"/>
  <c r="A80"/>
  <c r="AN79"/>
  <c r="AM79"/>
  <c r="AL79"/>
  <c r="AL120" s="1"/>
  <c r="A79"/>
  <c r="AR77"/>
  <c r="A77"/>
  <c r="A123" s="1"/>
  <c r="A169" s="1"/>
  <c r="A215" s="1"/>
  <c r="A261" s="1"/>
  <c r="A307" s="1"/>
  <c r="AF73"/>
  <c r="AD73"/>
  <c r="AB73"/>
  <c r="Z73"/>
  <c r="X73"/>
  <c r="V73"/>
  <c r="T73"/>
  <c r="R73"/>
  <c r="P73"/>
  <c r="N73"/>
  <c r="L73"/>
  <c r="J73"/>
  <c r="H73"/>
  <c r="F73"/>
  <c r="D73"/>
  <c r="AF72"/>
  <c r="AD72"/>
  <c r="AB72"/>
  <c r="Z72"/>
  <c r="X72"/>
  <c r="V72"/>
  <c r="T72"/>
  <c r="R72"/>
  <c r="P72"/>
  <c r="N72"/>
  <c r="L72"/>
  <c r="J72"/>
  <c r="H72"/>
  <c r="F72"/>
  <c r="D72"/>
  <c r="AN71"/>
  <c r="AM71"/>
  <c r="AL71"/>
  <c r="A71"/>
  <c r="AN70"/>
  <c r="AM70"/>
  <c r="AL70"/>
  <c r="A70"/>
  <c r="AN69"/>
  <c r="AM69"/>
  <c r="AL69"/>
  <c r="A69"/>
  <c r="AN68"/>
  <c r="AM68"/>
  <c r="AL68"/>
  <c r="A68"/>
  <c r="AN67"/>
  <c r="AM67"/>
  <c r="AL67"/>
  <c r="A67"/>
  <c r="AN66"/>
  <c r="AM66"/>
  <c r="AL66"/>
  <c r="A66"/>
  <c r="AN65"/>
  <c r="AM65"/>
  <c r="AL65"/>
  <c r="A65"/>
  <c r="AN64"/>
  <c r="AM64"/>
  <c r="AL64"/>
  <c r="A64"/>
  <c r="AN63"/>
  <c r="AM63"/>
  <c r="AL63"/>
  <c r="A63"/>
  <c r="AN62"/>
  <c r="AM62"/>
  <c r="AL62"/>
  <c r="A62"/>
  <c r="AN61"/>
  <c r="AM61"/>
  <c r="AL61"/>
  <c r="A61"/>
  <c r="AN60"/>
  <c r="AM60"/>
  <c r="AL60"/>
  <c r="A60"/>
  <c r="AN59"/>
  <c r="AM59"/>
  <c r="AL59"/>
  <c r="A59"/>
  <c r="AN58"/>
  <c r="AM58"/>
  <c r="AL58"/>
  <c r="A58"/>
  <c r="AN57"/>
  <c r="AM57"/>
  <c r="AL57"/>
  <c r="A57"/>
  <c r="AN56"/>
  <c r="AM56"/>
  <c r="AL56"/>
  <c r="A56"/>
  <c r="AN55"/>
  <c r="AM55"/>
  <c r="AL55"/>
  <c r="A55"/>
  <c r="AN54"/>
  <c r="AM54"/>
  <c r="AL54"/>
  <c r="A54"/>
  <c r="AN53"/>
  <c r="AM53"/>
  <c r="AL53"/>
  <c r="A53"/>
  <c r="AN52"/>
  <c r="AM52"/>
  <c r="AL52"/>
  <c r="A52"/>
  <c r="AN51"/>
  <c r="AM51"/>
  <c r="AL51"/>
  <c r="A51"/>
  <c r="AN50"/>
  <c r="AM50"/>
  <c r="AL50"/>
  <c r="A50"/>
  <c r="AN49"/>
  <c r="AM49"/>
  <c r="AL49"/>
  <c r="A49"/>
  <c r="AN48"/>
  <c r="AM48"/>
  <c r="AL48"/>
  <c r="A48"/>
  <c r="AN47"/>
  <c r="AM47"/>
  <c r="AL47"/>
  <c r="A47"/>
  <c r="AN46"/>
  <c r="AM46"/>
  <c r="AL46"/>
  <c r="A46"/>
  <c r="AN45"/>
  <c r="AM45"/>
  <c r="AL45"/>
  <c r="A45"/>
  <c r="AN44"/>
  <c r="AM44"/>
  <c r="AL44"/>
  <c r="A44"/>
  <c r="AN43"/>
  <c r="AM43"/>
  <c r="AL43"/>
  <c r="AN42"/>
  <c r="AM42"/>
  <c r="AL42"/>
  <c r="A42"/>
  <c r="AN41"/>
  <c r="AM41"/>
  <c r="AL41"/>
  <c r="A41"/>
  <c r="AN40"/>
  <c r="AM40"/>
  <c r="AL40"/>
  <c r="A40"/>
  <c r="AN39"/>
  <c r="AM39"/>
  <c r="AL39"/>
  <c r="A39"/>
  <c r="AN38"/>
  <c r="AM38"/>
  <c r="AL38"/>
  <c r="A38"/>
  <c r="AN37"/>
  <c r="AM37"/>
  <c r="P5" s="1"/>
  <c r="AL37"/>
  <c r="A37"/>
  <c r="AN36"/>
  <c r="AM36"/>
  <c r="AL36"/>
  <c r="A36"/>
  <c r="AM35"/>
  <c r="AL35"/>
  <c r="AN34"/>
  <c r="AM34"/>
  <c r="J5" s="1"/>
  <c r="AL34"/>
  <c r="A34"/>
  <c r="AN33"/>
  <c r="AM33"/>
  <c r="H5" s="1"/>
  <c r="AL33"/>
  <c r="A33"/>
  <c r="AR31"/>
  <c r="AF27"/>
  <c r="AD27"/>
  <c r="AB27"/>
  <c r="Z27"/>
  <c r="X27"/>
  <c r="V27"/>
  <c r="T27"/>
  <c r="R27"/>
  <c r="P27"/>
  <c r="N27"/>
  <c r="L27"/>
  <c r="J27"/>
  <c r="H27"/>
  <c r="AF25"/>
  <c r="AD25"/>
  <c r="AB25"/>
  <c r="Z25"/>
  <c r="X25"/>
  <c r="V25"/>
  <c r="T25"/>
  <c r="R25"/>
  <c r="P25"/>
  <c r="N25"/>
  <c r="L25"/>
  <c r="J25"/>
  <c r="H25"/>
  <c r="AF18"/>
  <c r="AD18"/>
  <c r="AB18"/>
  <c r="Z18"/>
  <c r="X18"/>
  <c r="V18"/>
  <c r="T18"/>
  <c r="R18"/>
  <c r="P18"/>
  <c r="N18"/>
  <c r="L18"/>
  <c r="J18"/>
  <c r="H18"/>
  <c r="AF16"/>
  <c r="AD16"/>
  <c r="AB16"/>
  <c r="Z16"/>
  <c r="X16"/>
  <c r="V16"/>
  <c r="T16"/>
  <c r="R16"/>
  <c r="P16"/>
  <c r="N16"/>
  <c r="L16"/>
  <c r="J16"/>
  <c r="H16"/>
  <c r="AF9"/>
  <c r="AD9"/>
  <c r="AB9"/>
  <c r="Z9"/>
  <c r="X9"/>
  <c r="V9"/>
  <c r="T9"/>
  <c r="R9"/>
  <c r="P9"/>
  <c r="N9"/>
  <c r="L9"/>
  <c r="J9"/>
  <c r="H9"/>
  <c r="AF8"/>
  <c r="AD8"/>
  <c r="AB8"/>
  <c r="Z8"/>
  <c r="X8"/>
  <c r="V8"/>
  <c r="T8"/>
  <c r="R8"/>
  <c r="P8"/>
  <c r="N8"/>
  <c r="L8"/>
  <c r="J8"/>
  <c r="H8"/>
  <c r="AF7"/>
  <c r="AD7"/>
  <c r="AB7"/>
  <c r="Z7"/>
  <c r="X7"/>
  <c r="V7"/>
  <c r="T7"/>
  <c r="R7"/>
  <c r="P7"/>
  <c r="N7"/>
  <c r="L7"/>
  <c r="J7"/>
  <c r="H7"/>
  <c r="AB5"/>
  <c r="L5"/>
  <c r="X5" l="1"/>
  <c r="AD213"/>
  <c r="AM259"/>
  <c r="AM213"/>
  <c r="AD120"/>
  <c r="AD121" s="1"/>
  <c r="V120"/>
  <c r="V121" s="1"/>
  <c r="N120"/>
  <c r="N121" s="1"/>
  <c r="F120"/>
  <c r="F121" s="1"/>
  <c r="AB120"/>
  <c r="AB121" s="1"/>
  <c r="T120"/>
  <c r="T121" s="1"/>
  <c r="L120"/>
  <c r="L121" s="1"/>
  <c r="D120"/>
  <c r="D121" s="1"/>
  <c r="Z120"/>
  <c r="R120"/>
  <c r="R121" s="1"/>
  <c r="J120"/>
  <c r="J121" s="1"/>
  <c r="X120"/>
  <c r="X121" s="1"/>
  <c r="P120"/>
  <c r="P121" s="1"/>
  <c r="H120"/>
  <c r="H121" s="1"/>
  <c r="AM74"/>
  <c r="AM75" s="1"/>
  <c r="Z121"/>
  <c r="D351"/>
  <c r="T351"/>
  <c r="AD5"/>
  <c r="AM120"/>
  <c r="AM121" s="1"/>
  <c r="V167"/>
  <c r="F351"/>
  <c r="V351"/>
  <c r="AD166"/>
  <c r="AD167" s="1"/>
  <c r="V166"/>
  <c r="N166"/>
  <c r="N167" s="1"/>
  <c r="F166"/>
  <c r="F167" s="1"/>
  <c r="AB166"/>
  <c r="AB167" s="1"/>
  <c r="T166"/>
  <c r="T167" s="1"/>
  <c r="L166"/>
  <c r="L167" s="1"/>
  <c r="D166"/>
  <c r="D167" s="1"/>
  <c r="Z166"/>
  <c r="Z167" s="1"/>
  <c r="R166"/>
  <c r="R167" s="1"/>
  <c r="J166"/>
  <c r="R213"/>
  <c r="X350"/>
  <c r="P350"/>
  <c r="H350"/>
  <c r="AD350"/>
  <c r="AD351" s="1"/>
  <c r="V350"/>
  <c r="N350"/>
  <c r="N351" s="1"/>
  <c r="F350"/>
  <c r="AB350"/>
  <c r="AB351" s="1"/>
  <c r="T350"/>
  <c r="L350"/>
  <c r="L351" s="1"/>
  <c r="D350"/>
  <c r="Z350"/>
  <c r="Z351" s="1"/>
  <c r="R350"/>
  <c r="R351" s="1"/>
  <c r="J350"/>
  <c r="J351" s="1"/>
  <c r="H351"/>
  <c r="P351"/>
  <c r="X351"/>
  <c r="N5"/>
  <c r="R5"/>
  <c r="V5"/>
  <c r="Z5"/>
  <c r="AL74"/>
  <c r="J167"/>
  <c r="H166"/>
  <c r="H167" s="1"/>
  <c r="F259"/>
  <c r="V259"/>
  <c r="AD259"/>
  <c r="X304"/>
  <c r="X305" s="1"/>
  <c r="P304"/>
  <c r="P305" s="1"/>
  <c r="H304"/>
  <c r="H305" s="1"/>
  <c r="AD304"/>
  <c r="AD305" s="1"/>
  <c r="V304"/>
  <c r="V305" s="1"/>
  <c r="N304"/>
  <c r="N305" s="1"/>
  <c r="F304"/>
  <c r="F305" s="1"/>
  <c r="AB304"/>
  <c r="AB305" s="1"/>
  <c r="T304"/>
  <c r="T305" s="1"/>
  <c r="L304"/>
  <c r="L305" s="1"/>
  <c r="D304"/>
  <c r="D305" s="1"/>
  <c r="Z304"/>
  <c r="Z305" s="1"/>
  <c r="R304"/>
  <c r="R305" s="1"/>
  <c r="J304"/>
  <c r="J305" s="1"/>
  <c r="J212"/>
  <c r="J213" s="1"/>
  <c r="R212"/>
  <c r="Z212"/>
  <c r="Z213" s="1"/>
  <c r="J258"/>
  <c r="J259" s="1"/>
  <c r="R258"/>
  <c r="R259" s="1"/>
  <c r="Z258"/>
  <c r="Z259" s="1"/>
  <c r="D212"/>
  <c r="D213" s="1"/>
  <c r="L212"/>
  <c r="L213" s="1"/>
  <c r="T212"/>
  <c r="T213" s="1"/>
  <c r="AB212"/>
  <c r="AB213" s="1"/>
  <c r="D258"/>
  <c r="D259" s="1"/>
  <c r="L258"/>
  <c r="L259" s="1"/>
  <c r="T258"/>
  <c r="T259" s="1"/>
  <c r="AB258"/>
  <c r="AB259" s="1"/>
  <c r="F212"/>
  <c r="F213" s="1"/>
  <c r="N212"/>
  <c r="N213" s="1"/>
  <c r="V212"/>
  <c r="V213" s="1"/>
  <c r="F258"/>
  <c r="N258"/>
  <c r="N259" s="1"/>
  <c r="V258"/>
  <c r="AB74" l="1"/>
  <c r="AB75" s="1"/>
  <c r="T74"/>
  <c r="T75" s="1"/>
  <c r="L74"/>
  <c r="L75" s="1"/>
  <c r="D74"/>
  <c r="D75" s="1"/>
  <c r="X74"/>
  <c r="X75" s="1"/>
  <c r="P74"/>
  <c r="P75" s="1"/>
  <c r="H74"/>
  <c r="H75" s="1"/>
  <c r="AD74"/>
  <c r="AD75" s="1"/>
  <c r="N74"/>
  <c r="N75" s="1"/>
  <c r="AB1"/>
  <c r="Z74"/>
  <c r="Z75" s="1"/>
  <c r="J74"/>
  <c r="J75" s="1"/>
  <c r="V74"/>
  <c r="V75" s="1"/>
  <c r="F74"/>
  <c r="F75" s="1"/>
  <c r="R74"/>
  <c r="R75" s="1"/>
  <c r="AK1"/>
  <c r="AR262" l="1"/>
  <c r="AR216"/>
  <c r="AR170"/>
  <c r="AR124"/>
  <c r="AR32"/>
  <c r="AR308"/>
  <c r="AR78"/>
</calcChain>
</file>

<file path=xl/sharedStrings.xml><?xml version="1.0" encoding="utf-8"?>
<sst xmlns="http://schemas.openxmlformats.org/spreadsheetml/2006/main" count="969" uniqueCount="93">
  <si>
    <t>semaine 3</t>
  </si>
  <si>
    <t>Objectif CA TTC semaine :</t>
  </si>
  <si>
    <t>€</t>
  </si>
  <si>
    <t>Nbre H floor semaine :</t>
  </si>
  <si>
    <t>h</t>
  </si>
  <si>
    <t>Nbre H semaine :</t>
  </si>
  <si>
    <t>Personnes</t>
  </si>
  <si>
    <t>CLAIRE</t>
  </si>
  <si>
    <t>Nbr heures</t>
  </si>
  <si>
    <r>
      <rPr>
        <b/>
        <sz val="10"/>
        <color indexed="8"/>
        <rFont val="Calibri Light"/>
        <family val="2"/>
      </rPr>
      <t>F</t>
    </r>
    <r>
      <rPr>
        <sz val="10"/>
        <color indexed="8"/>
        <rFont val="Calibri Light"/>
        <family val="2"/>
      </rPr>
      <t>loor</t>
    </r>
  </si>
  <si>
    <r>
      <rPr>
        <b/>
        <sz val="10"/>
        <color indexed="8"/>
        <rFont val="Calibri Light"/>
        <family val="2"/>
      </rPr>
      <t>L</t>
    </r>
    <r>
      <rPr>
        <sz val="10"/>
        <color indexed="8"/>
        <rFont val="Calibri Light"/>
        <family val="2"/>
      </rPr>
      <t>ivraison</t>
    </r>
  </si>
  <si>
    <r>
      <t>H</t>
    </r>
    <r>
      <rPr>
        <sz val="10"/>
        <color rgb="FF000000"/>
        <rFont val="Calibri Light"/>
        <family val="2"/>
      </rPr>
      <t>angout</t>
    </r>
  </si>
  <si>
    <t>reste à plannifier</t>
  </si>
  <si>
    <r>
      <rPr>
        <b/>
        <sz val="10"/>
        <color theme="1"/>
        <rFont val="Calibri Light"/>
        <family val="2"/>
      </rPr>
      <t>B</t>
    </r>
    <r>
      <rPr>
        <sz val="10"/>
        <color theme="1"/>
        <rFont val="Calibri Light"/>
        <family val="2"/>
      </rPr>
      <t>ureau</t>
    </r>
  </si>
  <si>
    <r>
      <rPr>
        <b/>
        <sz val="10"/>
        <color indexed="8"/>
        <rFont val="Calibri Light"/>
        <family val="2"/>
      </rPr>
      <t>I</t>
    </r>
    <r>
      <rPr>
        <sz val="10"/>
        <color indexed="8"/>
        <rFont val="Calibri Light"/>
        <family val="2"/>
      </rPr>
      <t>nventaire</t>
    </r>
  </si>
  <si>
    <r>
      <rPr>
        <b/>
        <sz val="10"/>
        <color indexed="8"/>
        <rFont val="Calibri Light"/>
        <family val="2"/>
      </rPr>
      <t>M</t>
    </r>
    <r>
      <rPr>
        <sz val="10"/>
        <color rgb="FF000000"/>
        <rFont val="Calibri Light"/>
        <family val="2"/>
      </rPr>
      <t>eeting</t>
    </r>
  </si>
  <si>
    <t>Total H Dim</t>
  </si>
  <si>
    <t>JOUR(S) en AM</t>
  </si>
  <si>
    <t>JOUR(S) DE CP</t>
  </si>
  <si>
    <t>7h</t>
  </si>
  <si>
    <t>7h30</t>
  </si>
  <si>
    <t>8h</t>
  </si>
  <si>
    <t>8h30</t>
  </si>
  <si>
    <t>9h</t>
  </si>
  <si>
    <t>9h30</t>
  </si>
  <si>
    <t>10h</t>
  </si>
  <si>
    <t>10h30</t>
  </si>
  <si>
    <t>11h</t>
  </si>
  <si>
    <t>11h30</t>
  </si>
  <si>
    <t>12h</t>
  </si>
  <si>
    <t>12h30</t>
  </si>
  <si>
    <t>13h</t>
  </si>
  <si>
    <t>13h30</t>
  </si>
  <si>
    <t>14h</t>
  </si>
  <si>
    <t>14h30</t>
  </si>
  <si>
    <t>15h</t>
  </si>
  <si>
    <t>5h30</t>
  </si>
  <si>
    <t>16h</t>
  </si>
  <si>
    <t>16h30</t>
  </si>
  <si>
    <t>17h</t>
  </si>
  <si>
    <t>17h30</t>
  </si>
  <si>
    <t>18h</t>
  </si>
  <si>
    <t>18h30</t>
  </si>
  <si>
    <t>19h</t>
  </si>
  <si>
    <t>19h30</t>
  </si>
  <si>
    <t>20h</t>
  </si>
  <si>
    <t>20h30</t>
  </si>
  <si>
    <t>21h</t>
  </si>
  <si>
    <t>21h30</t>
  </si>
  <si>
    <t>22h</t>
  </si>
  <si>
    <t>22h30</t>
  </si>
  <si>
    <t>23h</t>
  </si>
  <si>
    <t>% semaine</t>
  </si>
  <si>
    <t>EMARGEMENT</t>
  </si>
  <si>
    <t>CA =</t>
  </si>
  <si>
    <t>employé</t>
  </si>
  <si>
    <t>CP</t>
  </si>
  <si>
    <t>AM</t>
  </si>
  <si>
    <t>Heures floor</t>
  </si>
  <si>
    <t>heures total</t>
  </si>
  <si>
    <t>heures de nuit</t>
  </si>
  <si>
    <t>Nb H floor =</t>
  </si>
  <si>
    <t>X</t>
  </si>
  <si>
    <t>H ménage =</t>
  </si>
  <si>
    <t>H admin =</t>
  </si>
  <si>
    <t>Nbre staff</t>
  </si>
  <si>
    <t>nbr h floor</t>
  </si>
  <si>
    <t>h floor</t>
  </si>
  <si>
    <t>h journée</t>
  </si>
  <si>
    <t>idéal/heure</t>
  </si>
  <si>
    <t xml:space="preserve">Total </t>
  </si>
  <si>
    <t>diff</t>
  </si>
  <si>
    <t>Prod</t>
  </si>
  <si>
    <t>b</t>
  </si>
  <si>
    <t>f</t>
  </si>
  <si>
    <t>l</t>
  </si>
  <si>
    <t>L</t>
  </si>
  <si>
    <t>C</t>
  </si>
  <si>
    <t>i</t>
  </si>
  <si>
    <t>STP</t>
  </si>
  <si>
    <t>F</t>
  </si>
  <si>
    <t>A</t>
  </si>
  <si>
    <t>Z</t>
  </si>
  <si>
    <t>E</t>
  </si>
  <si>
    <t>R</t>
  </si>
  <si>
    <t>T</t>
  </si>
  <si>
    <t>Y</t>
  </si>
  <si>
    <t>U</t>
  </si>
  <si>
    <t>I</t>
  </si>
  <si>
    <t>B</t>
  </si>
  <si>
    <t>FF</t>
  </si>
  <si>
    <t>Nb ticket resto</t>
  </si>
  <si>
    <t>ticket resto midi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</si>
</sst>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0.0"/>
  </numFmts>
  <fonts count="26">
    <font>
      <sz val="11"/>
      <color theme="1"/>
      <name val="Calibri"/>
      <family val="2"/>
      <scheme val="minor"/>
    </font>
    <font>
      <b/>
      <sz val="20"/>
      <color theme="1"/>
      <name val="Calibri Light"/>
      <family val="2"/>
    </font>
    <font>
      <b/>
      <i/>
      <u/>
      <sz val="10"/>
      <color theme="1"/>
      <name val="Calibri Light"/>
      <family val="2"/>
    </font>
    <font>
      <b/>
      <sz val="10"/>
      <color theme="1"/>
      <name val="Calibri Light"/>
      <family val="2"/>
    </font>
    <font>
      <sz val="11"/>
      <color theme="1"/>
      <name val="Calibri Light"/>
      <family val="2"/>
    </font>
    <font>
      <sz val="9"/>
      <color theme="1"/>
      <name val="Calibri Light"/>
      <family val="2"/>
    </font>
    <font>
      <b/>
      <u/>
      <sz val="11"/>
      <color theme="1"/>
      <name val="Calibri Light"/>
      <family val="2"/>
    </font>
    <font>
      <sz val="10"/>
      <color theme="1"/>
      <name val="Calibri Light"/>
      <family val="2"/>
    </font>
    <font>
      <b/>
      <sz val="10"/>
      <color indexed="8"/>
      <name val="Calibri Light"/>
      <family val="2"/>
    </font>
    <font>
      <sz val="10"/>
      <color indexed="8"/>
      <name val="Calibri Light"/>
      <family val="2"/>
    </font>
    <font>
      <sz val="10"/>
      <color rgb="FF000000"/>
      <name val="Calibri Light"/>
      <family val="2"/>
    </font>
    <font>
      <sz val="7"/>
      <color theme="1"/>
      <name val="Calibri Light"/>
      <family val="2"/>
    </font>
    <font>
      <sz val="8"/>
      <color indexed="8"/>
      <name val="Calibri Light"/>
      <family val="2"/>
    </font>
    <font>
      <sz val="7.5"/>
      <color theme="1"/>
      <name val="Calibri Light"/>
      <family val="2"/>
    </font>
    <font>
      <b/>
      <sz val="7"/>
      <color theme="1"/>
      <name val="Calibri Light"/>
      <family val="2"/>
    </font>
    <font>
      <b/>
      <i/>
      <u/>
      <sz val="11"/>
      <color theme="1"/>
      <name val="Calibri Light"/>
      <family val="2"/>
    </font>
    <font>
      <b/>
      <sz val="8"/>
      <color theme="1"/>
      <name val="Calibri Light"/>
      <family val="2"/>
    </font>
    <font>
      <i/>
      <sz val="11"/>
      <color theme="1"/>
      <name val="Calibri Light"/>
      <family val="2"/>
    </font>
    <font>
      <b/>
      <sz val="11"/>
      <color theme="1"/>
      <name val="Calibri Light"/>
      <family val="2"/>
    </font>
    <font>
      <b/>
      <i/>
      <u/>
      <sz val="7"/>
      <color theme="1"/>
      <name val="Calibri Light"/>
      <family val="2"/>
    </font>
    <font>
      <b/>
      <sz val="14"/>
      <color theme="1"/>
      <name val="Calibri Light"/>
      <family val="2"/>
    </font>
    <font>
      <sz val="8"/>
      <color theme="1"/>
      <name val="Calibri Light"/>
      <family val="2"/>
    </font>
    <font>
      <sz val="6"/>
      <color theme="1"/>
      <name val="Calibri Light"/>
      <family val="2"/>
    </font>
    <font>
      <b/>
      <i/>
      <sz val="11"/>
      <color theme="1"/>
      <name val="Calibri Light"/>
      <family val="2"/>
    </font>
    <font>
      <b/>
      <sz val="16"/>
      <color theme="1"/>
      <name val="Calibri Light"/>
      <family val="2"/>
    </font>
    <font>
      <sz val="16"/>
      <color theme="1"/>
      <name val="Calibri Light"/>
      <family val="2"/>
    </font>
  </fonts>
  <fills count="2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5EB14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8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1" fillId="5" borderId="6" xfId="0" applyFont="1" applyFill="1" applyBorder="1" applyAlignment="1">
      <alignment horizontal="center" vertical="center"/>
    </xf>
    <xf numFmtId="0" fontId="6" fillId="0" borderId="0" xfId="0" applyFont="1"/>
    <xf numFmtId="0" fontId="4" fillId="0" borderId="0" xfId="0" applyFont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7" fillId="8" borderId="0" xfId="0" applyFont="1" applyFill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0" fontId="7" fillId="10" borderId="0" xfId="0" applyFont="1" applyFill="1" applyAlignment="1">
      <alignment horizontal="center" vertical="center"/>
    </xf>
    <xf numFmtId="0" fontId="7" fillId="12" borderId="0" xfId="0" applyFont="1" applyFill="1" applyAlignment="1">
      <alignment horizontal="center" vertical="center"/>
    </xf>
    <xf numFmtId="0" fontId="7" fillId="13" borderId="0" xfId="0" applyFont="1" applyFill="1" applyAlignment="1">
      <alignment horizontal="center" vertical="center"/>
    </xf>
    <xf numFmtId="0" fontId="7" fillId="14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10" borderId="0" xfId="0" applyFont="1" applyFill="1" applyAlignment="1">
      <alignment horizontal="left" vertical="center"/>
    </xf>
    <xf numFmtId="0" fontId="1" fillId="5" borderId="17" xfId="0" applyFont="1" applyFill="1" applyBorder="1" applyAlignment="1">
      <alignment horizontal="center" vertical="center"/>
    </xf>
    <xf numFmtId="0" fontId="1" fillId="0" borderId="0" xfId="0" applyFont="1" applyAlignment="1">
      <alignment vertical="center" textRotation="90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left" vertical="center"/>
    </xf>
    <xf numFmtId="0" fontId="14" fillId="17" borderId="24" xfId="0" applyFont="1" applyFill="1" applyBorder="1" applyAlignment="1">
      <alignment horizontal="left" vertical="center"/>
    </xf>
    <xf numFmtId="0" fontId="14" fillId="17" borderId="25" xfId="0" applyFont="1" applyFill="1" applyBorder="1" applyAlignment="1">
      <alignment horizontal="left" vertical="center"/>
    </xf>
    <xf numFmtId="0" fontId="14" fillId="17" borderId="26" xfId="0" applyFont="1" applyFill="1" applyBorder="1" applyAlignment="1">
      <alignment horizontal="left" vertical="center"/>
    </xf>
    <xf numFmtId="0" fontId="14" fillId="17" borderId="27" xfId="0" applyFont="1" applyFill="1" applyBorder="1" applyAlignment="1">
      <alignment horizontal="left" vertical="center"/>
    </xf>
    <xf numFmtId="0" fontId="14" fillId="17" borderId="28" xfId="0" applyFont="1" applyFill="1" applyBorder="1" applyAlignment="1">
      <alignment horizontal="left" vertical="center"/>
    </xf>
    <xf numFmtId="0" fontId="15" fillId="0" borderId="0" xfId="0" applyFont="1"/>
    <xf numFmtId="0" fontId="4" fillId="18" borderId="0" xfId="0" applyFont="1" applyFill="1" applyAlignment="1">
      <alignment horizontal="left" vertical="center"/>
    </xf>
    <xf numFmtId="0" fontId="4" fillId="18" borderId="0" xfId="0" applyFont="1" applyFill="1"/>
    <xf numFmtId="0" fontId="15" fillId="0" borderId="0" xfId="0" applyFont="1" applyAlignment="1">
      <alignment horizontal="right"/>
    </xf>
    <xf numFmtId="0" fontId="4" fillId="0" borderId="1" xfId="0" applyFont="1" applyBorder="1" applyAlignment="1">
      <alignment horizontal="left" vertical="center"/>
    </xf>
    <xf numFmtId="0" fontId="4" fillId="16" borderId="2" xfId="0" applyFont="1" applyFill="1" applyBorder="1" applyAlignment="1">
      <alignment horizontal="center" vertical="center"/>
    </xf>
    <xf numFmtId="0" fontId="4" fillId="15" borderId="2" xfId="0" applyFont="1" applyFill="1" applyBorder="1" applyAlignment="1">
      <alignment horizontal="center" vertical="center"/>
    </xf>
    <xf numFmtId="0" fontId="14" fillId="0" borderId="24" xfId="0" applyFont="1" applyBorder="1" applyAlignment="1">
      <alignment horizontal="left" vertical="center"/>
    </xf>
    <xf numFmtId="0" fontId="14" fillId="0" borderId="25" xfId="0" applyFont="1" applyBorder="1" applyAlignment="1">
      <alignment horizontal="left" vertical="center"/>
    </xf>
    <xf numFmtId="0" fontId="14" fillId="0" borderId="26" xfId="0" applyFont="1" applyBorder="1" applyAlignment="1">
      <alignment horizontal="left" vertical="center"/>
    </xf>
    <xf numFmtId="0" fontId="14" fillId="0" borderId="27" xfId="0" applyFont="1" applyBorder="1" applyAlignment="1">
      <alignment horizontal="left" vertical="center"/>
    </xf>
    <xf numFmtId="0" fontId="14" fillId="0" borderId="28" xfId="0" applyFont="1" applyBorder="1" applyAlignment="1">
      <alignment horizontal="left" vertical="center"/>
    </xf>
    <xf numFmtId="0" fontId="16" fillId="0" borderId="10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19" fillId="0" borderId="0" xfId="0" applyFont="1" applyAlignment="1">
      <alignment horizontal="right" vertical="center"/>
    </xf>
    <xf numFmtId="0" fontId="4" fillId="20" borderId="34" xfId="0" applyFont="1" applyFill="1" applyBorder="1" applyAlignment="1">
      <alignment horizontal="left" vertical="center"/>
    </xf>
    <xf numFmtId="0" fontId="4" fillId="20" borderId="0" xfId="0" applyFont="1" applyFill="1"/>
    <xf numFmtId="0" fontId="4" fillId="20" borderId="38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16" borderId="41" xfId="0" applyFont="1" applyFill="1" applyBorder="1" applyAlignment="1">
      <alignment horizontal="center" vertical="center"/>
    </xf>
    <xf numFmtId="0" fontId="4" fillId="15" borderId="41" xfId="0" applyFont="1" applyFill="1" applyBorder="1" applyAlignment="1">
      <alignment horizontal="center" vertical="center"/>
    </xf>
    <xf numFmtId="0" fontId="4" fillId="0" borderId="42" xfId="0" applyFont="1" applyBorder="1"/>
    <xf numFmtId="0" fontId="4" fillId="0" borderId="43" xfId="0" applyFont="1" applyBorder="1"/>
    <xf numFmtId="0" fontId="4" fillId="20" borderId="44" xfId="0" applyFont="1" applyFill="1" applyBorder="1" applyAlignment="1">
      <alignment horizontal="center" vertical="center"/>
    </xf>
    <xf numFmtId="0" fontId="4" fillId="10" borderId="44" xfId="0" applyFont="1" applyFill="1" applyBorder="1" applyAlignment="1">
      <alignment horizontal="center" vertical="center"/>
    </xf>
    <xf numFmtId="0" fontId="4" fillId="10" borderId="45" xfId="0" applyFont="1" applyFill="1" applyBorder="1" applyAlignment="1">
      <alignment horizontal="center" vertical="center"/>
    </xf>
    <xf numFmtId="0" fontId="21" fillId="0" borderId="46" xfId="0" applyFont="1" applyBorder="1" applyAlignment="1">
      <alignment horizontal="center" vertical="center"/>
    </xf>
    <xf numFmtId="0" fontId="21" fillId="0" borderId="47" xfId="0" applyFont="1" applyBorder="1" applyAlignment="1">
      <alignment horizontal="center" vertical="center"/>
    </xf>
    <xf numFmtId="0" fontId="4" fillId="20" borderId="40" xfId="0" applyFont="1" applyFill="1" applyBorder="1" applyAlignment="1">
      <alignment horizontal="left" vertical="center"/>
    </xf>
    <xf numFmtId="0" fontId="4" fillId="20" borderId="45" xfId="0" applyFont="1" applyFill="1" applyBorder="1" applyAlignment="1">
      <alignment horizontal="center" vertical="center"/>
    </xf>
    <xf numFmtId="0" fontId="4" fillId="10" borderId="40" xfId="0" applyFont="1" applyFill="1" applyBorder="1" applyAlignment="1">
      <alignment horizontal="left" vertical="center"/>
    </xf>
    <xf numFmtId="0" fontId="4" fillId="10" borderId="42" xfId="0" applyFont="1" applyFill="1" applyBorder="1"/>
    <xf numFmtId="0" fontId="4" fillId="10" borderId="43" xfId="0" applyFont="1" applyFill="1" applyBorder="1"/>
    <xf numFmtId="0" fontId="4" fillId="10" borderId="0" xfId="0" applyFont="1" applyFill="1"/>
    <xf numFmtId="0" fontId="4" fillId="20" borderId="42" xfId="0" applyFont="1" applyFill="1" applyBorder="1"/>
    <xf numFmtId="0" fontId="22" fillId="20" borderId="52" xfId="0" applyFont="1" applyFill="1" applyBorder="1" applyAlignment="1">
      <alignment horizontal="center" vertical="center"/>
    </xf>
    <xf numFmtId="0" fontId="22" fillId="20" borderId="53" xfId="0" applyFont="1" applyFill="1" applyBorder="1" applyAlignment="1">
      <alignment horizontal="center" vertical="center"/>
    </xf>
    <xf numFmtId="0" fontId="22" fillId="20" borderId="54" xfId="0" applyFont="1" applyFill="1" applyBorder="1" applyAlignment="1">
      <alignment horizontal="center" vertical="center"/>
    </xf>
    <xf numFmtId="0" fontId="22" fillId="20" borderId="42" xfId="0" applyFont="1" applyFill="1" applyBorder="1" applyAlignment="1">
      <alignment horizontal="center" vertical="center"/>
    </xf>
    <xf numFmtId="0" fontId="22" fillId="20" borderId="43" xfId="0" applyFont="1" applyFill="1" applyBorder="1" applyAlignment="1">
      <alignment horizontal="center" vertical="center"/>
    </xf>
    <xf numFmtId="0" fontId="22" fillId="0" borderId="52" xfId="0" applyFont="1" applyBorder="1" applyAlignment="1">
      <alignment horizontal="center" vertical="center"/>
    </xf>
    <xf numFmtId="0" fontId="22" fillId="0" borderId="53" xfId="0" applyFont="1" applyBorder="1" applyAlignment="1">
      <alignment horizontal="center" vertical="center"/>
    </xf>
    <xf numFmtId="0" fontId="22" fillId="0" borderId="54" xfId="0" applyFont="1" applyBorder="1" applyAlignment="1">
      <alignment horizontal="center" vertical="center"/>
    </xf>
    <xf numFmtId="0" fontId="22" fillId="0" borderId="42" xfId="0" applyFont="1" applyBorder="1" applyAlignment="1">
      <alignment horizontal="center" vertical="center"/>
    </xf>
    <xf numFmtId="0" fontId="22" fillId="0" borderId="4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20" borderId="55" xfId="0" applyFont="1" applyFill="1" applyBorder="1" applyAlignment="1">
      <alignment horizontal="left" vertical="center"/>
    </xf>
    <xf numFmtId="0" fontId="4" fillId="16" borderId="56" xfId="0" applyFont="1" applyFill="1" applyBorder="1" applyAlignment="1">
      <alignment horizontal="center" vertical="center"/>
    </xf>
    <xf numFmtId="0" fontId="4" fillId="15" borderId="56" xfId="0" applyFont="1" applyFill="1" applyBorder="1" applyAlignment="1">
      <alignment horizontal="center" vertical="center"/>
    </xf>
    <xf numFmtId="0" fontId="4" fillId="20" borderId="57" xfId="0" applyFont="1" applyFill="1" applyBorder="1"/>
    <xf numFmtId="0" fontId="22" fillId="20" borderId="58" xfId="0" applyFont="1" applyFill="1" applyBorder="1" applyAlignment="1">
      <alignment horizontal="center" vertical="center"/>
    </xf>
    <xf numFmtId="0" fontId="22" fillId="20" borderId="59" xfId="0" applyFont="1" applyFill="1" applyBorder="1" applyAlignment="1">
      <alignment horizontal="center" vertical="center"/>
    </xf>
    <xf numFmtId="0" fontId="22" fillId="20" borderId="60" xfId="0" applyFont="1" applyFill="1" applyBorder="1" applyAlignment="1">
      <alignment horizontal="center" vertical="center"/>
    </xf>
    <xf numFmtId="0" fontId="22" fillId="20" borderId="57" xfId="0" applyFont="1" applyFill="1" applyBorder="1" applyAlignment="1">
      <alignment horizontal="center" vertical="center"/>
    </xf>
    <xf numFmtId="0" fontId="22" fillId="20" borderId="61" xfId="0" applyFont="1" applyFill="1" applyBorder="1" applyAlignment="1">
      <alignment horizontal="center" vertical="center"/>
    </xf>
    <xf numFmtId="0" fontId="4" fillId="20" borderId="62" xfId="0" applyFont="1" applyFill="1" applyBorder="1" applyAlignment="1">
      <alignment horizontal="center" vertical="center"/>
    </xf>
    <xf numFmtId="0" fontId="4" fillId="20" borderId="63" xfId="0" applyFont="1" applyFill="1" applyBorder="1" applyAlignment="1">
      <alignment horizontal="center" vertical="center"/>
    </xf>
    <xf numFmtId="0" fontId="17" fillId="2" borderId="34" xfId="0" applyFont="1" applyFill="1" applyBorder="1" applyAlignment="1">
      <alignment horizontal="left" vertical="center"/>
    </xf>
    <xf numFmtId="0" fontId="17" fillId="2" borderId="35" xfId="0" applyFont="1" applyFill="1" applyBorder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4" fillId="10" borderId="0" xfId="0" applyFont="1" applyFill="1" applyAlignment="1">
      <alignment vertical="center"/>
    </xf>
    <xf numFmtId="0" fontId="17" fillId="4" borderId="10" xfId="0" applyFont="1" applyFill="1" applyBorder="1" applyAlignment="1">
      <alignment horizontal="left" vertical="center"/>
    </xf>
    <xf numFmtId="0" fontId="17" fillId="4" borderId="0" xfId="0" applyFont="1" applyFill="1" applyAlignment="1">
      <alignment horizontal="left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3" fillId="0" borderId="48" xfId="0" applyFont="1" applyBorder="1" applyAlignment="1">
      <alignment horizontal="left" vertical="center"/>
    </xf>
    <xf numFmtId="0" fontId="23" fillId="0" borderId="67" xfId="0" applyFont="1" applyBorder="1" applyAlignment="1">
      <alignment horizontal="left" vertical="center"/>
    </xf>
    <xf numFmtId="0" fontId="21" fillId="4" borderId="74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7" fillId="0" borderId="2" xfId="0" applyFont="1" applyBorder="1" applyAlignment="1">
      <alignment horizontal="left" vertical="center"/>
    </xf>
    <xf numFmtId="2" fontId="21" fillId="21" borderId="32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164" fontId="4" fillId="19" borderId="0" xfId="0" applyNumberFormat="1" applyFont="1" applyFill="1" applyAlignment="1">
      <alignment horizontal="center"/>
    </xf>
    <xf numFmtId="0" fontId="4" fillId="0" borderId="10" xfId="0" applyFont="1" applyBorder="1" applyAlignment="1">
      <alignment horizontal="left" vertical="center"/>
    </xf>
    <xf numFmtId="0" fontId="4" fillId="16" borderId="0" xfId="0" applyFont="1" applyFill="1" applyAlignment="1">
      <alignment horizontal="center" vertical="center"/>
    </xf>
    <xf numFmtId="0" fontId="4" fillId="15" borderId="0" xfId="0" applyFont="1" applyFill="1" applyAlignment="1">
      <alignment horizontal="center" vertical="center"/>
    </xf>
    <xf numFmtId="0" fontId="14" fillId="0" borderId="77" xfId="0" applyFont="1" applyBorder="1" applyAlignment="1">
      <alignment horizontal="left" vertical="center"/>
    </xf>
    <xf numFmtId="0" fontId="14" fillId="0" borderId="78" xfId="0" applyFont="1" applyBorder="1" applyAlignment="1">
      <alignment horizontal="left" vertical="center"/>
    </xf>
    <xf numFmtId="0" fontId="14" fillId="0" borderId="79" xfId="0" applyFont="1" applyBorder="1" applyAlignment="1">
      <alignment horizontal="left" vertical="center"/>
    </xf>
    <xf numFmtId="0" fontId="14" fillId="0" borderId="80" xfId="0" applyFont="1" applyBorder="1" applyAlignment="1">
      <alignment horizontal="left" vertical="center"/>
    </xf>
    <xf numFmtId="0" fontId="14" fillId="0" borderId="81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 wrapText="1"/>
    </xf>
    <xf numFmtId="0" fontId="4" fillId="16" borderId="47" xfId="0" applyFont="1" applyFill="1" applyBorder="1" applyAlignment="1">
      <alignment horizontal="center" vertical="center"/>
    </xf>
    <xf numFmtId="0" fontId="4" fillId="15" borderId="47" xfId="0" applyFont="1" applyFill="1" applyBorder="1" applyAlignment="1">
      <alignment horizontal="center" vertical="center"/>
    </xf>
    <xf numFmtId="0" fontId="4" fillId="20" borderId="4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20" borderId="10" xfId="0" applyFont="1" applyFill="1" applyBorder="1" applyAlignment="1">
      <alignment horizontal="center" vertical="center"/>
    </xf>
    <xf numFmtId="0" fontId="4" fillId="0" borderId="48" xfId="0" applyFont="1" applyBorder="1" applyAlignment="1">
      <alignment horizontal="left" vertical="center"/>
    </xf>
    <xf numFmtId="0" fontId="4" fillId="16" borderId="67" xfId="0" applyFont="1" applyFill="1" applyBorder="1" applyAlignment="1">
      <alignment horizontal="center" vertical="center"/>
    </xf>
    <xf numFmtId="0" fontId="4" fillId="15" borderId="67" xfId="0" applyFont="1" applyFill="1" applyBorder="1" applyAlignment="1">
      <alignment horizontal="center" vertical="center"/>
    </xf>
    <xf numFmtId="0" fontId="4" fillId="0" borderId="72" xfId="0" applyFont="1" applyBorder="1"/>
    <xf numFmtId="0" fontId="22" fillId="0" borderId="73" xfId="0" applyFont="1" applyBorder="1" applyAlignment="1">
      <alignment horizontal="center" vertical="center"/>
    </xf>
    <xf numFmtId="0" fontId="22" fillId="0" borderId="70" xfId="0" applyFont="1" applyBorder="1" applyAlignment="1">
      <alignment horizontal="center" vertical="center"/>
    </xf>
    <xf numFmtId="0" fontId="22" fillId="0" borderId="71" xfId="0" applyFont="1" applyBorder="1" applyAlignment="1">
      <alignment horizontal="center" vertical="center"/>
    </xf>
    <xf numFmtId="0" fontId="22" fillId="0" borderId="72" xfId="0" applyFont="1" applyBorder="1" applyAlignment="1">
      <alignment horizontal="center" vertical="center"/>
    </xf>
    <xf numFmtId="0" fontId="22" fillId="0" borderId="57" xfId="0" applyFont="1" applyBorder="1" applyAlignment="1">
      <alignment horizontal="center" vertical="center"/>
    </xf>
    <xf numFmtId="0" fontId="22" fillId="0" borderId="58" xfId="0" applyFont="1" applyBorder="1" applyAlignment="1">
      <alignment horizontal="center" vertical="center"/>
    </xf>
    <xf numFmtId="0" fontId="22" fillId="0" borderId="59" xfId="0" applyFont="1" applyBorder="1" applyAlignment="1">
      <alignment horizontal="center" vertical="center"/>
    </xf>
    <xf numFmtId="0" fontId="22" fillId="0" borderId="60" xfId="0" applyFont="1" applyBorder="1" applyAlignment="1">
      <alignment horizontal="center" vertical="center"/>
    </xf>
    <xf numFmtId="0" fontId="22" fillId="0" borderId="61" xfId="0" applyFont="1" applyBorder="1" applyAlignment="1">
      <alignment horizontal="center" vertical="center"/>
    </xf>
    <xf numFmtId="0" fontId="4" fillId="10" borderId="62" xfId="0" applyFont="1" applyFill="1" applyBorder="1" applyAlignment="1">
      <alignment horizontal="center" vertical="center"/>
    </xf>
    <xf numFmtId="0" fontId="4" fillId="10" borderId="15" xfId="0" applyFont="1" applyFill="1" applyBorder="1" applyAlignment="1">
      <alignment horizontal="center" vertical="center"/>
    </xf>
    <xf numFmtId="0" fontId="4" fillId="0" borderId="16" xfId="0" applyFont="1" applyBorder="1"/>
    <xf numFmtId="0" fontId="4" fillId="20" borderId="15" xfId="0" applyFont="1" applyFill="1" applyBorder="1" applyAlignment="1">
      <alignment horizontal="center" vertical="center"/>
    </xf>
    <xf numFmtId="14" fontId="14" fillId="0" borderId="79" xfId="0" applyNumberFormat="1" applyFont="1" applyBorder="1" applyAlignment="1">
      <alignment horizontal="left" vertical="center"/>
    </xf>
    <xf numFmtId="0" fontId="4" fillId="20" borderId="34" xfId="0" applyFont="1" applyFill="1" applyBorder="1" applyAlignment="1">
      <alignment horizontal="center" vertical="center"/>
    </xf>
    <xf numFmtId="0" fontId="4" fillId="20" borderId="40" xfId="0" applyFont="1" applyFill="1" applyBorder="1" applyAlignment="1">
      <alignment horizontal="center" vertical="center"/>
    </xf>
    <xf numFmtId="0" fontId="4" fillId="20" borderId="55" xfId="0" applyFont="1" applyFill="1" applyBorder="1" applyAlignment="1">
      <alignment horizontal="center" vertical="center"/>
    </xf>
    <xf numFmtId="0" fontId="22" fillId="20" borderId="82" xfId="0" applyFont="1" applyFill="1" applyBorder="1" applyAlignment="1">
      <alignment horizontal="center" vertical="center"/>
    </xf>
    <xf numFmtId="0" fontId="22" fillId="20" borderId="36" xfId="0" applyFont="1" applyFill="1" applyBorder="1" applyAlignment="1">
      <alignment horizontal="center" vertical="center"/>
    </xf>
    <xf numFmtId="0" fontId="22" fillId="20" borderId="83" xfId="0" applyFont="1" applyFill="1" applyBorder="1" applyAlignment="1">
      <alignment horizontal="center" vertical="center"/>
    </xf>
    <xf numFmtId="0" fontId="22" fillId="20" borderId="84" xfId="0" applyFont="1" applyFill="1" applyBorder="1" applyAlignment="1">
      <alignment horizontal="center" vertical="center"/>
    </xf>
    <xf numFmtId="0" fontId="22" fillId="20" borderId="3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4" fillId="0" borderId="13" xfId="0" applyFont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left" vertical="center"/>
    </xf>
    <xf numFmtId="0" fontId="5" fillId="6" borderId="8" xfId="0" applyFont="1" applyFill="1" applyBorder="1" applyAlignment="1">
      <alignment horizontal="left" vertical="center"/>
    </xf>
    <xf numFmtId="0" fontId="4" fillId="11" borderId="13" xfId="0" applyFont="1" applyFill="1" applyBorder="1" applyAlignment="1">
      <alignment horizontal="center" vertical="center"/>
    </xf>
    <xf numFmtId="0" fontId="4" fillId="11" borderId="14" xfId="0" applyFont="1" applyFill="1" applyBorder="1" applyAlignment="1">
      <alignment horizontal="center" vertical="center"/>
    </xf>
    <xf numFmtId="0" fontId="11" fillId="11" borderId="12" xfId="0" applyFont="1" applyFill="1" applyBorder="1" applyAlignment="1">
      <alignment horizontal="center" vertical="center"/>
    </xf>
    <xf numFmtId="0" fontId="11" fillId="11" borderId="13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1" fillId="11" borderId="12" xfId="0" applyFont="1" applyFill="1" applyBorder="1" applyAlignment="1">
      <alignment horizontal="left" vertical="center"/>
    </xf>
    <xf numFmtId="0" fontId="11" fillId="11" borderId="13" xfId="0" applyFont="1" applyFill="1" applyBorder="1" applyAlignment="1">
      <alignment horizontal="left" vertical="center"/>
    </xf>
    <xf numFmtId="0" fontId="11" fillId="15" borderId="12" xfId="0" applyFont="1" applyFill="1" applyBorder="1" applyAlignment="1">
      <alignment horizontal="center" vertical="center"/>
    </xf>
    <xf numFmtId="0" fontId="11" fillId="15" borderId="13" xfId="0" applyFont="1" applyFill="1" applyBorder="1" applyAlignment="1">
      <alignment horizontal="center" vertical="center"/>
    </xf>
    <xf numFmtId="0" fontId="4" fillId="15" borderId="18" xfId="0" applyFont="1" applyFill="1" applyBorder="1" applyAlignment="1">
      <alignment horizontal="center" vertical="center"/>
    </xf>
    <xf numFmtId="0" fontId="4" fillId="15" borderId="19" xfId="0" applyFont="1" applyFill="1" applyBorder="1" applyAlignment="1">
      <alignment horizontal="center" vertical="center"/>
    </xf>
    <xf numFmtId="0" fontId="4" fillId="16" borderId="22" xfId="0" applyFont="1" applyFill="1" applyBorder="1" applyAlignment="1">
      <alignment horizontal="center" vertical="center"/>
    </xf>
    <xf numFmtId="0" fontId="4" fillId="16" borderId="23" xfId="0" applyFont="1" applyFill="1" applyBorder="1" applyAlignment="1">
      <alignment horizontal="center" vertical="center"/>
    </xf>
    <xf numFmtId="0" fontId="4" fillId="15" borderId="20" xfId="0" applyFont="1" applyFill="1" applyBorder="1" applyAlignment="1">
      <alignment horizontal="center" vertical="center"/>
    </xf>
    <xf numFmtId="0" fontId="13" fillId="16" borderId="21" xfId="0" applyFont="1" applyFill="1" applyBorder="1" applyAlignment="1">
      <alignment horizontal="center" vertical="center"/>
    </xf>
    <xf numFmtId="0" fontId="13" fillId="16" borderId="22" xfId="0" applyFont="1" applyFill="1" applyBorder="1" applyAlignment="1">
      <alignment horizontal="center" vertical="center"/>
    </xf>
    <xf numFmtId="0" fontId="4" fillId="15" borderId="13" xfId="0" applyFont="1" applyFill="1" applyBorder="1" applyAlignment="1">
      <alignment horizontal="center" vertical="center"/>
    </xf>
    <xf numFmtId="0" fontId="4" fillId="15" borderId="14" xfId="0" applyFont="1" applyFill="1" applyBorder="1" applyAlignment="1">
      <alignment horizontal="center" vertical="center"/>
    </xf>
    <xf numFmtId="164" fontId="4" fillId="19" borderId="1" xfId="0" applyNumberFormat="1" applyFont="1" applyFill="1" applyBorder="1" applyAlignment="1">
      <alignment horizontal="center"/>
    </xf>
    <xf numFmtId="164" fontId="4" fillId="19" borderId="2" xfId="0" applyNumberFormat="1" applyFont="1" applyFill="1" applyBorder="1" applyAlignment="1">
      <alignment horizontal="center"/>
    </xf>
    <xf numFmtId="164" fontId="4" fillId="19" borderId="3" xfId="0" applyNumberFormat="1" applyFont="1" applyFill="1" applyBorder="1" applyAlignment="1">
      <alignment horizontal="center"/>
    </xf>
    <xf numFmtId="0" fontId="4" fillId="10" borderId="10" xfId="0" applyFont="1" applyFill="1" applyBorder="1" applyAlignment="1">
      <alignment vertical="center"/>
    </xf>
    <xf numFmtId="0" fontId="4" fillId="10" borderId="11" xfId="0" applyFont="1" applyFill="1" applyBorder="1" applyAlignment="1">
      <alignment vertical="center"/>
    </xf>
    <xf numFmtId="0" fontId="4" fillId="3" borderId="48" xfId="0" applyFont="1" applyFill="1" applyBorder="1" applyAlignment="1">
      <alignment horizontal="center"/>
    </xf>
    <xf numFmtId="0" fontId="4" fillId="3" borderId="49" xfId="0" applyFont="1" applyFill="1" applyBorder="1" applyAlignment="1">
      <alignment horizontal="center"/>
    </xf>
    <xf numFmtId="0" fontId="4" fillId="3" borderId="46" xfId="0" applyFont="1" applyFill="1" applyBorder="1" applyAlignment="1">
      <alignment horizontal="center"/>
    </xf>
    <xf numFmtId="0" fontId="4" fillId="3" borderId="50" xfId="0" applyFont="1" applyFill="1" applyBorder="1" applyAlignment="1">
      <alignment horizontal="center"/>
    </xf>
    <xf numFmtId="0" fontId="4" fillId="3" borderId="51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0" fontId="16" fillId="0" borderId="10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7" fillId="3" borderId="29" xfId="0" applyFont="1" applyFill="1" applyBorder="1" applyAlignment="1">
      <alignment horizontal="center" vertical="center"/>
    </xf>
    <xf numFmtId="0" fontId="17" fillId="3" borderId="33" xfId="0" applyFont="1" applyFill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165" fontId="18" fillId="0" borderId="30" xfId="0" applyNumberFormat="1" applyFont="1" applyBorder="1" applyAlignment="1">
      <alignment horizontal="center" vertical="center"/>
    </xf>
    <xf numFmtId="0" fontId="4" fillId="10" borderId="6" xfId="0" applyFont="1" applyFill="1" applyBorder="1" applyAlignment="1">
      <alignment vertical="center"/>
    </xf>
    <xf numFmtId="0" fontId="4" fillId="2" borderId="66" xfId="0" applyFont="1" applyFill="1" applyBorder="1" applyAlignment="1">
      <alignment horizontal="center" vertical="center"/>
    </xf>
    <xf numFmtId="0" fontId="4" fillId="10" borderId="15" xfId="0" applyFont="1" applyFill="1" applyBorder="1" applyAlignment="1">
      <alignment vertical="center"/>
    </xf>
    <xf numFmtId="0" fontId="4" fillId="10" borderId="17" xfId="0" applyFont="1" applyFill="1" applyBorder="1" applyAlignment="1">
      <alignment vertical="center"/>
    </xf>
    <xf numFmtId="0" fontId="4" fillId="2" borderId="64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4" fillId="4" borderId="51" xfId="0" applyFont="1" applyFill="1" applyBorder="1" applyAlignment="1">
      <alignment horizontal="center" vertical="center"/>
    </xf>
    <xf numFmtId="165" fontId="4" fillId="0" borderId="68" xfId="0" applyNumberFormat="1" applyFont="1" applyBorder="1" applyAlignment="1">
      <alignment horizontal="center" vertical="center"/>
    </xf>
    <xf numFmtId="165" fontId="4" fillId="0" borderId="69" xfId="0" applyNumberFormat="1" applyFont="1" applyBorder="1" applyAlignment="1">
      <alignment horizontal="center" vertical="center"/>
    </xf>
    <xf numFmtId="165" fontId="4" fillId="0" borderId="70" xfId="0" applyNumberFormat="1" applyFont="1" applyBorder="1" applyAlignment="1">
      <alignment horizontal="center" vertical="center"/>
    </xf>
    <xf numFmtId="165" fontId="4" fillId="0" borderId="71" xfId="0" applyNumberFormat="1" applyFont="1" applyBorder="1" applyAlignment="1">
      <alignment horizontal="center" vertical="center"/>
    </xf>
    <xf numFmtId="165" fontId="4" fillId="0" borderId="72" xfId="0" applyNumberFormat="1" applyFont="1" applyBorder="1" applyAlignment="1">
      <alignment horizontal="center" vertical="center"/>
    </xf>
    <xf numFmtId="165" fontId="4" fillId="0" borderId="73" xfId="0" applyNumberFormat="1" applyFont="1" applyBorder="1" applyAlignment="1">
      <alignment horizontal="center" vertical="center"/>
    </xf>
    <xf numFmtId="165" fontId="4" fillId="0" borderId="75" xfId="0" applyNumberFormat="1" applyFont="1" applyBorder="1" applyAlignment="1">
      <alignment horizontal="center" vertical="center"/>
    </xf>
    <xf numFmtId="165" fontId="4" fillId="0" borderId="76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1" fillId="21" borderId="1" xfId="0" applyFont="1" applyFill="1" applyBorder="1" applyAlignment="1">
      <alignment horizontal="center" vertical="center"/>
    </xf>
    <xf numFmtId="0" fontId="21" fillId="21" borderId="2" xfId="0" applyFont="1" applyFill="1" applyBorder="1" applyAlignment="1">
      <alignment horizontal="center" vertical="center"/>
    </xf>
    <xf numFmtId="0" fontId="21" fillId="21" borderId="3" xfId="0" applyFont="1" applyFill="1" applyBorder="1" applyAlignment="1">
      <alignment horizontal="center" vertical="center"/>
    </xf>
    <xf numFmtId="165" fontId="4" fillId="0" borderId="56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1" fillId="19" borderId="15" xfId="0" applyFont="1" applyFill="1" applyBorder="1" applyAlignment="1">
      <alignment horizontal="center" vertical="center"/>
    </xf>
    <xf numFmtId="0" fontId="21" fillId="19" borderId="16" xfId="0" applyFont="1" applyFill="1" applyBorder="1" applyAlignment="1">
      <alignment horizontal="center" vertical="center"/>
    </xf>
    <xf numFmtId="0" fontId="21" fillId="19" borderId="3" xfId="0" applyFont="1" applyFill="1" applyBorder="1" applyAlignment="1">
      <alignment horizontal="center" vertical="center"/>
    </xf>
    <xf numFmtId="0" fontId="4" fillId="10" borderId="4" xfId="0" applyFont="1" applyFill="1" applyBorder="1" applyAlignment="1">
      <alignment vertical="center"/>
    </xf>
    <xf numFmtId="0" fontId="4" fillId="4" borderId="41" xfId="0" applyFont="1" applyFill="1" applyBorder="1" applyAlignment="1">
      <alignment horizontal="center" vertical="center"/>
    </xf>
    <xf numFmtId="16" fontId="4" fillId="10" borderId="10" xfId="0" applyNumberFormat="1" applyFont="1" applyFill="1" applyBorder="1" applyAlignment="1">
      <alignment vertical="center"/>
    </xf>
    <xf numFmtId="0" fontId="18" fillId="10" borderId="10" xfId="0" applyFont="1" applyFill="1" applyBorder="1" applyAlignment="1">
      <alignment vertical="center"/>
    </xf>
    <xf numFmtId="0" fontId="24" fillId="10" borderId="10" xfId="0" applyFont="1" applyFill="1" applyBorder="1" applyAlignment="1">
      <alignment vertical="center"/>
    </xf>
    <xf numFmtId="0" fontId="25" fillId="10" borderId="11" xfId="0" applyFont="1" applyFill="1" applyBorder="1" applyAlignment="1">
      <alignment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73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22" borderId="0" xfId="0" applyFont="1" applyFill="1"/>
    <xf numFmtId="0" fontId="11" fillId="22" borderId="12" xfId="0" applyFont="1" applyFill="1" applyBorder="1" applyAlignment="1">
      <alignment horizontal="center" vertical="center"/>
    </xf>
    <xf numFmtId="0" fontId="11" fillId="22" borderId="13" xfId="0" applyFont="1" applyFill="1" applyBorder="1" applyAlignment="1">
      <alignment horizontal="center" vertical="center"/>
    </xf>
    <xf numFmtId="0" fontId="4" fillId="22" borderId="13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left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6" xfId="0" applyFont="1" applyFill="1" applyBorder="1"/>
    <xf numFmtId="0" fontId="4" fillId="0" borderId="37" xfId="0" applyFont="1" applyFill="1" applyBorder="1"/>
    <xf numFmtId="0" fontId="4" fillId="0" borderId="0" xfId="0" applyFont="1" applyFill="1"/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40" xfId="0" applyFont="1" applyFill="1" applyBorder="1" applyAlignment="1">
      <alignment horizontal="left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42" xfId="0" applyFont="1" applyFill="1" applyBorder="1"/>
    <xf numFmtId="0" fontId="4" fillId="0" borderId="43" xfId="0" applyFont="1" applyFill="1" applyBorder="1"/>
    <xf numFmtId="0" fontId="4" fillId="0" borderId="44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</cellXfs>
  <cellStyles count="1">
    <cellStyle name="Normal" xfId="0" builtinId="0"/>
  </cellStyles>
  <dxfs count="10">
    <dxf>
      <font>
        <b/>
        <i val="0"/>
        <u val="none"/>
        <color theme="1" tint="0.499984740745262"/>
      </font>
    </dxf>
    <dxf>
      <font>
        <color theme="8" tint="-0.24994659260841701"/>
      </font>
      <fill>
        <patternFill>
          <bgColor theme="8" tint="-0.2499465926084170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5EB141"/>
      </font>
      <fill>
        <patternFill>
          <bgColor rgb="FF5EB141"/>
        </patternFill>
      </fill>
    </dxf>
    <dxf>
      <font>
        <color theme="2" tint="-0.24994659260841701"/>
      </font>
      <fill>
        <patternFill>
          <bgColor theme="2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hman/Desktop/PLANNING%20%20AIXBED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vierge"/>
      <sheetName val="se43"/>
      <sheetName val="se44"/>
      <sheetName val="se48"/>
      <sheetName val="se49"/>
      <sheetName val="se50"/>
      <sheetName val="se51"/>
      <sheetName val="se52"/>
      <sheetName val="se53"/>
      <sheetName val="se1"/>
      <sheetName val="se2"/>
      <sheetName val="JE VEUX"/>
      <sheetName val="se4"/>
      <sheetName val="se5"/>
      <sheetName val="se6"/>
      <sheetName val="se7"/>
      <sheetName val="se8"/>
      <sheetName val="trans-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6">
          <cell r="C6">
            <v>0</v>
          </cell>
          <cell r="D6">
            <v>0</v>
          </cell>
          <cell r="E6">
            <v>0</v>
          </cell>
          <cell r="F6">
            <v>5.2631578947368416</v>
          </cell>
          <cell r="G6">
            <v>10.410216718266254</v>
          </cell>
          <cell r="H6">
            <v>10.061919504643962</v>
          </cell>
          <cell r="I6">
            <v>11.41640866873065</v>
          </cell>
          <cell r="J6">
            <v>15.131578947368421</v>
          </cell>
          <cell r="K6">
            <v>17.80185758513932</v>
          </cell>
          <cell r="L6">
            <v>16.447368421052634</v>
          </cell>
          <cell r="M6">
            <v>13.46749226006192</v>
          </cell>
          <cell r="N6">
            <v>0</v>
          </cell>
          <cell r="O6">
            <v>0</v>
          </cell>
          <cell r="P6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351"/>
  <sheetViews>
    <sheetView tabSelected="1" topLeftCell="A21" zoomScale="70" zoomScaleNormal="70" workbookViewId="0">
      <selection activeCell="AQ23" sqref="AQ23"/>
    </sheetView>
  </sheetViews>
  <sheetFormatPr baseColWidth="10" defaultRowHeight="14.5"/>
  <cols>
    <col min="1" max="1" width="12.7265625" style="7" customWidth="1"/>
    <col min="2" max="3" width="3.7265625" style="7" customWidth="1"/>
    <col min="4" max="4" width="3.81640625" style="6" customWidth="1"/>
    <col min="5" max="36" width="3.81640625" style="7" customWidth="1"/>
    <col min="37" max="37" width="1.453125" style="6" customWidth="1"/>
    <col min="38" max="40" width="8.7265625" style="6" customWidth="1"/>
    <col min="41" max="41" width="28.1796875" style="6" customWidth="1"/>
    <col min="42" max="43" width="8.7265625" style="6" customWidth="1"/>
    <col min="44" max="45" width="4.7265625" style="6" customWidth="1"/>
    <col min="46" max="256" width="11.453125" style="6"/>
    <col min="257" max="257" width="12.7265625" style="6" customWidth="1"/>
    <col min="258" max="259" width="3.7265625" style="6" customWidth="1"/>
    <col min="260" max="292" width="3.81640625" style="6" customWidth="1"/>
    <col min="293" max="293" width="1.453125" style="6" customWidth="1"/>
    <col min="294" max="296" width="8.7265625" style="6" customWidth="1"/>
    <col min="297" max="297" width="28.1796875" style="6" customWidth="1"/>
    <col min="298" max="299" width="8.7265625" style="6" customWidth="1"/>
    <col min="300" max="301" width="4.7265625" style="6" customWidth="1"/>
    <col min="302" max="512" width="11.453125" style="6"/>
    <col min="513" max="513" width="12.7265625" style="6" customWidth="1"/>
    <col min="514" max="515" width="3.7265625" style="6" customWidth="1"/>
    <col min="516" max="548" width="3.81640625" style="6" customWidth="1"/>
    <col min="549" max="549" width="1.453125" style="6" customWidth="1"/>
    <col min="550" max="552" width="8.7265625" style="6" customWidth="1"/>
    <col min="553" max="553" width="28.1796875" style="6" customWidth="1"/>
    <col min="554" max="555" width="8.7265625" style="6" customWidth="1"/>
    <col min="556" max="557" width="4.7265625" style="6" customWidth="1"/>
    <col min="558" max="768" width="11.453125" style="6"/>
    <col min="769" max="769" width="12.7265625" style="6" customWidth="1"/>
    <col min="770" max="771" width="3.7265625" style="6" customWidth="1"/>
    <col min="772" max="804" width="3.81640625" style="6" customWidth="1"/>
    <col min="805" max="805" width="1.453125" style="6" customWidth="1"/>
    <col min="806" max="808" width="8.7265625" style="6" customWidth="1"/>
    <col min="809" max="809" width="28.1796875" style="6" customWidth="1"/>
    <col min="810" max="811" width="8.7265625" style="6" customWidth="1"/>
    <col min="812" max="813" width="4.7265625" style="6" customWidth="1"/>
    <col min="814" max="1024" width="11.453125" style="6"/>
    <col min="1025" max="1025" width="12.7265625" style="6" customWidth="1"/>
    <col min="1026" max="1027" width="3.7265625" style="6" customWidth="1"/>
    <col min="1028" max="1060" width="3.81640625" style="6" customWidth="1"/>
    <col min="1061" max="1061" width="1.453125" style="6" customWidth="1"/>
    <col min="1062" max="1064" width="8.7265625" style="6" customWidth="1"/>
    <col min="1065" max="1065" width="28.1796875" style="6" customWidth="1"/>
    <col min="1066" max="1067" width="8.7265625" style="6" customWidth="1"/>
    <col min="1068" max="1069" width="4.7265625" style="6" customWidth="1"/>
    <col min="1070" max="1280" width="11.453125" style="6"/>
    <col min="1281" max="1281" width="12.7265625" style="6" customWidth="1"/>
    <col min="1282" max="1283" width="3.7265625" style="6" customWidth="1"/>
    <col min="1284" max="1316" width="3.81640625" style="6" customWidth="1"/>
    <col min="1317" max="1317" width="1.453125" style="6" customWidth="1"/>
    <col min="1318" max="1320" width="8.7265625" style="6" customWidth="1"/>
    <col min="1321" max="1321" width="28.1796875" style="6" customWidth="1"/>
    <col min="1322" max="1323" width="8.7265625" style="6" customWidth="1"/>
    <col min="1324" max="1325" width="4.7265625" style="6" customWidth="1"/>
    <col min="1326" max="1536" width="11.453125" style="6"/>
    <col min="1537" max="1537" width="12.7265625" style="6" customWidth="1"/>
    <col min="1538" max="1539" width="3.7265625" style="6" customWidth="1"/>
    <col min="1540" max="1572" width="3.81640625" style="6" customWidth="1"/>
    <col min="1573" max="1573" width="1.453125" style="6" customWidth="1"/>
    <col min="1574" max="1576" width="8.7265625" style="6" customWidth="1"/>
    <col min="1577" max="1577" width="28.1796875" style="6" customWidth="1"/>
    <col min="1578" max="1579" width="8.7265625" style="6" customWidth="1"/>
    <col min="1580" max="1581" width="4.7265625" style="6" customWidth="1"/>
    <col min="1582" max="1792" width="11.453125" style="6"/>
    <col min="1793" max="1793" width="12.7265625" style="6" customWidth="1"/>
    <col min="1794" max="1795" width="3.7265625" style="6" customWidth="1"/>
    <col min="1796" max="1828" width="3.81640625" style="6" customWidth="1"/>
    <col min="1829" max="1829" width="1.453125" style="6" customWidth="1"/>
    <col min="1830" max="1832" width="8.7265625" style="6" customWidth="1"/>
    <col min="1833" max="1833" width="28.1796875" style="6" customWidth="1"/>
    <col min="1834" max="1835" width="8.7265625" style="6" customWidth="1"/>
    <col min="1836" max="1837" width="4.7265625" style="6" customWidth="1"/>
    <col min="1838" max="2048" width="11.453125" style="6"/>
    <col min="2049" max="2049" width="12.7265625" style="6" customWidth="1"/>
    <col min="2050" max="2051" width="3.7265625" style="6" customWidth="1"/>
    <col min="2052" max="2084" width="3.81640625" style="6" customWidth="1"/>
    <col min="2085" max="2085" width="1.453125" style="6" customWidth="1"/>
    <col min="2086" max="2088" width="8.7265625" style="6" customWidth="1"/>
    <col min="2089" max="2089" width="28.1796875" style="6" customWidth="1"/>
    <col min="2090" max="2091" width="8.7265625" style="6" customWidth="1"/>
    <col min="2092" max="2093" width="4.7265625" style="6" customWidth="1"/>
    <col min="2094" max="2304" width="11.453125" style="6"/>
    <col min="2305" max="2305" width="12.7265625" style="6" customWidth="1"/>
    <col min="2306" max="2307" width="3.7265625" style="6" customWidth="1"/>
    <col min="2308" max="2340" width="3.81640625" style="6" customWidth="1"/>
    <col min="2341" max="2341" width="1.453125" style="6" customWidth="1"/>
    <col min="2342" max="2344" width="8.7265625" style="6" customWidth="1"/>
    <col min="2345" max="2345" width="28.1796875" style="6" customWidth="1"/>
    <col min="2346" max="2347" width="8.7265625" style="6" customWidth="1"/>
    <col min="2348" max="2349" width="4.7265625" style="6" customWidth="1"/>
    <col min="2350" max="2560" width="11.453125" style="6"/>
    <col min="2561" max="2561" width="12.7265625" style="6" customWidth="1"/>
    <col min="2562" max="2563" width="3.7265625" style="6" customWidth="1"/>
    <col min="2564" max="2596" width="3.81640625" style="6" customWidth="1"/>
    <col min="2597" max="2597" width="1.453125" style="6" customWidth="1"/>
    <col min="2598" max="2600" width="8.7265625" style="6" customWidth="1"/>
    <col min="2601" max="2601" width="28.1796875" style="6" customWidth="1"/>
    <col min="2602" max="2603" width="8.7265625" style="6" customWidth="1"/>
    <col min="2604" max="2605" width="4.7265625" style="6" customWidth="1"/>
    <col min="2606" max="2816" width="11.453125" style="6"/>
    <col min="2817" max="2817" width="12.7265625" style="6" customWidth="1"/>
    <col min="2818" max="2819" width="3.7265625" style="6" customWidth="1"/>
    <col min="2820" max="2852" width="3.81640625" style="6" customWidth="1"/>
    <col min="2853" max="2853" width="1.453125" style="6" customWidth="1"/>
    <col min="2854" max="2856" width="8.7265625" style="6" customWidth="1"/>
    <col min="2857" max="2857" width="28.1796875" style="6" customWidth="1"/>
    <col min="2858" max="2859" width="8.7265625" style="6" customWidth="1"/>
    <col min="2860" max="2861" width="4.7265625" style="6" customWidth="1"/>
    <col min="2862" max="3072" width="11.453125" style="6"/>
    <col min="3073" max="3073" width="12.7265625" style="6" customWidth="1"/>
    <col min="3074" max="3075" width="3.7265625" style="6" customWidth="1"/>
    <col min="3076" max="3108" width="3.81640625" style="6" customWidth="1"/>
    <col min="3109" max="3109" width="1.453125" style="6" customWidth="1"/>
    <col min="3110" max="3112" width="8.7265625" style="6" customWidth="1"/>
    <col min="3113" max="3113" width="28.1796875" style="6" customWidth="1"/>
    <col min="3114" max="3115" width="8.7265625" style="6" customWidth="1"/>
    <col min="3116" max="3117" width="4.7265625" style="6" customWidth="1"/>
    <col min="3118" max="3328" width="11.453125" style="6"/>
    <col min="3329" max="3329" width="12.7265625" style="6" customWidth="1"/>
    <col min="3330" max="3331" width="3.7265625" style="6" customWidth="1"/>
    <col min="3332" max="3364" width="3.81640625" style="6" customWidth="1"/>
    <col min="3365" max="3365" width="1.453125" style="6" customWidth="1"/>
    <col min="3366" max="3368" width="8.7265625" style="6" customWidth="1"/>
    <col min="3369" max="3369" width="28.1796875" style="6" customWidth="1"/>
    <col min="3370" max="3371" width="8.7265625" style="6" customWidth="1"/>
    <col min="3372" max="3373" width="4.7265625" style="6" customWidth="1"/>
    <col min="3374" max="3584" width="11.453125" style="6"/>
    <col min="3585" max="3585" width="12.7265625" style="6" customWidth="1"/>
    <col min="3586" max="3587" width="3.7265625" style="6" customWidth="1"/>
    <col min="3588" max="3620" width="3.81640625" style="6" customWidth="1"/>
    <col min="3621" max="3621" width="1.453125" style="6" customWidth="1"/>
    <col min="3622" max="3624" width="8.7265625" style="6" customWidth="1"/>
    <col min="3625" max="3625" width="28.1796875" style="6" customWidth="1"/>
    <col min="3626" max="3627" width="8.7265625" style="6" customWidth="1"/>
    <col min="3628" max="3629" width="4.7265625" style="6" customWidth="1"/>
    <col min="3630" max="3840" width="11.453125" style="6"/>
    <col min="3841" max="3841" width="12.7265625" style="6" customWidth="1"/>
    <col min="3842" max="3843" width="3.7265625" style="6" customWidth="1"/>
    <col min="3844" max="3876" width="3.81640625" style="6" customWidth="1"/>
    <col min="3877" max="3877" width="1.453125" style="6" customWidth="1"/>
    <col min="3878" max="3880" width="8.7265625" style="6" customWidth="1"/>
    <col min="3881" max="3881" width="28.1796875" style="6" customWidth="1"/>
    <col min="3882" max="3883" width="8.7265625" style="6" customWidth="1"/>
    <col min="3884" max="3885" width="4.7265625" style="6" customWidth="1"/>
    <col min="3886" max="4096" width="11.453125" style="6"/>
    <col min="4097" max="4097" width="12.7265625" style="6" customWidth="1"/>
    <col min="4098" max="4099" width="3.7265625" style="6" customWidth="1"/>
    <col min="4100" max="4132" width="3.81640625" style="6" customWidth="1"/>
    <col min="4133" max="4133" width="1.453125" style="6" customWidth="1"/>
    <col min="4134" max="4136" width="8.7265625" style="6" customWidth="1"/>
    <col min="4137" max="4137" width="28.1796875" style="6" customWidth="1"/>
    <col min="4138" max="4139" width="8.7265625" style="6" customWidth="1"/>
    <col min="4140" max="4141" width="4.7265625" style="6" customWidth="1"/>
    <col min="4142" max="4352" width="11.453125" style="6"/>
    <col min="4353" max="4353" width="12.7265625" style="6" customWidth="1"/>
    <col min="4354" max="4355" width="3.7265625" style="6" customWidth="1"/>
    <col min="4356" max="4388" width="3.81640625" style="6" customWidth="1"/>
    <col min="4389" max="4389" width="1.453125" style="6" customWidth="1"/>
    <col min="4390" max="4392" width="8.7265625" style="6" customWidth="1"/>
    <col min="4393" max="4393" width="28.1796875" style="6" customWidth="1"/>
    <col min="4394" max="4395" width="8.7265625" style="6" customWidth="1"/>
    <col min="4396" max="4397" width="4.7265625" style="6" customWidth="1"/>
    <col min="4398" max="4608" width="11.453125" style="6"/>
    <col min="4609" max="4609" width="12.7265625" style="6" customWidth="1"/>
    <col min="4610" max="4611" width="3.7265625" style="6" customWidth="1"/>
    <col min="4612" max="4644" width="3.81640625" style="6" customWidth="1"/>
    <col min="4645" max="4645" width="1.453125" style="6" customWidth="1"/>
    <col min="4646" max="4648" width="8.7265625" style="6" customWidth="1"/>
    <col min="4649" max="4649" width="28.1796875" style="6" customWidth="1"/>
    <col min="4650" max="4651" width="8.7265625" style="6" customWidth="1"/>
    <col min="4652" max="4653" width="4.7265625" style="6" customWidth="1"/>
    <col min="4654" max="4864" width="11.453125" style="6"/>
    <col min="4865" max="4865" width="12.7265625" style="6" customWidth="1"/>
    <col min="4866" max="4867" width="3.7265625" style="6" customWidth="1"/>
    <col min="4868" max="4900" width="3.81640625" style="6" customWidth="1"/>
    <col min="4901" max="4901" width="1.453125" style="6" customWidth="1"/>
    <col min="4902" max="4904" width="8.7265625" style="6" customWidth="1"/>
    <col min="4905" max="4905" width="28.1796875" style="6" customWidth="1"/>
    <col min="4906" max="4907" width="8.7265625" style="6" customWidth="1"/>
    <col min="4908" max="4909" width="4.7265625" style="6" customWidth="1"/>
    <col min="4910" max="5120" width="11.453125" style="6"/>
    <col min="5121" max="5121" width="12.7265625" style="6" customWidth="1"/>
    <col min="5122" max="5123" width="3.7265625" style="6" customWidth="1"/>
    <col min="5124" max="5156" width="3.81640625" style="6" customWidth="1"/>
    <col min="5157" max="5157" width="1.453125" style="6" customWidth="1"/>
    <col min="5158" max="5160" width="8.7265625" style="6" customWidth="1"/>
    <col min="5161" max="5161" width="28.1796875" style="6" customWidth="1"/>
    <col min="5162" max="5163" width="8.7265625" style="6" customWidth="1"/>
    <col min="5164" max="5165" width="4.7265625" style="6" customWidth="1"/>
    <col min="5166" max="5376" width="11.453125" style="6"/>
    <col min="5377" max="5377" width="12.7265625" style="6" customWidth="1"/>
    <col min="5378" max="5379" width="3.7265625" style="6" customWidth="1"/>
    <col min="5380" max="5412" width="3.81640625" style="6" customWidth="1"/>
    <col min="5413" max="5413" width="1.453125" style="6" customWidth="1"/>
    <col min="5414" max="5416" width="8.7265625" style="6" customWidth="1"/>
    <col min="5417" max="5417" width="28.1796875" style="6" customWidth="1"/>
    <col min="5418" max="5419" width="8.7265625" style="6" customWidth="1"/>
    <col min="5420" max="5421" width="4.7265625" style="6" customWidth="1"/>
    <col min="5422" max="5632" width="11.453125" style="6"/>
    <col min="5633" max="5633" width="12.7265625" style="6" customWidth="1"/>
    <col min="5634" max="5635" width="3.7265625" style="6" customWidth="1"/>
    <col min="5636" max="5668" width="3.81640625" style="6" customWidth="1"/>
    <col min="5669" max="5669" width="1.453125" style="6" customWidth="1"/>
    <col min="5670" max="5672" width="8.7265625" style="6" customWidth="1"/>
    <col min="5673" max="5673" width="28.1796875" style="6" customWidth="1"/>
    <col min="5674" max="5675" width="8.7265625" style="6" customWidth="1"/>
    <col min="5676" max="5677" width="4.7265625" style="6" customWidth="1"/>
    <col min="5678" max="5888" width="11.453125" style="6"/>
    <col min="5889" max="5889" width="12.7265625" style="6" customWidth="1"/>
    <col min="5890" max="5891" width="3.7265625" style="6" customWidth="1"/>
    <col min="5892" max="5924" width="3.81640625" style="6" customWidth="1"/>
    <col min="5925" max="5925" width="1.453125" style="6" customWidth="1"/>
    <col min="5926" max="5928" width="8.7265625" style="6" customWidth="1"/>
    <col min="5929" max="5929" width="28.1796875" style="6" customWidth="1"/>
    <col min="5930" max="5931" width="8.7265625" style="6" customWidth="1"/>
    <col min="5932" max="5933" width="4.7265625" style="6" customWidth="1"/>
    <col min="5934" max="6144" width="11.453125" style="6"/>
    <col min="6145" max="6145" width="12.7265625" style="6" customWidth="1"/>
    <col min="6146" max="6147" width="3.7265625" style="6" customWidth="1"/>
    <col min="6148" max="6180" width="3.81640625" style="6" customWidth="1"/>
    <col min="6181" max="6181" width="1.453125" style="6" customWidth="1"/>
    <col min="6182" max="6184" width="8.7265625" style="6" customWidth="1"/>
    <col min="6185" max="6185" width="28.1796875" style="6" customWidth="1"/>
    <col min="6186" max="6187" width="8.7265625" style="6" customWidth="1"/>
    <col min="6188" max="6189" width="4.7265625" style="6" customWidth="1"/>
    <col min="6190" max="6400" width="11.453125" style="6"/>
    <col min="6401" max="6401" width="12.7265625" style="6" customWidth="1"/>
    <col min="6402" max="6403" width="3.7265625" style="6" customWidth="1"/>
    <col min="6404" max="6436" width="3.81640625" style="6" customWidth="1"/>
    <col min="6437" max="6437" width="1.453125" style="6" customWidth="1"/>
    <col min="6438" max="6440" width="8.7265625" style="6" customWidth="1"/>
    <col min="6441" max="6441" width="28.1796875" style="6" customWidth="1"/>
    <col min="6442" max="6443" width="8.7265625" style="6" customWidth="1"/>
    <col min="6444" max="6445" width="4.7265625" style="6" customWidth="1"/>
    <col min="6446" max="6656" width="11.453125" style="6"/>
    <col min="6657" max="6657" width="12.7265625" style="6" customWidth="1"/>
    <col min="6658" max="6659" width="3.7265625" style="6" customWidth="1"/>
    <col min="6660" max="6692" width="3.81640625" style="6" customWidth="1"/>
    <col min="6693" max="6693" width="1.453125" style="6" customWidth="1"/>
    <col min="6694" max="6696" width="8.7265625" style="6" customWidth="1"/>
    <col min="6697" max="6697" width="28.1796875" style="6" customWidth="1"/>
    <col min="6698" max="6699" width="8.7265625" style="6" customWidth="1"/>
    <col min="6700" max="6701" width="4.7265625" style="6" customWidth="1"/>
    <col min="6702" max="6912" width="11.453125" style="6"/>
    <col min="6913" max="6913" width="12.7265625" style="6" customWidth="1"/>
    <col min="6914" max="6915" width="3.7265625" style="6" customWidth="1"/>
    <col min="6916" max="6948" width="3.81640625" style="6" customWidth="1"/>
    <col min="6949" max="6949" width="1.453125" style="6" customWidth="1"/>
    <col min="6950" max="6952" width="8.7265625" style="6" customWidth="1"/>
    <col min="6953" max="6953" width="28.1796875" style="6" customWidth="1"/>
    <col min="6954" max="6955" width="8.7265625" style="6" customWidth="1"/>
    <col min="6956" max="6957" width="4.7265625" style="6" customWidth="1"/>
    <col min="6958" max="7168" width="11.453125" style="6"/>
    <col min="7169" max="7169" width="12.7265625" style="6" customWidth="1"/>
    <col min="7170" max="7171" width="3.7265625" style="6" customWidth="1"/>
    <col min="7172" max="7204" width="3.81640625" style="6" customWidth="1"/>
    <col min="7205" max="7205" width="1.453125" style="6" customWidth="1"/>
    <col min="7206" max="7208" width="8.7265625" style="6" customWidth="1"/>
    <col min="7209" max="7209" width="28.1796875" style="6" customWidth="1"/>
    <col min="7210" max="7211" width="8.7265625" style="6" customWidth="1"/>
    <col min="7212" max="7213" width="4.7265625" style="6" customWidth="1"/>
    <col min="7214" max="7424" width="11.453125" style="6"/>
    <col min="7425" max="7425" width="12.7265625" style="6" customWidth="1"/>
    <col min="7426" max="7427" width="3.7265625" style="6" customWidth="1"/>
    <col min="7428" max="7460" width="3.81640625" style="6" customWidth="1"/>
    <col min="7461" max="7461" width="1.453125" style="6" customWidth="1"/>
    <col min="7462" max="7464" width="8.7265625" style="6" customWidth="1"/>
    <col min="7465" max="7465" width="28.1796875" style="6" customWidth="1"/>
    <col min="7466" max="7467" width="8.7265625" style="6" customWidth="1"/>
    <col min="7468" max="7469" width="4.7265625" style="6" customWidth="1"/>
    <col min="7470" max="7680" width="11.453125" style="6"/>
    <col min="7681" max="7681" width="12.7265625" style="6" customWidth="1"/>
    <col min="7682" max="7683" width="3.7265625" style="6" customWidth="1"/>
    <col min="7684" max="7716" width="3.81640625" style="6" customWidth="1"/>
    <col min="7717" max="7717" width="1.453125" style="6" customWidth="1"/>
    <col min="7718" max="7720" width="8.7265625" style="6" customWidth="1"/>
    <col min="7721" max="7721" width="28.1796875" style="6" customWidth="1"/>
    <col min="7722" max="7723" width="8.7265625" style="6" customWidth="1"/>
    <col min="7724" max="7725" width="4.7265625" style="6" customWidth="1"/>
    <col min="7726" max="7936" width="11.453125" style="6"/>
    <col min="7937" max="7937" width="12.7265625" style="6" customWidth="1"/>
    <col min="7938" max="7939" width="3.7265625" style="6" customWidth="1"/>
    <col min="7940" max="7972" width="3.81640625" style="6" customWidth="1"/>
    <col min="7973" max="7973" width="1.453125" style="6" customWidth="1"/>
    <col min="7974" max="7976" width="8.7265625" style="6" customWidth="1"/>
    <col min="7977" max="7977" width="28.1796875" style="6" customWidth="1"/>
    <col min="7978" max="7979" width="8.7265625" style="6" customWidth="1"/>
    <col min="7980" max="7981" width="4.7265625" style="6" customWidth="1"/>
    <col min="7982" max="8192" width="11.453125" style="6"/>
    <col min="8193" max="8193" width="12.7265625" style="6" customWidth="1"/>
    <col min="8194" max="8195" width="3.7265625" style="6" customWidth="1"/>
    <col min="8196" max="8228" width="3.81640625" style="6" customWidth="1"/>
    <col min="8229" max="8229" width="1.453125" style="6" customWidth="1"/>
    <col min="8230" max="8232" width="8.7265625" style="6" customWidth="1"/>
    <col min="8233" max="8233" width="28.1796875" style="6" customWidth="1"/>
    <col min="8234" max="8235" width="8.7265625" style="6" customWidth="1"/>
    <col min="8236" max="8237" width="4.7265625" style="6" customWidth="1"/>
    <col min="8238" max="8448" width="11.453125" style="6"/>
    <col min="8449" max="8449" width="12.7265625" style="6" customWidth="1"/>
    <col min="8450" max="8451" width="3.7265625" style="6" customWidth="1"/>
    <col min="8452" max="8484" width="3.81640625" style="6" customWidth="1"/>
    <col min="8485" max="8485" width="1.453125" style="6" customWidth="1"/>
    <col min="8486" max="8488" width="8.7265625" style="6" customWidth="1"/>
    <col min="8489" max="8489" width="28.1796875" style="6" customWidth="1"/>
    <col min="8490" max="8491" width="8.7265625" style="6" customWidth="1"/>
    <col min="8492" max="8493" width="4.7265625" style="6" customWidth="1"/>
    <col min="8494" max="8704" width="11.453125" style="6"/>
    <col min="8705" max="8705" width="12.7265625" style="6" customWidth="1"/>
    <col min="8706" max="8707" width="3.7265625" style="6" customWidth="1"/>
    <col min="8708" max="8740" width="3.81640625" style="6" customWidth="1"/>
    <col min="8741" max="8741" width="1.453125" style="6" customWidth="1"/>
    <col min="8742" max="8744" width="8.7265625" style="6" customWidth="1"/>
    <col min="8745" max="8745" width="28.1796875" style="6" customWidth="1"/>
    <col min="8746" max="8747" width="8.7265625" style="6" customWidth="1"/>
    <col min="8748" max="8749" width="4.7265625" style="6" customWidth="1"/>
    <col min="8750" max="8960" width="11.453125" style="6"/>
    <col min="8961" max="8961" width="12.7265625" style="6" customWidth="1"/>
    <col min="8962" max="8963" width="3.7265625" style="6" customWidth="1"/>
    <col min="8964" max="8996" width="3.81640625" style="6" customWidth="1"/>
    <col min="8997" max="8997" width="1.453125" style="6" customWidth="1"/>
    <col min="8998" max="9000" width="8.7265625" style="6" customWidth="1"/>
    <col min="9001" max="9001" width="28.1796875" style="6" customWidth="1"/>
    <col min="9002" max="9003" width="8.7265625" style="6" customWidth="1"/>
    <col min="9004" max="9005" width="4.7265625" style="6" customWidth="1"/>
    <col min="9006" max="9216" width="11.453125" style="6"/>
    <col min="9217" max="9217" width="12.7265625" style="6" customWidth="1"/>
    <col min="9218" max="9219" width="3.7265625" style="6" customWidth="1"/>
    <col min="9220" max="9252" width="3.81640625" style="6" customWidth="1"/>
    <col min="9253" max="9253" width="1.453125" style="6" customWidth="1"/>
    <col min="9254" max="9256" width="8.7265625" style="6" customWidth="1"/>
    <col min="9257" max="9257" width="28.1796875" style="6" customWidth="1"/>
    <col min="9258" max="9259" width="8.7265625" style="6" customWidth="1"/>
    <col min="9260" max="9261" width="4.7265625" style="6" customWidth="1"/>
    <col min="9262" max="9472" width="11.453125" style="6"/>
    <col min="9473" max="9473" width="12.7265625" style="6" customWidth="1"/>
    <col min="9474" max="9475" width="3.7265625" style="6" customWidth="1"/>
    <col min="9476" max="9508" width="3.81640625" style="6" customWidth="1"/>
    <col min="9509" max="9509" width="1.453125" style="6" customWidth="1"/>
    <col min="9510" max="9512" width="8.7265625" style="6" customWidth="1"/>
    <col min="9513" max="9513" width="28.1796875" style="6" customWidth="1"/>
    <col min="9514" max="9515" width="8.7265625" style="6" customWidth="1"/>
    <col min="9516" max="9517" width="4.7265625" style="6" customWidth="1"/>
    <col min="9518" max="9728" width="11.453125" style="6"/>
    <col min="9729" max="9729" width="12.7265625" style="6" customWidth="1"/>
    <col min="9730" max="9731" width="3.7265625" style="6" customWidth="1"/>
    <col min="9732" max="9764" width="3.81640625" style="6" customWidth="1"/>
    <col min="9765" max="9765" width="1.453125" style="6" customWidth="1"/>
    <col min="9766" max="9768" width="8.7265625" style="6" customWidth="1"/>
    <col min="9769" max="9769" width="28.1796875" style="6" customWidth="1"/>
    <col min="9770" max="9771" width="8.7265625" style="6" customWidth="1"/>
    <col min="9772" max="9773" width="4.7265625" style="6" customWidth="1"/>
    <col min="9774" max="9984" width="11.453125" style="6"/>
    <col min="9985" max="9985" width="12.7265625" style="6" customWidth="1"/>
    <col min="9986" max="9987" width="3.7265625" style="6" customWidth="1"/>
    <col min="9988" max="10020" width="3.81640625" style="6" customWidth="1"/>
    <col min="10021" max="10021" width="1.453125" style="6" customWidth="1"/>
    <col min="10022" max="10024" width="8.7265625" style="6" customWidth="1"/>
    <col min="10025" max="10025" width="28.1796875" style="6" customWidth="1"/>
    <col min="10026" max="10027" width="8.7265625" style="6" customWidth="1"/>
    <col min="10028" max="10029" width="4.7265625" style="6" customWidth="1"/>
    <col min="10030" max="10240" width="11.453125" style="6"/>
    <col min="10241" max="10241" width="12.7265625" style="6" customWidth="1"/>
    <col min="10242" max="10243" width="3.7265625" style="6" customWidth="1"/>
    <col min="10244" max="10276" width="3.81640625" style="6" customWidth="1"/>
    <col min="10277" max="10277" width="1.453125" style="6" customWidth="1"/>
    <col min="10278" max="10280" width="8.7265625" style="6" customWidth="1"/>
    <col min="10281" max="10281" width="28.1796875" style="6" customWidth="1"/>
    <col min="10282" max="10283" width="8.7265625" style="6" customWidth="1"/>
    <col min="10284" max="10285" width="4.7265625" style="6" customWidth="1"/>
    <col min="10286" max="10496" width="11.453125" style="6"/>
    <col min="10497" max="10497" width="12.7265625" style="6" customWidth="1"/>
    <col min="10498" max="10499" width="3.7265625" style="6" customWidth="1"/>
    <col min="10500" max="10532" width="3.81640625" style="6" customWidth="1"/>
    <col min="10533" max="10533" width="1.453125" style="6" customWidth="1"/>
    <col min="10534" max="10536" width="8.7265625" style="6" customWidth="1"/>
    <col min="10537" max="10537" width="28.1796875" style="6" customWidth="1"/>
    <col min="10538" max="10539" width="8.7265625" style="6" customWidth="1"/>
    <col min="10540" max="10541" width="4.7265625" style="6" customWidth="1"/>
    <col min="10542" max="10752" width="11.453125" style="6"/>
    <col min="10753" max="10753" width="12.7265625" style="6" customWidth="1"/>
    <col min="10754" max="10755" width="3.7265625" style="6" customWidth="1"/>
    <col min="10756" max="10788" width="3.81640625" style="6" customWidth="1"/>
    <col min="10789" max="10789" width="1.453125" style="6" customWidth="1"/>
    <col min="10790" max="10792" width="8.7265625" style="6" customWidth="1"/>
    <col min="10793" max="10793" width="28.1796875" style="6" customWidth="1"/>
    <col min="10794" max="10795" width="8.7265625" style="6" customWidth="1"/>
    <col min="10796" max="10797" width="4.7265625" style="6" customWidth="1"/>
    <col min="10798" max="11008" width="11.453125" style="6"/>
    <col min="11009" max="11009" width="12.7265625" style="6" customWidth="1"/>
    <col min="11010" max="11011" width="3.7265625" style="6" customWidth="1"/>
    <col min="11012" max="11044" width="3.81640625" style="6" customWidth="1"/>
    <col min="11045" max="11045" width="1.453125" style="6" customWidth="1"/>
    <col min="11046" max="11048" width="8.7265625" style="6" customWidth="1"/>
    <col min="11049" max="11049" width="28.1796875" style="6" customWidth="1"/>
    <col min="11050" max="11051" width="8.7265625" style="6" customWidth="1"/>
    <col min="11052" max="11053" width="4.7265625" style="6" customWidth="1"/>
    <col min="11054" max="11264" width="11.453125" style="6"/>
    <col min="11265" max="11265" width="12.7265625" style="6" customWidth="1"/>
    <col min="11266" max="11267" width="3.7265625" style="6" customWidth="1"/>
    <col min="11268" max="11300" width="3.81640625" style="6" customWidth="1"/>
    <col min="11301" max="11301" width="1.453125" style="6" customWidth="1"/>
    <col min="11302" max="11304" width="8.7265625" style="6" customWidth="1"/>
    <col min="11305" max="11305" width="28.1796875" style="6" customWidth="1"/>
    <col min="11306" max="11307" width="8.7265625" style="6" customWidth="1"/>
    <col min="11308" max="11309" width="4.7265625" style="6" customWidth="1"/>
    <col min="11310" max="11520" width="11.453125" style="6"/>
    <col min="11521" max="11521" width="12.7265625" style="6" customWidth="1"/>
    <col min="11522" max="11523" width="3.7265625" style="6" customWidth="1"/>
    <col min="11524" max="11556" width="3.81640625" style="6" customWidth="1"/>
    <col min="11557" max="11557" width="1.453125" style="6" customWidth="1"/>
    <col min="11558" max="11560" width="8.7265625" style="6" customWidth="1"/>
    <col min="11561" max="11561" width="28.1796875" style="6" customWidth="1"/>
    <col min="11562" max="11563" width="8.7265625" style="6" customWidth="1"/>
    <col min="11564" max="11565" width="4.7265625" style="6" customWidth="1"/>
    <col min="11566" max="11776" width="11.453125" style="6"/>
    <col min="11777" max="11777" width="12.7265625" style="6" customWidth="1"/>
    <col min="11778" max="11779" width="3.7265625" style="6" customWidth="1"/>
    <col min="11780" max="11812" width="3.81640625" style="6" customWidth="1"/>
    <col min="11813" max="11813" width="1.453125" style="6" customWidth="1"/>
    <col min="11814" max="11816" width="8.7265625" style="6" customWidth="1"/>
    <col min="11817" max="11817" width="28.1796875" style="6" customWidth="1"/>
    <col min="11818" max="11819" width="8.7265625" style="6" customWidth="1"/>
    <col min="11820" max="11821" width="4.7265625" style="6" customWidth="1"/>
    <col min="11822" max="12032" width="11.453125" style="6"/>
    <col min="12033" max="12033" width="12.7265625" style="6" customWidth="1"/>
    <col min="12034" max="12035" width="3.7265625" style="6" customWidth="1"/>
    <col min="12036" max="12068" width="3.81640625" style="6" customWidth="1"/>
    <col min="12069" max="12069" width="1.453125" style="6" customWidth="1"/>
    <col min="12070" max="12072" width="8.7265625" style="6" customWidth="1"/>
    <col min="12073" max="12073" width="28.1796875" style="6" customWidth="1"/>
    <col min="12074" max="12075" width="8.7265625" style="6" customWidth="1"/>
    <col min="12076" max="12077" width="4.7265625" style="6" customWidth="1"/>
    <col min="12078" max="12288" width="11.453125" style="6"/>
    <col min="12289" max="12289" width="12.7265625" style="6" customWidth="1"/>
    <col min="12290" max="12291" width="3.7265625" style="6" customWidth="1"/>
    <col min="12292" max="12324" width="3.81640625" style="6" customWidth="1"/>
    <col min="12325" max="12325" width="1.453125" style="6" customWidth="1"/>
    <col min="12326" max="12328" width="8.7265625" style="6" customWidth="1"/>
    <col min="12329" max="12329" width="28.1796875" style="6" customWidth="1"/>
    <col min="12330" max="12331" width="8.7265625" style="6" customWidth="1"/>
    <col min="12332" max="12333" width="4.7265625" style="6" customWidth="1"/>
    <col min="12334" max="12544" width="11.453125" style="6"/>
    <col min="12545" max="12545" width="12.7265625" style="6" customWidth="1"/>
    <col min="12546" max="12547" width="3.7265625" style="6" customWidth="1"/>
    <col min="12548" max="12580" width="3.81640625" style="6" customWidth="1"/>
    <col min="12581" max="12581" width="1.453125" style="6" customWidth="1"/>
    <col min="12582" max="12584" width="8.7265625" style="6" customWidth="1"/>
    <col min="12585" max="12585" width="28.1796875" style="6" customWidth="1"/>
    <col min="12586" max="12587" width="8.7265625" style="6" customWidth="1"/>
    <col min="12588" max="12589" width="4.7265625" style="6" customWidth="1"/>
    <col min="12590" max="12800" width="11.453125" style="6"/>
    <col min="12801" max="12801" width="12.7265625" style="6" customWidth="1"/>
    <col min="12802" max="12803" width="3.7265625" style="6" customWidth="1"/>
    <col min="12804" max="12836" width="3.81640625" style="6" customWidth="1"/>
    <col min="12837" max="12837" width="1.453125" style="6" customWidth="1"/>
    <col min="12838" max="12840" width="8.7265625" style="6" customWidth="1"/>
    <col min="12841" max="12841" width="28.1796875" style="6" customWidth="1"/>
    <col min="12842" max="12843" width="8.7265625" style="6" customWidth="1"/>
    <col min="12844" max="12845" width="4.7265625" style="6" customWidth="1"/>
    <col min="12846" max="13056" width="11.453125" style="6"/>
    <col min="13057" max="13057" width="12.7265625" style="6" customWidth="1"/>
    <col min="13058" max="13059" width="3.7265625" style="6" customWidth="1"/>
    <col min="13060" max="13092" width="3.81640625" style="6" customWidth="1"/>
    <col min="13093" max="13093" width="1.453125" style="6" customWidth="1"/>
    <col min="13094" max="13096" width="8.7265625" style="6" customWidth="1"/>
    <col min="13097" max="13097" width="28.1796875" style="6" customWidth="1"/>
    <col min="13098" max="13099" width="8.7265625" style="6" customWidth="1"/>
    <col min="13100" max="13101" width="4.7265625" style="6" customWidth="1"/>
    <col min="13102" max="13312" width="11.453125" style="6"/>
    <col min="13313" max="13313" width="12.7265625" style="6" customWidth="1"/>
    <col min="13314" max="13315" width="3.7265625" style="6" customWidth="1"/>
    <col min="13316" max="13348" width="3.81640625" style="6" customWidth="1"/>
    <col min="13349" max="13349" width="1.453125" style="6" customWidth="1"/>
    <col min="13350" max="13352" width="8.7265625" style="6" customWidth="1"/>
    <col min="13353" max="13353" width="28.1796875" style="6" customWidth="1"/>
    <col min="13354" max="13355" width="8.7265625" style="6" customWidth="1"/>
    <col min="13356" max="13357" width="4.7265625" style="6" customWidth="1"/>
    <col min="13358" max="13568" width="11.453125" style="6"/>
    <col min="13569" max="13569" width="12.7265625" style="6" customWidth="1"/>
    <col min="13570" max="13571" width="3.7265625" style="6" customWidth="1"/>
    <col min="13572" max="13604" width="3.81640625" style="6" customWidth="1"/>
    <col min="13605" max="13605" width="1.453125" style="6" customWidth="1"/>
    <col min="13606" max="13608" width="8.7265625" style="6" customWidth="1"/>
    <col min="13609" max="13609" width="28.1796875" style="6" customWidth="1"/>
    <col min="13610" max="13611" width="8.7265625" style="6" customWidth="1"/>
    <col min="13612" max="13613" width="4.7265625" style="6" customWidth="1"/>
    <col min="13614" max="13824" width="11.453125" style="6"/>
    <col min="13825" max="13825" width="12.7265625" style="6" customWidth="1"/>
    <col min="13826" max="13827" width="3.7265625" style="6" customWidth="1"/>
    <col min="13828" max="13860" width="3.81640625" style="6" customWidth="1"/>
    <col min="13861" max="13861" width="1.453125" style="6" customWidth="1"/>
    <col min="13862" max="13864" width="8.7265625" style="6" customWidth="1"/>
    <col min="13865" max="13865" width="28.1796875" style="6" customWidth="1"/>
    <col min="13866" max="13867" width="8.7265625" style="6" customWidth="1"/>
    <col min="13868" max="13869" width="4.7265625" style="6" customWidth="1"/>
    <col min="13870" max="14080" width="11.453125" style="6"/>
    <col min="14081" max="14081" width="12.7265625" style="6" customWidth="1"/>
    <col min="14082" max="14083" width="3.7265625" style="6" customWidth="1"/>
    <col min="14084" max="14116" width="3.81640625" style="6" customWidth="1"/>
    <col min="14117" max="14117" width="1.453125" style="6" customWidth="1"/>
    <col min="14118" max="14120" width="8.7265625" style="6" customWidth="1"/>
    <col min="14121" max="14121" width="28.1796875" style="6" customWidth="1"/>
    <col min="14122" max="14123" width="8.7265625" style="6" customWidth="1"/>
    <col min="14124" max="14125" width="4.7265625" style="6" customWidth="1"/>
    <col min="14126" max="14336" width="11.453125" style="6"/>
    <col min="14337" max="14337" width="12.7265625" style="6" customWidth="1"/>
    <col min="14338" max="14339" width="3.7265625" style="6" customWidth="1"/>
    <col min="14340" max="14372" width="3.81640625" style="6" customWidth="1"/>
    <col min="14373" max="14373" width="1.453125" style="6" customWidth="1"/>
    <col min="14374" max="14376" width="8.7265625" style="6" customWidth="1"/>
    <col min="14377" max="14377" width="28.1796875" style="6" customWidth="1"/>
    <col min="14378" max="14379" width="8.7265625" style="6" customWidth="1"/>
    <col min="14380" max="14381" width="4.7265625" style="6" customWidth="1"/>
    <col min="14382" max="14592" width="11.453125" style="6"/>
    <col min="14593" max="14593" width="12.7265625" style="6" customWidth="1"/>
    <col min="14594" max="14595" width="3.7265625" style="6" customWidth="1"/>
    <col min="14596" max="14628" width="3.81640625" style="6" customWidth="1"/>
    <col min="14629" max="14629" width="1.453125" style="6" customWidth="1"/>
    <col min="14630" max="14632" width="8.7265625" style="6" customWidth="1"/>
    <col min="14633" max="14633" width="28.1796875" style="6" customWidth="1"/>
    <col min="14634" max="14635" width="8.7265625" style="6" customWidth="1"/>
    <col min="14636" max="14637" width="4.7265625" style="6" customWidth="1"/>
    <col min="14638" max="14848" width="11.453125" style="6"/>
    <col min="14849" max="14849" width="12.7265625" style="6" customWidth="1"/>
    <col min="14850" max="14851" width="3.7265625" style="6" customWidth="1"/>
    <col min="14852" max="14884" width="3.81640625" style="6" customWidth="1"/>
    <col min="14885" max="14885" width="1.453125" style="6" customWidth="1"/>
    <col min="14886" max="14888" width="8.7265625" style="6" customWidth="1"/>
    <col min="14889" max="14889" width="28.1796875" style="6" customWidth="1"/>
    <col min="14890" max="14891" width="8.7265625" style="6" customWidth="1"/>
    <col min="14892" max="14893" width="4.7265625" style="6" customWidth="1"/>
    <col min="14894" max="15104" width="11.453125" style="6"/>
    <col min="15105" max="15105" width="12.7265625" style="6" customWidth="1"/>
    <col min="15106" max="15107" width="3.7265625" style="6" customWidth="1"/>
    <col min="15108" max="15140" width="3.81640625" style="6" customWidth="1"/>
    <col min="15141" max="15141" width="1.453125" style="6" customWidth="1"/>
    <col min="15142" max="15144" width="8.7265625" style="6" customWidth="1"/>
    <col min="15145" max="15145" width="28.1796875" style="6" customWidth="1"/>
    <col min="15146" max="15147" width="8.7265625" style="6" customWidth="1"/>
    <col min="15148" max="15149" width="4.7265625" style="6" customWidth="1"/>
    <col min="15150" max="15360" width="11.453125" style="6"/>
    <col min="15361" max="15361" width="12.7265625" style="6" customWidth="1"/>
    <col min="15362" max="15363" width="3.7265625" style="6" customWidth="1"/>
    <col min="15364" max="15396" width="3.81640625" style="6" customWidth="1"/>
    <col min="15397" max="15397" width="1.453125" style="6" customWidth="1"/>
    <col min="15398" max="15400" width="8.7265625" style="6" customWidth="1"/>
    <col min="15401" max="15401" width="28.1796875" style="6" customWidth="1"/>
    <col min="15402" max="15403" width="8.7265625" style="6" customWidth="1"/>
    <col min="15404" max="15405" width="4.7265625" style="6" customWidth="1"/>
    <col min="15406" max="15616" width="11.453125" style="6"/>
    <col min="15617" max="15617" width="12.7265625" style="6" customWidth="1"/>
    <col min="15618" max="15619" width="3.7265625" style="6" customWidth="1"/>
    <col min="15620" max="15652" width="3.81640625" style="6" customWidth="1"/>
    <col min="15653" max="15653" width="1.453125" style="6" customWidth="1"/>
    <col min="15654" max="15656" width="8.7265625" style="6" customWidth="1"/>
    <col min="15657" max="15657" width="28.1796875" style="6" customWidth="1"/>
    <col min="15658" max="15659" width="8.7265625" style="6" customWidth="1"/>
    <col min="15660" max="15661" width="4.7265625" style="6" customWidth="1"/>
    <col min="15662" max="15872" width="11.453125" style="6"/>
    <col min="15873" max="15873" width="12.7265625" style="6" customWidth="1"/>
    <col min="15874" max="15875" width="3.7265625" style="6" customWidth="1"/>
    <col min="15876" max="15908" width="3.81640625" style="6" customWidth="1"/>
    <col min="15909" max="15909" width="1.453125" style="6" customWidth="1"/>
    <col min="15910" max="15912" width="8.7265625" style="6" customWidth="1"/>
    <col min="15913" max="15913" width="28.1796875" style="6" customWidth="1"/>
    <col min="15914" max="15915" width="8.7265625" style="6" customWidth="1"/>
    <col min="15916" max="15917" width="4.7265625" style="6" customWidth="1"/>
    <col min="15918" max="16128" width="11.453125" style="6"/>
    <col min="16129" max="16129" width="12.7265625" style="6" customWidth="1"/>
    <col min="16130" max="16131" width="3.7265625" style="6" customWidth="1"/>
    <col min="16132" max="16164" width="3.81640625" style="6" customWidth="1"/>
    <col min="16165" max="16165" width="1.453125" style="6" customWidth="1"/>
    <col min="16166" max="16168" width="8.7265625" style="6" customWidth="1"/>
    <col min="16169" max="16169" width="28.1796875" style="6" customWidth="1"/>
    <col min="16170" max="16171" width="8.7265625" style="6" customWidth="1"/>
    <col min="16172" max="16173" width="4.7265625" style="6" customWidth="1"/>
    <col min="16174" max="16384" width="11.453125" style="6"/>
  </cols>
  <sheetData>
    <row r="1" spans="1:79" ht="30.75" customHeight="1" thickBot="1">
      <c r="A1" s="148" t="s">
        <v>0</v>
      </c>
      <c r="B1" s="149"/>
      <c r="C1" s="149"/>
      <c r="D1" s="149"/>
      <c r="E1" s="149"/>
      <c r="F1" s="149"/>
      <c r="G1" s="149"/>
      <c r="H1" s="149"/>
      <c r="I1" s="150"/>
      <c r="J1" s="1"/>
      <c r="K1" s="151" t="s">
        <v>1</v>
      </c>
      <c r="L1" s="151"/>
      <c r="M1" s="151"/>
      <c r="N1" s="151"/>
      <c r="O1" s="151"/>
      <c r="P1" s="151"/>
      <c r="Q1" s="152"/>
      <c r="R1" s="153"/>
      <c r="S1" s="153"/>
      <c r="T1" s="154"/>
      <c r="U1" s="2" t="s">
        <v>2</v>
      </c>
      <c r="V1" s="1"/>
      <c r="W1" s="151" t="s">
        <v>3</v>
      </c>
      <c r="X1" s="151"/>
      <c r="Y1" s="151"/>
      <c r="Z1" s="151"/>
      <c r="AA1" s="151"/>
      <c r="AB1" s="155">
        <f>SUM(AL74,AL120,AL166,AL212,AL258,AL304,AL350)</f>
        <v>123.5</v>
      </c>
      <c r="AC1" s="156"/>
      <c r="AD1" s="157"/>
      <c r="AE1" s="2" t="s">
        <v>4</v>
      </c>
      <c r="AF1" s="3"/>
      <c r="AG1" s="4" t="s">
        <v>5</v>
      </c>
      <c r="AH1" s="5"/>
      <c r="AI1" s="5"/>
      <c r="AJ1" s="5"/>
      <c r="AK1" s="148">
        <f>SUM(AM74,AM120,AM166,AM212,AM258,AM304,AM350)</f>
        <v>198.5</v>
      </c>
      <c r="AL1" s="150"/>
      <c r="AM1" s="1" t="s">
        <v>4</v>
      </c>
      <c r="AN1" s="1"/>
      <c r="AO1" s="1"/>
      <c r="AP1" s="1"/>
      <c r="CA1" s="6">
        <v>1</v>
      </c>
    </row>
    <row r="2" spans="1:79" ht="5.15" customHeight="1" thickBot="1"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CA2" s="6">
        <v>2</v>
      </c>
    </row>
    <row r="3" spans="1:79" ht="22.5" customHeight="1">
      <c r="A3" s="164"/>
      <c r="B3" s="165"/>
      <c r="C3" s="9"/>
      <c r="E3" s="170" t="s">
        <v>6</v>
      </c>
      <c r="F3" s="171"/>
      <c r="G3" s="171"/>
      <c r="H3" s="163" t="s">
        <v>81</v>
      </c>
      <c r="I3" s="163"/>
      <c r="J3" s="163" t="s">
        <v>82</v>
      </c>
      <c r="K3" s="163"/>
      <c r="L3" s="163" t="s">
        <v>83</v>
      </c>
      <c r="M3" s="163"/>
      <c r="N3" s="163" t="s">
        <v>84</v>
      </c>
      <c r="O3" s="163"/>
      <c r="P3" s="163" t="s">
        <v>85</v>
      </c>
      <c r="Q3" s="163"/>
      <c r="R3" s="163" t="s">
        <v>86</v>
      </c>
      <c r="S3" s="163"/>
      <c r="T3" s="163" t="s">
        <v>87</v>
      </c>
      <c r="U3" s="163"/>
      <c r="V3" s="163" t="s">
        <v>88</v>
      </c>
      <c r="W3" s="163"/>
      <c r="X3" s="158"/>
      <c r="Y3" s="158"/>
      <c r="Z3" s="158"/>
      <c r="AA3" s="158"/>
      <c r="AB3" s="158"/>
      <c r="AC3" s="158"/>
      <c r="AD3" s="158"/>
      <c r="AE3" s="158"/>
      <c r="AF3" s="158"/>
      <c r="AG3" s="159"/>
      <c r="AM3" s="10"/>
      <c r="AN3" s="10"/>
      <c r="AO3" s="10"/>
      <c r="AP3" s="10"/>
      <c r="AQ3" s="11"/>
      <c r="CA3" s="6">
        <v>3</v>
      </c>
    </row>
    <row r="4" spans="1:79" ht="15.75" customHeight="1">
      <c r="A4" s="166"/>
      <c r="B4" s="167"/>
      <c r="C4" s="12"/>
      <c r="E4" s="160" t="s">
        <v>8</v>
      </c>
      <c r="F4" s="161"/>
      <c r="G4" s="161"/>
      <c r="H4" s="162">
        <v>39</v>
      </c>
      <c r="I4" s="162"/>
      <c r="J4" s="162">
        <v>35</v>
      </c>
      <c r="K4" s="162"/>
      <c r="L4" s="162">
        <v>35</v>
      </c>
      <c r="M4" s="162"/>
      <c r="N4" s="162">
        <v>35</v>
      </c>
      <c r="O4" s="162"/>
      <c r="P4" s="162">
        <v>35</v>
      </c>
      <c r="Q4" s="162"/>
      <c r="R4" s="162">
        <v>21</v>
      </c>
      <c r="S4" s="162"/>
      <c r="T4" s="162">
        <v>35</v>
      </c>
      <c r="U4" s="162"/>
      <c r="V4" s="162">
        <v>39</v>
      </c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176"/>
      <c r="AL4" s="13" t="s">
        <v>9</v>
      </c>
      <c r="AM4" s="14" t="s">
        <v>10</v>
      </c>
      <c r="AN4" s="15" t="s">
        <v>11</v>
      </c>
      <c r="AQ4" s="16"/>
      <c r="CA4" s="6">
        <v>4</v>
      </c>
    </row>
    <row r="5" spans="1:79" ht="15.75" customHeight="1">
      <c r="A5" s="166"/>
      <c r="B5" s="167"/>
      <c r="C5" s="12"/>
      <c r="E5" s="177" t="s">
        <v>12</v>
      </c>
      <c r="F5" s="178"/>
      <c r="G5" s="178"/>
      <c r="H5" s="172">
        <f>IF(H4-(AM33+AM79+AM125+AM171+AM217+AM263+AM309)=0,"OK",H4-(AM33+AM79+AM125+AM171+AM217+AM263+AM309))</f>
        <v>16</v>
      </c>
      <c r="I5" s="172"/>
      <c r="J5" s="172">
        <f>IF(J4-(AM34+AM80+AM126+AM172+AM218+AM264+AM310)=0,"OK",J4-(AM34+AM80+AM126+AM172+AM218+AM264+AM310))</f>
        <v>14</v>
      </c>
      <c r="K5" s="172"/>
      <c r="L5" s="172">
        <f>IF(L4-(AM35+AM81+AM127+AM173+AM219+AM265+AM311)=0,"OK",L4-(AM35+AM81+AM127+AM173+AM219+AM265+AM311))</f>
        <v>0.5</v>
      </c>
      <c r="M5" s="172"/>
      <c r="N5" s="172">
        <f>IF(N4-(AM36+AM82+AM128+AM174+AM220+AM266+AM312)=0,"OK",N4-(AM36+AM82+AM128+AM174+AM220+AM266+AM312))</f>
        <v>8.5</v>
      </c>
      <c r="O5" s="172"/>
      <c r="P5" s="172">
        <f>IF(P4-(AM37+AM83+AM129+AM175+AM221+AM267+AM313)=0,"OK",P4-(AM37+AM83+AM129+AM175+AM221+AM267+AM313))</f>
        <v>14</v>
      </c>
      <c r="Q5" s="172"/>
      <c r="R5" s="172">
        <f>IF(R4-(AM38+AM84+AM130+AM176+AM222+AM268+AM314)=0,"OK",R4-(AM38+AM84+AM130+AM176+AM222+AM268+AM314))</f>
        <v>1</v>
      </c>
      <c r="S5" s="172"/>
      <c r="T5" s="172">
        <f>IF(T4-(AM39+AM85+AM131+AM177+AM223+AM269+AM315)=0,"OK",T4-(AM39+AM85+AM131+AM177+AM223+AM269+AM315))</f>
        <v>21.5</v>
      </c>
      <c r="U5" s="172"/>
      <c r="V5" s="172" t="str">
        <f>IF(V4-(AM40+AM86+AM132+AM178+AM224+AM270+AM316)=0,"OK",V4-(AM40+AM86+AM132+AM178+AM224+AM270+AM316))</f>
        <v>OK</v>
      </c>
      <c r="W5" s="172"/>
      <c r="X5" s="172" t="str">
        <f>IF(X4-(AM41+AM87+AM133+AM179+AM225+AM271+AM317)=0,"OK",X4-(AM41+AM87+AM133+AM179+AM225+AM271+AM317))</f>
        <v>OK</v>
      </c>
      <c r="Y5" s="172"/>
      <c r="Z5" s="172" t="str">
        <f>IF(Z4-(AM42+AM88+AM134+AM180+AM226+AM272+AM318)=0,"OK",Z4-(AM42+AM88+AM134+AM180+AM226+AM272+AM318))</f>
        <v>OK</v>
      </c>
      <c r="AA5" s="172"/>
      <c r="AB5" s="172" t="str">
        <f>IF(AB4-(AM43+AM89+AM135+AM181+AM227+AM273+AM319)=0,"OK",AB4-(AM43+AM89+AM135+AM181+AM227+AM273+AM319))</f>
        <v>OK</v>
      </c>
      <c r="AC5" s="172"/>
      <c r="AD5" s="172" t="str">
        <f>IF(AD4-(AM44+AM90+AM136+AM182+AM228+AM274+AM320)=0,"OK",AD4-(AM44+AM90+AM136+AM182+AM228+AM274+AM320))</f>
        <v>OK</v>
      </c>
      <c r="AE5" s="172"/>
      <c r="AF5" s="172" t="str">
        <f>IF(AF4-(AM45+AM91+AM137+AM183+AM229+AM275+AM321)=0,"OK",AF4-(AM45+AM91+AM137+AM183+AM229+AM275+AM321))</f>
        <v>OK</v>
      </c>
      <c r="AG5" s="173"/>
      <c r="AL5" s="17" t="s">
        <v>13</v>
      </c>
      <c r="AM5" s="18" t="s">
        <v>14</v>
      </c>
      <c r="AN5" s="19" t="s">
        <v>15</v>
      </c>
      <c r="AO5" s="20"/>
      <c r="AP5" s="20"/>
      <c r="AQ5" s="21"/>
      <c r="CA5" s="6">
        <v>5</v>
      </c>
    </row>
    <row r="6" spans="1:79" ht="15.75" customHeight="1">
      <c r="A6" s="166"/>
      <c r="B6" s="167"/>
      <c r="C6" s="12"/>
      <c r="E6" s="174" t="s">
        <v>91</v>
      </c>
      <c r="F6" s="175"/>
      <c r="G6" s="175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2"/>
      <c r="T6" s="172"/>
      <c r="U6" s="172"/>
      <c r="V6" s="172"/>
      <c r="W6" s="172"/>
      <c r="X6" s="172"/>
      <c r="Y6" s="172"/>
      <c r="Z6" s="172"/>
      <c r="AA6" s="172"/>
      <c r="AB6" s="172"/>
      <c r="AC6" s="172"/>
      <c r="AD6" s="172"/>
      <c r="AE6" s="172"/>
      <c r="AF6" s="172"/>
      <c r="AG6" s="173"/>
      <c r="AL6" s="16"/>
      <c r="AM6" s="20"/>
      <c r="AN6" s="20"/>
      <c r="AO6" s="20"/>
      <c r="AP6" s="20"/>
      <c r="AQ6" s="20"/>
      <c r="CA6" s="6">
        <v>6</v>
      </c>
    </row>
    <row r="7" spans="1:79" ht="15.75" customHeight="1" thickBot="1">
      <c r="A7" s="168"/>
      <c r="B7" s="169"/>
      <c r="C7" s="22"/>
      <c r="E7" s="177" t="s">
        <v>16</v>
      </c>
      <c r="F7" s="178"/>
      <c r="G7" s="178"/>
      <c r="H7" s="172">
        <f>SUM($AM309)</f>
        <v>0</v>
      </c>
      <c r="I7" s="172"/>
      <c r="J7" s="172">
        <f>SUM($AM310)</f>
        <v>0</v>
      </c>
      <c r="K7" s="172"/>
      <c r="L7" s="172">
        <f>SUM($AM311)</f>
        <v>0</v>
      </c>
      <c r="M7" s="172"/>
      <c r="N7" s="172">
        <f>SUM($AM312)</f>
        <v>0</v>
      </c>
      <c r="O7" s="172"/>
      <c r="P7" s="172">
        <f>SUM($AM313)</f>
        <v>0</v>
      </c>
      <c r="Q7" s="172"/>
      <c r="R7" s="172">
        <f>SUM($AM314)</f>
        <v>0</v>
      </c>
      <c r="S7" s="172"/>
      <c r="T7" s="172">
        <f>SUM($AM315)</f>
        <v>0</v>
      </c>
      <c r="U7" s="172"/>
      <c r="V7" s="172">
        <f>SUM($AM316)</f>
        <v>0</v>
      </c>
      <c r="W7" s="172"/>
      <c r="X7" s="172">
        <f>SUM($AM317)</f>
        <v>0</v>
      </c>
      <c r="Y7" s="172"/>
      <c r="Z7" s="172">
        <f>SUM($AM317)</f>
        <v>0</v>
      </c>
      <c r="AA7" s="172"/>
      <c r="AB7" s="172">
        <f>SUM($AM318)</f>
        <v>0</v>
      </c>
      <c r="AC7" s="172"/>
      <c r="AD7" s="172">
        <f>SUM($AM319)</f>
        <v>0</v>
      </c>
      <c r="AE7" s="172"/>
      <c r="AF7" s="172">
        <f>SUM($AM320)</f>
        <v>0</v>
      </c>
      <c r="AG7" s="173"/>
      <c r="AL7" s="16"/>
      <c r="AM7" s="20"/>
      <c r="AN7" s="20"/>
      <c r="AO7" s="20"/>
      <c r="AP7" s="20"/>
      <c r="AQ7" s="20"/>
      <c r="CA7" s="6">
        <v>7</v>
      </c>
    </row>
    <row r="8" spans="1:79" ht="15.75" customHeight="1">
      <c r="A8" s="6"/>
      <c r="B8" s="6"/>
      <c r="C8" s="6"/>
      <c r="E8" s="179" t="s">
        <v>17</v>
      </c>
      <c r="F8" s="180"/>
      <c r="G8" s="180"/>
      <c r="H8" s="181">
        <f>COUNTIF($C33,"x")+COUNTIF($C79,"x")+COUNTIF($C125,"x")+COUNTIF($C171,"x")+COUNTIF($C217,"x")+COUNTIF($C263,"x")+COUNTIF($C309,"x")</f>
        <v>0</v>
      </c>
      <c r="I8" s="182"/>
      <c r="J8" s="181">
        <f ca="1">COUNTIF(OFFSET($C33,$CA1,,,),"x")+COUNTIF(OFFSET($C79,$CA1,,,),"x")+COUNTIF(OFFSET($C125,$CA1,,,),"x")+COUNTIF(OFFSET($C171,$CA1,,,),"x")+COUNTIF(OFFSET($C217,$CA1,,,),"x")+COUNTIF(OFFSET($C263,$CA1,,,),"x")+COUNTIF(OFFSET($C309,$CA1,,,),"x")</f>
        <v>1</v>
      </c>
      <c r="K8" s="182"/>
      <c r="L8" s="181">
        <f ca="1">COUNTIF(OFFSET($C33,$CA1,,,),"x")+COUNTIF(OFFSET($C79,$CA1,,,),"x")+COUNTIF(OFFSET($C125,$CA1,,,),"x")+COUNTIF(OFFSET($C171,$CA1,,,),"x")+COUNTIF(OFFSET($C217,$CA1,,,),"x")+COUNTIF(OFFSET($C263,$CA1,,,),"x")+COUNTIF(OFFSET($C309,$CA1,,,),"x")</f>
        <v>1</v>
      </c>
      <c r="M8" s="182"/>
      <c r="N8" s="181">
        <f ca="1">COUNTIF(OFFSET($C33,$CA2,,,),"x")+COUNTIF(OFFSET($C79,$CA2,,,),"x")+COUNTIF(OFFSET($C125,$CA2,,,),"x")+COUNTIF(OFFSET($C171,$CA2,,,),"x")+COUNTIF(OFFSET($C217,$CA2,,,),"x")+COUNTIF(OFFSET($C263,$CA2,,,),"x")+COUNTIF(OFFSET($C309,$CA2,,,),"x")</f>
        <v>0</v>
      </c>
      <c r="O8" s="182"/>
      <c r="P8" s="181">
        <f ca="1">COUNTIF(OFFSET($C33,$CA3,,,),"x")+COUNTIF(OFFSET($C79,$CA3,,,),"x")+COUNTIF(OFFSET($C125,$CA3,,,),"x")+COUNTIF(OFFSET($C171,$CA3,,,),"x")+COUNTIF(OFFSET($C217,$CA3,,,),"x")+COUNTIF(OFFSET($C263,$CA3,,,),"x")+COUNTIF(OFFSET($C309,$CA3,,,),"x")</f>
        <v>0</v>
      </c>
      <c r="Q8" s="182"/>
      <c r="R8" s="181">
        <f ca="1">COUNTIF(OFFSET($C33,$CA4,,,),"x")+COUNTIF(OFFSET($C79,$CA4,,,),"x")+COUNTIF(OFFSET($C125,$CA4,,,),"x")+COUNTIF(OFFSET($C171,$CA4,,,),"x")+COUNTIF(OFFSET($C217,$CA4,,,),"x")+COUNTIF(OFFSET($C263,$CA4,,,),"x")+COUNTIF(OFFSET($C309,$CA4,,,),"x")</f>
        <v>0</v>
      </c>
      <c r="S8" s="182"/>
      <c r="T8" s="181">
        <f ca="1">COUNTIF(OFFSET($C33,$CA5,,,),"x")+COUNTIF(OFFSET($C79,$CA5,,,),"x")+COUNTIF(OFFSET($C125,$CA5,,,),"x")+COUNTIF(OFFSET($C171,$CA5,,,),"x")+COUNTIF(OFFSET($C217,$CA5,,,),"x")+COUNTIF(OFFSET($C263,$CA5,,,),"x")+COUNTIF(OFFSET($C309,$CA5,,,),"x")</f>
        <v>0</v>
      </c>
      <c r="U8" s="182"/>
      <c r="V8" s="181">
        <f ca="1">COUNTIF(OFFSET($C33,$CA6,,,),"x")+COUNTIF(OFFSET($C79,$CA6,,,),"x")+COUNTIF(OFFSET($C125,$CA6,,,),"x")+COUNTIF(OFFSET($C171,$CA6,,,),"x")+COUNTIF(OFFSET($C217,$CA6,,,),"x")+COUNTIF(OFFSET($C263,$CA6,,,),"x")+COUNTIF(OFFSET($C309,$CA6,,,),"x")</f>
        <v>0</v>
      </c>
      <c r="W8" s="182"/>
      <c r="X8" s="181">
        <f ca="1">COUNTIF(OFFSET($C33,$CA7,,,),"x")+COUNTIF(OFFSET($C79,$CA7,,,),"x")+COUNTIF(OFFSET($C125,$CA7,,,),"x")+COUNTIF(OFFSET($C171,$CA7,,,),"x")+COUNTIF(OFFSET($C217,$CA7,,,),"x")+COUNTIF(OFFSET($C263,$CA7,,,),"x")+COUNTIF(OFFSET($C309,$CA7,,,),"x")</f>
        <v>0</v>
      </c>
      <c r="Y8" s="182"/>
      <c r="Z8" s="181">
        <f ca="1">COUNTIF(OFFSET($C33,$CA8,,,),"x")+COUNTIF(OFFSET($C79,$CA8,,,),"x")+COUNTIF(OFFSET($C125,$CA8,,,),"x")+COUNTIF(OFFSET($C171,$CA8,,,),"x")+COUNTIF(OFFSET($C217,$CA8,,,),"x")+COUNTIF(OFFSET($C263,$CA8,,,),"x")+COUNTIF(OFFSET($C309,$CA8,,,),"x")</f>
        <v>0</v>
      </c>
      <c r="AA8" s="182"/>
      <c r="AB8" s="181">
        <f ca="1">COUNTIF(OFFSET($C33,$CA9,,,),"x")+COUNTIF(OFFSET($C79,$CA9,,,),"x")+COUNTIF(OFFSET($C125,$CA9,,,),"x")+COUNTIF(OFFSET($C171,$CA9,,,),"x")+COUNTIF(OFFSET($C217,$CA9,,,),"x")+COUNTIF(OFFSET($C263,$CA9,,,),"x")+COUNTIF(OFFSET($C309,$CA9,,,),"x")</f>
        <v>0</v>
      </c>
      <c r="AC8" s="182"/>
      <c r="AD8" s="181">
        <f ca="1">COUNTIF(OFFSET($C33,$CA10,,,),"x")+COUNTIF(OFFSET($C79,$CA10,,,),"x")+COUNTIF(OFFSET($C125,$CA10,,,),"x")+COUNTIF(OFFSET($C171,$CA10,,,),"x")+COUNTIF(OFFSET($C217,$CA10,,,),"x")+COUNTIF(OFFSET($C263,$CA10,,,),"x")+COUNTIF(OFFSET($C309,$CA10,,,),"x")</f>
        <v>0</v>
      </c>
      <c r="AE8" s="182"/>
      <c r="AF8" s="181">
        <f ca="1">COUNTIF(OFFSET($C33,$CA11,,,),"x")+COUNTIF(OFFSET($C79,$CA11,,,),"x")+COUNTIF(OFFSET($C125,$CA11,,,),"x")+COUNTIF(OFFSET($C171,$CA11,,,),"x")+COUNTIF(OFFSET($C217,$CA11,,,),"x")+COUNTIF(OFFSET($C263,$CA11,,,),"x")+COUNTIF(OFFSET($C309,$CA11,,,),"x")</f>
        <v>0</v>
      </c>
      <c r="AG8" s="185"/>
      <c r="AH8" s="6"/>
      <c r="AI8" s="6"/>
      <c r="AJ8" s="6"/>
      <c r="CA8" s="6">
        <v>8</v>
      </c>
    </row>
    <row r="9" spans="1:79" ht="15.75" customHeight="1" thickBot="1">
      <c r="A9" s="6"/>
      <c r="B9" s="6"/>
      <c r="C9" s="6"/>
      <c r="E9" s="186" t="s">
        <v>18</v>
      </c>
      <c r="F9" s="187"/>
      <c r="G9" s="187"/>
      <c r="H9" s="183">
        <f>COUNTIF($B33,"x")+COUNTIF($B79,"x")+COUNTIF($B125,"x")+COUNTIF($B171,"x")+COUNTIF($B217,"x")+COUNTIF($B263,"x")+COUNTIF($B309,"x")</f>
        <v>1</v>
      </c>
      <c r="I9" s="183"/>
      <c r="J9" s="183">
        <f ca="1">COUNTIF(OFFSET($B33,$CA1,,,),"x")+COUNTIF(OFFSET($B79,$CA1,,,),"x")+COUNTIF(OFFSET($B125,$CA1,,,),"x")+COUNTIF(OFFSET($B171,$CA1,,,),"x")+COUNTIF(OFFSET($B217,$CA1,,,),"x")+COUNTIF(OFFSET($B263,$CA1,,,),"x")+COUNTIF(OFFSET($B309,$CA1,,,),"x")</f>
        <v>0</v>
      </c>
      <c r="K9" s="183"/>
      <c r="L9" s="183">
        <f ca="1">COUNTIF(OFFSET($B33,$CA2,,,),"x")+COUNTIF(OFFSET($B79,$CA2,,,),"x")+COUNTIF(OFFSET($B125,$CA2,,,),"x")+COUNTIF(OFFSET($B171,$CA2,,,),"x")+COUNTIF(OFFSET($B217,$CA2,,,),"x")+COUNTIF(OFFSET($B263,$CA2,,,),"x")+COUNTIF(OFFSET($B309,$CA2,,,),"x")</f>
        <v>0</v>
      </c>
      <c r="M9" s="183"/>
      <c r="N9" s="183">
        <f ca="1">COUNTIF(OFFSET($B33,$CA3,,,),"x")+COUNTIF(OFFSET($B79,$CA3,,,),"x")+COUNTIF(OFFSET($B125,$CA3,,,),"x")+COUNTIF(OFFSET($B171,$CA3,,,),"x")+COUNTIF(OFFSET($B217,$CA3,,,),"x")+COUNTIF(OFFSET($B263,$CA3,,,),"x")+COUNTIF(OFFSET($B309,$CA3,,,),"x")</f>
        <v>0</v>
      </c>
      <c r="O9" s="183"/>
      <c r="P9" s="183">
        <f ca="1">COUNTIF(OFFSET($B33,$CA4,,,),"x")+COUNTIF(OFFSET($B79,$CA4,,,),"x")+COUNTIF(OFFSET($B125,$CA4,,,),"x")+COUNTIF(OFFSET($B171,$CA4,,,),"x")+COUNTIF(OFFSET($B217,$CA4,,,),"x")+COUNTIF(OFFSET($B263,$CA4,,,),"x")+COUNTIF(OFFSET($B309,$CA4,,,),"x")</f>
        <v>0</v>
      </c>
      <c r="Q9" s="183"/>
      <c r="R9" s="183">
        <f ca="1">COUNTIF(OFFSET($B33,$CA5,,,),"x")+COUNTIF(OFFSET($B79,$CA5,,,),"x")+COUNTIF(OFFSET($B125,$CA5,,,),"x")+COUNTIF(OFFSET($B171,$CA5,,,),"x")+COUNTIF(OFFSET($B217,$CA5,,,),"x")+COUNTIF(OFFSET($B263,$CA5,,,),"x")+COUNTIF(OFFSET($B309,$CA5,,,),"x")</f>
        <v>0</v>
      </c>
      <c r="S9" s="183"/>
      <c r="T9" s="183">
        <f ca="1">COUNTIF(OFFSET($B33,$CA6,,,),"x")+COUNTIF(OFFSET($B79,$CA6,,,),"x")+COUNTIF(OFFSET($B125,$CA6,,,),"x")+COUNTIF(OFFSET($B171,$CA6,,,),"x")+COUNTIF(OFFSET($B217,$CA6,,,),"x")+COUNTIF(OFFSET($B263,$CA6,,,),"x")+COUNTIF(OFFSET($B309,$CA6,,,),"x")</f>
        <v>0</v>
      </c>
      <c r="U9" s="183"/>
      <c r="V9" s="183">
        <f ca="1">COUNTIF(OFFSET($B33,$CA7,,,),"x")+COUNTIF(OFFSET($B79,$CA7,,,),"x")+COUNTIF(OFFSET($B125,$CA7,,,),"x")+COUNTIF(OFFSET($B171,$CA7,,,),"x")+COUNTIF(OFFSET($B217,$CA7,,,),"x")+COUNTIF(OFFSET($B263,$CA7,,,),"x")+COUNTIF(OFFSET($B309,$CA7,,,),"x")</f>
        <v>0</v>
      </c>
      <c r="W9" s="183"/>
      <c r="X9" s="183">
        <f ca="1">COUNTIF(OFFSET($B33,$CA8,,,),"x")+COUNTIF(OFFSET($B79,$CA8,,,),"x")+COUNTIF(OFFSET($B125,$CA8,,,),"x")+COUNTIF(OFFSET($B171,$CA8,,,),"x")+COUNTIF(OFFSET($B217,$CA8,,,),"x")+COUNTIF(OFFSET($B263,$CA8,,,),"x")+COUNTIF(OFFSET($B309,$CA8,,,),"x")</f>
        <v>0</v>
      </c>
      <c r="Y9" s="183"/>
      <c r="Z9" s="183">
        <f ca="1">COUNTIF(OFFSET($B33,$CA9,,,),"x")+COUNTIF(OFFSET($B79,$CA9,,,),"x")+COUNTIF(OFFSET($B125,$CA9,,,),"x")+COUNTIF(OFFSET($B171,$CA9,,,),"x")+COUNTIF(OFFSET($B217,$CA9,,,),"x")+COUNTIF(OFFSET($B263,$CA9,,,),"x")+COUNTIF(OFFSET($B309,$CA9,,,),"x")</f>
        <v>0</v>
      </c>
      <c r="AA9" s="183"/>
      <c r="AB9" s="183">
        <f ca="1">COUNTIF(OFFSET($B33,$CA10,,,),"x")+COUNTIF(OFFSET($B79,$CA10,,,),"x")+COUNTIF(OFFSET($B125,$CA10,,,),"x")+COUNTIF(OFFSET($B171,$CA10,,,),"x")+COUNTIF(OFFSET($B217,$CA10,,,),"x")+COUNTIF(OFFSET($B263,$CA10,,,),"x")+COUNTIF(OFFSET($B309,$CA10,,,),"x")</f>
        <v>0</v>
      </c>
      <c r="AC9" s="183"/>
      <c r="AD9" s="183">
        <f ca="1">COUNTIF(OFFSET($B33,$CA11,,,),"x")+COUNTIF(OFFSET($B79,$CA11,,,),"x")+COUNTIF(OFFSET($B125,$CA11,,,),"x")+COUNTIF(OFFSET($B171,$CA11,,,),"x")+COUNTIF(OFFSET($B217,$CA11,,,),"x")+COUNTIF(OFFSET($B263,$CA11,,,),"x")+COUNTIF(OFFSET($B309,$CA11,,,),"x")</f>
        <v>0</v>
      </c>
      <c r="AE9" s="183"/>
      <c r="AF9" s="183">
        <f ca="1">COUNTIF(OFFSET($B33,$CA12,,,),"x")+COUNTIF(OFFSET($B79,$CA12,,,),"x")+COUNTIF(OFFSET($B125,$CA12,,,),"x")+COUNTIF(OFFSET($B171,$CA12,,,),"x")+COUNTIF(OFFSET($B217,$CA12,,,),"x")+COUNTIF(OFFSET($B263,$CA12,,,),"x")+COUNTIF(OFFSET($B309,$CA12,,,),"x")</f>
        <v>0</v>
      </c>
      <c r="AG9" s="184"/>
      <c r="AH9" s="6"/>
      <c r="AI9" s="6"/>
      <c r="AJ9" s="6"/>
      <c r="CA9" s="6">
        <v>9</v>
      </c>
    </row>
    <row r="10" spans="1:79" ht="3.75" customHeight="1">
      <c r="A10" s="6"/>
      <c r="B10" s="6"/>
      <c r="C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CA10" s="6">
        <v>10</v>
      </c>
    </row>
    <row r="11" spans="1:79" ht="3.75" customHeight="1" thickBot="1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L11" s="24"/>
      <c r="AM11" s="24"/>
      <c r="AN11" s="24"/>
      <c r="AO11" s="24"/>
      <c r="AP11" s="24"/>
      <c r="AQ11" s="11"/>
      <c r="CA11" s="6">
        <v>11</v>
      </c>
    </row>
    <row r="12" spans="1:79" ht="21" customHeight="1">
      <c r="A12" s="23"/>
      <c r="B12" s="23"/>
      <c r="C12" s="23"/>
      <c r="E12" s="170" t="s">
        <v>6</v>
      </c>
      <c r="F12" s="171"/>
      <c r="G12" s="171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58"/>
      <c r="Y12" s="158"/>
      <c r="Z12" s="158"/>
      <c r="AA12" s="158"/>
      <c r="AB12" s="158"/>
      <c r="AC12" s="158"/>
      <c r="AD12" s="158"/>
      <c r="AE12" s="158"/>
      <c r="AF12" s="158"/>
      <c r="AG12" s="159"/>
      <c r="AL12" s="24"/>
      <c r="AM12" s="24"/>
      <c r="AN12" s="24"/>
      <c r="AO12" s="24"/>
      <c r="AP12" s="24"/>
      <c r="AQ12" s="11"/>
      <c r="CA12" s="6">
        <v>12</v>
      </c>
    </row>
    <row r="13" spans="1:79" ht="15.75" customHeight="1">
      <c r="A13" s="23"/>
      <c r="B13" s="23"/>
      <c r="C13" s="23"/>
      <c r="E13" s="160" t="s">
        <v>8</v>
      </c>
      <c r="F13" s="161"/>
      <c r="G13" s="161"/>
      <c r="H13" s="162"/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2"/>
      <c r="T13" s="162"/>
      <c r="U13" s="162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76"/>
      <c r="AL13" s="24"/>
      <c r="AM13" s="24"/>
      <c r="AN13" s="24"/>
      <c r="AO13" s="24"/>
      <c r="AP13" s="24"/>
      <c r="AQ13" s="11"/>
      <c r="CA13" s="6">
        <v>13</v>
      </c>
    </row>
    <row r="14" spans="1:79" ht="15.75" customHeight="1">
      <c r="A14" s="23"/>
      <c r="B14" s="23"/>
      <c r="C14" s="23"/>
      <c r="E14" s="177" t="s">
        <v>12</v>
      </c>
      <c r="F14" s="178"/>
      <c r="G14" s="178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2"/>
      <c r="S14" s="172"/>
      <c r="T14" s="172"/>
      <c r="U14" s="172"/>
      <c r="V14" s="172"/>
      <c r="W14" s="172"/>
      <c r="X14" s="172"/>
      <c r="Y14" s="172"/>
      <c r="Z14" s="172"/>
      <c r="AA14" s="172"/>
      <c r="AB14" s="172"/>
      <c r="AC14" s="172"/>
      <c r="AD14" s="172"/>
      <c r="AE14" s="172"/>
      <c r="AF14" s="172"/>
      <c r="AG14" s="173"/>
      <c r="AL14" s="24"/>
      <c r="AM14" s="24"/>
      <c r="AN14" s="24"/>
      <c r="AO14" s="24"/>
      <c r="AP14" s="24"/>
      <c r="AQ14" s="11"/>
      <c r="CA14" s="6">
        <v>14</v>
      </c>
    </row>
    <row r="15" spans="1:79" ht="15.75" customHeight="1">
      <c r="A15" s="23"/>
      <c r="B15" s="23"/>
      <c r="C15" s="23"/>
      <c r="E15" s="174" t="s">
        <v>91</v>
      </c>
      <c r="F15" s="175"/>
      <c r="G15" s="175"/>
      <c r="H15" s="172"/>
      <c r="I15" s="172"/>
      <c r="J15" s="172"/>
      <c r="K15" s="172"/>
      <c r="L15" s="172"/>
      <c r="M15" s="172"/>
      <c r="N15" s="172"/>
      <c r="O15" s="172"/>
      <c r="P15" s="172"/>
      <c r="Q15" s="172"/>
      <c r="R15" s="172"/>
      <c r="S15" s="172"/>
      <c r="T15" s="172"/>
      <c r="U15" s="172"/>
      <c r="V15" s="172"/>
      <c r="W15" s="172"/>
      <c r="X15" s="172"/>
      <c r="Y15" s="172"/>
      <c r="Z15" s="172"/>
      <c r="AA15" s="172"/>
      <c r="AB15" s="172"/>
      <c r="AC15" s="172"/>
      <c r="AD15" s="172"/>
      <c r="AE15" s="172"/>
      <c r="AF15" s="172"/>
      <c r="AG15" s="173"/>
      <c r="AL15" s="24"/>
      <c r="AM15" s="24"/>
      <c r="AN15" s="24"/>
      <c r="AO15" s="24"/>
      <c r="AP15" s="24"/>
      <c r="AQ15" s="11"/>
      <c r="CA15" s="6">
        <v>15</v>
      </c>
    </row>
    <row r="16" spans="1:79" ht="15.75" customHeight="1">
      <c r="A16" s="23"/>
      <c r="B16" s="23"/>
      <c r="C16" s="23"/>
      <c r="E16" s="177" t="s">
        <v>16</v>
      </c>
      <c r="F16" s="178"/>
      <c r="G16" s="178"/>
      <c r="H16" s="172">
        <f>SUM($AM321)</f>
        <v>0</v>
      </c>
      <c r="I16" s="172"/>
      <c r="J16" s="172">
        <f>SUM($AM322)</f>
        <v>0</v>
      </c>
      <c r="K16" s="172"/>
      <c r="L16" s="172">
        <f>SUM($AM323)</f>
        <v>0</v>
      </c>
      <c r="M16" s="172"/>
      <c r="N16" s="172">
        <f>SUM($AM323)</f>
        <v>0</v>
      </c>
      <c r="O16" s="172"/>
      <c r="P16" s="172">
        <f>SUM($AM324)</f>
        <v>0</v>
      </c>
      <c r="Q16" s="172"/>
      <c r="R16" s="172">
        <f>SUM($AM324)</f>
        <v>0</v>
      </c>
      <c r="S16" s="172"/>
      <c r="T16" s="172">
        <f>SUM($AM325)</f>
        <v>0</v>
      </c>
      <c r="U16" s="172"/>
      <c r="V16" s="172">
        <f>SUM($AM326)</f>
        <v>0</v>
      </c>
      <c r="W16" s="172"/>
      <c r="X16" s="172">
        <f>SUM($AM327)</f>
        <v>0</v>
      </c>
      <c r="Y16" s="172"/>
      <c r="Z16" s="172">
        <f>SUM($AM328)</f>
        <v>0</v>
      </c>
      <c r="AA16" s="172"/>
      <c r="AB16" s="172">
        <f>SUM($AM329)</f>
        <v>0</v>
      </c>
      <c r="AC16" s="172"/>
      <c r="AD16" s="172">
        <f>SUM($AM330)</f>
        <v>0</v>
      </c>
      <c r="AE16" s="172"/>
      <c r="AF16" s="172">
        <f>SUM($AM331)</f>
        <v>0</v>
      </c>
      <c r="AG16" s="173"/>
      <c r="AL16" s="24"/>
      <c r="AM16" s="24"/>
      <c r="AN16" s="24"/>
      <c r="AO16" s="24"/>
      <c r="AP16" s="24"/>
      <c r="AQ16" s="11"/>
      <c r="CA16" s="6">
        <v>16</v>
      </c>
    </row>
    <row r="17" spans="1:79" ht="15.75" customHeight="1">
      <c r="A17" s="23"/>
      <c r="B17" s="23"/>
      <c r="C17" s="23"/>
      <c r="E17" s="179" t="s">
        <v>17</v>
      </c>
      <c r="F17" s="180"/>
      <c r="G17" s="180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8"/>
      <c r="T17" s="188"/>
      <c r="U17" s="188"/>
      <c r="V17" s="188"/>
      <c r="W17" s="188"/>
      <c r="X17" s="188"/>
      <c r="Y17" s="188"/>
      <c r="Z17" s="188"/>
      <c r="AA17" s="188"/>
      <c r="AB17" s="188"/>
      <c r="AC17" s="188"/>
      <c r="AD17" s="188"/>
      <c r="AE17" s="188"/>
      <c r="AF17" s="188"/>
      <c r="AG17" s="189"/>
      <c r="AL17" s="24"/>
      <c r="AM17" s="24"/>
      <c r="AN17" s="24"/>
      <c r="AO17" s="24"/>
      <c r="AP17" s="24"/>
      <c r="AQ17" s="11"/>
      <c r="CA17" s="6">
        <v>17</v>
      </c>
    </row>
    <row r="18" spans="1:79" ht="15.75" customHeight="1" thickBot="1">
      <c r="A18" s="23"/>
      <c r="B18" s="23"/>
      <c r="C18" s="23"/>
      <c r="E18" s="186" t="s">
        <v>18</v>
      </c>
      <c r="F18" s="187"/>
      <c r="G18" s="187"/>
      <c r="H18" s="183">
        <f ca="1">COUNTIF(OFFSET($B33,$CA13,,,),"x")+COUNTIF(OFFSET($B79,$CA13,,,),"x")+COUNTIF(OFFSET($B125,$CA13,,,),"x")+COUNTIF(OFFSET($B171,$CA13,,,),"x")+COUNTIF(OFFSET($B217,$CA13,,,),"x")+COUNTIF(OFFSET($B263,$CA13,,,),"x")+COUNTIF(OFFSET($B309,$CA13,,,),"x")</f>
        <v>0</v>
      </c>
      <c r="I18" s="183"/>
      <c r="J18" s="183">
        <f ca="1">COUNTIF(OFFSET($B33,$CA14,,,),"x")+COUNTIF(OFFSET($B79,$CA14,,,),"x")+COUNTIF(OFFSET($B125,$CA14,,,),"x")+COUNTIF(OFFSET($B171,$CA14,,,),"x")+COUNTIF(OFFSET($B217,$CA14,,,),"x")+COUNTIF(OFFSET($B263,$CA14,,,),"x")+COUNTIF(OFFSET($B309,$CA14,,,),"x")</f>
        <v>0</v>
      </c>
      <c r="K18" s="183"/>
      <c r="L18" s="183">
        <f ca="1">COUNTIF(OFFSET($B33,$CA15,,,),"x")+COUNTIF(OFFSET($B79,$CA15,,,),"x")+COUNTIF(OFFSET($B125,$CA15,,,),"x")+COUNTIF(OFFSET($B171,$CA15,,,),"x")+COUNTIF(OFFSET($B217,$CA15,,,),"x")+COUNTIF(OFFSET($B263,$CA15,,,),"x")+COUNTIF(OFFSET($B309,$CA15,,,),"x")</f>
        <v>0</v>
      </c>
      <c r="M18" s="183"/>
      <c r="N18" s="183">
        <f ca="1">COUNTIF(OFFSET($B33,$CA16,,,),"x")+COUNTIF(OFFSET($B79,$CA16,,,),"x")+COUNTIF(OFFSET($B125,$CA16,,,),"x")+COUNTIF(OFFSET($B171,$CA16,,,),"x")+COUNTIF(OFFSET($B217,$CA16,,,),"x")+COUNTIF(OFFSET($B263,$CA16,,,),"x")+COUNTIF(OFFSET($B309,$CA16,,,),"x")</f>
        <v>0</v>
      </c>
      <c r="O18" s="183"/>
      <c r="P18" s="183">
        <f ca="1">COUNTIF(OFFSET($B33,$CA17,,,),"x")+COUNTIF(OFFSET($B79,$CA17,,,),"x")+COUNTIF(OFFSET($B125,$CA17,,,),"x")+COUNTIF(OFFSET($B171,$CA17,,,),"x")+COUNTIF(OFFSET($B217,$CA17,,,),"x")+COUNTIF(OFFSET($B263,$CA17,,,),"x")+COUNTIF(OFFSET($B309,$CA17,,,),"x")</f>
        <v>0</v>
      </c>
      <c r="Q18" s="183"/>
      <c r="R18" s="183">
        <f ca="1">COUNTIF(OFFSET($B33,$CA18,,,),"x")+COUNTIF(OFFSET($B79,$CA18,,,),"x")+COUNTIF(OFFSET($B125,$CA18,,,),"x")+COUNTIF(OFFSET($B171,$CA18,,,),"x")+COUNTIF(OFFSET($B217,$CA18,,,),"x")+COUNTIF(OFFSET($B263,$CA18,,,),"x")+COUNTIF(OFFSET($B309,$CA18,,,),"x")</f>
        <v>0</v>
      </c>
      <c r="S18" s="183"/>
      <c r="T18" s="183">
        <f ca="1">COUNTIF(OFFSET($B33,$CA19,,,),"x")+COUNTIF(OFFSET($B79,$CA19,,,),"x")+COUNTIF(OFFSET($B125,$CA19,,,),"x")+COUNTIF(OFFSET($B171,$CA19,,,),"x")+COUNTIF(OFFSET($B217,$CA19,,,),"x")+COUNTIF(OFFSET($B263,$CA19,,,),"x")+COUNTIF(OFFSET($B309,$CA19,,,),"x")</f>
        <v>0</v>
      </c>
      <c r="U18" s="183"/>
      <c r="V18" s="183">
        <f ca="1">COUNTIF(OFFSET($B33,$CA20,,,),"x")+COUNTIF(OFFSET($B79,$CA20,,,),"x")+COUNTIF(OFFSET($B125,$CA20,,,),"x")+COUNTIF(OFFSET($B171,$CA20,,,),"x")+COUNTIF(OFFSET($B217,$CA20,,,),"x")+COUNTIF(OFFSET($B263,$CA20,,,),"x")+COUNTIF(OFFSET($B309,$CA20,,,),"x")</f>
        <v>0</v>
      </c>
      <c r="W18" s="183"/>
      <c r="X18" s="183">
        <f ca="1">COUNTIF(OFFSET($B33,$CA21,,,),"x")+COUNTIF(OFFSET($B79,$CA21,,,),"x")+COUNTIF(OFFSET($B125,$CA21,,,),"x")+COUNTIF(OFFSET($B171,$CA21,,,),"x")+COUNTIF(OFFSET($B217,$CA21,,,),"x")+COUNTIF(OFFSET($B263,$CA21,,,),"x")+COUNTIF(OFFSET($B309,$CA21,,,),"x")</f>
        <v>0</v>
      </c>
      <c r="Y18" s="183"/>
      <c r="Z18" s="183">
        <f ca="1">COUNTIF(OFFSET($B33,$CA22,,,),"x")+COUNTIF(OFFSET($B79,$CA22,,,),"x")+COUNTIF(OFFSET($B125,$CA22,,,),"x")+COUNTIF(OFFSET($B171,$CA22,,,),"x")+COUNTIF(OFFSET($B217,$CA22,,,),"x")+COUNTIF(OFFSET($B263,$CA22,,,),"x")+COUNTIF(OFFSET($B309,$CA22,,,),"x")</f>
        <v>0</v>
      </c>
      <c r="AA18" s="183"/>
      <c r="AB18" s="183">
        <f ca="1">COUNTIF(OFFSET($B33,$CA23,,,),"x")+COUNTIF(OFFSET($B79,$CA23,,,),"x")+COUNTIF(OFFSET($B125,$CA23,,,),"x")+COUNTIF(OFFSET($B171,$CA23,,,),"x")+COUNTIF(OFFSET($B217,$CA23,,,),"x")+COUNTIF(OFFSET($B263,$CA23,,,),"x")+COUNTIF(OFFSET($B309,$CA23,,,),"x")</f>
        <v>0</v>
      </c>
      <c r="AC18" s="183"/>
      <c r="AD18" s="183">
        <f ca="1">COUNTIF(OFFSET($B33,$CA24,,,),"x")+COUNTIF(OFFSET($B79,$CA24,,,),"x")+COUNTIF(OFFSET($B125,$CA24,,,),"x")+COUNTIF(OFFSET($B171,$CA24,,,),"x")+COUNTIF(OFFSET($B217,$CA24,,,),"x")+COUNTIF(OFFSET($B263,$CA24,,,),"x")+COUNTIF(OFFSET($B309,$CA24,,,),"x")</f>
        <v>0</v>
      </c>
      <c r="AE18" s="183"/>
      <c r="AF18" s="183">
        <f ca="1">COUNTIF(OFFSET($B33,$CA25,,,),"x")+COUNTIF(OFFSET($B79,$CA25,,,),"x")+COUNTIF(OFFSET($B125,$CA25,,,),"x")+COUNTIF(OFFSET($B171,$CA25,,,),"x")+COUNTIF(OFFSET($B217,$CA25,,,),"x")+COUNTIF(OFFSET($B263,$CA25,,,),"x")+COUNTIF(OFFSET($B309,$CA25,,,),"x")</f>
        <v>0</v>
      </c>
      <c r="AG18" s="184"/>
      <c r="AL18" s="24"/>
      <c r="AM18" s="24"/>
      <c r="AN18" s="24"/>
      <c r="AO18" s="24"/>
      <c r="AP18" s="24"/>
      <c r="AQ18" s="11"/>
      <c r="CA18" s="6">
        <v>18</v>
      </c>
    </row>
    <row r="19" spans="1:79" ht="3.75" customHeight="1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L19" s="24"/>
      <c r="AM19" s="24"/>
      <c r="AN19" s="24"/>
      <c r="AO19" s="24"/>
      <c r="AP19" s="24"/>
      <c r="AQ19" s="11"/>
      <c r="CA19" s="6">
        <v>19</v>
      </c>
    </row>
    <row r="20" spans="1:79" ht="3.75" customHeight="1" thickBot="1">
      <c r="A20" s="6"/>
      <c r="B20" s="6"/>
      <c r="C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CA20" s="6">
        <v>20</v>
      </c>
    </row>
    <row r="21" spans="1:79" ht="22.5" customHeight="1">
      <c r="A21" s="23"/>
      <c r="B21" s="23"/>
      <c r="C21" s="23"/>
      <c r="E21" s="170" t="s">
        <v>6</v>
      </c>
      <c r="F21" s="171"/>
      <c r="G21" s="171"/>
      <c r="H21" s="163"/>
      <c r="I21" s="163"/>
      <c r="J21" s="163"/>
      <c r="K21" s="163"/>
      <c r="L21" s="163"/>
      <c r="M21" s="163"/>
      <c r="N21" s="163"/>
      <c r="O21" s="163"/>
      <c r="P21" s="163"/>
      <c r="Q21" s="163"/>
      <c r="R21" s="163"/>
      <c r="S21" s="163"/>
      <c r="T21" s="163"/>
      <c r="U21" s="163"/>
      <c r="V21" s="163"/>
      <c r="W21" s="163"/>
      <c r="X21" s="158"/>
      <c r="Y21" s="158"/>
      <c r="Z21" s="158"/>
      <c r="AA21" s="158"/>
      <c r="AB21" s="158"/>
      <c r="AC21" s="158"/>
      <c r="AD21" s="158"/>
      <c r="AE21" s="158"/>
      <c r="AF21" s="158"/>
      <c r="AG21" s="159"/>
      <c r="AL21" s="24"/>
      <c r="AM21" s="24"/>
      <c r="AN21" s="24"/>
      <c r="AO21" s="24"/>
      <c r="AP21" s="24"/>
      <c r="AQ21" s="11"/>
      <c r="AR21" s="24"/>
      <c r="CA21" s="6">
        <v>21</v>
      </c>
    </row>
    <row r="22" spans="1:79" ht="15.75" customHeight="1">
      <c r="A22" s="23"/>
      <c r="B22" s="23"/>
      <c r="C22" s="23"/>
      <c r="E22" s="160" t="s">
        <v>8</v>
      </c>
      <c r="F22" s="161"/>
      <c r="G22" s="161"/>
      <c r="H22" s="162"/>
      <c r="I22" s="162"/>
      <c r="J22" s="162"/>
      <c r="K22" s="162"/>
      <c r="L22" s="162"/>
      <c r="M22" s="162"/>
      <c r="N22" s="162"/>
      <c r="O22" s="162"/>
      <c r="P22" s="162"/>
      <c r="Q22" s="162"/>
      <c r="R22" s="162"/>
      <c r="S22" s="162"/>
      <c r="T22" s="162"/>
      <c r="U22" s="162"/>
      <c r="V22" s="162"/>
      <c r="W22" s="162"/>
      <c r="X22" s="162"/>
      <c r="Y22" s="162"/>
      <c r="Z22" s="162"/>
      <c r="AA22" s="162"/>
      <c r="AB22" s="162"/>
      <c r="AC22" s="162"/>
      <c r="AD22" s="162"/>
      <c r="AE22" s="162"/>
      <c r="AF22" s="162"/>
      <c r="AG22" s="176"/>
      <c r="AL22" s="24"/>
      <c r="AM22" s="24"/>
      <c r="AN22" s="24"/>
      <c r="AO22" s="24"/>
      <c r="AP22" s="24"/>
      <c r="AQ22" s="11"/>
      <c r="CA22" s="6">
        <v>22</v>
      </c>
    </row>
    <row r="23" spans="1:79" ht="15.75" customHeight="1">
      <c r="A23" s="23"/>
      <c r="B23" s="23"/>
      <c r="C23" s="23"/>
      <c r="E23" s="177" t="s">
        <v>12</v>
      </c>
      <c r="F23" s="178"/>
      <c r="G23" s="178"/>
      <c r="H23" s="172"/>
      <c r="I23" s="172"/>
      <c r="J23" s="172"/>
      <c r="K23" s="172"/>
      <c r="L23" s="172"/>
      <c r="M23" s="172"/>
      <c r="N23" s="172"/>
      <c r="O23" s="172"/>
      <c r="P23" s="172"/>
      <c r="Q23" s="172"/>
      <c r="R23" s="172"/>
      <c r="S23" s="172"/>
      <c r="T23" s="172"/>
      <c r="U23" s="172"/>
      <c r="V23" s="172"/>
      <c r="W23" s="172"/>
      <c r="X23" s="172"/>
      <c r="Y23" s="172"/>
      <c r="Z23" s="172"/>
      <c r="AA23" s="172"/>
      <c r="AB23" s="172"/>
      <c r="AC23" s="172"/>
      <c r="AD23" s="172"/>
      <c r="AE23" s="172"/>
      <c r="AF23" s="172"/>
      <c r="AG23" s="173"/>
      <c r="AL23" s="24"/>
      <c r="AM23" s="24"/>
      <c r="AN23" s="24"/>
      <c r="AO23" s="24"/>
      <c r="AP23" s="24"/>
      <c r="AQ23" s="11"/>
      <c r="CA23" s="6">
        <v>23</v>
      </c>
    </row>
    <row r="24" spans="1:79" ht="15.75" customHeight="1">
      <c r="A24" s="23"/>
      <c r="B24" s="23"/>
      <c r="C24" s="23"/>
      <c r="E24" s="250" t="s">
        <v>91</v>
      </c>
      <c r="F24" s="251"/>
      <c r="G24" s="251"/>
      <c r="H24" s="252">
        <f ca="1">SUMIF($A33:$A71,H$3,$AT33:$AT71)</f>
        <v>0</v>
      </c>
      <c r="I24" s="252"/>
      <c r="J24" s="252">
        <f ca="1">SUMIF($A33:$A71,J$3,$AT33:$AT71)</f>
        <v>0</v>
      </c>
      <c r="K24" s="252"/>
      <c r="L24" s="252">
        <f ca="1">SUMIF($A33:$A71,L$3,$AT33:$AT71)</f>
        <v>0</v>
      </c>
      <c r="M24" s="252"/>
      <c r="N24" s="252">
        <f ca="1">SUMIF($A33:$A71,N$3,$AT33:$AT71)</f>
        <v>1</v>
      </c>
      <c r="O24" s="252"/>
      <c r="P24" s="252">
        <f ca="1">SUMIF($A33:$A71,P$3,$AT33:$AT71)</f>
        <v>1</v>
      </c>
      <c r="Q24" s="252"/>
      <c r="R24" s="252">
        <f ca="1">SUMIF($A33:$A71,R$3,$AT33:$AT71)</f>
        <v>0</v>
      </c>
      <c r="S24" s="252"/>
      <c r="T24" s="252">
        <f ca="1">SUMIF($A33:$A71,T$3,$AT33:$AT71)</f>
        <v>0</v>
      </c>
      <c r="U24" s="252"/>
      <c r="V24" s="252">
        <f ca="1">SUMIF($A33:$A71,V$3,$AT33:$AT71)</f>
        <v>0</v>
      </c>
      <c r="W24" s="252"/>
      <c r="X24" s="252">
        <f ca="1">SUMIF($A33:$A71,X$3,$AT33:$AT71)</f>
        <v>0</v>
      </c>
      <c r="Y24" s="252"/>
      <c r="Z24" s="252">
        <f ca="1">SUMIF($A33:$A71,Z$3,$AT33:$AT71)</f>
        <v>0</v>
      </c>
      <c r="AA24" s="252"/>
      <c r="AB24" s="252">
        <f ca="1">SUMIF($A33:$A71,AB$3,$AT33:$AT71)</f>
        <v>0</v>
      </c>
      <c r="AC24" s="252"/>
      <c r="AD24" s="252">
        <f ca="1">SUMIF($A33:$A71,AD$3,$AT33:$AT71)</f>
        <v>0</v>
      </c>
      <c r="AE24" s="252"/>
      <c r="AF24" s="252">
        <f ca="1">SUMIF($A33:$A71,AF$3,$AT33:$AT71)</f>
        <v>0</v>
      </c>
      <c r="AG24" s="252"/>
      <c r="AL24" s="24"/>
      <c r="AM24" s="24"/>
      <c r="AN24" s="24"/>
      <c r="AO24" s="24"/>
      <c r="AP24" s="24"/>
      <c r="AQ24" s="11"/>
      <c r="CA24" s="6">
        <v>24</v>
      </c>
    </row>
    <row r="25" spans="1:79" ht="15.75" customHeight="1">
      <c r="A25" s="23"/>
      <c r="B25" s="23"/>
      <c r="C25" s="23"/>
      <c r="E25" s="177" t="s">
        <v>16</v>
      </c>
      <c r="F25" s="178"/>
      <c r="G25" s="178"/>
      <c r="H25" s="172">
        <f>SUM($AM332)</f>
        <v>0</v>
      </c>
      <c r="I25" s="172"/>
      <c r="J25" s="172">
        <f>SUM($AM333)</f>
        <v>0</v>
      </c>
      <c r="K25" s="172"/>
      <c r="L25" s="172">
        <f>SUM($AM334)</f>
        <v>0</v>
      </c>
      <c r="M25" s="172"/>
      <c r="N25" s="172">
        <f>SUM($AM335)</f>
        <v>0</v>
      </c>
      <c r="O25" s="172"/>
      <c r="P25" s="172">
        <f>SUM($AM336)</f>
        <v>0</v>
      </c>
      <c r="Q25" s="172"/>
      <c r="R25" s="172">
        <f>SUM($AM337)</f>
        <v>0</v>
      </c>
      <c r="S25" s="172"/>
      <c r="T25" s="172">
        <f>SUM($AM338)</f>
        <v>0</v>
      </c>
      <c r="U25" s="172"/>
      <c r="V25" s="172">
        <f>SUM($AM339)</f>
        <v>0</v>
      </c>
      <c r="W25" s="172"/>
      <c r="X25" s="172">
        <f>SUM($AM340)</f>
        <v>0</v>
      </c>
      <c r="Y25" s="172"/>
      <c r="Z25" s="172">
        <f>SUM($AM341)</f>
        <v>0</v>
      </c>
      <c r="AA25" s="172"/>
      <c r="AB25" s="172">
        <f>SUM($AM342)</f>
        <v>0</v>
      </c>
      <c r="AC25" s="172"/>
      <c r="AD25" s="172">
        <f>SUM($AM343)</f>
        <v>0</v>
      </c>
      <c r="AE25" s="172"/>
      <c r="AF25" s="172">
        <f>SUM($AM343)</f>
        <v>0</v>
      </c>
      <c r="AG25" s="173"/>
      <c r="AL25" s="24"/>
      <c r="AM25" s="24"/>
      <c r="AN25" s="24"/>
      <c r="AO25" s="24"/>
      <c r="AP25" s="24"/>
      <c r="AQ25" s="11"/>
      <c r="CA25" s="6">
        <v>25</v>
      </c>
    </row>
    <row r="26" spans="1:79" ht="15.75" customHeight="1">
      <c r="A26" s="23"/>
      <c r="B26" s="23"/>
      <c r="C26" s="23"/>
      <c r="E26" s="179" t="s">
        <v>17</v>
      </c>
      <c r="F26" s="180"/>
      <c r="G26" s="180"/>
      <c r="H26" s="188"/>
      <c r="I26" s="188"/>
      <c r="J26" s="188"/>
      <c r="K26" s="188"/>
      <c r="L26" s="188"/>
      <c r="M26" s="188"/>
      <c r="N26" s="188"/>
      <c r="O26" s="188"/>
      <c r="P26" s="188"/>
      <c r="Q26" s="188"/>
      <c r="R26" s="188"/>
      <c r="S26" s="188"/>
      <c r="T26" s="188"/>
      <c r="U26" s="188"/>
      <c r="V26" s="188"/>
      <c r="W26" s="188"/>
      <c r="X26" s="188"/>
      <c r="Y26" s="188"/>
      <c r="Z26" s="188"/>
      <c r="AA26" s="188"/>
      <c r="AB26" s="188"/>
      <c r="AC26" s="188"/>
      <c r="AD26" s="188"/>
      <c r="AE26" s="188"/>
      <c r="AF26" s="188"/>
      <c r="AG26" s="189"/>
      <c r="AL26" s="24"/>
      <c r="AM26" s="24"/>
      <c r="AN26" s="24"/>
      <c r="AO26" s="24"/>
      <c r="AP26" s="24"/>
      <c r="AQ26" s="11"/>
      <c r="CA26" s="6">
        <v>26</v>
      </c>
    </row>
    <row r="27" spans="1:79" ht="15.75" customHeight="1" thickBot="1">
      <c r="E27" s="186" t="s">
        <v>18</v>
      </c>
      <c r="F27" s="187"/>
      <c r="G27" s="187"/>
      <c r="H27" s="183">
        <f ca="1">COUNTIF(OFFSET($B33,$CA26,,,),"x")+COUNTIF(OFFSET($B79,$CA26,,,),"x")+COUNTIF(OFFSET($B125,$CA26,,,),"x")+COUNTIF(OFFSET($B171,$CA26,,,),"x")+COUNTIF(OFFSET($B217,$CA26,,,),"x")+COUNTIF(OFFSET($B263,$CA26,,,),"x")+COUNTIF(OFFSET($B309,$CA26,,,),"x")</f>
        <v>0</v>
      </c>
      <c r="I27" s="183"/>
      <c r="J27" s="183">
        <f ca="1">COUNTIF(OFFSET($B33,$CA27,,,),"x")+COUNTIF(OFFSET($B79,$CA27,,,),"x")+COUNTIF(OFFSET($B125,$CA27,,,),"x")+COUNTIF(OFFSET($B171,$CA27,,,),"x")+COUNTIF(OFFSET($B217,$CA27,,,),"x")+COUNTIF(OFFSET($B263,$CA27,,,),"x")+COUNTIF(OFFSET($B309,$CA27,,,),"x")</f>
        <v>0</v>
      </c>
      <c r="K27" s="183"/>
      <c r="L27" s="183">
        <f ca="1">COUNTIF(OFFSET($B33,$CA28,,,),"x")+COUNTIF(OFFSET($B79,$CA28,,,),"x")+COUNTIF(OFFSET($B125,$CA28,,,),"x")+COUNTIF(OFFSET($B171,$CA28,,,),"x")+COUNTIF(OFFSET($B217,$CA28,,,),"x")+COUNTIF(OFFSET($B263,$CA28,,,),"x")+COUNTIF(OFFSET($B309,$CA28,,,),"x")</f>
        <v>0</v>
      </c>
      <c r="M27" s="183"/>
      <c r="N27" s="183">
        <f ca="1">COUNTIF(OFFSET($B33,$CA29,,,),"x")+COUNTIF(OFFSET($B79,$CA29,,,),"x")+COUNTIF(OFFSET($B125,$CA29,,,),"x")+COUNTIF(OFFSET($B171,$CA29,,,),"x")+COUNTIF(OFFSET($B217,$CA29,,,),"x")+COUNTIF(OFFSET($B263,$CA29,,,),"x")+COUNTIF(OFFSET($B309,$CA29,,,),"x")</f>
        <v>0</v>
      </c>
      <c r="O27" s="183"/>
      <c r="P27" s="183">
        <f ca="1">COUNTIF(OFFSET($B33,$CA30,,,),"x")+COUNTIF(OFFSET($B79,$CA30,,,),"x")+COUNTIF(OFFSET($B125,$CA30,,,),"x")+COUNTIF(OFFSET($B171,$CA30,,,),"x")+COUNTIF(OFFSET($B217,$CA30,,,),"x")+COUNTIF(OFFSET($B263,$CA30,,,),"x")+COUNTIF(OFFSET($B309,$CA30,,,),"x")</f>
        <v>0</v>
      </c>
      <c r="Q27" s="183"/>
      <c r="R27" s="183">
        <f ca="1">COUNTIF(OFFSET($B33,$CA31,,,),"x")+COUNTIF(OFFSET($B79,$CA31,,,),"x")+COUNTIF(OFFSET($B125,$CA31,,,),"x")+COUNTIF(OFFSET($B171,$CA31,,,),"x")+COUNTIF(OFFSET($B217,$CA31,,,),"x")+COUNTIF(OFFSET($B263,$CA31,,,),"x")+COUNTIF(OFFSET($B309,$CA31,,,),"x")</f>
        <v>0</v>
      </c>
      <c r="S27" s="183"/>
      <c r="T27" s="183">
        <f ca="1">COUNTIF(OFFSET($B33,$CA32,,,),"x")+COUNTIF(OFFSET($B79,$CA32,,,),"x")+COUNTIF(OFFSET($B125,$CA32,,,),"x")+COUNTIF(OFFSET($B171,$CA32,,,),"x")+COUNTIF(OFFSET($B217,$CA32,,,),"x")+COUNTIF(OFFSET($B263,$CA32,,,),"x")+COUNTIF(OFFSET($B309,$CA32,,,),"x")</f>
        <v>0</v>
      </c>
      <c r="U27" s="183"/>
      <c r="V27" s="183">
        <f ca="1">COUNTIF(OFFSET($B33,$CA33,,,),"x")+COUNTIF(OFFSET($B79,$CA33,,,),"x")+COUNTIF(OFFSET($B125,$CA33,,,),"x")+COUNTIF(OFFSET($B171,$CA33,,,),"x")+COUNTIF(OFFSET($B217,$CA33,,,),"x")+COUNTIF(OFFSET($B263,$CA33,,,),"x")+COUNTIF(OFFSET($B309,$CA33,,,),"x")</f>
        <v>0</v>
      </c>
      <c r="W27" s="183"/>
      <c r="X27" s="183">
        <f ca="1">COUNTIF(OFFSET($B33,$CA34,,,),"x")+COUNTIF(OFFSET($B79,$CA34,,,),"x")+COUNTIF(OFFSET($B125,$CA34,,,),"x")+COUNTIF(OFFSET($B171,$CA34,,,),"x")+COUNTIF(OFFSET($B217,$CA34,,,),"x")+COUNTIF(OFFSET($B263,$CA34,,,),"x")+COUNTIF(OFFSET($B309,$CA34,,,),"x")</f>
        <v>0</v>
      </c>
      <c r="Y27" s="183"/>
      <c r="Z27" s="183">
        <f ca="1">COUNTIF(OFFSET($B33,$CA35,,,),"x")+COUNTIF(OFFSET($B79,$CA35,,,),"x")+COUNTIF(OFFSET($B125,$CA35,,,),"x")+COUNTIF(OFFSET($B171,$CA35,,,),"x")+COUNTIF(OFFSET($B217,$CA35,,,),"x")+COUNTIF(OFFSET($B263,$CA35,,,),"x")+COUNTIF(OFFSET($B309,$CA35,,,),"x")</f>
        <v>0</v>
      </c>
      <c r="AA27" s="183"/>
      <c r="AB27" s="183">
        <f ca="1">COUNTIF(OFFSET($B33,$CA36,,,),"x")+COUNTIF(OFFSET($B79,$CA36,,,),"x")+COUNTIF(OFFSET($B125,$CA36,,,),"x")+COUNTIF(OFFSET($B171,$CA36,,,),"x")+COUNTIF(OFFSET($B217,$CA36,,,),"x")+COUNTIF(OFFSET($B263,$CA36,,,),"x")+COUNTIF(OFFSET($B309,$CA36,,,),"x")</f>
        <v>0</v>
      </c>
      <c r="AC27" s="183"/>
      <c r="AD27" s="183">
        <f ca="1">COUNTIF(OFFSET($B33,$CA37,,,),"x")+COUNTIF(OFFSET($B79,$CA37,,,),"x")+COUNTIF(OFFSET($B125,$CA37,,,),"x")+COUNTIF(OFFSET($B171,$CA37,,,),"x")+COUNTIF(OFFSET($B217,$CA37,,,),"x")+COUNTIF(OFFSET($B263,$CA37,,,),"x")+COUNTIF(OFFSET($B309,$CA37,,,),"x")</f>
        <v>0</v>
      </c>
      <c r="AE27" s="183"/>
      <c r="AF27" s="183">
        <f ca="1">COUNTIF(OFFSET($B33,$CA38,,,),"x")+COUNTIF(OFFSET($B79,$CA38,,,),"x")+COUNTIF(OFFSET($B125,$CA38,,,),"x")+COUNTIF(OFFSET($B171,$CA38,,,),"x")+COUNTIF(OFFSET($B217,$CA38,,,),"x")+COUNTIF(OFFSET($B263,$CA38,,,),"x")+COUNTIF(OFFSET($B309,$CA38,,,),"x")</f>
        <v>0</v>
      </c>
      <c r="AG27" s="184"/>
      <c r="AL27" s="24"/>
      <c r="AM27" s="24"/>
      <c r="AN27" s="24"/>
      <c r="AO27" s="24"/>
      <c r="AP27" s="24"/>
      <c r="AQ27" s="11"/>
      <c r="CA27" s="6">
        <v>27</v>
      </c>
    </row>
    <row r="28" spans="1:79" ht="3.75" customHeight="1" thickBot="1">
      <c r="E28" s="25"/>
      <c r="F28" s="25"/>
      <c r="G28" s="25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L28" s="24"/>
      <c r="AM28" s="24"/>
      <c r="AN28" s="24"/>
      <c r="AO28" s="24"/>
      <c r="AP28" s="24"/>
      <c r="AQ28" s="11"/>
      <c r="CA28" s="6">
        <v>28</v>
      </c>
    </row>
    <row r="29" spans="1:79" ht="15" thickBot="1">
      <c r="D29" s="26" t="s">
        <v>19</v>
      </c>
      <c r="E29" s="27" t="s">
        <v>20</v>
      </c>
      <c r="F29" s="28" t="s">
        <v>21</v>
      </c>
      <c r="G29" s="29" t="s">
        <v>22</v>
      </c>
      <c r="H29" s="26" t="s">
        <v>23</v>
      </c>
      <c r="I29" s="27" t="s">
        <v>24</v>
      </c>
      <c r="J29" s="28" t="s">
        <v>25</v>
      </c>
      <c r="K29" s="29" t="s">
        <v>26</v>
      </c>
      <c r="L29" s="26" t="s">
        <v>27</v>
      </c>
      <c r="M29" s="27" t="s">
        <v>28</v>
      </c>
      <c r="N29" s="28" t="s">
        <v>29</v>
      </c>
      <c r="O29" s="29" t="s">
        <v>30</v>
      </c>
      <c r="P29" s="26" t="s">
        <v>31</v>
      </c>
      <c r="Q29" s="27" t="s">
        <v>32</v>
      </c>
      <c r="R29" s="28" t="s">
        <v>33</v>
      </c>
      <c r="S29" s="29" t="s">
        <v>34</v>
      </c>
      <c r="T29" s="26" t="s">
        <v>35</v>
      </c>
      <c r="U29" s="27" t="s">
        <v>36</v>
      </c>
      <c r="V29" s="28" t="s">
        <v>37</v>
      </c>
      <c r="W29" s="29" t="s">
        <v>38</v>
      </c>
      <c r="X29" s="26" t="s">
        <v>39</v>
      </c>
      <c r="Y29" s="27" t="s">
        <v>40</v>
      </c>
      <c r="Z29" s="28" t="s">
        <v>41</v>
      </c>
      <c r="AA29" s="29" t="s">
        <v>42</v>
      </c>
      <c r="AB29" s="26" t="s">
        <v>43</v>
      </c>
      <c r="AC29" s="27" t="s">
        <v>44</v>
      </c>
      <c r="AD29" s="28" t="s">
        <v>45</v>
      </c>
      <c r="AE29" s="29" t="s">
        <v>46</v>
      </c>
      <c r="AF29" s="26" t="s">
        <v>47</v>
      </c>
      <c r="AG29" s="27" t="s">
        <v>48</v>
      </c>
      <c r="AH29" s="28" t="s">
        <v>49</v>
      </c>
      <c r="AI29" s="29" t="s">
        <v>50</v>
      </c>
      <c r="AJ29" s="30" t="s">
        <v>51</v>
      </c>
      <c r="AQ29" s="31" t="s">
        <v>52</v>
      </c>
      <c r="CA29" s="6">
        <v>29</v>
      </c>
    </row>
    <row r="30" spans="1:79" ht="14.15" customHeight="1" thickBot="1">
      <c r="A30" s="32"/>
      <c r="B30" s="32"/>
      <c r="C30" s="32"/>
      <c r="D30" s="33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3"/>
      <c r="AL30" s="33"/>
      <c r="AM30" s="33"/>
      <c r="AN30" s="33"/>
      <c r="AO30" s="33"/>
      <c r="AP30" s="33"/>
      <c r="CA30" s="6">
        <v>30</v>
      </c>
    </row>
    <row r="31" spans="1:79" ht="14.15" customHeight="1" thickBot="1">
      <c r="A31" s="190">
        <v>44214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1"/>
      <c r="T31" s="191"/>
      <c r="U31" s="191"/>
      <c r="V31" s="191"/>
      <c r="W31" s="191"/>
      <c r="X31" s="191"/>
      <c r="Y31" s="191"/>
      <c r="Z31" s="191"/>
      <c r="AA31" s="191"/>
      <c r="AB31" s="191"/>
      <c r="AC31" s="191"/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201" t="s">
        <v>53</v>
      </c>
      <c r="AP31" s="34" t="s">
        <v>54</v>
      </c>
      <c r="AQ31" s="203">
        <v>12</v>
      </c>
      <c r="AR31" s="205">
        <f>Q1*AQ31/100</f>
        <v>0</v>
      </c>
      <c r="AS31" s="205"/>
      <c r="CA31" s="6">
        <v>31</v>
      </c>
    </row>
    <row r="32" spans="1:79" ht="25.5" customHeight="1" thickBot="1">
      <c r="A32" s="35" t="s">
        <v>55</v>
      </c>
      <c r="B32" s="36" t="s">
        <v>56</v>
      </c>
      <c r="C32" s="37" t="s">
        <v>57</v>
      </c>
      <c r="D32" s="38" t="s">
        <v>19</v>
      </c>
      <c r="E32" s="39" t="s">
        <v>20</v>
      </c>
      <c r="F32" s="40" t="s">
        <v>21</v>
      </c>
      <c r="G32" s="41" t="s">
        <v>22</v>
      </c>
      <c r="H32" s="38" t="s">
        <v>23</v>
      </c>
      <c r="I32" s="39" t="s">
        <v>24</v>
      </c>
      <c r="J32" s="40" t="s">
        <v>25</v>
      </c>
      <c r="K32" s="41" t="s">
        <v>26</v>
      </c>
      <c r="L32" s="38" t="s">
        <v>27</v>
      </c>
      <c r="M32" s="39" t="s">
        <v>28</v>
      </c>
      <c r="N32" s="40" t="s">
        <v>29</v>
      </c>
      <c r="O32" s="41" t="s">
        <v>30</v>
      </c>
      <c r="P32" s="38" t="s">
        <v>31</v>
      </c>
      <c r="Q32" s="39" t="s">
        <v>32</v>
      </c>
      <c r="R32" s="40" t="s">
        <v>33</v>
      </c>
      <c r="S32" s="41" t="s">
        <v>34</v>
      </c>
      <c r="T32" s="38" t="s">
        <v>35</v>
      </c>
      <c r="U32" s="39" t="s">
        <v>36</v>
      </c>
      <c r="V32" s="40" t="s">
        <v>37</v>
      </c>
      <c r="W32" s="41" t="s">
        <v>38</v>
      </c>
      <c r="X32" s="38" t="s">
        <v>39</v>
      </c>
      <c r="Y32" s="39" t="s">
        <v>40</v>
      </c>
      <c r="Z32" s="40" t="s">
        <v>41</v>
      </c>
      <c r="AA32" s="41" t="s">
        <v>42</v>
      </c>
      <c r="AB32" s="38" t="s">
        <v>43</v>
      </c>
      <c r="AC32" s="39" t="s">
        <v>44</v>
      </c>
      <c r="AD32" s="40" t="s">
        <v>45</v>
      </c>
      <c r="AE32" s="41" t="s">
        <v>46</v>
      </c>
      <c r="AF32" s="38" t="s">
        <v>47</v>
      </c>
      <c r="AG32" s="39" t="s">
        <v>48</v>
      </c>
      <c r="AH32" s="40" t="s">
        <v>49</v>
      </c>
      <c r="AI32" s="41" t="s">
        <v>50</v>
      </c>
      <c r="AJ32" s="42" t="s">
        <v>51</v>
      </c>
      <c r="AL32" s="43" t="s">
        <v>58</v>
      </c>
      <c r="AM32" s="44" t="s">
        <v>59</v>
      </c>
      <c r="AN32" s="45" t="s">
        <v>60</v>
      </c>
      <c r="AO32" s="202"/>
      <c r="AP32" s="46" t="s">
        <v>61</v>
      </c>
      <c r="AQ32" s="204"/>
      <c r="AR32" s="206">
        <f>AB1*AQ31/100</f>
        <v>14.82</v>
      </c>
      <c r="AS32" s="206"/>
      <c r="AT32" s="6" t="s">
        <v>92</v>
      </c>
      <c r="CA32" s="6">
        <v>32</v>
      </c>
    </row>
    <row r="33" spans="1:79" s="257" customFormat="1" ht="13.5" customHeight="1">
      <c r="A33" s="253" t="str">
        <f>H3</f>
        <v>A</v>
      </c>
      <c r="B33" s="254" t="s">
        <v>62</v>
      </c>
      <c r="C33" s="254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  <c r="Q33" s="255"/>
      <c r="R33" s="255"/>
      <c r="S33" s="255"/>
      <c r="T33" s="255"/>
      <c r="U33" s="255"/>
      <c r="V33" s="255"/>
      <c r="W33" s="255"/>
      <c r="X33" s="255"/>
      <c r="Y33" s="255"/>
      <c r="Z33" s="255"/>
      <c r="AA33" s="255"/>
      <c r="AB33" s="255"/>
      <c r="AC33" s="255"/>
      <c r="AD33" s="255"/>
      <c r="AE33" s="255"/>
      <c r="AF33" s="255"/>
      <c r="AG33" s="255"/>
      <c r="AH33" s="255"/>
      <c r="AI33" s="255"/>
      <c r="AJ33" s="256"/>
      <c r="AL33" s="258">
        <f t="shared" ref="AL33:AL71" si="0">(COUNTIF(J33:AA33,"f"))/2</f>
        <v>0</v>
      </c>
      <c r="AM33" s="258">
        <f t="shared" ref="AM33:AM71" si="1">(COUNTIF(D33:AJ33,"f")+COUNTIF(D33:AJ33,"b")+COUNTIF(D33:AJ33,"l")+COUNTIF(D33:AJ33,"i")+COUNTIF(D33:AJ33,"M")+COUNTIF(D33:AJ33,"h"))/2</f>
        <v>0</v>
      </c>
      <c r="AN33" s="258">
        <f>(COUNTIF(AF33:AJ33,"f")+COUNTIF(AF33:AJ33,"b")+COUNTIF(AF33:AJ33,"l")+COUNTIF(AF33:AJ33,"i")+COUNTIF(AF33:AJ33,"com fresh")+COUNTIF(AF33:AJ33,"fb")+COUNTIF(AF33:AJ33,"waste"))/2</f>
        <v>0</v>
      </c>
      <c r="AO33" s="259"/>
      <c r="AP33" s="260"/>
      <c r="AQ33" s="261"/>
      <c r="AT33" s="249" t="str">
        <f t="shared" ref="AT33:AT71" ca="1" si="2">IFERROR(MIN(1,COUNTBLANK(INDIRECT((ADDRESS(ROW(),MATCH("?",D33:AJ33,0)+3)&amp;":"&amp;ADDRESS(ROW(),SUMPRODUCT(MAX((D33:AJ33&lt;&gt;"")*COLUMN(D33:AJ33)))))))),"")</f>
        <v/>
      </c>
      <c r="CA33" s="257">
        <v>33</v>
      </c>
    </row>
    <row r="34" spans="1:79" ht="13.5" customHeight="1">
      <c r="A34" s="50" t="str">
        <f>J3</f>
        <v>Z</v>
      </c>
      <c r="B34" s="51"/>
      <c r="C34" s="52" t="s">
        <v>62</v>
      </c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4"/>
      <c r="AL34" s="55">
        <f t="shared" si="0"/>
        <v>0</v>
      </c>
      <c r="AM34" s="55">
        <f t="shared" si="1"/>
        <v>0</v>
      </c>
      <c r="AN34" s="56">
        <f t="shared" ref="AN34:AN71" si="3">(COUNTIF(AF34:AJ34,"f")+COUNTIF(AF34:AJ34,"b")+COUNTIF(AF34:AJ34,"l")+COUNTIF(AF34:AJ34,"i")+COUNTIF(AF34:AJ34,"com fresh")+COUNTIF(AF34:AJ34,"fb")+COUNTIF(AF34:AJ34,"waste"))/2</f>
        <v>0</v>
      </c>
      <c r="AO34" s="57"/>
      <c r="AP34" s="193"/>
      <c r="AQ34" s="194"/>
      <c r="AR34" s="58" t="s">
        <v>63</v>
      </c>
      <c r="AS34" s="59"/>
      <c r="AT34" s="249" t="str">
        <f t="shared" ca="1" si="2"/>
        <v/>
      </c>
      <c r="CA34" s="6">
        <v>34</v>
      </c>
    </row>
    <row r="35" spans="1:79" s="257" customFormat="1" ht="13.5" customHeight="1">
      <c r="A35" s="262" t="str">
        <f>+L3</f>
        <v>E</v>
      </c>
      <c r="B35" s="263"/>
      <c r="C35" s="263"/>
      <c r="D35" s="264"/>
      <c r="E35" s="264"/>
      <c r="F35" s="264"/>
      <c r="G35" s="264"/>
      <c r="H35" s="264"/>
      <c r="I35" s="264"/>
      <c r="J35" s="264"/>
      <c r="K35" s="264" t="s">
        <v>89</v>
      </c>
      <c r="L35" s="264" t="s">
        <v>89</v>
      </c>
      <c r="M35" s="264" t="s">
        <v>89</v>
      </c>
      <c r="N35" s="264" t="s">
        <v>89</v>
      </c>
      <c r="O35" s="264" t="s">
        <v>89</v>
      </c>
      <c r="P35" s="264" t="s">
        <v>89</v>
      </c>
      <c r="Q35" s="264" t="s">
        <v>89</v>
      </c>
      <c r="R35" s="264" t="s">
        <v>80</v>
      </c>
      <c r="S35" s="264" t="s">
        <v>80</v>
      </c>
      <c r="T35" s="264" t="s">
        <v>80</v>
      </c>
      <c r="U35" s="264" t="s">
        <v>80</v>
      </c>
      <c r="V35" s="264" t="s">
        <v>80</v>
      </c>
      <c r="W35" s="264" t="s">
        <v>80</v>
      </c>
      <c r="X35" s="264" t="s">
        <v>80</v>
      </c>
      <c r="Y35" s="264" t="s">
        <v>80</v>
      </c>
      <c r="Z35" s="264" t="s">
        <v>80</v>
      </c>
      <c r="AA35" s="264" t="s">
        <v>80</v>
      </c>
      <c r="AB35" s="264" t="s">
        <v>80</v>
      </c>
      <c r="AC35" s="264" t="s">
        <v>80</v>
      </c>
      <c r="AD35" s="264"/>
      <c r="AE35" s="264"/>
      <c r="AF35" s="264"/>
      <c r="AG35" s="264"/>
      <c r="AH35" s="264"/>
      <c r="AI35" s="264"/>
      <c r="AJ35" s="265"/>
      <c r="AL35" s="266">
        <f t="shared" si="0"/>
        <v>5</v>
      </c>
      <c r="AM35" s="266">
        <f t="shared" si="1"/>
        <v>9.5</v>
      </c>
      <c r="AN35" s="266">
        <v>0</v>
      </c>
      <c r="AO35" s="267"/>
      <c r="AP35" s="268"/>
      <c r="AQ35" s="269"/>
      <c r="AR35" s="195">
        <v>1.5</v>
      </c>
      <c r="AS35" s="196"/>
      <c r="AT35" s="249">
        <f t="shared" ca="1" si="2"/>
        <v>0</v>
      </c>
      <c r="CA35" s="257">
        <v>35</v>
      </c>
    </row>
    <row r="36" spans="1:79" ht="13.5" customHeight="1">
      <c r="A36" s="50" t="str">
        <f>N3</f>
        <v>R</v>
      </c>
      <c r="B36" s="51"/>
      <c r="C36" s="52"/>
      <c r="D36" s="53"/>
      <c r="E36" s="53"/>
      <c r="F36" s="53"/>
      <c r="G36" s="53" t="s">
        <v>88</v>
      </c>
      <c r="H36" s="53" t="s">
        <v>88</v>
      </c>
      <c r="I36" s="53" t="s">
        <v>88</v>
      </c>
      <c r="J36" s="53" t="s">
        <v>88</v>
      </c>
      <c r="K36" s="53" t="s">
        <v>89</v>
      </c>
      <c r="L36" s="53" t="s">
        <v>89</v>
      </c>
      <c r="M36" s="53" t="s">
        <v>89</v>
      </c>
      <c r="N36" s="53" t="s">
        <v>89</v>
      </c>
      <c r="O36" s="53"/>
      <c r="P36" s="53"/>
      <c r="Q36" s="53" t="s">
        <v>89</v>
      </c>
      <c r="R36" s="53" t="s">
        <v>89</v>
      </c>
      <c r="S36" s="53" t="s">
        <v>89</v>
      </c>
      <c r="T36" s="53" t="s">
        <v>89</v>
      </c>
      <c r="U36" s="53" t="s">
        <v>89</v>
      </c>
      <c r="V36" s="53" t="s">
        <v>89</v>
      </c>
      <c r="W36" s="53" t="s">
        <v>89</v>
      </c>
      <c r="X36" s="53" t="s">
        <v>89</v>
      </c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4"/>
      <c r="AL36" s="55">
        <f t="shared" si="0"/>
        <v>0</v>
      </c>
      <c r="AM36" s="55">
        <f t="shared" si="1"/>
        <v>8</v>
      </c>
      <c r="AN36" s="56">
        <f t="shared" si="3"/>
        <v>0</v>
      </c>
      <c r="AO36" s="57"/>
      <c r="AP36" s="193"/>
      <c r="AQ36" s="194"/>
      <c r="AR36" s="197"/>
      <c r="AS36" s="198"/>
      <c r="AT36" s="249">
        <f t="shared" ca="1" si="2"/>
        <v>1</v>
      </c>
      <c r="CA36" s="6">
        <v>36</v>
      </c>
    </row>
    <row r="37" spans="1:79" ht="13.5" customHeight="1">
      <c r="A37" s="60" t="str">
        <f>P3</f>
        <v>T</v>
      </c>
      <c r="B37" s="51"/>
      <c r="C37" s="52"/>
      <c r="D37" s="53"/>
      <c r="E37" s="53"/>
      <c r="F37" s="53"/>
      <c r="G37" s="53"/>
      <c r="H37" s="53"/>
      <c r="I37" s="53"/>
      <c r="J37" s="53"/>
      <c r="K37" s="53" t="s">
        <v>80</v>
      </c>
      <c r="L37" s="53" t="s">
        <v>80</v>
      </c>
      <c r="M37" s="53" t="s">
        <v>80</v>
      </c>
      <c r="N37" s="53" t="s">
        <v>80</v>
      </c>
      <c r="O37" s="53" t="s">
        <v>80</v>
      </c>
      <c r="P37" s="53" t="s">
        <v>80</v>
      </c>
      <c r="Q37" s="53"/>
      <c r="R37" s="53" t="s">
        <v>80</v>
      </c>
      <c r="S37" s="53" t="s">
        <v>80</v>
      </c>
      <c r="T37" s="53" t="s">
        <v>80</v>
      </c>
      <c r="U37" s="53" t="s">
        <v>80</v>
      </c>
      <c r="V37" s="53" t="s">
        <v>80</v>
      </c>
      <c r="W37" s="53" t="s">
        <v>80</v>
      </c>
      <c r="X37" s="53" t="s">
        <v>80</v>
      </c>
      <c r="Y37" s="53" t="s">
        <v>80</v>
      </c>
      <c r="Z37" s="53" t="s">
        <v>80</v>
      </c>
      <c r="AA37" s="53" t="s">
        <v>90</v>
      </c>
      <c r="AB37" s="53" t="s">
        <v>80</v>
      </c>
      <c r="AC37" s="53"/>
      <c r="AD37" s="53"/>
      <c r="AE37" s="53"/>
      <c r="AF37" s="53"/>
      <c r="AG37" s="53"/>
      <c r="AH37" s="53"/>
      <c r="AI37" s="53"/>
      <c r="AJ37" s="54"/>
      <c r="AK37" s="48"/>
      <c r="AL37" s="55">
        <f t="shared" si="0"/>
        <v>7.5</v>
      </c>
      <c r="AM37" s="55">
        <f t="shared" si="1"/>
        <v>8</v>
      </c>
      <c r="AN37" s="55">
        <f t="shared" si="3"/>
        <v>0</v>
      </c>
      <c r="AO37" s="61"/>
      <c r="AP37" s="193"/>
      <c r="AQ37" s="194"/>
      <c r="AT37" s="249">
        <f t="shared" ca="1" si="2"/>
        <v>1</v>
      </c>
      <c r="CA37" s="6">
        <v>37</v>
      </c>
    </row>
    <row r="38" spans="1:79" ht="13.5" customHeight="1">
      <c r="A38" s="50" t="str">
        <f>R3</f>
        <v>Y</v>
      </c>
      <c r="B38" s="51"/>
      <c r="C38" s="52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4"/>
      <c r="AL38" s="55">
        <f t="shared" si="0"/>
        <v>0</v>
      </c>
      <c r="AM38" s="55">
        <f t="shared" si="1"/>
        <v>0</v>
      </c>
      <c r="AN38" s="56">
        <f t="shared" si="3"/>
        <v>0</v>
      </c>
      <c r="AO38" s="57"/>
      <c r="AP38" s="193"/>
      <c r="AQ38" s="194"/>
      <c r="AR38" s="58" t="s">
        <v>64</v>
      </c>
      <c r="AS38" s="59"/>
      <c r="AT38" s="249" t="str">
        <f t="shared" ca="1" si="2"/>
        <v/>
      </c>
      <c r="CA38" s="6">
        <v>38</v>
      </c>
    </row>
    <row r="39" spans="1:79" ht="13.5" customHeight="1">
      <c r="A39" s="60" t="str">
        <f>T3</f>
        <v>U</v>
      </c>
      <c r="B39" s="51"/>
      <c r="C39" s="52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4"/>
      <c r="AK39" s="48"/>
      <c r="AL39" s="55">
        <f t="shared" si="0"/>
        <v>0</v>
      </c>
      <c r="AM39" s="55">
        <f t="shared" si="1"/>
        <v>0</v>
      </c>
      <c r="AN39" s="55">
        <f t="shared" si="3"/>
        <v>0</v>
      </c>
      <c r="AO39" s="61"/>
      <c r="AP39" s="193"/>
      <c r="AQ39" s="194"/>
      <c r="AR39" s="199">
        <v>1</v>
      </c>
      <c r="AS39" s="200"/>
      <c r="AT39" s="249" t="str">
        <f t="shared" ca="1" si="2"/>
        <v/>
      </c>
      <c r="CA39" s="6">
        <v>39</v>
      </c>
    </row>
    <row r="40" spans="1:79" ht="13.5" customHeight="1">
      <c r="A40" s="50" t="str">
        <f>V3</f>
        <v>I</v>
      </c>
      <c r="B40" s="51"/>
      <c r="C40" s="52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4"/>
      <c r="AL40" s="55">
        <f t="shared" si="0"/>
        <v>0</v>
      </c>
      <c r="AM40" s="55">
        <f t="shared" si="1"/>
        <v>0</v>
      </c>
      <c r="AN40" s="56">
        <f t="shared" si="3"/>
        <v>0</v>
      </c>
      <c r="AO40" s="57"/>
      <c r="AP40" s="193"/>
      <c r="AQ40" s="194"/>
      <c r="AR40" s="199"/>
      <c r="AS40" s="200"/>
      <c r="AT40" s="249" t="str">
        <f t="shared" ca="1" si="2"/>
        <v/>
      </c>
      <c r="CA40" s="6">
        <v>40</v>
      </c>
    </row>
    <row r="41" spans="1:79" ht="13.5" customHeight="1">
      <c r="A41" s="60">
        <f>X3</f>
        <v>0</v>
      </c>
      <c r="B41" s="51"/>
      <c r="C41" s="52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4"/>
      <c r="AK41" s="48"/>
      <c r="AL41" s="55">
        <f t="shared" si="0"/>
        <v>0</v>
      </c>
      <c r="AM41" s="55">
        <f t="shared" si="1"/>
        <v>0</v>
      </c>
      <c r="AN41" s="55">
        <f t="shared" si="3"/>
        <v>0</v>
      </c>
      <c r="AO41" s="61"/>
      <c r="AP41" s="193"/>
      <c r="AQ41" s="194"/>
      <c r="AT41" s="249" t="str">
        <f t="shared" ca="1" si="2"/>
        <v/>
      </c>
      <c r="CA41" s="6">
        <v>41</v>
      </c>
    </row>
    <row r="42" spans="1:79" ht="13.5" customHeight="1">
      <c r="A42" s="62">
        <f>Z3</f>
        <v>0</v>
      </c>
      <c r="B42" s="51"/>
      <c r="C42" s="52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4"/>
      <c r="AK42" s="65"/>
      <c r="AL42" s="55">
        <f t="shared" si="0"/>
        <v>0</v>
      </c>
      <c r="AM42" s="55">
        <f t="shared" si="1"/>
        <v>0</v>
      </c>
      <c r="AN42" s="56">
        <f t="shared" si="3"/>
        <v>0</v>
      </c>
      <c r="AO42" s="57"/>
      <c r="AP42" s="193"/>
      <c r="AQ42" s="194"/>
      <c r="AT42" s="249" t="str">
        <f t="shared" ca="1" si="2"/>
        <v/>
      </c>
      <c r="CA42" s="6">
        <v>42</v>
      </c>
    </row>
    <row r="43" spans="1:79" ht="13.5" customHeight="1">
      <c r="A43" s="60">
        <v>0</v>
      </c>
      <c r="B43" s="51"/>
      <c r="C43" s="52"/>
      <c r="D43" s="66"/>
      <c r="E43" s="67"/>
      <c r="F43" s="68"/>
      <c r="G43" s="69"/>
      <c r="H43" s="70"/>
      <c r="I43" s="67"/>
      <c r="J43" s="68"/>
      <c r="K43" s="69"/>
      <c r="L43" s="70"/>
      <c r="M43" s="67"/>
      <c r="N43" s="68"/>
      <c r="O43" s="69"/>
      <c r="P43" s="70"/>
      <c r="Q43" s="67"/>
      <c r="R43" s="68"/>
      <c r="S43" s="69"/>
      <c r="T43" s="70"/>
      <c r="U43" s="67"/>
      <c r="V43" s="68"/>
      <c r="W43" s="69"/>
      <c r="X43" s="70"/>
      <c r="Y43" s="67"/>
      <c r="Z43" s="68"/>
      <c r="AA43" s="69"/>
      <c r="AB43" s="70"/>
      <c r="AC43" s="67"/>
      <c r="AD43" s="68"/>
      <c r="AE43" s="69"/>
      <c r="AF43" s="70"/>
      <c r="AG43" s="67"/>
      <c r="AH43" s="68"/>
      <c r="AI43" s="69"/>
      <c r="AJ43" s="71"/>
      <c r="AK43" s="48"/>
      <c r="AL43" s="55">
        <f t="shared" si="0"/>
        <v>0</v>
      </c>
      <c r="AM43" s="55">
        <f t="shared" si="1"/>
        <v>0</v>
      </c>
      <c r="AN43" s="55">
        <f t="shared" si="3"/>
        <v>0</v>
      </c>
      <c r="AO43" s="61"/>
      <c r="AP43" s="193"/>
      <c r="AQ43" s="194"/>
      <c r="AT43" s="249" t="str">
        <f t="shared" ca="1" si="2"/>
        <v/>
      </c>
      <c r="CA43" s="6">
        <v>43</v>
      </c>
    </row>
    <row r="44" spans="1:79" ht="13.5" customHeight="1">
      <c r="A44" s="50">
        <f>AD3</f>
        <v>0</v>
      </c>
      <c r="B44" s="51"/>
      <c r="C44" s="52"/>
      <c r="D44" s="53"/>
      <c r="E44" s="72"/>
      <c r="F44" s="73"/>
      <c r="G44" s="74"/>
      <c r="H44" s="75"/>
      <c r="I44" s="72"/>
      <c r="J44" s="73"/>
      <c r="K44" s="74"/>
      <c r="L44" s="75"/>
      <c r="M44" s="72"/>
      <c r="N44" s="73"/>
      <c r="O44" s="74"/>
      <c r="P44" s="75"/>
      <c r="Q44" s="72"/>
      <c r="R44" s="73"/>
      <c r="S44" s="74"/>
      <c r="T44" s="75"/>
      <c r="U44" s="72"/>
      <c r="V44" s="73"/>
      <c r="W44" s="74"/>
      <c r="X44" s="75"/>
      <c r="Y44" s="72"/>
      <c r="Z44" s="73"/>
      <c r="AA44" s="74"/>
      <c r="AB44" s="75"/>
      <c r="AC44" s="72"/>
      <c r="AD44" s="73"/>
      <c r="AE44" s="74"/>
      <c r="AF44" s="75"/>
      <c r="AG44" s="72"/>
      <c r="AH44" s="73"/>
      <c r="AI44" s="74"/>
      <c r="AJ44" s="76"/>
      <c r="AL44" s="55">
        <f t="shared" si="0"/>
        <v>0</v>
      </c>
      <c r="AM44" s="55">
        <f t="shared" si="1"/>
        <v>0</v>
      </c>
      <c r="AN44" s="56">
        <f t="shared" si="3"/>
        <v>0</v>
      </c>
      <c r="AO44" s="57"/>
      <c r="AP44" s="193"/>
      <c r="AQ44" s="194"/>
      <c r="AT44" s="249" t="str">
        <f t="shared" ca="1" si="2"/>
        <v/>
      </c>
      <c r="CA44" s="6">
        <v>44</v>
      </c>
    </row>
    <row r="45" spans="1:79" ht="13.5" customHeight="1">
      <c r="A45" s="60">
        <f>AF3</f>
        <v>0</v>
      </c>
      <c r="B45" s="51"/>
      <c r="C45" s="52"/>
      <c r="D45" s="66"/>
      <c r="E45" s="67"/>
      <c r="F45" s="68"/>
      <c r="G45" s="69"/>
      <c r="H45" s="70"/>
      <c r="I45" s="67"/>
      <c r="J45" s="68"/>
      <c r="K45" s="69"/>
      <c r="L45" s="70"/>
      <c r="M45" s="67"/>
      <c r="N45" s="68"/>
      <c r="O45" s="69"/>
      <c r="P45" s="70"/>
      <c r="Q45" s="67"/>
      <c r="R45" s="68"/>
      <c r="S45" s="69"/>
      <c r="T45" s="70"/>
      <c r="U45" s="67"/>
      <c r="V45" s="68"/>
      <c r="W45" s="69"/>
      <c r="X45" s="70"/>
      <c r="Y45" s="67"/>
      <c r="Z45" s="68"/>
      <c r="AA45" s="69"/>
      <c r="AB45" s="70"/>
      <c r="AC45" s="67"/>
      <c r="AD45" s="68"/>
      <c r="AE45" s="69"/>
      <c r="AF45" s="70"/>
      <c r="AG45" s="67"/>
      <c r="AH45" s="68"/>
      <c r="AI45" s="69"/>
      <c r="AJ45" s="71"/>
      <c r="AK45" s="48"/>
      <c r="AL45" s="55">
        <f t="shared" si="0"/>
        <v>0</v>
      </c>
      <c r="AM45" s="55">
        <f t="shared" si="1"/>
        <v>0</v>
      </c>
      <c r="AN45" s="55">
        <f t="shared" si="3"/>
        <v>0</v>
      </c>
      <c r="AO45" s="61"/>
      <c r="AP45" s="193"/>
      <c r="AQ45" s="194"/>
      <c r="AT45" s="249" t="str">
        <f t="shared" ca="1" si="2"/>
        <v/>
      </c>
      <c r="CA45" s="6">
        <v>45</v>
      </c>
    </row>
    <row r="46" spans="1:79" ht="13.5" customHeight="1">
      <c r="A46" s="50">
        <f>H12</f>
        <v>0</v>
      </c>
      <c r="B46" s="51"/>
      <c r="C46" s="52"/>
      <c r="D46" s="53"/>
      <c r="E46" s="72"/>
      <c r="F46" s="73"/>
      <c r="G46" s="74"/>
      <c r="H46" s="75"/>
      <c r="I46" s="72"/>
      <c r="J46" s="73"/>
      <c r="K46" s="74"/>
      <c r="L46" s="75"/>
      <c r="M46" s="72"/>
      <c r="N46" s="73"/>
      <c r="O46" s="74"/>
      <c r="P46" s="75"/>
      <c r="Q46" s="72"/>
      <c r="R46" s="73"/>
      <c r="S46" s="74"/>
      <c r="T46" s="75"/>
      <c r="U46" s="72"/>
      <c r="V46" s="73"/>
      <c r="W46" s="74"/>
      <c r="X46" s="75"/>
      <c r="Y46" s="72"/>
      <c r="Z46" s="73"/>
      <c r="AA46" s="74"/>
      <c r="AB46" s="75"/>
      <c r="AC46" s="72"/>
      <c r="AD46" s="73"/>
      <c r="AE46" s="74"/>
      <c r="AF46" s="75"/>
      <c r="AG46" s="72"/>
      <c r="AH46" s="73"/>
      <c r="AI46" s="74"/>
      <c r="AJ46" s="76"/>
      <c r="AL46" s="55">
        <f t="shared" si="0"/>
        <v>0</v>
      </c>
      <c r="AM46" s="55">
        <f t="shared" si="1"/>
        <v>0</v>
      </c>
      <c r="AN46" s="56">
        <f t="shared" si="3"/>
        <v>0</v>
      </c>
      <c r="AO46" s="57"/>
      <c r="AP46" s="193"/>
      <c r="AQ46" s="194"/>
      <c r="AT46" s="249" t="str">
        <f t="shared" ca="1" si="2"/>
        <v/>
      </c>
      <c r="CA46" s="6">
        <v>46</v>
      </c>
    </row>
    <row r="47" spans="1:79" ht="13.5" customHeight="1">
      <c r="A47" s="60">
        <f>J12</f>
        <v>0</v>
      </c>
      <c r="B47" s="51"/>
      <c r="C47" s="52"/>
      <c r="D47" s="66"/>
      <c r="E47" s="67"/>
      <c r="F47" s="68"/>
      <c r="G47" s="69"/>
      <c r="H47" s="70"/>
      <c r="I47" s="67"/>
      <c r="J47" s="68"/>
      <c r="K47" s="69"/>
      <c r="L47" s="70"/>
      <c r="M47" s="67"/>
      <c r="N47" s="68"/>
      <c r="O47" s="69"/>
      <c r="P47" s="70"/>
      <c r="Q47" s="67"/>
      <c r="R47" s="68"/>
      <c r="S47" s="69"/>
      <c r="T47" s="70"/>
      <c r="U47" s="67"/>
      <c r="V47" s="68"/>
      <c r="W47" s="69"/>
      <c r="X47" s="70"/>
      <c r="Y47" s="67"/>
      <c r="Z47" s="68"/>
      <c r="AA47" s="69"/>
      <c r="AB47" s="70"/>
      <c r="AC47" s="67"/>
      <c r="AD47" s="68"/>
      <c r="AE47" s="69"/>
      <c r="AF47" s="70"/>
      <c r="AG47" s="67"/>
      <c r="AH47" s="68"/>
      <c r="AI47" s="69"/>
      <c r="AJ47" s="71"/>
      <c r="AK47" s="48"/>
      <c r="AL47" s="55">
        <f t="shared" si="0"/>
        <v>0</v>
      </c>
      <c r="AM47" s="55">
        <f t="shared" si="1"/>
        <v>0</v>
      </c>
      <c r="AN47" s="55">
        <f t="shared" si="3"/>
        <v>0</v>
      </c>
      <c r="AO47" s="61"/>
      <c r="AP47" s="193"/>
      <c r="AQ47" s="194"/>
      <c r="AT47" s="249" t="str">
        <f t="shared" ca="1" si="2"/>
        <v/>
      </c>
      <c r="CA47" s="6">
        <v>47</v>
      </c>
    </row>
    <row r="48" spans="1:79" ht="13.5" customHeight="1">
      <c r="A48" s="50">
        <f>L12</f>
        <v>0</v>
      </c>
      <c r="B48" s="51"/>
      <c r="C48" s="52"/>
      <c r="D48" s="53"/>
      <c r="E48" s="72"/>
      <c r="F48" s="73"/>
      <c r="G48" s="74"/>
      <c r="H48" s="75"/>
      <c r="I48" s="72"/>
      <c r="J48" s="73"/>
      <c r="K48" s="74"/>
      <c r="L48" s="75"/>
      <c r="M48" s="72"/>
      <c r="N48" s="73"/>
      <c r="O48" s="74"/>
      <c r="P48" s="75"/>
      <c r="Q48" s="72"/>
      <c r="R48" s="73"/>
      <c r="S48" s="74"/>
      <c r="T48" s="75"/>
      <c r="U48" s="72"/>
      <c r="V48" s="73"/>
      <c r="W48" s="74"/>
      <c r="X48" s="75"/>
      <c r="Y48" s="72"/>
      <c r="Z48" s="73"/>
      <c r="AA48" s="74"/>
      <c r="AB48" s="75"/>
      <c r="AC48" s="72"/>
      <c r="AD48" s="73"/>
      <c r="AE48" s="74"/>
      <c r="AF48" s="75"/>
      <c r="AG48" s="72"/>
      <c r="AH48" s="73"/>
      <c r="AI48" s="74"/>
      <c r="AJ48" s="76"/>
      <c r="AL48" s="55">
        <f t="shared" si="0"/>
        <v>0</v>
      </c>
      <c r="AM48" s="55">
        <f t="shared" si="1"/>
        <v>0</v>
      </c>
      <c r="AN48" s="56">
        <f t="shared" si="3"/>
        <v>0</v>
      </c>
      <c r="AO48" s="57"/>
      <c r="AP48" s="193"/>
      <c r="AQ48" s="194"/>
      <c r="AT48" s="249" t="str">
        <f t="shared" ca="1" si="2"/>
        <v/>
      </c>
      <c r="CA48" s="6">
        <v>48</v>
      </c>
    </row>
    <row r="49" spans="1:79" ht="13.5" customHeight="1">
      <c r="A49" s="60">
        <f>N12</f>
        <v>0</v>
      </c>
      <c r="B49" s="51"/>
      <c r="C49" s="52"/>
      <c r="D49" s="66"/>
      <c r="E49" s="67"/>
      <c r="F49" s="68"/>
      <c r="G49" s="69"/>
      <c r="H49" s="70"/>
      <c r="I49" s="67"/>
      <c r="J49" s="68"/>
      <c r="K49" s="69"/>
      <c r="L49" s="70"/>
      <c r="M49" s="67"/>
      <c r="N49" s="68"/>
      <c r="O49" s="69"/>
      <c r="P49" s="70"/>
      <c r="Q49" s="67"/>
      <c r="R49" s="68"/>
      <c r="S49" s="69"/>
      <c r="T49" s="70"/>
      <c r="U49" s="67"/>
      <c r="V49" s="68"/>
      <c r="W49" s="69"/>
      <c r="X49" s="70"/>
      <c r="Y49" s="67"/>
      <c r="Z49" s="68"/>
      <c r="AA49" s="69"/>
      <c r="AB49" s="70"/>
      <c r="AC49" s="67"/>
      <c r="AD49" s="68"/>
      <c r="AE49" s="69"/>
      <c r="AF49" s="70"/>
      <c r="AG49" s="67"/>
      <c r="AH49" s="68"/>
      <c r="AI49" s="69"/>
      <c r="AJ49" s="71"/>
      <c r="AK49" s="48"/>
      <c r="AL49" s="55">
        <f t="shared" si="0"/>
        <v>0</v>
      </c>
      <c r="AM49" s="55">
        <f t="shared" si="1"/>
        <v>0</v>
      </c>
      <c r="AN49" s="55">
        <f t="shared" si="3"/>
        <v>0</v>
      </c>
      <c r="AO49" s="61"/>
      <c r="AP49" s="193"/>
      <c r="AQ49" s="194"/>
      <c r="AT49" s="249" t="str">
        <f t="shared" ca="1" si="2"/>
        <v/>
      </c>
      <c r="CA49" s="6">
        <v>49</v>
      </c>
    </row>
    <row r="50" spans="1:79" ht="13.5" customHeight="1">
      <c r="A50" s="50">
        <f>P12</f>
        <v>0</v>
      </c>
      <c r="B50" s="51"/>
      <c r="C50" s="52"/>
      <c r="D50" s="53"/>
      <c r="E50" s="72"/>
      <c r="F50" s="73"/>
      <c r="G50" s="74"/>
      <c r="H50" s="75"/>
      <c r="I50" s="72"/>
      <c r="J50" s="73"/>
      <c r="K50" s="74"/>
      <c r="L50" s="75"/>
      <c r="M50" s="72"/>
      <c r="N50" s="73"/>
      <c r="O50" s="74"/>
      <c r="P50" s="75"/>
      <c r="Q50" s="72"/>
      <c r="R50" s="73"/>
      <c r="S50" s="74"/>
      <c r="T50" s="75"/>
      <c r="U50" s="72"/>
      <c r="V50" s="73"/>
      <c r="W50" s="74"/>
      <c r="X50" s="75"/>
      <c r="Y50" s="72"/>
      <c r="Z50" s="73"/>
      <c r="AA50" s="74"/>
      <c r="AB50" s="75"/>
      <c r="AC50" s="72"/>
      <c r="AD50" s="73"/>
      <c r="AE50" s="74"/>
      <c r="AF50" s="75"/>
      <c r="AG50" s="72"/>
      <c r="AH50" s="73"/>
      <c r="AI50" s="74"/>
      <c r="AJ50" s="76"/>
      <c r="AL50" s="55">
        <f t="shared" si="0"/>
        <v>0</v>
      </c>
      <c r="AM50" s="55">
        <f t="shared" si="1"/>
        <v>0</v>
      </c>
      <c r="AN50" s="56">
        <f t="shared" si="3"/>
        <v>0</v>
      </c>
      <c r="AO50" s="57"/>
      <c r="AP50" s="193"/>
      <c r="AQ50" s="194"/>
      <c r="AT50" s="249" t="str">
        <f t="shared" ca="1" si="2"/>
        <v/>
      </c>
      <c r="CA50" s="6">
        <v>50</v>
      </c>
    </row>
    <row r="51" spans="1:79" ht="13.5" customHeight="1">
      <c r="A51" s="60">
        <f>R12</f>
        <v>0</v>
      </c>
      <c r="B51" s="51"/>
      <c r="C51" s="52"/>
      <c r="D51" s="66"/>
      <c r="E51" s="67"/>
      <c r="F51" s="68"/>
      <c r="G51" s="69"/>
      <c r="H51" s="70"/>
      <c r="I51" s="67"/>
      <c r="J51" s="68"/>
      <c r="K51" s="69"/>
      <c r="L51" s="70"/>
      <c r="M51" s="67"/>
      <c r="N51" s="68"/>
      <c r="O51" s="69"/>
      <c r="P51" s="70"/>
      <c r="Q51" s="67"/>
      <c r="R51" s="68"/>
      <c r="S51" s="69"/>
      <c r="T51" s="70"/>
      <c r="U51" s="67"/>
      <c r="V51" s="68"/>
      <c r="W51" s="69"/>
      <c r="X51" s="70"/>
      <c r="Y51" s="67"/>
      <c r="Z51" s="68"/>
      <c r="AA51" s="69"/>
      <c r="AB51" s="70"/>
      <c r="AC51" s="67"/>
      <c r="AD51" s="68"/>
      <c r="AE51" s="69"/>
      <c r="AF51" s="70"/>
      <c r="AG51" s="67"/>
      <c r="AH51" s="68"/>
      <c r="AI51" s="69"/>
      <c r="AJ51" s="71"/>
      <c r="AK51" s="48"/>
      <c r="AL51" s="55">
        <f t="shared" si="0"/>
        <v>0</v>
      </c>
      <c r="AM51" s="55">
        <f t="shared" si="1"/>
        <v>0</v>
      </c>
      <c r="AN51" s="55">
        <f t="shared" si="3"/>
        <v>0</v>
      </c>
      <c r="AO51" s="61"/>
      <c r="AP51" s="193"/>
      <c r="AQ51" s="194"/>
      <c r="AT51" s="249" t="str">
        <f t="shared" ca="1" si="2"/>
        <v/>
      </c>
      <c r="CA51" s="6">
        <v>51</v>
      </c>
    </row>
    <row r="52" spans="1:79" ht="13.5" customHeight="1">
      <c r="A52" s="50">
        <f>T12</f>
        <v>0</v>
      </c>
      <c r="B52" s="51"/>
      <c r="C52" s="52"/>
      <c r="D52" s="53"/>
      <c r="E52" s="72"/>
      <c r="F52" s="73"/>
      <c r="G52" s="74"/>
      <c r="H52" s="75"/>
      <c r="I52" s="72"/>
      <c r="J52" s="73"/>
      <c r="K52" s="74"/>
      <c r="L52" s="75"/>
      <c r="M52" s="72"/>
      <c r="N52" s="73"/>
      <c r="O52" s="74"/>
      <c r="P52" s="75"/>
      <c r="Q52" s="72"/>
      <c r="R52" s="73"/>
      <c r="S52" s="74"/>
      <c r="T52" s="75"/>
      <c r="U52" s="72"/>
      <c r="V52" s="73"/>
      <c r="W52" s="74"/>
      <c r="X52" s="75"/>
      <c r="Y52" s="72"/>
      <c r="Z52" s="73"/>
      <c r="AA52" s="74"/>
      <c r="AB52" s="75"/>
      <c r="AC52" s="72"/>
      <c r="AD52" s="73"/>
      <c r="AE52" s="74"/>
      <c r="AF52" s="75"/>
      <c r="AG52" s="72"/>
      <c r="AH52" s="73"/>
      <c r="AI52" s="74"/>
      <c r="AJ52" s="76"/>
      <c r="AL52" s="55">
        <f t="shared" si="0"/>
        <v>0</v>
      </c>
      <c r="AM52" s="55">
        <f t="shared" si="1"/>
        <v>0</v>
      </c>
      <c r="AN52" s="56">
        <f t="shared" si="3"/>
        <v>0</v>
      </c>
      <c r="AO52" s="57"/>
      <c r="AP52" s="193"/>
      <c r="AQ52" s="194"/>
      <c r="AT52" s="249" t="str">
        <f t="shared" ca="1" si="2"/>
        <v/>
      </c>
      <c r="CA52" s="6">
        <v>52</v>
      </c>
    </row>
    <row r="53" spans="1:79" ht="13.5" customHeight="1">
      <c r="A53" s="60">
        <f>V12</f>
        <v>0</v>
      </c>
      <c r="B53" s="51"/>
      <c r="C53" s="52"/>
      <c r="D53" s="66"/>
      <c r="E53" s="67"/>
      <c r="F53" s="68"/>
      <c r="G53" s="69"/>
      <c r="H53" s="70"/>
      <c r="I53" s="67"/>
      <c r="J53" s="68"/>
      <c r="K53" s="69"/>
      <c r="L53" s="70"/>
      <c r="M53" s="67"/>
      <c r="N53" s="68"/>
      <c r="O53" s="69"/>
      <c r="P53" s="70"/>
      <c r="Q53" s="67"/>
      <c r="R53" s="68"/>
      <c r="S53" s="69"/>
      <c r="T53" s="70"/>
      <c r="U53" s="67"/>
      <c r="V53" s="68"/>
      <c r="W53" s="69"/>
      <c r="X53" s="70"/>
      <c r="Y53" s="67"/>
      <c r="Z53" s="68"/>
      <c r="AA53" s="69"/>
      <c r="AB53" s="70"/>
      <c r="AC53" s="67"/>
      <c r="AD53" s="68"/>
      <c r="AE53" s="69"/>
      <c r="AF53" s="70"/>
      <c r="AG53" s="67"/>
      <c r="AH53" s="68"/>
      <c r="AI53" s="69"/>
      <c r="AJ53" s="71"/>
      <c r="AK53" s="48"/>
      <c r="AL53" s="55">
        <f t="shared" si="0"/>
        <v>0</v>
      </c>
      <c r="AM53" s="55">
        <f t="shared" si="1"/>
        <v>0</v>
      </c>
      <c r="AN53" s="55">
        <f t="shared" si="3"/>
        <v>0</v>
      </c>
      <c r="AO53" s="61"/>
      <c r="AP53" s="193"/>
      <c r="AQ53" s="194"/>
      <c r="AT53" s="249" t="str">
        <f t="shared" ca="1" si="2"/>
        <v/>
      </c>
      <c r="CA53" s="6">
        <v>53</v>
      </c>
    </row>
    <row r="54" spans="1:79" ht="13.5" customHeight="1">
      <c r="A54" s="50">
        <f>X12</f>
        <v>0</v>
      </c>
      <c r="B54" s="51"/>
      <c r="C54" s="52"/>
      <c r="D54" s="53"/>
      <c r="E54" s="72"/>
      <c r="F54" s="73"/>
      <c r="G54" s="74"/>
      <c r="H54" s="75"/>
      <c r="I54" s="72"/>
      <c r="J54" s="73"/>
      <c r="K54" s="74"/>
      <c r="L54" s="75"/>
      <c r="M54" s="72"/>
      <c r="N54" s="73"/>
      <c r="O54" s="74"/>
      <c r="P54" s="75"/>
      <c r="Q54" s="72"/>
      <c r="R54" s="73"/>
      <c r="S54" s="74"/>
      <c r="T54" s="75"/>
      <c r="U54" s="72"/>
      <c r="V54" s="73"/>
      <c r="W54" s="74"/>
      <c r="X54" s="75"/>
      <c r="Y54" s="72"/>
      <c r="Z54" s="73"/>
      <c r="AA54" s="74"/>
      <c r="AB54" s="75"/>
      <c r="AC54" s="72"/>
      <c r="AD54" s="73"/>
      <c r="AE54" s="74"/>
      <c r="AF54" s="75"/>
      <c r="AG54" s="72"/>
      <c r="AH54" s="73"/>
      <c r="AI54" s="74"/>
      <c r="AJ54" s="76"/>
      <c r="AL54" s="55">
        <f t="shared" si="0"/>
        <v>0</v>
      </c>
      <c r="AM54" s="55">
        <f t="shared" si="1"/>
        <v>0</v>
      </c>
      <c r="AN54" s="56">
        <f t="shared" si="3"/>
        <v>0</v>
      </c>
      <c r="AO54" s="57"/>
      <c r="AP54" s="193"/>
      <c r="AQ54" s="194"/>
      <c r="AT54" s="249" t="str">
        <f t="shared" ca="1" si="2"/>
        <v/>
      </c>
      <c r="CA54" s="6">
        <v>54</v>
      </c>
    </row>
    <row r="55" spans="1:79" ht="13.5" customHeight="1">
      <c r="A55" s="60">
        <f>Z12</f>
        <v>0</v>
      </c>
      <c r="B55" s="51"/>
      <c r="C55" s="52"/>
      <c r="D55" s="66"/>
      <c r="E55" s="67"/>
      <c r="F55" s="68"/>
      <c r="G55" s="69"/>
      <c r="H55" s="70"/>
      <c r="I55" s="67"/>
      <c r="J55" s="68"/>
      <c r="K55" s="69"/>
      <c r="L55" s="70"/>
      <c r="M55" s="67"/>
      <c r="N55" s="68"/>
      <c r="O55" s="69"/>
      <c r="P55" s="70"/>
      <c r="Q55" s="67"/>
      <c r="R55" s="68"/>
      <c r="S55" s="69"/>
      <c r="T55" s="70"/>
      <c r="U55" s="67"/>
      <c r="V55" s="68"/>
      <c r="W55" s="69"/>
      <c r="X55" s="70"/>
      <c r="Y55" s="67"/>
      <c r="Z55" s="68"/>
      <c r="AA55" s="69"/>
      <c r="AB55" s="70"/>
      <c r="AC55" s="67"/>
      <c r="AD55" s="68"/>
      <c r="AE55" s="69"/>
      <c r="AF55" s="70"/>
      <c r="AG55" s="67"/>
      <c r="AH55" s="68"/>
      <c r="AI55" s="69"/>
      <c r="AJ55" s="71"/>
      <c r="AK55" s="48"/>
      <c r="AL55" s="55">
        <f t="shared" si="0"/>
        <v>0</v>
      </c>
      <c r="AM55" s="55">
        <f t="shared" si="1"/>
        <v>0</v>
      </c>
      <c r="AN55" s="55">
        <f t="shared" si="3"/>
        <v>0</v>
      </c>
      <c r="AO55" s="61"/>
      <c r="AP55" s="193"/>
      <c r="AQ55" s="194"/>
      <c r="AT55" s="249" t="str">
        <f t="shared" ca="1" si="2"/>
        <v/>
      </c>
      <c r="CA55" s="6">
        <v>55</v>
      </c>
    </row>
    <row r="56" spans="1:79" ht="13.5" customHeight="1">
      <c r="A56" s="50">
        <f>AB12</f>
        <v>0</v>
      </c>
      <c r="B56" s="51"/>
      <c r="C56" s="52"/>
      <c r="D56" s="53"/>
      <c r="E56" s="72"/>
      <c r="F56" s="73"/>
      <c r="G56" s="74"/>
      <c r="H56" s="75"/>
      <c r="I56" s="72"/>
      <c r="J56" s="73"/>
      <c r="K56" s="74"/>
      <c r="L56" s="75"/>
      <c r="M56" s="72"/>
      <c r="N56" s="73"/>
      <c r="O56" s="74"/>
      <c r="P56" s="75"/>
      <c r="Q56" s="72"/>
      <c r="R56" s="73"/>
      <c r="S56" s="74"/>
      <c r="T56" s="75"/>
      <c r="U56" s="72"/>
      <c r="V56" s="73"/>
      <c r="W56" s="74"/>
      <c r="X56" s="75"/>
      <c r="Y56" s="72"/>
      <c r="Z56" s="73"/>
      <c r="AA56" s="74"/>
      <c r="AB56" s="75"/>
      <c r="AC56" s="72"/>
      <c r="AD56" s="73"/>
      <c r="AE56" s="74"/>
      <c r="AF56" s="75"/>
      <c r="AG56" s="72"/>
      <c r="AH56" s="73"/>
      <c r="AI56" s="74"/>
      <c r="AJ56" s="76"/>
      <c r="AL56" s="55">
        <f t="shared" si="0"/>
        <v>0</v>
      </c>
      <c r="AM56" s="55">
        <f t="shared" si="1"/>
        <v>0</v>
      </c>
      <c r="AN56" s="56">
        <f t="shared" si="3"/>
        <v>0</v>
      </c>
      <c r="AO56" s="57"/>
      <c r="AP56" s="193"/>
      <c r="AQ56" s="194"/>
      <c r="AT56" s="249" t="str">
        <f t="shared" ca="1" si="2"/>
        <v/>
      </c>
      <c r="CA56" s="6">
        <v>56</v>
      </c>
    </row>
    <row r="57" spans="1:79" ht="13.5" customHeight="1">
      <c r="A57" s="60">
        <f>AD12</f>
        <v>0</v>
      </c>
      <c r="B57" s="51"/>
      <c r="C57" s="52"/>
      <c r="D57" s="66"/>
      <c r="E57" s="67"/>
      <c r="F57" s="68"/>
      <c r="G57" s="69"/>
      <c r="H57" s="70"/>
      <c r="I57" s="67"/>
      <c r="J57" s="68"/>
      <c r="K57" s="69"/>
      <c r="L57" s="70"/>
      <c r="M57" s="67"/>
      <c r="N57" s="68"/>
      <c r="O57" s="69"/>
      <c r="P57" s="70"/>
      <c r="Q57" s="67"/>
      <c r="R57" s="68"/>
      <c r="S57" s="69"/>
      <c r="T57" s="70"/>
      <c r="U57" s="67"/>
      <c r="V57" s="68"/>
      <c r="W57" s="69"/>
      <c r="X57" s="70"/>
      <c r="Y57" s="67"/>
      <c r="Z57" s="68"/>
      <c r="AA57" s="69"/>
      <c r="AB57" s="70"/>
      <c r="AC57" s="67"/>
      <c r="AD57" s="68"/>
      <c r="AE57" s="69"/>
      <c r="AF57" s="70"/>
      <c r="AG57" s="67"/>
      <c r="AH57" s="68"/>
      <c r="AI57" s="69"/>
      <c r="AJ57" s="71"/>
      <c r="AK57" s="48"/>
      <c r="AL57" s="55">
        <f t="shared" si="0"/>
        <v>0</v>
      </c>
      <c r="AM57" s="55">
        <f t="shared" si="1"/>
        <v>0</v>
      </c>
      <c r="AN57" s="55">
        <f t="shared" si="3"/>
        <v>0</v>
      </c>
      <c r="AO57" s="61"/>
      <c r="AP57" s="193"/>
      <c r="AQ57" s="194"/>
      <c r="AT57" s="249" t="str">
        <f t="shared" ca="1" si="2"/>
        <v/>
      </c>
      <c r="CA57" s="6">
        <v>57</v>
      </c>
    </row>
    <row r="58" spans="1:79" ht="13.5" customHeight="1">
      <c r="A58" s="50">
        <f>AF12</f>
        <v>0</v>
      </c>
      <c r="B58" s="51"/>
      <c r="C58" s="52"/>
      <c r="D58" s="53"/>
      <c r="E58" s="72"/>
      <c r="F58" s="73"/>
      <c r="G58" s="74"/>
      <c r="H58" s="75"/>
      <c r="I58" s="72"/>
      <c r="J58" s="73"/>
      <c r="K58" s="74"/>
      <c r="L58" s="75"/>
      <c r="M58" s="72"/>
      <c r="N58" s="73"/>
      <c r="O58" s="74"/>
      <c r="P58" s="75"/>
      <c r="Q58" s="72"/>
      <c r="R58" s="73"/>
      <c r="S58" s="74"/>
      <c r="T58" s="75"/>
      <c r="U58" s="72"/>
      <c r="V58" s="73"/>
      <c r="W58" s="74"/>
      <c r="X58" s="75"/>
      <c r="Y58" s="72"/>
      <c r="Z58" s="73"/>
      <c r="AA58" s="74"/>
      <c r="AB58" s="75"/>
      <c r="AC58" s="72"/>
      <c r="AD58" s="73"/>
      <c r="AE58" s="74"/>
      <c r="AF58" s="75"/>
      <c r="AG58" s="72"/>
      <c r="AH58" s="73"/>
      <c r="AI58" s="74"/>
      <c r="AJ58" s="76"/>
      <c r="AL58" s="55">
        <f t="shared" si="0"/>
        <v>0</v>
      </c>
      <c r="AM58" s="55">
        <f t="shared" si="1"/>
        <v>0</v>
      </c>
      <c r="AN58" s="56">
        <f t="shared" si="3"/>
        <v>0</v>
      </c>
      <c r="AO58" s="57"/>
      <c r="AP58" s="193"/>
      <c r="AQ58" s="194"/>
      <c r="AT58" s="249" t="str">
        <f t="shared" ca="1" si="2"/>
        <v/>
      </c>
      <c r="CA58" s="6">
        <v>58</v>
      </c>
    </row>
    <row r="59" spans="1:79" ht="13.5" customHeight="1">
      <c r="A59" s="60">
        <f>H21</f>
        <v>0</v>
      </c>
      <c r="B59" s="51"/>
      <c r="C59" s="52"/>
      <c r="D59" s="66"/>
      <c r="E59" s="67"/>
      <c r="F59" s="68"/>
      <c r="G59" s="69"/>
      <c r="H59" s="70"/>
      <c r="I59" s="67"/>
      <c r="J59" s="68"/>
      <c r="K59" s="69"/>
      <c r="L59" s="70"/>
      <c r="M59" s="67"/>
      <c r="N59" s="68"/>
      <c r="O59" s="69"/>
      <c r="P59" s="70"/>
      <c r="Q59" s="67"/>
      <c r="R59" s="68"/>
      <c r="S59" s="69"/>
      <c r="T59" s="70"/>
      <c r="U59" s="67"/>
      <c r="V59" s="68"/>
      <c r="W59" s="69"/>
      <c r="X59" s="70"/>
      <c r="Y59" s="67"/>
      <c r="Z59" s="68"/>
      <c r="AA59" s="69"/>
      <c r="AB59" s="70"/>
      <c r="AC59" s="67"/>
      <c r="AD59" s="68"/>
      <c r="AE59" s="69"/>
      <c r="AF59" s="70"/>
      <c r="AG59" s="67"/>
      <c r="AH59" s="68"/>
      <c r="AI59" s="69"/>
      <c r="AJ59" s="71"/>
      <c r="AK59" s="48"/>
      <c r="AL59" s="55">
        <f t="shared" si="0"/>
        <v>0</v>
      </c>
      <c r="AM59" s="55">
        <f t="shared" si="1"/>
        <v>0</v>
      </c>
      <c r="AN59" s="55">
        <f t="shared" si="3"/>
        <v>0</v>
      </c>
      <c r="AO59" s="61"/>
      <c r="AP59" s="193"/>
      <c r="AQ59" s="194"/>
      <c r="AT59" s="249" t="str">
        <f t="shared" ca="1" si="2"/>
        <v/>
      </c>
      <c r="CA59" s="6">
        <v>59</v>
      </c>
    </row>
    <row r="60" spans="1:79" ht="13.5" customHeight="1">
      <c r="A60" s="50">
        <f>J21</f>
        <v>0</v>
      </c>
      <c r="B60" s="51"/>
      <c r="C60" s="52"/>
      <c r="D60" s="53"/>
      <c r="E60" s="72"/>
      <c r="F60" s="73"/>
      <c r="G60" s="74"/>
      <c r="H60" s="75"/>
      <c r="I60" s="72"/>
      <c r="J60" s="73"/>
      <c r="K60" s="74"/>
      <c r="L60" s="75"/>
      <c r="M60" s="72"/>
      <c r="N60" s="73"/>
      <c r="O60" s="74"/>
      <c r="P60" s="75"/>
      <c r="Q60" s="72"/>
      <c r="R60" s="73"/>
      <c r="S60" s="74"/>
      <c r="T60" s="75"/>
      <c r="U60" s="72"/>
      <c r="V60" s="73"/>
      <c r="W60" s="74"/>
      <c r="X60" s="75"/>
      <c r="Y60" s="72"/>
      <c r="Z60" s="73"/>
      <c r="AA60" s="74"/>
      <c r="AB60" s="75"/>
      <c r="AC60" s="72"/>
      <c r="AD60" s="73"/>
      <c r="AE60" s="74"/>
      <c r="AF60" s="75"/>
      <c r="AG60" s="72"/>
      <c r="AH60" s="73"/>
      <c r="AI60" s="74"/>
      <c r="AJ60" s="76"/>
      <c r="AL60" s="55">
        <f t="shared" si="0"/>
        <v>0</v>
      </c>
      <c r="AM60" s="55">
        <f t="shared" si="1"/>
        <v>0</v>
      </c>
      <c r="AN60" s="56">
        <f t="shared" si="3"/>
        <v>0</v>
      </c>
      <c r="AO60" s="57"/>
      <c r="AP60" s="193"/>
      <c r="AQ60" s="194"/>
      <c r="AT60" s="249" t="str">
        <f t="shared" ca="1" si="2"/>
        <v/>
      </c>
      <c r="CA60" s="6">
        <v>60</v>
      </c>
    </row>
    <row r="61" spans="1:79" ht="13.5" customHeight="1">
      <c r="A61" s="60">
        <f>L21</f>
        <v>0</v>
      </c>
      <c r="B61" s="51"/>
      <c r="C61" s="52"/>
      <c r="D61" s="66"/>
      <c r="E61" s="67"/>
      <c r="F61" s="68"/>
      <c r="G61" s="69"/>
      <c r="H61" s="70"/>
      <c r="I61" s="67"/>
      <c r="J61" s="68"/>
      <c r="K61" s="69"/>
      <c r="L61" s="70"/>
      <c r="M61" s="67"/>
      <c r="N61" s="68"/>
      <c r="O61" s="69"/>
      <c r="P61" s="70"/>
      <c r="Q61" s="67"/>
      <c r="R61" s="68"/>
      <c r="S61" s="69"/>
      <c r="T61" s="70"/>
      <c r="U61" s="67"/>
      <c r="V61" s="68"/>
      <c r="W61" s="69"/>
      <c r="X61" s="70"/>
      <c r="Y61" s="67"/>
      <c r="Z61" s="68"/>
      <c r="AA61" s="69"/>
      <c r="AB61" s="70"/>
      <c r="AC61" s="67"/>
      <c r="AD61" s="68"/>
      <c r="AE61" s="69"/>
      <c r="AF61" s="70"/>
      <c r="AG61" s="67"/>
      <c r="AH61" s="68"/>
      <c r="AI61" s="69"/>
      <c r="AJ61" s="71"/>
      <c r="AK61" s="48"/>
      <c r="AL61" s="55">
        <f t="shared" si="0"/>
        <v>0</v>
      </c>
      <c r="AM61" s="55">
        <f t="shared" si="1"/>
        <v>0</v>
      </c>
      <c r="AN61" s="55">
        <f t="shared" si="3"/>
        <v>0</v>
      </c>
      <c r="AO61" s="61"/>
      <c r="AP61" s="193"/>
      <c r="AQ61" s="194"/>
      <c r="AT61" s="249" t="str">
        <f t="shared" ca="1" si="2"/>
        <v/>
      </c>
      <c r="CA61" s="6">
        <v>61</v>
      </c>
    </row>
    <row r="62" spans="1:79" ht="13.5" customHeight="1">
      <c r="A62" s="50">
        <f>N21</f>
        <v>0</v>
      </c>
      <c r="B62" s="51"/>
      <c r="C62" s="52"/>
      <c r="D62" s="53"/>
      <c r="E62" s="72"/>
      <c r="F62" s="73"/>
      <c r="G62" s="74"/>
      <c r="H62" s="75"/>
      <c r="I62" s="72"/>
      <c r="J62" s="73"/>
      <c r="K62" s="74"/>
      <c r="L62" s="75"/>
      <c r="M62" s="72"/>
      <c r="N62" s="73"/>
      <c r="O62" s="74"/>
      <c r="P62" s="75"/>
      <c r="Q62" s="72"/>
      <c r="R62" s="73"/>
      <c r="S62" s="74"/>
      <c r="T62" s="75"/>
      <c r="U62" s="72"/>
      <c r="V62" s="73"/>
      <c r="W62" s="74"/>
      <c r="X62" s="75"/>
      <c r="Y62" s="72"/>
      <c r="Z62" s="73"/>
      <c r="AA62" s="74"/>
      <c r="AB62" s="75"/>
      <c r="AC62" s="72"/>
      <c r="AD62" s="73"/>
      <c r="AE62" s="74"/>
      <c r="AF62" s="75"/>
      <c r="AG62" s="72"/>
      <c r="AH62" s="73"/>
      <c r="AI62" s="74"/>
      <c r="AJ62" s="76"/>
      <c r="AL62" s="55">
        <f t="shared" si="0"/>
        <v>0</v>
      </c>
      <c r="AM62" s="55">
        <f t="shared" si="1"/>
        <v>0</v>
      </c>
      <c r="AN62" s="56">
        <f t="shared" si="3"/>
        <v>0</v>
      </c>
      <c r="AO62" s="57"/>
      <c r="AP62" s="193"/>
      <c r="AQ62" s="194"/>
      <c r="AT62" s="249" t="str">
        <f t="shared" ca="1" si="2"/>
        <v/>
      </c>
      <c r="CA62" s="6">
        <v>62</v>
      </c>
    </row>
    <row r="63" spans="1:79" ht="13.5" customHeight="1">
      <c r="A63" s="60">
        <f>P21</f>
        <v>0</v>
      </c>
      <c r="B63" s="51"/>
      <c r="C63" s="52"/>
      <c r="D63" s="66"/>
      <c r="E63" s="67"/>
      <c r="F63" s="68"/>
      <c r="G63" s="69"/>
      <c r="H63" s="70"/>
      <c r="I63" s="67"/>
      <c r="J63" s="68"/>
      <c r="K63" s="69"/>
      <c r="L63" s="70"/>
      <c r="M63" s="67"/>
      <c r="N63" s="68"/>
      <c r="O63" s="69"/>
      <c r="P63" s="70"/>
      <c r="Q63" s="67"/>
      <c r="R63" s="68"/>
      <c r="S63" s="69"/>
      <c r="T63" s="70"/>
      <c r="U63" s="67"/>
      <c r="V63" s="68"/>
      <c r="W63" s="69"/>
      <c r="X63" s="70"/>
      <c r="Y63" s="67"/>
      <c r="Z63" s="68"/>
      <c r="AA63" s="69"/>
      <c r="AB63" s="70"/>
      <c r="AC63" s="67"/>
      <c r="AD63" s="68"/>
      <c r="AE63" s="69"/>
      <c r="AF63" s="70"/>
      <c r="AG63" s="67"/>
      <c r="AH63" s="68"/>
      <c r="AI63" s="69"/>
      <c r="AJ63" s="71"/>
      <c r="AK63" s="48"/>
      <c r="AL63" s="55">
        <f t="shared" si="0"/>
        <v>0</v>
      </c>
      <c r="AM63" s="55">
        <f t="shared" si="1"/>
        <v>0</v>
      </c>
      <c r="AN63" s="55">
        <f t="shared" si="3"/>
        <v>0</v>
      </c>
      <c r="AO63" s="61"/>
      <c r="AP63" s="193"/>
      <c r="AQ63" s="194"/>
      <c r="AT63" s="249" t="str">
        <f t="shared" ca="1" si="2"/>
        <v/>
      </c>
      <c r="CA63" s="6">
        <v>63</v>
      </c>
    </row>
    <row r="64" spans="1:79" ht="13.5" customHeight="1">
      <c r="A64" s="50">
        <f>R21</f>
        <v>0</v>
      </c>
      <c r="B64" s="51"/>
      <c r="C64" s="52"/>
      <c r="D64" s="53"/>
      <c r="E64" s="72"/>
      <c r="F64" s="73"/>
      <c r="G64" s="74"/>
      <c r="H64" s="75"/>
      <c r="I64" s="72"/>
      <c r="J64" s="73"/>
      <c r="K64" s="74"/>
      <c r="L64" s="75"/>
      <c r="M64" s="72"/>
      <c r="N64" s="73"/>
      <c r="O64" s="74"/>
      <c r="P64" s="75"/>
      <c r="Q64" s="72"/>
      <c r="R64" s="73"/>
      <c r="S64" s="74"/>
      <c r="T64" s="75"/>
      <c r="U64" s="72"/>
      <c r="V64" s="73"/>
      <c r="W64" s="74"/>
      <c r="X64" s="75"/>
      <c r="Y64" s="72"/>
      <c r="Z64" s="73"/>
      <c r="AA64" s="74"/>
      <c r="AB64" s="75"/>
      <c r="AC64" s="72"/>
      <c r="AD64" s="73"/>
      <c r="AE64" s="74"/>
      <c r="AF64" s="75"/>
      <c r="AG64" s="72"/>
      <c r="AH64" s="73"/>
      <c r="AI64" s="74"/>
      <c r="AJ64" s="76"/>
      <c r="AL64" s="55">
        <f t="shared" si="0"/>
        <v>0</v>
      </c>
      <c r="AM64" s="55">
        <f t="shared" si="1"/>
        <v>0</v>
      </c>
      <c r="AN64" s="56">
        <f t="shared" si="3"/>
        <v>0</v>
      </c>
      <c r="AO64" s="57"/>
      <c r="AP64" s="193"/>
      <c r="AQ64" s="194"/>
      <c r="AT64" s="249" t="str">
        <f t="shared" ca="1" si="2"/>
        <v/>
      </c>
      <c r="CA64" s="6">
        <v>64</v>
      </c>
    </row>
    <row r="65" spans="1:79" ht="13.5" customHeight="1">
      <c r="A65" s="60">
        <f>T21</f>
        <v>0</v>
      </c>
      <c r="B65" s="51"/>
      <c r="C65" s="52"/>
      <c r="D65" s="66"/>
      <c r="E65" s="67"/>
      <c r="F65" s="68"/>
      <c r="G65" s="69"/>
      <c r="H65" s="70"/>
      <c r="I65" s="67"/>
      <c r="J65" s="68"/>
      <c r="K65" s="69"/>
      <c r="L65" s="70"/>
      <c r="M65" s="67"/>
      <c r="N65" s="68"/>
      <c r="O65" s="69"/>
      <c r="P65" s="70"/>
      <c r="Q65" s="67"/>
      <c r="R65" s="68"/>
      <c r="S65" s="69"/>
      <c r="T65" s="70"/>
      <c r="U65" s="67"/>
      <c r="V65" s="68"/>
      <c r="W65" s="69"/>
      <c r="X65" s="70"/>
      <c r="Y65" s="67"/>
      <c r="Z65" s="68"/>
      <c r="AA65" s="69"/>
      <c r="AB65" s="70"/>
      <c r="AC65" s="67"/>
      <c r="AD65" s="68"/>
      <c r="AE65" s="69"/>
      <c r="AF65" s="70"/>
      <c r="AG65" s="67"/>
      <c r="AH65" s="68"/>
      <c r="AI65" s="69"/>
      <c r="AJ65" s="71"/>
      <c r="AK65" s="48"/>
      <c r="AL65" s="55">
        <f t="shared" si="0"/>
        <v>0</v>
      </c>
      <c r="AM65" s="55">
        <f t="shared" si="1"/>
        <v>0</v>
      </c>
      <c r="AN65" s="55">
        <f t="shared" si="3"/>
        <v>0</v>
      </c>
      <c r="AO65" s="61"/>
      <c r="AP65" s="193"/>
      <c r="AQ65" s="194"/>
      <c r="AT65" s="249" t="str">
        <f t="shared" ca="1" si="2"/>
        <v/>
      </c>
      <c r="CA65" s="6">
        <v>65</v>
      </c>
    </row>
    <row r="66" spans="1:79" ht="13.5" customHeight="1">
      <c r="A66" s="50">
        <f>V21</f>
        <v>0</v>
      </c>
      <c r="B66" s="51"/>
      <c r="C66" s="52"/>
      <c r="D66" s="53"/>
      <c r="E66" s="72"/>
      <c r="F66" s="73"/>
      <c r="G66" s="74"/>
      <c r="H66" s="75"/>
      <c r="I66" s="72"/>
      <c r="J66" s="73"/>
      <c r="K66" s="74"/>
      <c r="L66" s="75"/>
      <c r="M66" s="72"/>
      <c r="N66" s="73"/>
      <c r="O66" s="74"/>
      <c r="P66" s="75"/>
      <c r="Q66" s="72"/>
      <c r="R66" s="73"/>
      <c r="S66" s="74"/>
      <c r="T66" s="75"/>
      <c r="U66" s="72"/>
      <c r="V66" s="73"/>
      <c r="W66" s="74"/>
      <c r="X66" s="75"/>
      <c r="Y66" s="72"/>
      <c r="Z66" s="73"/>
      <c r="AA66" s="74"/>
      <c r="AB66" s="75"/>
      <c r="AC66" s="72"/>
      <c r="AD66" s="73"/>
      <c r="AE66" s="74"/>
      <c r="AF66" s="75"/>
      <c r="AG66" s="72"/>
      <c r="AH66" s="73"/>
      <c r="AI66" s="74"/>
      <c r="AJ66" s="76"/>
      <c r="AL66" s="55">
        <f t="shared" si="0"/>
        <v>0</v>
      </c>
      <c r="AM66" s="55">
        <f t="shared" si="1"/>
        <v>0</v>
      </c>
      <c r="AN66" s="56">
        <f t="shared" si="3"/>
        <v>0</v>
      </c>
      <c r="AO66" s="57"/>
      <c r="AP66" s="193"/>
      <c r="AQ66" s="194"/>
      <c r="AT66" s="249" t="str">
        <f t="shared" ca="1" si="2"/>
        <v/>
      </c>
      <c r="CA66" s="6">
        <v>66</v>
      </c>
    </row>
    <row r="67" spans="1:79" ht="13.5" customHeight="1">
      <c r="A67" s="60">
        <f>X21</f>
        <v>0</v>
      </c>
      <c r="B67" s="51"/>
      <c r="C67" s="52"/>
      <c r="D67" s="66"/>
      <c r="E67" s="67"/>
      <c r="F67" s="68"/>
      <c r="G67" s="69"/>
      <c r="H67" s="70"/>
      <c r="I67" s="67"/>
      <c r="J67" s="68"/>
      <c r="K67" s="69"/>
      <c r="L67" s="70"/>
      <c r="M67" s="67"/>
      <c r="N67" s="68"/>
      <c r="O67" s="69"/>
      <c r="P67" s="70"/>
      <c r="Q67" s="67"/>
      <c r="R67" s="68"/>
      <c r="S67" s="69"/>
      <c r="T67" s="70"/>
      <c r="U67" s="67"/>
      <c r="V67" s="68"/>
      <c r="W67" s="69"/>
      <c r="X67" s="70"/>
      <c r="Y67" s="67"/>
      <c r="Z67" s="68"/>
      <c r="AA67" s="69"/>
      <c r="AB67" s="70"/>
      <c r="AC67" s="67"/>
      <c r="AD67" s="68"/>
      <c r="AE67" s="69"/>
      <c r="AF67" s="70"/>
      <c r="AG67" s="67"/>
      <c r="AH67" s="68"/>
      <c r="AI67" s="69"/>
      <c r="AJ67" s="71"/>
      <c r="AK67" s="48"/>
      <c r="AL67" s="55">
        <f t="shared" si="0"/>
        <v>0</v>
      </c>
      <c r="AM67" s="55">
        <f t="shared" si="1"/>
        <v>0</v>
      </c>
      <c r="AN67" s="55">
        <f t="shared" si="3"/>
        <v>0</v>
      </c>
      <c r="AO67" s="61"/>
      <c r="AP67" s="193"/>
      <c r="AQ67" s="194"/>
      <c r="AT67" s="249" t="str">
        <f t="shared" ca="1" si="2"/>
        <v/>
      </c>
      <c r="CA67" s="6">
        <v>67</v>
      </c>
    </row>
    <row r="68" spans="1:79" ht="13.5" customHeight="1">
      <c r="A68" s="50">
        <f>Z21</f>
        <v>0</v>
      </c>
      <c r="B68" s="51"/>
      <c r="C68" s="52"/>
      <c r="D68" s="53"/>
      <c r="E68" s="72"/>
      <c r="F68" s="73"/>
      <c r="G68" s="74"/>
      <c r="H68" s="75"/>
      <c r="I68" s="72"/>
      <c r="J68" s="73"/>
      <c r="K68" s="74"/>
      <c r="L68" s="75"/>
      <c r="M68" s="72"/>
      <c r="N68" s="73"/>
      <c r="O68" s="74"/>
      <c r="P68" s="75"/>
      <c r="Q68" s="72"/>
      <c r="R68" s="73"/>
      <c r="S68" s="74"/>
      <c r="T68" s="75"/>
      <c r="U68" s="72"/>
      <c r="V68" s="73"/>
      <c r="W68" s="74"/>
      <c r="X68" s="75"/>
      <c r="Y68" s="72"/>
      <c r="Z68" s="73"/>
      <c r="AA68" s="74"/>
      <c r="AB68" s="75"/>
      <c r="AC68" s="72"/>
      <c r="AD68" s="73"/>
      <c r="AE68" s="74"/>
      <c r="AF68" s="75"/>
      <c r="AG68" s="72"/>
      <c r="AH68" s="73"/>
      <c r="AI68" s="74"/>
      <c r="AJ68" s="76"/>
      <c r="AL68" s="55">
        <f t="shared" si="0"/>
        <v>0</v>
      </c>
      <c r="AM68" s="55">
        <f t="shared" si="1"/>
        <v>0</v>
      </c>
      <c r="AN68" s="56">
        <f t="shared" si="3"/>
        <v>0</v>
      </c>
      <c r="AO68" s="57"/>
      <c r="AP68" s="193"/>
      <c r="AQ68" s="194"/>
      <c r="AT68" s="249" t="str">
        <f t="shared" ca="1" si="2"/>
        <v/>
      </c>
      <c r="CA68" s="6">
        <v>68</v>
      </c>
    </row>
    <row r="69" spans="1:79" ht="13.5" customHeight="1">
      <c r="A69" s="60">
        <f>AB21</f>
        <v>0</v>
      </c>
      <c r="B69" s="51"/>
      <c r="C69" s="52"/>
      <c r="D69" s="66"/>
      <c r="E69" s="67"/>
      <c r="F69" s="68"/>
      <c r="G69" s="69"/>
      <c r="H69" s="70"/>
      <c r="I69" s="67"/>
      <c r="J69" s="68"/>
      <c r="K69" s="69"/>
      <c r="L69" s="70"/>
      <c r="M69" s="67"/>
      <c r="N69" s="68"/>
      <c r="O69" s="69"/>
      <c r="P69" s="70"/>
      <c r="Q69" s="67"/>
      <c r="R69" s="68"/>
      <c r="S69" s="69"/>
      <c r="T69" s="70"/>
      <c r="U69" s="67"/>
      <c r="V69" s="68"/>
      <c r="W69" s="69"/>
      <c r="X69" s="70"/>
      <c r="Y69" s="67"/>
      <c r="Z69" s="68"/>
      <c r="AA69" s="69"/>
      <c r="AB69" s="70"/>
      <c r="AC69" s="67"/>
      <c r="AD69" s="68"/>
      <c r="AE69" s="69"/>
      <c r="AF69" s="70"/>
      <c r="AG69" s="67"/>
      <c r="AH69" s="68"/>
      <c r="AI69" s="69"/>
      <c r="AJ69" s="71"/>
      <c r="AK69" s="48"/>
      <c r="AL69" s="55">
        <f t="shared" si="0"/>
        <v>0</v>
      </c>
      <c r="AM69" s="55">
        <f t="shared" si="1"/>
        <v>0</v>
      </c>
      <c r="AN69" s="55">
        <f t="shared" si="3"/>
        <v>0</v>
      </c>
      <c r="AO69" s="61"/>
      <c r="AP69" s="193"/>
      <c r="AQ69" s="194"/>
      <c r="AT69" s="249" t="str">
        <f t="shared" ca="1" si="2"/>
        <v/>
      </c>
      <c r="CA69" s="6">
        <v>69</v>
      </c>
    </row>
    <row r="70" spans="1:79" s="77" customFormat="1" ht="13.5" customHeight="1">
      <c r="A70" s="50">
        <f>AD21</f>
        <v>0</v>
      </c>
      <c r="B70" s="51"/>
      <c r="C70" s="52"/>
      <c r="D70" s="53"/>
      <c r="E70" s="72"/>
      <c r="F70" s="73"/>
      <c r="G70" s="74"/>
      <c r="H70" s="75"/>
      <c r="I70" s="72"/>
      <c r="J70" s="73"/>
      <c r="K70" s="74"/>
      <c r="L70" s="75"/>
      <c r="M70" s="72"/>
      <c r="N70" s="73"/>
      <c r="O70" s="74"/>
      <c r="P70" s="75"/>
      <c r="Q70" s="72"/>
      <c r="R70" s="73"/>
      <c r="S70" s="74"/>
      <c r="T70" s="75"/>
      <c r="U70" s="72"/>
      <c r="V70" s="73"/>
      <c r="W70" s="74"/>
      <c r="X70" s="75"/>
      <c r="Y70" s="72"/>
      <c r="Z70" s="73"/>
      <c r="AA70" s="74"/>
      <c r="AB70" s="75"/>
      <c r="AC70" s="72"/>
      <c r="AD70" s="73"/>
      <c r="AE70" s="74"/>
      <c r="AF70" s="75"/>
      <c r="AG70" s="72"/>
      <c r="AH70" s="73"/>
      <c r="AI70" s="74"/>
      <c r="AJ70" s="76"/>
      <c r="AK70" s="6"/>
      <c r="AL70" s="55">
        <f t="shared" si="0"/>
        <v>0</v>
      </c>
      <c r="AM70" s="55">
        <f t="shared" si="1"/>
        <v>0</v>
      </c>
      <c r="AN70" s="56">
        <f t="shared" si="3"/>
        <v>0</v>
      </c>
      <c r="AO70" s="57"/>
      <c r="AP70" s="193"/>
      <c r="AQ70" s="194"/>
      <c r="AR70" s="6"/>
      <c r="AS70" s="6"/>
      <c r="AT70" s="249" t="str">
        <f t="shared" ca="1" si="2"/>
        <v/>
      </c>
      <c r="AU70" s="6"/>
      <c r="AV70" s="6"/>
      <c r="AW70" s="6"/>
      <c r="AX70" s="6"/>
      <c r="AY70" s="6"/>
      <c r="CA70" s="6">
        <v>70</v>
      </c>
    </row>
    <row r="71" spans="1:79" ht="13.5" customHeight="1" thickBot="1">
      <c r="A71" s="78">
        <f>AF21</f>
        <v>0</v>
      </c>
      <c r="B71" s="79"/>
      <c r="C71" s="80"/>
      <c r="D71" s="81"/>
      <c r="E71" s="82"/>
      <c r="F71" s="83"/>
      <c r="G71" s="84"/>
      <c r="H71" s="85"/>
      <c r="I71" s="82"/>
      <c r="J71" s="83"/>
      <c r="K71" s="84"/>
      <c r="L71" s="85"/>
      <c r="M71" s="82"/>
      <c r="N71" s="83"/>
      <c r="O71" s="84"/>
      <c r="P71" s="85"/>
      <c r="Q71" s="82"/>
      <c r="R71" s="83"/>
      <c r="S71" s="84"/>
      <c r="T71" s="85"/>
      <c r="U71" s="82"/>
      <c r="V71" s="83"/>
      <c r="W71" s="84"/>
      <c r="X71" s="85"/>
      <c r="Y71" s="82"/>
      <c r="Z71" s="83"/>
      <c r="AA71" s="84"/>
      <c r="AB71" s="85"/>
      <c r="AC71" s="82"/>
      <c r="AD71" s="83"/>
      <c r="AE71" s="84"/>
      <c r="AF71" s="85"/>
      <c r="AG71" s="82"/>
      <c r="AH71" s="83"/>
      <c r="AI71" s="84"/>
      <c r="AJ71" s="86"/>
      <c r="AK71" s="48"/>
      <c r="AL71" s="87">
        <f t="shared" si="0"/>
        <v>0</v>
      </c>
      <c r="AM71" s="87">
        <f t="shared" si="1"/>
        <v>0</v>
      </c>
      <c r="AN71" s="87">
        <f t="shared" si="3"/>
        <v>0</v>
      </c>
      <c r="AO71" s="88"/>
      <c r="AP71" s="209"/>
      <c r="AQ71" s="210"/>
      <c r="AT71" s="249" t="str">
        <f t="shared" ca="1" si="2"/>
        <v/>
      </c>
      <c r="CA71" s="6">
        <v>71</v>
      </c>
    </row>
    <row r="72" spans="1:79" ht="13.5" customHeight="1">
      <c r="A72" s="89" t="s">
        <v>65</v>
      </c>
      <c r="B72" s="90"/>
      <c r="C72" s="90"/>
      <c r="D72" s="211">
        <f>(COUNTIF(D33:E71,"f")+COUNTIF(D33:E71,"b")+COUNTIF(D33:E71,"l")+COUNTIF(D33:E71,"i")+COUNTIF(D33:E71,"com")+COUNTIF(D33:E71,"s")+COUNTIF(D33:E71,"waste"))/2</f>
        <v>0</v>
      </c>
      <c r="E72" s="212"/>
      <c r="F72" s="208">
        <f>(COUNTIF(F33:G71,"f")+COUNTIF(F33:G71,"b")+COUNTIF(F33:G71,"l")+COUNTIF(F33:G71,"i")+COUNTIF(F33:G71,"com")+COUNTIF(F33:G71,"s")+COUNTIF(F33:G71,"waste"))/2</f>
        <v>0.5</v>
      </c>
      <c r="G72" s="208"/>
      <c r="H72" s="208">
        <f>(COUNTIF(H33:I71,"f")+COUNTIF(H33:I71,"b")+COUNTIF(H33:I71,"l")+COUNTIF(H33:I71,"i")+COUNTIF(H33:I71,"com")+COUNTIF(H33:I71,"s")+COUNTIF(H33:I71,"waste"))/2</f>
        <v>1</v>
      </c>
      <c r="I72" s="208"/>
      <c r="J72" s="208">
        <f>(COUNTIF(J33:K71,"f")+COUNTIF(J33:K71,"b")+COUNTIF(J33:K71,"l")+COUNTIF(J33:K71,"i")+COUNTIF(J33:K71,"com")+COUNTIF(J33:K71,"s")+COUNTIF(J33:K71,"waste"))/2</f>
        <v>2</v>
      </c>
      <c r="K72" s="208"/>
      <c r="L72" s="208">
        <f>(COUNTIF(L33:M71,"f")+COUNTIF(L33:M71,"b")+COUNTIF(L33:M71,"l")+COUNTIF(L33:M71,"i")+COUNTIF(L33:M71,"com")+COUNTIF(L33:M71,"s")+COUNTIF(L33:M71,"waste"))/2</f>
        <v>3</v>
      </c>
      <c r="M72" s="208"/>
      <c r="N72" s="208">
        <f>(COUNTIF(N33:O71,"f")+COUNTIF(N33:O71,"b")+COUNTIF(N33:O71,"l")+COUNTIF(N33:O71,"i")+COUNTIF(N33:O71,"com")+COUNTIF(N33:O71,"s")+COUNTIF(N33:O71,"waste"))/2</f>
        <v>2.5</v>
      </c>
      <c r="O72" s="208"/>
      <c r="P72" s="208">
        <f>(COUNTIF(P33:Q71,"f")+COUNTIF(P33:Q71,"b")+COUNTIF(P33:Q71,"l")+COUNTIF(P33:Q71,"i")+COUNTIF(P33:Q71,"com")+COUNTIF(P33:Q71,"s")+COUNTIF(P33:Q71,"waste"))/2</f>
        <v>2</v>
      </c>
      <c r="Q72" s="208"/>
      <c r="R72" s="208">
        <f>(COUNTIF(R33:S71,"f")+COUNTIF(R33:S71,"b")+COUNTIF(R33:S71,"l")+COUNTIF(R33:S71,"i")+COUNTIF(R33:S71,"com")+COUNTIF(R33:S71,"s")+COUNTIF(R33:S71,"waste"))/2</f>
        <v>3</v>
      </c>
      <c r="S72" s="208"/>
      <c r="T72" s="208">
        <f>(COUNTIF(T33:U71,"f")+COUNTIF(T33:U71,"b")+COUNTIF(T33:U71,"l")+COUNTIF(T33:U71,"i")+COUNTIF(T33:U71,"com")+COUNTIF(T33:U71,"s")+COUNTIF(T33:U71,"waste"))/2</f>
        <v>3</v>
      </c>
      <c r="U72" s="208"/>
      <c r="V72" s="208">
        <f>(COUNTIF(V33:W71,"f")+COUNTIF(V33:W71,"b")+COUNTIF(V33:W71,"l")+COUNTIF(V33:W71,"i")+COUNTIF(V33:W71,"com")+COUNTIF(V33:W71,"s")+COUNTIF(V33:W71,"waste"))/2</f>
        <v>3</v>
      </c>
      <c r="W72" s="208"/>
      <c r="X72" s="208">
        <f>(COUNTIF(X33:Y71,"f")+COUNTIF(X33:Y71,"b")+COUNTIF(X33:Y71,"l")+COUNTIF(X33:Y71,"i")+COUNTIF(X33:Y71,"com")+COUNTIF(X33:Y71,"s")+COUNTIF(X33:Y71,"waste"))/2</f>
        <v>2.5</v>
      </c>
      <c r="Y72" s="208"/>
      <c r="Z72" s="208">
        <f>(COUNTIF(Z33:AA71,"f")+COUNTIF(Z33:AA71,"b")+COUNTIF(Z33:AA71,"l")+COUNTIF(Z33:AA71,"i")+COUNTIF(Z33:AA71,"com")+COUNTIF(Z33:AA71,"s")+COUNTIF(Z33:AA71,"waste"))/2</f>
        <v>1.5</v>
      </c>
      <c r="AA72" s="208"/>
      <c r="AB72" s="208">
        <f>(COUNTIF(AB33:AC71,"f")+COUNTIF(AB33:AC71,"b")+COUNTIF(AB33:AC71,"l")+COUNTIF(AB33:AC71,"i")+COUNTIF(AB33:AC71,"com")+COUNTIF(AB33:AC71,"s")+COUNTIF(AB33:AC71,"waste"))/2</f>
        <v>1.5</v>
      </c>
      <c r="AC72" s="208"/>
      <c r="AD72" s="208">
        <f>(COUNTIF(AD33:AE71,"f")+COUNTIF(AD33:AE71,"b")+COUNTIF(AD33:AE71,"l")+COUNTIF(AD33:AE71,"i")+COUNTIF(AD33:AE71,"com")+COUNTIF(AD33:AE71,"s")+COUNTIF(AD33:AE71,"waste"))/2</f>
        <v>0</v>
      </c>
      <c r="AE72" s="208"/>
      <c r="AF72" s="208">
        <f>(COUNTIF(AF33:AG71,"f")+COUNTIF(AF33:AG71,"b")+COUNTIF(AF33:AG71,"l")+COUNTIF(AF33:AG71,"i")+COUNTIF(AF33:AG71,"com")+COUNTIF(AF33:AG71,"s")+COUNTIF(AF33:AG71,"waste"))/2</f>
        <v>0</v>
      </c>
      <c r="AG72" s="208"/>
      <c r="AH72" s="91"/>
      <c r="AI72" s="91"/>
      <c r="AJ72" s="91"/>
      <c r="AN72" s="11"/>
      <c r="AO72" s="11"/>
      <c r="AP72" s="92"/>
      <c r="AQ72" s="92"/>
      <c r="CA72" s="6">
        <v>72</v>
      </c>
    </row>
    <row r="73" spans="1:79" ht="13.5" customHeight="1" thickBot="1">
      <c r="A73" s="93" t="s">
        <v>66</v>
      </c>
      <c r="B73" s="94"/>
      <c r="C73" s="94"/>
      <c r="D73" s="213">
        <f>COUNTIF(D33:E71,"f")/2</f>
        <v>0</v>
      </c>
      <c r="E73" s="214"/>
      <c r="F73" s="213">
        <f>COUNTIF(F33:G71,"f")/2</f>
        <v>0</v>
      </c>
      <c r="G73" s="214"/>
      <c r="H73" s="213">
        <f>COUNTIF(H33:I71,"f")/2</f>
        <v>0</v>
      </c>
      <c r="I73" s="214"/>
      <c r="J73" s="213">
        <f>COUNTIF(J33:K71,"f")/2</f>
        <v>0.5</v>
      </c>
      <c r="K73" s="214"/>
      <c r="L73" s="213">
        <f>COUNTIF(L33:M71,"f")/2</f>
        <v>1</v>
      </c>
      <c r="M73" s="214"/>
      <c r="N73" s="213">
        <f>COUNTIF(N33:O71,"f")/2</f>
        <v>1</v>
      </c>
      <c r="O73" s="214"/>
      <c r="P73" s="213">
        <f>COUNTIF(P33:Q71,"f")/2</f>
        <v>0.5</v>
      </c>
      <c r="Q73" s="214"/>
      <c r="R73" s="213">
        <f>COUNTIF(R33:S71,"f")/2</f>
        <v>2</v>
      </c>
      <c r="S73" s="214"/>
      <c r="T73" s="213">
        <f>COUNTIF(T33:U71,"f")/2</f>
        <v>2</v>
      </c>
      <c r="U73" s="214"/>
      <c r="V73" s="213">
        <f>COUNTIF(V33:W71,"f")/2</f>
        <v>2</v>
      </c>
      <c r="W73" s="214"/>
      <c r="X73" s="213">
        <f>COUNTIF(X33:Y71,"f")/2</f>
        <v>2</v>
      </c>
      <c r="Y73" s="214"/>
      <c r="Z73" s="213">
        <f>COUNTIF(Z33:AA71,"f")/2</f>
        <v>1.5</v>
      </c>
      <c r="AA73" s="214"/>
      <c r="AB73" s="213">
        <f>COUNTIF(AB33:AC71,"f")/2</f>
        <v>1.5</v>
      </c>
      <c r="AC73" s="214"/>
      <c r="AD73" s="213">
        <f>COUNTIF(AD33:AE71,"f")/2</f>
        <v>0</v>
      </c>
      <c r="AE73" s="214"/>
      <c r="AF73" s="213">
        <f>COUNTIF(AF33:AG71,"f")/2</f>
        <v>0</v>
      </c>
      <c r="AG73" s="214"/>
      <c r="AH73" s="95"/>
      <c r="AI73" s="96"/>
      <c r="AJ73" s="96"/>
      <c r="AL73" s="97" t="s">
        <v>67</v>
      </c>
      <c r="AM73" s="98" t="s">
        <v>68</v>
      </c>
      <c r="AN73" s="11"/>
      <c r="AO73" s="11"/>
      <c r="AP73" s="92"/>
      <c r="AQ73" s="92"/>
      <c r="CA73" s="6">
        <v>73</v>
      </c>
    </row>
    <row r="74" spans="1:79" ht="13.5" customHeight="1" thickBot="1">
      <c r="A74" s="99" t="s">
        <v>69</v>
      </c>
      <c r="B74" s="100"/>
      <c r="C74" s="100"/>
      <c r="D74" s="215">
        <f>AL74*'[1]trans-h'!$C$6/100</f>
        <v>0</v>
      </c>
      <c r="E74" s="216"/>
      <c r="F74" s="215">
        <f>AL74*'[1]trans-h'!$D$6/100</f>
        <v>0</v>
      </c>
      <c r="G74" s="216"/>
      <c r="H74" s="215">
        <f>AL74*'[1]trans-h'!$E$6/100</f>
        <v>0</v>
      </c>
      <c r="I74" s="216"/>
      <c r="J74" s="215">
        <f>AL74*'[1]trans-h'!$F$6/100</f>
        <v>0.6578947368421052</v>
      </c>
      <c r="K74" s="216"/>
      <c r="L74" s="217">
        <f>AL74*'[1]trans-h'!$G$6/100</f>
        <v>1.3012770897832817</v>
      </c>
      <c r="M74" s="218"/>
      <c r="N74" s="219">
        <f>AL74*'[1]trans-h'!$H$6/100</f>
        <v>1.2577399380804952</v>
      </c>
      <c r="O74" s="220"/>
      <c r="P74" s="217">
        <f>AL74*'[1]trans-h'!$I$6/100</f>
        <v>1.4270510835913313</v>
      </c>
      <c r="Q74" s="218"/>
      <c r="R74" s="219">
        <f>AL74*'[1]trans-h'!$J$6/100</f>
        <v>1.8914473684210527</v>
      </c>
      <c r="S74" s="220"/>
      <c r="T74" s="217">
        <f>AL74*'[1]trans-h'!$K$6/100</f>
        <v>2.225232198142415</v>
      </c>
      <c r="U74" s="218"/>
      <c r="V74" s="219">
        <f>AL74*'[1]trans-h'!$L$6/100</f>
        <v>2.0559210526315792</v>
      </c>
      <c r="W74" s="220"/>
      <c r="X74" s="217">
        <f>AL74*'[1]trans-h'!$M$6/100</f>
        <v>1.6834365325077401</v>
      </c>
      <c r="Y74" s="218"/>
      <c r="Z74" s="219">
        <f>AL74*'[1]trans-h'!$N$6/100</f>
        <v>0</v>
      </c>
      <c r="AA74" s="220"/>
      <c r="AB74" s="215">
        <f>AL74*'[1]trans-h'!$O$6/100</f>
        <v>0</v>
      </c>
      <c r="AC74" s="216"/>
      <c r="AD74" s="215">
        <f>AL74*'[1]trans-h'!$P$6/100</f>
        <v>0</v>
      </c>
      <c r="AE74" s="228"/>
      <c r="AF74" s="229"/>
      <c r="AG74" s="230"/>
      <c r="AH74" s="231" t="s">
        <v>70</v>
      </c>
      <c r="AI74" s="232"/>
      <c r="AJ74" s="232"/>
      <c r="AK74" s="233"/>
      <c r="AL74" s="101">
        <f>SUM(AL33:AL71)</f>
        <v>12.5</v>
      </c>
      <c r="AM74" s="102">
        <f>SUM(AM33:AM71)</f>
        <v>25.5</v>
      </c>
      <c r="CA74" s="6">
        <v>74</v>
      </c>
    </row>
    <row r="75" spans="1:79" ht="13.5" customHeight="1" thickBot="1">
      <c r="A75" s="103" t="s">
        <v>71</v>
      </c>
      <c r="B75" s="104"/>
      <c r="C75" s="104"/>
      <c r="D75" s="221">
        <f>D73-D74</f>
        <v>0</v>
      </c>
      <c r="E75" s="222"/>
      <c r="F75" s="221">
        <f>F73-F74</f>
        <v>0</v>
      </c>
      <c r="G75" s="222"/>
      <c r="H75" s="221">
        <f>H73-H74</f>
        <v>0</v>
      </c>
      <c r="I75" s="222"/>
      <c r="J75" s="221">
        <f>J73-J74</f>
        <v>-0.1578947368421052</v>
      </c>
      <c r="K75" s="222"/>
      <c r="L75" s="221">
        <f>L73-L74</f>
        <v>-0.30127708978328172</v>
      </c>
      <c r="M75" s="222"/>
      <c r="N75" s="221">
        <f>N73-N74</f>
        <v>-0.25773993808049522</v>
      </c>
      <c r="O75" s="222"/>
      <c r="P75" s="221">
        <f>P73-P74</f>
        <v>-0.92705108359133126</v>
      </c>
      <c r="Q75" s="222"/>
      <c r="R75" s="221">
        <f>R73-R74</f>
        <v>0.10855263157894735</v>
      </c>
      <c r="S75" s="222"/>
      <c r="T75" s="221">
        <f>T73-T74</f>
        <v>-0.22523219814241502</v>
      </c>
      <c r="U75" s="222"/>
      <c r="V75" s="221">
        <f>V73-V74</f>
        <v>-5.5921052631579204E-2</v>
      </c>
      <c r="W75" s="222"/>
      <c r="X75" s="221">
        <f>X73-X74</f>
        <v>0.31656346749225994</v>
      </c>
      <c r="Y75" s="222"/>
      <c r="Z75" s="221">
        <f>Z73-Z74</f>
        <v>1.5</v>
      </c>
      <c r="AA75" s="222"/>
      <c r="AB75" s="221">
        <f>AB73-AB74</f>
        <v>1.5</v>
      </c>
      <c r="AC75" s="222"/>
      <c r="AD75" s="221">
        <f>AD73-AD74</f>
        <v>0</v>
      </c>
      <c r="AE75" s="222"/>
      <c r="AF75" s="223"/>
      <c r="AG75" s="224"/>
      <c r="AH75" s="225" t="s">
        <v>72</v>
      </c>
      <c r="AI75" s="226"/>
      <c r="AJ75" s="226"/>
      <c r="AK75" s="227"/>
      <c r="AL75" s="77"/>
      <c r="AM75" s="105">
        <f>AR31/AM74</f>
        <v>0</v>
      </c>
      <c r="AN75" s="77"/>
      <c r="AO75" s="77"/>
      <c r="AP75" s="77"/>
      <c r="AQ75" s="77"/>
      <c r="AR75" s="77"/>
      <c r="AS75" s="77"/>
      <c r="AT75" s="77"/>
      <c r="AU75" s="77"/>
      <c r="AV75" s="77"/>
      <c r="AW75" s="77"/>
      <c r="AX75" s="77"/>
      <c r="AY75" s="77"/>
      <c r="CA75" s="6">
        <v>75</v>
      </c>
    </row>
    <row r="76" spans="1:79" ht="14.15" customHeight="1" thickBot="1">
      <c r="AD76" s="106"/>
      <c r="AE76" s="106"/>
      <c r="AF76" s="106"/>
      <c r="AG76" s="106"/>
      <c r="CA76" s="6">
        <v>76</v>
      </c>
    </row>
    <row r="77" spans="1:79" ht="14.15" customHeight="1" thickBot="1">
      <c r="A77" s="190">
        <f>SUM(A31)+1</f>
        <v>44215</v>
      </c>
      <c r="B77" s="191"/>
      <c r="C77" s="191"/>
      <c r="D77" s="191"/>
      <c r="E77" s="191"/>
      <c r="F77" s="191"/>
      <c r="G77" s="191"/>
      <c r="H77" s="191"/>
      <c r="I77" s="191"/>
      <c r="J77" s="191"/>
      <c r="K77" s="191"/>
      <c r="L77" s="191"/>
      <c r="M77" s="191"/>
      <c r="N77" s="191"/>
      <c r="O77" s="191"/>
      <c r="P77" s="191"/>
      <c r="Q77" s="191"/>
      <c r="R77" s="191"/>
      <c r="S77" s="191"/>
      <c r="T77" s="191"/>
      <c r="U77" s="191"/>
      <c r="V77" s="191"/>
      <c r="W77" s="191"/>
      <c r="X77" s="191"/>
      <c r="Y77" s="191"/>
      <c r="Z77" s="191"/>
      <c r="AA77" s="191"/>
      <c r="AB77" s="191"/>
      <c r="AC77" s="191"/>
      <c r="AD77" s="191"/>
      <c r="AE77" s="191"/>
      <c r="AF77" s="191"/>
      <c r="AG77" s="191"/>
      <c r="AH77" s="191"/>
      <c r="AI77" s="191"/>
      <c r="AJ77" s="191"/>
      <c r="AK77" s="191"/>
      <c r="AL77" s="191"/>
      <c r="AM77" s="191"/>
      <c r="AN77" s="192"/>
      <c r="AO77" s="107"/>
      <c r="AP77" s="34" t="s">
        <v>54</v>
      </c>
      <c r="AQ77" s="203">
        <v>12</v>
      </c>
      <c r="AR77" s="205">
        <f>Q1*AQ77/100</f>
        <v>0</v>
      </c>
      <c r="AS77" s="205"/>
    </row>
    <row r="78" spans="1:79" ht="14.15" customHeight="1" thickBot="1">
      <c r="A78" s="108" t="s">
        <v>55</v>
      </c>
      <c r="B78" s="109" t="s">
        <v>56</v>
      </c>
      <c r="C78" s="110" t="s">
        <v>57</v>
      </c>
      <c r="D78" s="111" t="s">
        <v>19</v>
      </c>
      <c r="E78" s="112" t="s">
        <v>20</v>
      </c>
      <c r="F78" s="113" t="s">
        <v>21</v>
      </c>
      <c r="G78" s="114" t="s">
        <v>22</v>
      </c>
      <c r="H78" s="111" t="s">
        <v>23</v>
      </c>
      <c r="I78" s="112" t="s">
        <v>24</v>
      </c>
      <c r="J78" s="113" t="s">
        <v>25</v>
      </c>
      <c r="K78" s="114" t="s">
        <v>26</v>
      </c>
      <c r="L78" s="111" t="s">
        <v>27</v>
      </c>
      <c r="M78" s="112" t="s">
        <v>28</v>
      </c>
      <c r="N78" s="113" t="s">
        <v>29</v>
      </c>
      <c r="O78" s="114" t="s">
        <v>30</v>
      </c>
      <c r="P78" s="111" t="s">
        <v>31</v>
      </c>
      <c r="Q78" s="112" t="s">
        <v>32</v>
      </c>
      <c r="R78" s="113" t="s">
        <v>33</v>
      </c>
      <c r="S78" s="114" t="s">
        <v>34</v>
      </c>
      <c r="T78" s="111" t="s">
        <v>35</v>
      </c>
      <c r="U78" s="112" t="s">
        <v>36</v>
      </c>
      <c r="V78" s="113" t="s">
        <v>37</v>
      </c>
      <c r="W78" s="114" t="s">
        <v>38</v>
      </c>
      <c r="X78" s="111" t="s">
        <v>39</v>
      </c>
      <c r="Y78" s="112" t="s">
        <v>40</v>
      </c>
      <c r="Z78" s="113" t="s">
        <v>41</v>
      </c>
      <c r="AA78" s="114" t="s">
        <v>42</v>
      </c>
      <c r="AB78" s="111" t="s">
        <v>43</v>
      </c>
      <c r="AC78" s="112" t="s">
        <v>44</v>
      </c>
      <c r="AD78" s="113" t="s">
        <v>45</v>
      </c>
      <c r="AE78" s="114" t="s">
        <v>46</v>
      </c>
      <c r="AF78" s="111" t="s">
        <v>47</v>
      </c>
      <c r="AG78" s="112" t="s">
        <v>48</v>
      </c>
      <c r="AH78" s="113" t="s">
        <v>49</v>
      </c>
      <c r="AI78" s="114" t="s">
        <v>50</v>
      </c>
      <c r="AJ78" s="115" t="s">
        <v>51</v>
      </c>
      <c r="AL78" s="43" t="s">
        <v>58</v>
      </c>
      <c r="AM78" s="44" t="s">
        <v>59</v>
      </c>
      <c r="AN78" s="45" t="s">
        <v>60</v>
      </c>
      <c r="AO78" s="116"/>
      <c r="AP78" s="46" t="s">
        <v>61</v>
      </c>
      <c r="AQ78" s="204"/>
      <c r="AR78" s="206">
        <f>AB1*AQ77/100</f>
        <v>14.82</v>
      </c>
      <c r="AS78" s="206"/>
    </row>
    <row r="79" spans="1:79" ht="14.15" customHeight="1">
      <c r="A79" s="47" t="str">
        <f>H3</f>
        <v>A</v>
      </c>
      <c r="B79" s="117"/>
      <c r="C79" s="118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53"/>
      <c r="AK79" s="48"/>
      <c r="AL79" s="49">
        <f t="shared" ref="AL79:AL117" si="4">(COUNTIF(J79:AA79,"f"))/2</f>
        <v>0</v>
      </c>
      <c r="AM79" s="49">
        <f t="shared" ref="AM79:AM117" si="5">(COUNTIF(D79:AJ79,"f")+COUNTIF(D79:AJ79,"b")+COUNTIF(D79:AJ79,"l")+COUNTIF(D79:AJ79,"i")+COUNTIF(D79:AJ79,"M")+COUNTIF(D79:AJ79,"h"))/2</f>
        <v>0</v>
      </c>
      <c r="AN79" s="49">
        <f t="shared" ref="AN79:AN117" si="6">(COUNTIF(AF79:AJ79,"f")+COUNTIF(AF79:AJ79,"b")+COUNTIF(AF79:AJ79,"l")+COUNTIF(AF79:AJ79,"i")+COUNTIF(AF79:AJ79,"com fresh")+COUNTIF(AF79:AJ79,"fb")+COUNTIF(AF79:AJ79,"waste"))/2</f>
        <v>0</v>
      </c>
      <c r="AO79" s="119"/>
      <c r="AP79" s="234"/>
      <c r="AQ79" s="207"/>
    </row>
    <row r="80" spans="1:79" ht="14.15" customHeight="1">
      <c r="A80" s="50" t="str">
        <f>J3</f>
        <v>Z</v>
      </c>
      <c r="B80" s="51"/>
      <c r="C80" s="52"/>
      <c r="D80" s="53"/>
      <c r="E80" s="53"/>
      <c r="F80" s="53"/>
      <c r="G80" s="53"/>
      <c r="H80" s="53"/>
      <c r="I80" s="53" t="s">
        <v>73</v>
      </c>
      <c r="J80" s="53" t="s">
        <v>74</v>
      </c>
      <c r="K80" s="53" t="s">
        <v>74</v>
      </c>
      <c r="L80" s="53" t="s">
        <v>74</v>
      </c>
      <c r="M80" s="53" t="s">
        <v>74</v>
      </c>
      <c r="N80" s="53" t="s">
        <v>74</v>
      </c>
      <c r="O80" s="53"/>
      <c r="P80" s="53" t="s">
        <v>74</v>
      </c>
      <c r="Q80" s="53" t="s">
        <v>74</v>
      </c>
      <c r="R80" s="53" t="s">
        <v>74</v>
      </c>
      <c r="S80" s="53" t="s">
        <v>74</v>
      </c>
      <c r="T80" s="53" t="s">
        <v>74</v>
      </c>
      <c r="U80" s="53" t="s">
        <v>74</v>
      </c>
      <c r="V80" s="53" t="s">
        <v>74</v>
      </c>
      <c r="W80" s="53" t="s">
        <v>74</v>
      </c>
      <c r="X80" s="53" t="s">
        <v>74</v>
      </c>
      <c r="Y80" s="53" t="s">
        <v>74</v>
      </c>
      <c r="Z80" s="53" t="s">
        <v>73</v>
      </c>
      <c r="AA80" s="53" t="s">
        <v>73</v>
      </c>
      <c r="AB80" s="53"/>
      <c r="AC80" s="53"/>
      <c r="AD80" s="53"/>
      <c r="AE80" s="53"/>
      <c r="AF80" s="53"/>
      <c r="AG80" s="53"/>
      <c r="AH80" s="53"/>
      <c r="AI80" s="53"/>
      <c r="AJ80" s="53"/>
      <c r="AL80" s="55">
        <f t="shared" si="4"/>
        <v>7.5</v>
      </c>
      <c r="AM80" s="55">
        <f t="shared" si="5"/>
        <v>9</v>
      </c>
      <c r="AN80" s="56">
        <f t="shared" si="6"/>
        <v>0</v>
      </c>
      <c r="AO80" s="120"/>
      <c r="AP80" s="193"/>
      <c r="AQ80" s="194"/>
      <c r="AR80" s="59" t="s">
        <v>63</v>
      </c>
      <c r="AS80" s="59"/>
    </row>
    <row r="81" spans="1:45" ht="14.15" customHeight="1">
      <c r="A81" s="60" t="str">
        <f>L3</f>
        <v>E</v>
      </c>
      <c r="B81" s="51"/>
      <c r="C81" s="52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5">
        <f t="shared" si="4"/>
        <v>0</v>
      </c>
      <c r="AM81" s="55">
        <f t="shared" si="5"/>
        <v>0</v>
      </c>
      <c r="AN81" s="55">
        <v>0</v>
      </c>
      <c r="AO81" s="121"/>
      <c r="AP81" s="193"/>
      <c r="AQ81" s="194"/>
      <c r="AR81" s="195">
        <v>1.5</v>
      </c>
      <c r="AS81" s="196"/>
    </row>
    <row r="82" spans="1:45" ht="14.15" customHeight="1">
      <c r="A82" s="50" t="str">
        <f>N3</f>
        <v>R</v>
      </c>
      <c r="B82" s="51"/>
      <c r="C82" s="52"/>
      <c r="D82" s="53"/>
      <c r="E82" s="53"/>
      <c r="F82" s="53"/>
      <c r="G82" s="53"/>
      <c r="H82" s="53"/>
      <c r="I82" s="53"/>
      <c r="J82" s="53"/>
      <c r="K82" s="53" t="s">
        <v>74</v>
      </c>
      <c r="L82" s="53" t="s">
        <v>74</v>
      </c>
      <c r="M82" s="53" t="s">
        <v>74</v>
      </c>
      <c r="N82" s="53"/>
      <c r="O82" s="53" t="s">
        <v>74</v>
      </c>
      <c r="P82" s="53" t="s">
        <v>74</v>
      </c>
      <c r="Q82" s="53" t="s">
        <v>74</v>
      </c>
      <c r="R82" s="53" t="s">
        <v>74</v>
      </c>
      <c r="S82" s="53" t="s">
        <v>74</v>
      </c>
      <c r="T82" s="53" t="s">
        <v>74</v>
      </c>
      <c r="U82" s="53" t="s">
        <v>74</v>
      </c>
      <c r="V82" s="53" t="s">
        <v>74</v>
      </c>
      <c r="W82" s="53" t="s">
        <v>74</v>
      </c>
      <c r="X82" s="53" t="s">
        <v>74</v>
      </c>
      <c r="Y82" s="53" t="s">
        <v>73</v>
      </c>
      <c r="Z82" s="53"/>
      <c r="AA82" s="53"/>
      <c r="AB82" s="53"/>
      <c r="AC82" s="53"/>
      <c r="AD82" s="53"/>
      <c r="AE82" s="53"/>
      <c r="AF82" s="53"/>
      <c r="AG82" s="53"/>
      <c r="AH82" s="53"/>
      <c r="AI82" s="53"/>
      <c r="AJ82" s="53"/>
      <c r="AL82" s="55">
        <f t="shared" si="4"/>
        <v>6.5</v>
      </c>
      <c r="AM82" s="55">
        <f t="shared" si="5"/>
        <v>7</v>
      </c>
      <c r="AN82" s="56">
        <f t="shared" si="6"/>
        <v>0</v>
      </c>
      <c r="AO82" s="120"/>
      <c r="AP82" s="193"/>
      <c r="AQ82" s="194"/>
      <c r="AR82" s="197"/>
      <c r="AS82" s="198"/>
    </row>
    <row r="83" spans="1:45" ht="14.15" customHeight="1">
      <c r="A83" s="60" t="str">
        <f>P3</f>
        <v>T</v>
      </c>
      <c r="B83" s="51"/>
      <c r="C83" s="52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3"/>
      <c r="AK83" s="48"/>
      <c r="AL83" s="55">
        <f t="shared" si="4"/>
        <v>0</v>
      </c>
      <c r="AM83" s="55">
        <f t="shared" si="5"/>
        <v>0</v>
      </c>
      <c r="AN83" s="55">
        <f t="shared" si="6"/>
        <v>0</v>
      </c>
      <c r="AO83" s="121"/>
      <c r="AP83" s="193"/>
      <c r="AQ83" s="194"/>
    </row>
    <row r="84" spans="1:45" ht="14.15" customHeight="1">
      <c r="A84" s="50" t="str">
        <f>R3</f>
        <v>Y</v>
      </c>
      <c r="B84" s="51"/>
      <c r="C84" s="52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 t="s">
        <v>74</v>
      </c>
      <c r="O84" s="53" t="s">
        <v>74</v>
      </c>
      <c r="P84" s="53"/>
      <c r="Q84" s="53" t="s">
        <v>74</v>
      </c>
      <c r="R84" s="53" t="s">
        <v>74</v>
      </c>
      <c r="S84" s="53" t="s">
        <v>74</v>
      </c>
      <c r="T84" s="53" t="s">
        <v>74</v>
      </c>
      <c r="U84" s="53" t="s">
        <v>74</v>
      </c>
      <c r="V84" s="53" t="s">
        <v>74</v>
      </c>
      <c r="W84" s="53" t="s">
        <v>74</v>
      </c>
      <c r="X84" s="53" t="s">
        <v>74</v>
      </c>
      <c r="Y84" s="53" t="s">
        <v>73</v>
      </c>
      <c r="Z84" s="53"/>
      <c r="AA84" s="53"/>
      <c r="AB84" s="53"/>
      <c r="AC84" s="53"/>
      <c r="AD84" s="53"/>
      <c r="AE84" s="53"/>
      <c r="AF84" s="53"/>
      <c r="AG84" s="53"/>
      <c r="AH84" s="53"/>
      <c r="AI84" s="53"/>
      <c r="AJ84" s="53"/>
      <c r="AL84" s="55">
        <f t="shared" si="4"/>
        <v>5</v>
      </c>
      <c r="AM84" s="55">
        <f t="shared" si="5"/>
        <v>5.5</v>
      </c>
      <c r="AN84" s="56">
        <f t="shared" si="6"/>
        <v>0</v>
      </c>
      <c r="AO84" s="120"/>
      <c r="AP84" s="193"/>
      <c r="AQ84" s="194"/>
      <c r="AR84" s="58" t="s">
        <v>64</v>
      </c>
      <c r="AS84" s="59"/>
    </row>
    <row r="85" spans="1:45" ht="14.15" customHeight="1">
      <c r="A85" s="60" t="str">
        <f>T3</f>
        <v>U</v>
      </c>
      <c r="B85" s="51"/>
      <c r="C85" s="52"/>
      <c r="D85" s="66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66"/>
      <c r="AE85" s="66"/>
      <c r="AF85" s="66"/>
      <c r="AG85" s="66"/>
      <c r="AH85" s="66"/>
      <c r="AI85" s="66"/>
      <c r="AJ85" s="66"/>
      <c r="AK85" s="66"/>
      <c r="AL85" s="55">
        <f t="shared" si="4"/>
        <v>0</v>
      </c>
      <c r="AM85" s="55">
        <f t="shared" si="5"/>
        <v>0</v>
      </c>
      <c r="AN85" s="55">
        <f t="shared" si="6"/>
        <v>0</v>
      </c>
      <c r="AO85" s="121"/>
      <c r="AP85" s="193"/>
      <c r="AQ85" s="194"/>
      <c r="AR85" s="199">
        <v>9</v>
      </c>
      <c r="AS85" s="200"/>
    </row>
    <row r="86" spans="1:45" ht="14.15" customHeight="1">
      <c r="A86" s="50" t="str">
        <f>V3</f>
        <v>I</v>
      </c>
      <c r="B86" s="51"/>
      <c r="C86" s="52"/>
      <c r="D86" s="53"/>
      <c r="E86" s="53"/>
      <c r="F86" s="53"/>
      <c r="G86" s="53"/>
      <c r="H86" s="53"/>
      <c r="I86" s="53" t="s">
        <v>75</v>
      </c>
      <c r="J86" s="53" t="s">
        <v>75</v>
      </c>
      <c r="K86" s="53" t="s">
        <v>75</v>
      </c>
      <c r="L86" s="53" t="s">
        <v>76</v>
      </c>
      <c r="M86" s="53" t="s">
        <v>76</v>
      </c>
      <c r="N86" s="53" t="s">
        <v>76</v>
      </c>
      <c r="O86" s="53" t="s">
        <v>76</v>
      </c>
      <c r="P86" s="53" t="s">
        <v>76</v>
      </c>
      <c r="Q86" s="53"/>
      <c r="R86" s="53" t="s">
        <v>76</v>
      </c>
      <c r="S86" s="53" t="s">
        <v>76</v>
      </c>
      <c r="T86" s="53" t="s">
        <v>76</v>
      </c>
      <c r="U86" s="53" t="s">
        <v>76</v>
      </c>
      <c r="V86" s="53" t="s">
        <v>76</v>
      </c>
      <c r="W86" s="53" t="s">
        <v>76</v>
      </c>
      <c r="X86" s="53" t="s">
        <v>76</v>
      </c>
      <c r="Y86" s="53"/>
      <c r="Z86" s="53"/>
      <c r="AA86" s="53"/>
      <c r="AB86" s="53"/>
      <c r="AC86" s="53"/>
      <c r="AD86" s="53"/>
      <c r="AE86" s="53"/>
      <c r="AF86" s="53"/>
      <c r="AG86" s="53"/>
      <c r="AH86" s="53"/>
      <c r="AI86" s="53"/>
      <c r="AJ86" s="53"/>
      <c r="AL86" s="55">
        <f t="shared" si="4"/>
        <v>0</v>
      </c>
      <c r="AM86" s="55">
        <f t="shared" si="5"/>
        <v>7.5</v>
      </c>
      <c r="AN86" s="56">
        <f t="shared" si="6"/>
        <v>0</v>
      </c>
      <c r="AO86" s="120"/>
      <c r="AP86" s="193"/>
      <c r="AQ86" s="194"/>
      <c r="AR86" s="199"/>
      <c r="AS86" s="200"/>
    </row>
    <row r="87" spans="1:45" ht="14.15" customHeight="1">
      <c r="A87" s="60">
        <f>X3</f>
        <v>0</v>
      </c>
      <c r="B87" s="51"/>
      <c r="C87" s="52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48"/>
      <c r="AL87" s="55">
        <f t="shared" si="4"/>
        <v>0</v>
      </c>
      <c r="AM87" s="55">
        <f t="shared" si="5"/>
        <v>0</v>
      </c>
      <c r="AN87" s="55">
        <f t="shared" si="6"/>
        <v>0</v>
      </c>
      <c r="AO87" s="121"/>
      <c r="AP87" s="193"/>
      <c r="AQ87" s="194"/>
    </row>
    <row r="88" spans="1:45" ht="14.15" customHeight="1">
      <c r="A88" s="62">
        <f>Z3</f>
        <v>0</v>
      </c>
      <c r="B88" s="51"/>
      <c r="C88" s="52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  <c r="AI88" s="63"/>
      <c r="AJ88" s="63"/>
      <c r="AK88" s="65"/>
      <c r="AL88" s="55">
        <f t="shared" si="4"/>
        <v>0</v>
      </c>
      <c r="AM88" s="55">
        <f t="shared" si="5"/>
        <v>0</v>
      </c>
      <c r="AN88" s="56">
        <f t="shared" si="6"/>
        <v>0</v>
      </c>
      <c r="AO88" s="120"/>
      <c r="AP88" s="193"/>
      <c r="AQ88" s="194"/>
    </row>
    <row r="89" spans="1:45" ht="14.15" customHeight="1">
      <c r="A89" s="60">
        <f>AB3</f>
        <v>0</v>
      </c>
      <c r="B89" s="51"/>
      <c r="C89" s="52"/>
      <c r="D89" s="66"/>
      <c r="E89" s="67"/>
      <c r="F89" s="68"/>
      <c r="G89" s="69"/>
      <c r="H89" s="70"/>
      <c r="I89" s="67"/>
      <c r="J89" s="68"/>
      <c r="K89" s="69"/>
      <c r="L89" s="70"/>
      <c r="M89" s="67"/>
      <c r="N89" s="68"/>
      <c r="O89" s="69"/>
      <c r="P89" s="70"/>
      <c r="Q89" s="67"/>
      <c r="R89" s="68"/>
      <c r="S89" s="69"/>
      <c r="T89" s="70"/>
      <c r="U89" s="67"/>
      <c r="V89" s="68"/>
      <c r="W89" s="69"/>
      <c r="X89" s="70"/>
      <c r="Y89" s="67"/>
      <c r="Z89" s="68"/>
      <c r="AA89" s="69"/>
      <c r="AB89" s="70"/>
      <c r="AC89" s="67"/>
      <c r="AD89" s="68"/>
      <c r="AE89" s="69"/>
      <c r="AF89" s="70"/>
      <c r="AG89" s="67"/>
      <c r="AH89" s="68"/>
      <c r="AI89" s="69"/>
      <c r="AJ89" s="71"/>
      <c r="AK89" s="48"/>
      <c r="AL89" s="55">
        <f t="shared" si="4"/>
        <v>0</v>
      </c>
      <c r="AM89" s="55">
        <f t="shared" si="5"/>
        <v>0</v>
      </c>
      <c r="AN89" s="55">
        <f t="shared" si="6"/>
        <v>0</v>
      </c>
      <c r="AO89" s="121"/>
      <c r="AP89" s="193"/>
      <c r="AQ89" s="194"/>
    </row>
    <row r="90" spans="1:45" ht="14.15" customHeight="1">
      <c r="A90" s="50">
        <f>AD3</f>
        <v>0</v>
      </c>
      <c r="B90" s="51"/>
      <c r="C90" s="52"/>
      <c r="D90" s="53"/>
      <c r="E90" s="72"/>
      <c r="F90" s="73"/>
      <c r="G90" s="74"/>
      <c r="H90" s="75"/>
      <c r="I90" s="72"/>
      <c r="J90" s="73"/>
      <c r="K90" s="74"/>
      <c r="L90" s="75"/>
      <c r="M90" s="72"/>
      <c r="N90" s="73"/>
      <c r="O90" s="74"/>
      <c r="P90" s="75"/>
      <c r="Q90" s="72"/>
      <c r="R90" s="73"/>
      <c r="S90" s="74"/>
      <c r="T90" s="75"/>
      <c r="U90" s="72"/>
      <c r="V90" s="73"/>
      <c r="W90" s="74"/>
      <c r="X90" s="75"/>
      <c r="Y90" s="72"/>
      <c r="Z90" s="73"/>
      <c r="AA90" s="74"/>
      <c r="AB90" s="75"/>
      <c r="AC90" s="72"/>
      <c r="AD90" s="73"/>
      <c r="AE90" s="74"/>
      <c r="AF90" s="75"/>
      <c r="AG90" s="72"/>
      <c r="AH90" s="73"/>
      <c r="AI90" s="74"/>
      <c r="AJ90" s="76"/>
      <c r="AL90" s="55">
        <f t="shared" si="4"/>
        <v>0</v>
      </c>
      <c r="AM90" s="55">
        <f t="shared" si="5"/>
        <v>0</v>
      </c>
      <c r="AN90" s="56">
        <f t="shared" si="6"/>
        <v>0</v>
      </c>
      <c r="AO90" s="120"/>
      <c r="AP90" s="193"/>
      <c r="AQ90" s="194"/>
    </row>
    <row r="91" spans="1:45" ht="14.15" customHeight="1">
      <c r="A91" s="60">
        <f>AF3</f>
        <v>0</v>
      </c>
      <c r="B91" s="51"/>
      <c r="C91" s="52"/>
      <c r="D91" s="66"/>
      <c r="E91" s="67"/>
      <c r="F91" s="68"/>
      <c r="G91" s="69"/>
      <c r="H91" s="70"/>
      <c r="I91" s="67"/>
      <c r="J91" s="68"/>
      <c r="K91" s="69"/>
      <c r="L91" s="70"/>
      <c r="M91" s="67"/>
      <c r="N91" s="68"/>
      <c r="O91" s="69"/>
      <c r="P91" s="70"/>
      <c r="Q91" s="67"/>
      <c r="R91" s="68"/>
      <c r="S91" s="69"/>
      <c r="T91" s="70"/>
      <c r="U91" s="67"/>
      <c r="V91" s="68"/>
      <c r="W91" s="69"/>
      <c r="X91" s="70"/>
      <c r="Y91" s="67"/>
      <c r="Z91" s="68"/>
      <c r="AA91" s="69"/>
      <c r="AB91" s="70"/>
      <c r="AC91" s="67"/>
      <c r="AD91" s="68"/>
      <c r="AE91" s="69"/>
      <c r="AF91" s="70"/>
      <c r="AG91" s="67"/>
      <c r="AH91" s="68"/>
      <c r="AI91" s="69"/>
      <c r="AJ91" s="71"/>
      <c r="AK91" s="48"/>
      <c r="AL91" s="55">
        <f t="shared" si="4"/>
        <v>0</v>
      </c>
      <c r="AM91" s="55">
        <f t="shared" si="5"/>
        <v>0</v>
      </c>
      <c r="AN91" s="55">
        <f t="shared" si="6"/>
        <v>0</v>
      </c>
      <c r="AO91" s="121"/>
      <c r="AP91" s="193"/>
      <c r="AQ91" s="194"/>
    </row>
    <row r="92" spans="1:45" ht="14.15" customHeight="1">
      <c r="A92" s="50">
        <f>H12</f>
        <v>0</v>
      </c>
      <c r="B92" s="51"/>
      <c r="C92" s="52"/>
      <c r="D92" s="53"/>
      <c r="E92" s="72"/>
      <c r="F92" s="73"/>
      <c r="G92" s="74"/>
      <c r="H92" s="75"/>
      <c r="I92" s="72"/>
      <c r="J92" s="73"/>
      <c r="K92" s="74"/>
      <c r="L92" s="75"/>
      <c r="M92" s="72"/>
      <c r="N92" s="73"/>
      <c r="O92" s="74"/>
      <c r="P92" s="75"/>
      <c r="Q92" s="72"/>
      <c r="R92" s="73"/>
      <c r="S92" s="74"/>
      <c r="T92" s="75"/>
      <c r="U92" s="72"/>
      <c r="V92" s="73"/>
      <c r="W92" s="74"/>
      <c r="X92" s="75"/>
      <c r="Y92" s="72"/>
      <c r="Z92" s="73"/>
      <c r="AA92" s="74"/>
      <c r="AB92" s="75"/>
      <c r="AC92" s="72"/>
      <c r="AD92" s="73"/>
      <c r="AE92" s="74"/>
      <c r="AF92" s="75"/>
      <c r="AG92" s="72"/>
      <c r="AH92" s="73"/>
      <c r="AI92" s="74"/>
      <c r="AJ92" s="76"/>
      <c r="AL92" s="55">
        <f t="shared" si="4"/>
        <v>0</v>
      </c>
      <c r="AM92" s="55">
        <f t="shared" si="5"/>
        <v>0</v>
      </c>
      <c r="AN92" s="56">
        <f t="shared" si="6"/>
        <v>0</v>
      </c>
      <c r="AO92" s="120"/>
      <c r="AP92" s="193"/>
      <c r="AQ92" s="194"/>
    </row>
    <row r="93" spans="1:45" ht="14.15" customHeight="1">
      <c r="A93" s="60">
        <f>J12</f>
        <v>0</v>
      </c>
      <c r="B93" s="51"/>
      <c r="C93" s="52"/>
      <c r="D93" s="66"/>
      <c r="E93" s="67"/>
      <c r="F93" s="68"/>
      <c r="G93" s="69"/>
      <c r="H93" s="70"/>
      <c r="I93" s="67"/>
      <c r="J93" s="68"/>
      <c r="K93" s="69"/>
      <c r="L93" s="70"/>
      <c r="M93" s="67"/>
      <c r="N93" s="68"/>
      <c r="O93" s="69"/>
      <c r="P93" s="70"/>
      <c r="Q93" s="67"/>
      <c r="R93" s="68"/>
      <c r="S93" s="69"/>
      <c r="T93" s="70"/>
      <c r="U93" s="67"/>
      <c r="V93" s="68"/>
      <c r="W93" s="69"/>
      <c r="X93" s="70"/>
      <c r="Y93" s="67"/>
      <c r="Z93" s="68"/>
      <c r="AA93" s="69"/>
      <c r="AB93" s="70"/>
      <c r="AC93" s="67"/>
      <c r="AD93" s="68"/>
      <c r="AE93" s="69"/>
      <c r="AF93" s="70"/>
      <c r="AG93" s="67"/>
      <c r="AH93" s="68"/>
      <c r="AI93" s="69"/>
      <c r="AJ93" s="71"/>
      <c r="AK93" s="48"/>
      <c r="AL93" s="55">
        <f t="shared" si="4"/>
        <v>0</v>
      </c>
      <c r="AM93" s="55">
        <f t="shared" si="5"/>
        <v>0</v>
      </c>
      <c r="AN93" s="55">
        <f t="shared" si="6"/>
        <v>0</v>
      </c>
      <c r="AO93" s="121"/>
      <c r="AP93" s="193"/>
      <c r="AQ93" s="194"/>
    </row>
    <row r="94" spans="1:45" ht="14.15" customHeight="1">
      <c r="A94" s="50">
        <f>L12</f>
        <v>0</v>
      </c>
      <c r="B94" s="51"/>
      <c r="C94" s="52"/>
      <c r="D94" s="53"/>
      <c r="E94" s="72"/>
      <c r="F94" s="73"/>
      <c r="G94" s="74"/>
      <c r="H94" s="75"/>
      <c r="I94" s="72"/>
      <c r="J94" s="73"/>
      <c r="K94" s="74"/>
      <c r="L94" s="75"/>
      <c r="M94" s="72"/>
      <c r="N94" s="73"/>
      <c r="O94" s="74"/>
      <c r="P94" s="75"/>
      <c r="Q94" s="72"/>
      <c r="R94" s="73"/>
      <c r="S94" s="74"/>
      <c r="T94" s="75"/>
      <c r="U94" s="72"/>
      <c r="V94" s="73"/>
      <c r="W94" s="74"/>
      <c r="X94" s="75"/>
      <c r="Y94" s="72"/>
      <c r="Z94" s="73"/>
      <c r="AA94" s="74"/>
      <c r="AB94" s="75"/>
      <c r="AC94" s="72"/>
      <c r="AD94" s="73"/>
      <c r="AE94" s="74"/>
      <c r="AF94" s="75"/>
      <c r="AG94" s="72"/>
      <c r="AH94" s="73"/>
      <c r="AI94" s="74"/>
      <c r="AJ94" s="76"/>
      <c r="AL94" s="55">
        <f t="shared" si="4"/>
        <v>0</v>
      </c>
      <c r="AM94" s="55">
        <f t="shared" si="5"/>
        <v>0</v>
      </c>
      <c r="AN94" s="56">
        <f t="shared" si="6"/>
        <v>0</v>
      </c>
      <c r="AO94" s="120"/>
      <c r="AP94" s="193"/>
      <c r="AQ94" s="194"/>
    </row>
    <row r="95" spans="1:45" ht="14.15" customHeight="1">
      <c r="A95" s="50">
        <f>N12</f>
        <v>0</v>
      </c>
      <c r="B95" s="51"/>
      <c r="C95" s="52"/>
      <c r="D95" s="53"/>
      <c r="E95" s="72"/>
      <c r="F95" s="73"/>
      <c r="G95" s="74"/>
      <c r="H95" s="75"/>
      <c r="I95" s="72"/>
      <c r="J95" s="73"/>
      <c r="K95" s="74"/>
      <c r="L95" s="75"/>
      <c r="M95" s="72"/>
      <c r="N95" s="73"/>
      <c r="O95" s="74"/>
      <c r="P95" s="75"/>
      <c r="Q95" s="72"/>
      <c r="R95" s="73"/>
      <c r="S95" s="74"/>
      <c r="T95" s="75"/>
      <c r="U95" s="72"/>
      <c r="V95" s="73"/>
      <c r="W95" s="74"/>
      <c r="X95" s="75"/>
      <c r="Y95" s="72"/>
      <c r="Z95" s="73"/>
      <c r="AA95" s="74"/>
      <c r="AB95" s="75"/>
      <c r="AC95" s="72"/>
      <c r="AD95" s="73"/>
      <c r="AE95" s="74"/>
      <c r="AF95" s="75"/>
      <c r="AG95" s="72"/>
      <c r="AH95" s="73"/>
      <c r="AI95" s="74"/>
      <c r="AJ95" s="76"/>
      <c r="AL95" s="55">
        <f t="shared" si="4"/>
        <v>0</v>
      </c>
      <c r="AM95" s="55">
        <f t="shared" si="5"/>
        <v>0</v>
      </c>
      <c r="AN95" s="55">
        <f t="shared" si="6"/>
        <v>0</v>
      </c>
      <c r="AO95" s="121"/>
      <c r="AP95" s="193"/>
      <c r="AQ95" s="194"/>
    </row>
    <row r="96" spans="1:45" ht="14.15" customHeight="1">
      <c r="A96" s="50">
        <f>P12</f>
        <v>0</v>
      </c>
      <c r="B96" s="51"/>
      <c r="C96" s="52"/>
      <c r="D96" s="53"/>
      <c r="E96" s="72"/>
      <c r="F96" s="73"/>
      <c r="G96" s="74"/>
      <c r="H96" s="75"/>
      <c r="I96" s="72"/>
      <c r="J96" s="73"/>
      <c r="K96" s="74"/>
      <c r="L96" s="75"/>
      <c r="M96" s="72"/>
      <c r="N96" s="73"/>
      <c r="O96" s="74"/>
      <c r="P96" s="75"/>
      <c r="Q96" s="72"/>
      <c r="R96" s="73"/>
      <c r="S96" s="74"/>
      <c r="T96" s="75"/>
      <c r="U96" s="72"/>
      <c r="V96" s="73"/>
      <c r="W96" s="74"/>
      <c r="X96" s="75"/>
      <c r="Y96" s="72"/>
      <c r="Z96" s="73"/>
      <c r="AA96" s="74"/>
      <c r="AB96" s="75"/>
      <c r="AC96" s="72"/>
      <c r="AD96" s="73"/>
      <c r="AE96" s="74"/>
      <c r="AF96" s="75"/>
      <c r="AG96" s="72"/>
      <c r="AH96" s="73"/>
      <c r="AI96" s="74"/>
      <c r="AJ96" s="76"/>
      <c r="AL96" s="55">
        <f t="shared" si="4"/>
        <v>0</v>
      </c>
      <c r="AM96" s="55">
        <f t="shared" si="5"/>
        <v>0</v>
      </c>
      <c r="AN96" s="56">
        <f t="shared" si="6"/>
        <v>0</v>
      </c>
      <c r="AO96" s="120"/>
      <c r="AP96" s="193"/>
      <c r="AQ96" s="194"/>
    </row>
    <row r="97" spans="1:43" ht="14.15" customHeight="1">
      <c r="A97" s="50">
        <f>R12</f>
        <v>0</v>
      </c>
      <c r="B97" s="51"/>
      <c r="C97" s="52"/>
      <c r="D97" s="53"/>
      <c r="E97" s="72"/>
      <c r="F97" s="73"/>
      <c r="G97" s="74"/>
      <c r="H97" s="75"/>
      <c r="I97" s="72"/>
      <c r="J97" s="73"/>
      <c r="K97" s="74"/>
      <c r="L97" s="75"/>
      <c r="M97" s="72"/>
      <c r="N97" s="73"/>
      <c r="O97" s="74"/>
      <c r="P97" s="75"/>
      <c r="Q97" s="72"/>
      <c r="R97" s="73"/>
      <c r="S97" s="74"/>
      <c r="T97" s="75"/>
      <c r="U97" s="72"/>
      <c r="V97" s="73"/>
      <c r="W97" s="74"/>
      <c r="X97" s="75"/>
      <c r="Y97" s="72"/>
      <c r="Z97" s="73"/>
      <c r="AA97" s="74"/>
      <c r="AB97" s="75"/>
      <c r="AC97" s="72"/>
      <c r="AD97" s="73"/>
      <c r="AE97" s="74"/>
      <c r="AF97" s="75"/>
      <c r="AG97" s="72"/>
      <c r="AH97" s="73"/>
      <c r="AI97" s="74"/>
      <c r="AJ97" s="76"/>
      <c r="AL97" s="55">
        <f t="shared" si="4"/>
        <v>0</v>
      </c>
      <c r="AM97" s="55">
        <f t="shared" si="5"/>
        <v>0</v>
      </c>
      <c r="AN97" s="55">
        <f t="shared" si="6"/>
        <v>0</v>
      </c>
      <c r="AO97" s="121"/>
      <c r="AP97" s="193"/>
      <c r="AQ97" s="194"/>
    </row>
    <row r="98" spans="1:43" ht="14.15" customHeight="1">
      <c r="A98" s="50">
        <f>T12</f>
        <v>0</v>
      </c>
      <c r="B98" s="51"/>
      <c r="C98" s="52"/>
      <c r="D98" s="53"/>
      <c r="E98" s="72"/>
      <c r="F98" s="73"/>
      <c r="G98" s="74"/>
      <c r="H98" s="75"/>
      <c r="I98" s="72"/>
      <c r="J98" s="73"/>
      <c r="K98" s="74"/>
      <c r="L98" s="75"/>
      <c r="M98" s="72"/>
      <c r="N98" s="73"/>
      <c r="O98" s="74"/>
      <c r="P98" s="75"/>
      <c r="Q98" s="72"/>
      <c r="R98" s="73"/>
      <c r="S98" s="74"/>
      <c r="T98" s="75"/>
      <c r="U98" s="72"/>
      <c r="V98" s="73"/>
      <c r="W98" s="74"/>
      <c r="X98" s="75"/>
      <c r="Y98" s="72"/>
      <c r="Z98" s="73"/>
      <c r="AA98" s="74"/>
      <c r="AB98" s="75"/>
      <c r="AC98" s="72"/>
      <c r="AD98" s="73"/>
      <c r="AE98" s="74"/>
      <c r="AF98" s="75"/>
      <c r="AG98" s="72"/>
      <c r="AH98" s="73"/>
      <c r="AI98" s="74"/>
      <c r="AJ98" s="76"/>
      <c r="AL98" s="55">
        <f t="shared" si="4"/>
        <v>0</v>
      </c>
      <c r="AM98" s="55">
        <f t="shared" si="5"/>
        <v>0</v>
      </c>
      <c r="AN98" s="56">
        <f t="shared" si="6"/>
        <v>0</v>
      </c>
      <c r="AO98" s="120"/>
      <c r="AP98" s="193"/>
      <c r="AQ98" s="194"/>
    </row>
    <row r="99" spans="1:43" ht="14.15" customHeight="1">
      <c r="A99" s="50">
        <f>V12</f>
        <v>0</v>
      </c>
      <c r="B99" s="51"/>
      <c r="C99" s="52"/>
      <c r="D99" s="53"/>
      <c r="E99" s="72"/>
      <c r="F99" s="73"/>
      <c r="G99" s="74"/>
      <c r="H99" s="75"/>
      <c r="I99" s="72"/>
      <c r="J99" s="73"/>
      <c r="K99" s="74"/>
      <c r="L99" s="75"/>
      <c r="M99" s="72"/>
      <c r="N99" s="73"/>
      <c r="O99" s="74"/>
      <c r="P99" s="75"/>
      <c r="Q99" s="72"/>
      <c r="R99" s="73"/>
      <c r="S99" s="74"/>
      <c r="T99" s="75"/>
      <c r="U99" s="72"/>
      <c r="V99" s="73"/>
      <c r="W99" s="74"/>
      <c r="X99" s="75"/>
      <c r="Y99" s="72"/>
      <c r="Z99" s="73"/>
      <c r="AA99" s="74"/>
      <c r="AB99" s="75"/>
      <c r="AC99" s="72"/>
      <c r="AD99" s="73"/>
      <c r="AE99" s="74"/>
      <c r="AF99" s="75"/>
      <c r="AG99" s="72"/>
      <c r="AH99" s="73"/>
      <c r="AI99" s="74"/>
      <c r="AJ99" s="76"/>
      <c r="AL99" s="55">
        <f t="shared" si="4"/>
        <v>0</v>
      </c>
      <c r="AM99" s="55">
        <f t="shared" si="5"/>
        <v>0</v>
      </c>
      <c r="AN99" s="55">
        <f t="shared" si="6"/>
        <v>0</v>
      </c>
      <c r="AO99" s="121"/>
      <c r="AP99" s="193"/>
      <c r="AQ99" s="194"/>
    </row>
    <row r="100" spans="1:43" ht="14.15" customHeight="1">
      <c r="A100" s="50">
        <f>X12</f>
        <v>0</v>
      </c>
      <c r="B100" s="51"/>
      <c r="C100" s="52"/>
      <c r="D100" s="53"/>
      <c r="E100" s="72"/>
      <c r="F100" s="73"/>
      <c r="G100" s="74"/>
      <c r="H100" s="75"/>
      <c r="I100" s="72"/>
      <c r="J100" s="73"/>
      <c r="K100" s="74"/>
      <c r="L100" s="75"/>
      <c r="M100" s="72"/>
      <c r="N100" s="73"/>
      <c r="O100" s="74"/>
      <c r="P100" s="75"/>
      <c r="Q100" s="72"/>
      <c r="R100" s="73"/>
      <c r="S100" s="74"/>
      <c r="T100" s="75"/>
      <c r="U100" s="72"/>
      <c r="V100" s="73"/>
      <c r="W100" s="74"/>
      <c r="X100" s="75"/>
      <c r="Y100" s="72"/>
      <c r="Z100" s="73"/>
      <c r="AA100" s="74"/>
      <c r="AB100" s="75"/>
      <c r="AC100" s="72"/>
      <c r="AD100" s="73"/>
      <c r="AE100" s="74"/>
      <c r="AF100" s="75"/>
      <c r="AG100" s="72"/>
      <c r="AH100" s="73"/>
      <c r="AI100" s="74"/>
      <c r="AJ100" s="76"/>
      <c r="AL100" s="55">
        <f t="shared" si="4"/>
        <v>0</v>
      </c>
      <c r="AM100" s="55">
        <f t="shared" si="5"/>
        <v>0</v>
      </c>
      <c r="AN100" s="56">
        <f t="shared" si="6"/>
        <v>0</v>
      </c>
      <c r="AO100" s="120"/>
      <c r="AP100" s="193"/>
      <c r="AQ100" s="194"/>
    </row>
    <row r="101" spans="1:43" ht="14.15" customHeight="1">
      <c r="A101" s="50">
        <f>Z12</f>
        <v>0</v>
      </c>
      <c r="B101" s="51"/>
      <c r="C101" s="52"/>
      <c r="D101" s="53"/>
      <c r="E101" s="72"/>
      <c r="F101" s="73"/>
      <c r="G101" s="74"/>
      <c r="H101" s="75"/>
      <c r="I101" s="72"/>
      <c r="J101" s="73"/>
      <c r="K101" s="74"/>
      <c r="L101" s="75"/>
      <c r="M101" s="72"/>
      <c r="N101" s="73"/>
      <c r="O101" s="74"/>
      <c r="P101" s="75"/>
      <c r="Q101" s="72"/>
      <c r="R101" s="73"/>
      <c r="S101" s="74"/>
      <c r="T101" s="75"/>
      <c r="U101" s="72"/>
      <c r="V101" s="73"/>
      <c r="W101" s="74"/>
      <c r="X101" s="75"/>
      <c r="Y101" s="72"/>
      <c r="Z101" s="73"/>
      <c r="AA101" s="74"/>
      <c r="AB101" s="75"/>
      <c r="AC101" s="72"/>
      <c r="AD101" s="73"/>
      <c r="AE101" s="74"/>
      <c r="AF101" s="75"/>
      <c r="AG101" s="72"/>
      <c r="AH101" s="73"/>
      <c r="AI101" s="74"/>
      <c r="AJ101" s="76"/>
      <c r="AL101" s="55">
        <f t="shared" si="4"/>
        <v>0</v>
      </c>
      <c r="AM101" s="55">
        <f t="shared" si="5"/>
        <v>0</v>
      </c>
      <c r="AN101" s="55">
        <f t="shared" si="6"/>
        <v>0</v>
      </c>
      <c r="AO101" s="121"/>
      <c r="AP101" s="193"/>
      <c r="AQ101" s="194"/>
    </row>
    <row r="102" spans="1:43" ht="14.15" customHeight="1">
      <c r="A102" s="50">
        <f>AB12</f>
        <v>0</v>
      </c>
      <c r="B102" s="51"/>
      <c r="C102" s="52"/>
      <c r="D102" s="53"/>
      <c r="E102" s="72"/>
      <c r="F102" s="73"/>
      <c r="G102" s="74"/>
      <c r="H102" s="75"/>
      <c r="I102" s="72"/>
      <c r="J102" s="73"/>
      <c r="K102" s="74"/>
      <c r="L102" s="75"/>
      <c r="M102" s="72"/>
      <c r="N102" s="73"/>
      <c r="O102" s="74"/>
      <c r="P102" s="75"/>
      <c r="Q102" s="72"/>
      <c r="R102" s="73"/>
      <c r="S102" s="74"/>
      <c r="T102" s="75"/>
      <c r="U102" s="72"/>
      <c r="V102" s="73"/>
      <c r="W102" s="74"/>
      <c r="X102" s="75"/>
      <c r="Y102" s="72"/>
      <c r="Z102" s="73"/>
      <c r="AA102" s="74"/>
      <c r="AB102" s="75"/>
      <c r="AC102" s="72"/>
      <c r="AD102" s="73"/>
      <c r="AE102" s="74"/>
      <c r="AF102" s="75"/>
      <c r="AG102" s="72"/>
      <c r="AH102" s="73"/>
      <c r="AI102" s="74"/>
      <c r="AJ102" s="76"/>
      <c r="AL102" s="55">
        <f t="shared" si="4"/>
        <v>0</v>
      </c>
      <c r="AM102" s="55">
        <f t="shared" si="5"/>
        <v>0</v>
      </c>
      <c r="AN102" s="56">
        <f t="shared" si="6"/>
        <v>0</v>
      </c>
      <c r="AO102" s="120"/>
      <c r="AP102" s="193"/>
      <c r="AQ102" s="194"/>
    </row>
    <row r="103" spans="1:43" ht="14.15" customHeight="1">
      <c r="A103" s="50">
        <f>AD12</f>
        <v>0</v>
      </c>
      <c r="B103" s="51"/>
      <c r="C103" s="52"/>
      <c r="D103" s="53"/>
      <c r="E103" s="72"/>
      <c r="F103" s="73"/>
      <c r="G103" s="74"/>
      <c r="H103" s="75"/>
      <c r="I103" s="72"/>
      <c r="J103" s="73"/>
      <c r="K103" s="74"/>
      <c r="L103" s="75"/>
      <c r="M103" s="72"/>
      <c r="N103" s="73"/>
      <c r="O103" s="74"/>
      <c r="P103" s="75"/>
      <c r="Q103" s="72"/>
      <c r="R103" s="73"/>
      <c r="S103" s="74"/>
      <c r="T103" s="75"/>
      <c r="U103" s="72"/>
      <c r="V103" s="73"/>
      <c r="W103" s="74"/>
      <c r="X103" s="75"/>
      <c r="Y103" s="72"/>
      <c r="Z103" s="73"/>
      <c r="AA103" s="74"/>
      <c r="AB103" s="75"/>
      <c r="AC103" s="72"/>
      <c r="AD103" s="73"/>
      <c r="AE103" s="74"/>
      <c r="AF103" s="75"/>
      <c r="AG103" s="72"/>
      <c r="AH103" s="73"/>
      <c r="AI103" s="74"/>
      <c r="AJ103" s="76"/>
      <c r="AL103" s="55">
        <f t="shared" si="4"/>
        <v>0</v>
      </c>
      <c r="AM103" s="55">
        <f t="shared" si="5"/>
        <v>0</v>
      </c>
      <c r="AN103" s="55">
        <f t="shared" si="6"/>
        <v>0</v>
      </c>
      <c r="AO103" s="121"/>
      <c r="AP103" s="193"/>
      <c r="AQ103" s="194"/>
    </row>
    <row r="104" spans="1:43" ht="14.15" customHeight="1">
      <c r="A104" s="50">
        <f>AF12</f>
        <v>0</v>
      </c>
      <c r="B104" s="51"/>
      <c r="C104" s="52"/>
      <c r="D104" s="53"/>
      <c r="E104" s="72"/>
      <c r="F104" s="73"/>
      <c r="G104" s="74"/>
      <c r="H104" s="75"/>
      <c r="I104" s="72"/>
      <c r="J104" s="73"/>
      <c r="K104" s="74"/>
      <c r="L104" s="75"/>
      <c r="M104" s="72"/>
      <c r="N104" s="73"/>
      <c r="O104" s="74"/>
      <c r="P104" s="75"/>
      <c r="Q104" s="72"/>
      <c r="R104" s="73"/>
      <c r="S104" s="74"/>
      <c r="T104" s="75"/>
      <c r="U104" s="72"/>
      <c r="V104" s="73"/>
      <c r="W104" s="74"/>
      <c r="X104" s="75"/>
      <c r="Y104" s="72"/>
      <c r="Z104" s="73"/>
      <c r="AA104" s="74"/>
      <c r="AB104" s="75"/>
      <c r="AC104" s="72"/>
      <c r="AD104" s="73"/>
      <c r="AE104" s="74"/>
      <c r="AF104" s="75"/>
      <c r="AG104" s="72"/>
      <c r="AH104" s="73"/>
      <c r="AI104" s="74"/>
      <c r="AJ104" s="76"/>
      <c r="AL104" s="55">
        <f t="shared" si="4"/>
        <v>0</v>
      </c>
      <c r="AM104" s="55">
        <f t="shared" si="5"/>
        <v>0</v>
      </c>
      <c r="AN104" s="56">
        <f t="shared" si="6"/>
        <v>0</v>
      </c>
      <c r="AO104" s="120"/>
      <c r="AP104" s="193"/>
      <c r="AQ104" s="194"/>
    </row>
    <row r="105" spans="1:43" ht="14.15" customHeight="1">
      <c r="A105" s="50">
        <f>H21</f>
        <v>0</v>
      </c>
      <c r="B105" s="51"/>
      <c r="C105" s="52"/>
      <c r="D105" s="53"/>
      <c r="E105" s="72"/>
      <c r="F105" s="73"/>
      <c r="G105" s="74"/>
      <c r="H105" s="75"/>
      <c r="I105" s="72"/>
      <c r="J105" s="73"/>
      <c r="K105" s="74"/>
      <c r="L105" s="75"/>
      <c r="M105" s="72"/>
      <c r="N105" s="73"/>
      <c r="O105" s="74"/>
      <c r="P105" s="75"/>
      <c r="Q105" s="72"/>
      <c r="R105" s="73"/>
      <c r="S105" s="74"/>
      <c r="T105" s="75"/>
      <c r="U105" s="72"/>
      <c r="V105" s="73"/>
      <c r="W105" s="74"/>
      <c r="X105" s="75"/>
      <c r="Y105" s="72"/>
      <c r="Z105" s="73"/>
      <c r="AA105" s="74"/>
      <c r="AB105" s="75"/>
      <c r="AC105" s="72"/>
      <c r="AD105" s="73"/>
      <c r="AE105" s="74"/>
      <c r="AF105" s="75"/>
      <c r="AG105" s="72"/>
      <c r="AH105" s="73"/>
      <c r="AI105" s="74"/>
      <c r="AJ105" s="76"/>
      <c r="AL105" s="55">
        <f t="shared" si="4"/>
        <v>0</v>
      </c>
      <c r="AM105" s="55">
        <f t="shared" si="5"/>
        <v>0</v>
      </c>
      <c r="AN105" s="55">
        <f t="shared" si="6"/>
        <v>0</v>
      </c>
      <c r="AO105" s="121"/>
      <c r="AP105" s="193"/>
      <c r="AQ105" s="194"/>
    </row>
    <row r="106" spans="1:43">
      <c r="A106" s="50">
        <f>J21</f>
        <v>0</v>
      </c>
      <c r="B106" s="51"/>
      <c r="C106" s="52"/>
      <c r="D106" s="53"/>
      <c r="E106" s="72"/>
      <c r="F106" s="73"/>
      <c r="G106" s="74"/>
      <c r="H106" s="75"/>
      <c r="I106" s="72"/>
      <c r="J106" s="73"/>
      <c r="K106" s="74"/>
      <c r="L106" s="75"/>
      <c r="M106" s="72"/>
      <c r="N106" s="73"/>
      <c r="O106" s="74"/>
      <c r="P106" s="75"/>
      <c r="Q106" s="72"/>
      <c r="R106" s="73"/>
      <c r="S106" s="74"/>
      <c r="T106" s="75"/>
      <c r="U106" s="72"/>
      <c r="V106" s="73"/>
      <c r="W106" s="74"/>
      <c r="X106" s="75"/>
      <c r="Y106" s="72"/>
      <c r="Z106" s="73"/>
      <c r="AA106" s="74"/>
      <c r="AB106" s="75"/>
      <c r="AC106" s="72"/>
      <c r="AD106" s="73"/>
      <c r="AE106" s="74"/>
      <c r="AF106" s="75"/>
      <c r="AG106" s="72"/>
      <c r="AH106" s="73"/>
      <c r="AI106" s="74"/>
      <c r="AJ106" s="76"/>
      <c r="AL106" s="55">
        <f t="shared" si="4"/>
        <v>0</v>
      </c>
      <c r="AM106" s="55">
        <f t="shared" si="5"/>
        <v>0</v>
      </c>
      <c r="AN106" s="56">
        <f t="shared" si="6"/>
        <v>0</v>
      </c>
      <c r="AO106" s="120"/>
      <c r="AP106" s="193"/>
      <c r="AQ106" s="194"/>
    </row>
    <row r="107" spans="1:43" ht="14.15" customHeight="1">
      <c r="A107" s="50">
        <f>L21</f>
        <v>0</v>
      </c>
      <c r="B107" s="51"/>
      <c r="C107" s="52"/>
      <c r="D107" s="53"/>
      <c r="E107" s="72"/>
      <c r="F107" s="73"/>
      <c r="G107" s="74"/>
      <c r="H107" s="75"/>
      <c r="I107" s="72"/>
      <c r="J107" s="73"/>
      <c r="K107" s="74"/>
      <c r="L107" s="75"/>
      <c r="M107" s="72"/>
      <c r="N107" s="73"/>
      <c r="O107" s="74"/>
      <c r="P107" s="75"/>
      <c r="Q107" s="72"/>
      <c r="R107" s="73"/>
      <c r="S107" s="74"/>
      <c r="T107" s="75"/>
      <c r="U107" s="72"/>
      <c r="V107" s="73"/>
      <c r="W107" s="74"/>
      <c r="X107" s="75"/>
      <c r="Y107" s="72"/>
      <c r="Z107" s="73"/>
      <c r="AA107" s="74"/>
      <c r="AB107" s="75"/>
      <c r="AC107" s="72"/>
      <c r="AD107" s="73"/>
      <c r="AE107" s="74"/>
      <c r="AF107" s="75"/>
      <c r="AG107" s="72"/>
      <c r="AH107" s="73"/>
      <c r="AI107" s="74"/>
      <c r="AJ107" s="76"/>
      <c r="AL107" s="55">
        <f t="shared" si="4"/>
        <v>0</v>
      </c>
      <c r="AM107" s="55">
        <f t="shared" si="5"/>
        <v>0</v>
      </c>
      <c r="AN107" s="55">
        <f t="shared" si="6"/>
        <v>0</v>
      </c>
      <c r="AO107" s="121"/>
      <c r="AP107" s="193"/>
      <c r="AQ107" s="194"/>
    </row>
    <row r="108" spans="1:43" ht="14.15" customHeight="1">
      <c r="A108" s="50">
        <f>N21</f>
        <v>0</v>
      </c>
      <c r="B108" s="51"/>
      <c r="C108" s="52"/>
      <c r="D108" s="53"/>
      <c r="E108" s="72"/>
      <c r="F108" s="73"/>
      <c r="G108" s="74"/>
      <c r="H108" s="75"/>
      <c r="I108" s="72"/>
      <c r="J108" s="73"/>
      <c r="K108" s="74"/>
      <c r="L108" s="75"/>
      <c r="M108" s="72"/>
      <c r="N108" s="73"/>
      <c r="O108" s="74"/>
      <c r="P108" s="75"/>
      <c r="Q108" s="72"/>
      <c r="R108" s="73"/>
      <c r="S108" s="74"/>
      <c r="T108" s="75"/>
      <c r="U108" s="72"/>
      <c r="V108" s="73"/>
      <c r="W108" s="74"/>
      <c r="X108" s="75"/>
      <c r="Y108" s="72"/>
      <c r="Z108" s="73"/>
      <c r="AA108" s="74"/>
      <c r="AB108" s="75"/>
      <c r="AC108" s="72"/>
      <c r="AD108" s="73"/>
      <c r="AE108" s="74"/>
      <c r="AF108" s="75"/>
      <c r="AG108" s="72"/>
      <c r="AH108" s="73"/>
      <c r="AI108" s="74"/>
      <c r="AJ108" s="76"/>
      <c r="AL108" s="55">
        <f t="shared" si="4"/>
        <v>0</v>
      </c>
      <c r="AM108" s="55">
        <f t="shared" si="5"/>
        <v>0</v>
      </c>
      <c r="AN108" s="56">
        <f t="shared" si="6"/>
        <v>0</v>
      </c>
      <c r="AO108" s="120"/>
      <c r="AP108" s="193"/>
      <c r="AQ108" s="194"/>
    </row>
    <row r="109" spans="1:43" ht="14.15" customHeight="1">
      <c r="A109" s="50">
        <f>P21</f>
        <v>0</v>
      </c>
      <c r="B109" s="51"/>
      <c r="C109" s="52"/>
      <c r="D109" s="53"/>
      <c r="E109" s="72"/>
      <c r="F109" s="73"/>
      <c r="G109" s="74"/>
      <c r="H109" s="75"/>
      <c r="I109" s="72"/>
      <c r="J109" s="73"/>
      <c r="K109" s="74"/>
      <c r="L109" s="75"/>
      <c r="M109" s="72"/>
      <c r="N109" s="73"/>
      <c r="O109" s="74"/>
      <c r="P109" s="75"/>
      <c r="Q109" s="72"/>
      <c r="R109" s="73"/>
      <c r="S109" s="74"/>
      <c r="T109" s="75"/>
      <c r="U109" s="72"/>
      <c r="V109" s="73"/>
      <c r="W109" s="74"/>
      <c r="X109" s="75"/>
      <c r="Y109" s="72"/>
      <c r="Z109" s="73"/>
      <c r="AA109" s="74"/>
      <c r="AB109" s="75"/>
      <c r="AC109" s="72"/>
      <c r="AD109" s="73"/>
      <c r="AE109" s="74"/>
      <c r="AF109" s="75"/>
      <c r="AG109" s="72"/>
      <c r="AH109" s="73"/>
      <c r="AI109" s="74"/>
      <c r="AJ109" s="76"/>
      <c r="AL109" s="55">
        <f t="shared" si="4"/>
        <v>0</v>
      </c>
      <c r="AM109" s="55">
        <f t="shared" si="5"/>
        <v>0</v>
      </c>
      <c r="AN109" s="55">
        <f t="shared" si="6"/>
        <v>0</v>
      </c>
      <c r="AO109" s="121"/>
      <c r="AP109" s="193"/>
      <c r="AQ109" s="194"/>
    </row>
    <row r="110" spans="1:43" ht="14.15" customHeight="1">
      <c r="A110" s="50">
        <f>R21</f>
        <v>0</v>
      </c>
      <c r="B110" s="51"/>
      <c r="C110" s="52"/>
      <c r="D110" s="53"/>
      <c r="E110" s="72"/>
      <c r="F110" s="73"/>
      <c r="G110" s="74"/>
      <c r="H110" s="75"/>
      <c r="I110" s="72"/>
      <c r="J110" s="73"/>
      <c r="K110" s="74"/>
      <c r="L110" s="75"/>
      <c r="M110" s="72"/>
      <c r="N110" s="73"/>
      <c r="O110" s="74"/>
      <c r="P110" s="75"/>
      <c r="Q110" s="72"/>
      <c r="R110" s="73"/>
      <c r="S110" s="74"/>
      <c r="T110" s="75"/>
      <c r="U110" s="72"/>
      <c r="V110" s="73"/>
      <c r="W110" s="74"/>
      <c r="X110" s="75"/>
      <c r="Y110" s="72"/>
      <c r="Z110" s="73"/>
      <c r="AA110" s="74"/>
      <c r="AB110" s="75"/>
      <c r="AC110" s="72"/>
      <c r="AD110" s="73"/>
      <c r="AE110" s="74"/>
      <c r="AF110" s="75"/>
      <c r="AG110" s="72"/>
      <c r="AH110" s="73"/>
      <c r="AI110" s="74"/>
      <c r="AJ110" s="76"/>
      <c r="AL110" s="55">
        <f t="shared" si="4"/>
        <v>0</v>
      </c>
      <c r="AM110" s="55">
        <f t="shared" si="5"/>
        <v>0</v>
      </c>
      <c r="AN110" s="56">
        <f t="shared" si="6"/>
        <v>0</v>
      </c>
      <c r="AO110" s="120"/>
      <c r="AP110" s="193"/>
      <c r="AQ110" s="194"/>
    </row>
    <row r="111" spans="1:43" ht="14.15" customHeight="1">
      <c r="A111" s="50">
        <f>T21</f>
        <v>0</v>
      </c>
      <c r="B111" s="51"/>
      <c r="C111" s="52"/>
      <c r="D111" s="53"/>
      <c r="E111" s="72"/>
      <c r="F111" s="73"/>
      <c r="G111" s="74"/>
      <c r="H111" s="75"/>
      <c r="I111" s="72"/>
      <c r="J111" s="73"/>
      <c r="K111" s="74"/>
      <c r="L111" s="75"/>
      <c r="M111" s="72"/>
      <c r="N111" s="73"/>
      <c r="O111" s="74"/>
      <c r="P111" s="75"/>
      <c r="Q111" s="72"/>
      <c r="R111" s="73"/>
      <c r="S111" s="74"/>
      <c r="T111" s="75"/>
      <c r="U111" s="72"/>
      <c r="V111" s="73"/>
      <c r="W111" s="74"/>
      <c r="X111" s="75"/>
      <c r="Y111" s="72"/>
      <c r="Z111" s="73"/>
      <c r="AA111" s="74"/>
      <c r="AB111" s="75"/>
      <c r="AC111" s="72"/>
      <c r="AD111" s="73"/>
      <c r="AE111" s="74"/>
      <c r="AF111" s="75"/>
      <c r="AG111" s="72"/>
      <c r="AH111" s="73"/>
      <c r="AI111" s="74"/>
      <c r="AJ111" s="76"/>
      <c r="AL111" s="55">
        <f t="shared" si="4"/>
        <v>0</v>
      </c>
      <c r="AM111" s="55">
        <f t="shared" si="5"/>
        <v>0</v>
      </c>
      <c r="AN111" s="56">
        <f t="shared" si="6"/>
        <v>0</v>
      </c>
      <c r="AO111" s="120"/>
      <c r="AP111" s="193"/>
      <c r="AQ111" s="194"/>
    </row>
    <row r="112" spans="1:43" ht="14.15" customHeight="1">
      <c r="A112" s="50">
        <f>V21</f>
        <v>0</v>
      </c>
      <c r="B112" s="51"/>
      <c r="C112" s="52"/>
      <c r="D112" s="53"/>
      <c r="E112" s="72"/>
      <c r="F112" s="73"/>
      <c r="G112" s="74"/>
      <c r="H112" s="75"/>
      <c r="I112" s="72"/>
      <c r="J112" s="73"/>
      <c r="K112" s="74"/>
      <c r="L112" s="75"/>
      <c r="M112" s="72"/>
      <c r="N112" s="73"/>
      <c r="O112" s="74"/>
      <c r="P112" s="75"/>
      <c r="Q112" s="72"/>
      <c r="R112" s="73"/>
      <c r="S112" s="74"/>
      <c r="T112" s="75"/>
      <c r="U112" s="72"/>
      <c r="V112" s="73"/>
      <c r="W112" s="74"/>
      <c r="X112" s="75"/>
      <c r="Y112" s="72"/>
      <c r="Z112" s="73"/>
      <c r="AA112" s="74"/>
      <c r="AB112" s="75"/>
      <c r="AC112" s="72"/>
      <c r="AD112" s="73"/>
      <c r="AE112" s="74"/>
      <c r="AF112" s="75"/>
      <c r="AG112" s="72"/>
      <c r="AH112" s="73"/>
      <c r="AI112" s="74"/>
      <c r="AJ112" s="76"/>
      <c r="AL112" s="55">
        <f t="shared" si="4"/>
        <v>0</v>
      </c>
      <c r="AM112" s="55">
        <f t="shared" si="5"/>
        <v>0</v>
      </c>
      <c r="AN112" s="56">
        <f t="shared" si="6"/>
        <v>0</v>
      </c>
      <c r="AO112" s="120"/>
      <c r="AP112" s="193"/>
      <c r="AQ112" s="194"/>
    </row>
    <row r="113" spans="1:45" ht="14.15" customHeight="1">
      <c r="A113" s="50">
        <f>X21</f>
        <v>0</v>
      </c>
      <c r="B113" s="51"/>
      <c r="C113" s="52"/>
      <c r="D113" s="53"/>
      <c r="E113" s="72"/>
      <c r="F113" s="73"/>
      <c r="G113" s="74"/>
      <c r="H113" s="75"/>
      <c r="I113" s="72"/>
      <c r="J113" s="73"/>
      <c r="K113" s="74"/>
      <c r="L113" s="75"/>
      <c r="M113" s="72"/>
      <c r="N113" s="73"/>
      <c r="O113" s="74"/>
      <c r="P113" s="75"/>
      <c r="Q113" s="72"/>
      <c r="R113" s="73"/>
      <c r="S113" s="74"/>
      <c r="T113" s="75"/>
      <c r="U113" s="72"/>
      <c r="V113" s="73"/>
      <c r="W113" s="74"/>
      <c r="X113" s="75"/>
      <c r="Y113" s="72"/>
      <c r="Z113" s="73"/>
      <c r="AA113" s="74"/>
      <c r="AB113" s="75"/>
      <c r="AC113" s="72"/>
      <c r="AD113" s="73"/>
      <c r="AE113" s="74"/>
      <c r="AF113" s="75"/>
      <c r="AG113" s="72"/>
      <c r="AH113" s="73"/>
      <c r="AI113" s="74"/>
      <c r="AJ113" s="76"/>
      <c r="AL113" s="55">
        <f t="shared" si="4"/>
        <v>0</v>
      </c>
      <c r="AM113" s="55">
        <f t="shared" si="5"/>
        <v>0</v>
      </c>
      <c r="AN113" s="56">
        <f t="shared" si="6"/>
        <v>0</v>
      </c>
      <c r="AO113" s="120"/>
      <c r="AP113" s="193"/>
      <c r="AQ113" s="194"/>
    </row>
    <row r="114" spans="1:45" ht="14.15" customHeight="1">
      <c r="A114" s="50">
        <f>Z21</f>
        <v>0</v>
      </c>
      <c r="B114" s="51"/>
      <c r="C114" s="52"/>
      <c r="D114" s="53"/>
      <c r="E114" s="72"/>
      <c r="F114" s="73"/>
      <c r="G114" s="74"/>
      <c r="H114" s="75"/>
      <c r="I114" s="72"/>
      <c r="J114" s="73"/>
      <c r="K114" s="74"/>
      <c r="L114" s="75"/>
      <c r="M114" s="72"/>
      <c r="N114" s="73"/>
      <c r="O114" s="74"/>
      <c r="P114" s="75"/>
      <c r="Q114" s="72"/>
      <c r="R114" s="73"/>
      <c r="S114" s="74"/>
      <c r="T114" s="75"/>
      <c r="U114" s="72"/>
      <c r="V114" s="73"/>
      <c r="W114" s="74"/>
      <c r="X114" s="75"/>
      <c r="Y114" s="72"/>
      <c r="Z114" s="73"/>
      <c r="AA114" s="74"/>
      <c r="AB114" s="75"/>
      <c r="AC114" s="72"/>
      <c r="AD114" s="73"/>
      <c r="AE114" s="74"/>
      <c r="AF114" s="75"/>
      <c r="AG114" s="72"/>
      <c r="AH114" s="73"/>
      <c r="AI114" s="74"/>
      <c r="AJ114" s="76"/>
      <c r="AL114" s="55">
        <f t="shared" si="4"/>
        <v>0</v>
      </c>
      <c r="AM114" s="55">
        <f t="shared" si="5"/>
        <v>0</v>
      </c>
      <c r="AN114" s="56">
        <f t="shared" si="6"/>
        <v>0</v>
      </c>
      <c r="AO114" s="120"/>
      <c r="AP114" s="193"/>
      <c r="AQ114" s="194"/>
    </row>
    <row r="115" spans="1:45" ht="14.15" customHeight="1">
      <c r="A115" s="50">
        <f>AB21</f>
        <v>0</v>
      </c>
      <c r="B115" s="51"/>
      <c r="C115" s="52"/>
      <c r="D115" s="53"/>
      <c r="E115" s="72"/>
      <c r="F115" s="73"/>
      <c r="G115" s="74"/>
      <c r="H115" s="75"/>
      <c r="I115" s="72"/>
      <c r="J115" s="73"/>
      <c r="K115" s="74"/>
      <c r="L115" s="75"/>
      <c r="M115" s="72"/>
      <c r="N115" s="73"/>
      <c r="O115" s="74"/>
      <c r="P115" s="75"/>
      <c r="Q115" s="72"/>
      <c r="R115" s="73"/>
      <c r="S115" s="74"/>
      <c r="T115" s="75"/>
      <c r="U115" s="72"/>
      <c r="V115" s="73"/>
      <c r="W115" s="74"/>
      <c r="X115" s="75"/>
      <c r="Y115" s="72"/>
      <c r="Z115" s="73"/>
      <c r="AA115" s="74"/>
      <c r="AB115" s="75"/>
      <c r="AC115" s="72"/>
      <c r="AD115" s="73"/>
      <c r="AE115" s="74"/>
      <c r="AF115" s="75"/>
      <c r="AG115" s="72"/>
      <c r="AH115" s="73"/>
      <c r="AI115" s="74"/>
      <c r="AJ115" s="76"/>
      <c r="AL115" s="55">
        <f t="shared" si="4"/>
        <v>0</v>
      </c>
      <c r="AM115" s="55">
        <f t="shared" si="5"/>
        <v>0</v>
      </c>
      <c r="AN115" s="56">
        <f t="shared" si="6"/>
        <v>0</v>
      </c>
      <c r="AO115" s="120"/>
      <c r="AP115" s="193"/>
      <c r="AQ115" s="194"/>
    </row>
    <row r="116" spans="1:45" ht="14.15" customHeight="1">
      <c r="A116" s="50">
        <f>AD21</f>
        <v>0</v>
      </c>
      <c r="B116" s="51"/>
      <c r="C116" s="52"/>
      <c r="D116" s="53"/>
      <c r="E116" s="72"/>
      <c r="F116" s="73"/>
      <c r="G116" s="74"/>
      <c r="H116" s="75"/>
      <c r="I116" s="72"/>
      <c r="J116" s="73"/>
      <c r="K116" s="74"/>
      <c r="L116" s="75"/>
      <c r="M116" s="72"/>
      <c r="N116" s="73"/>
      <c r="O116" s="74"/>
      <c r="P116" s="75"/>
      <c r="Q116" s="72"/>
      <c r="R116" s="73"/>
      <c r="S116" s="74"/>
      <c r="T116" s="75"/>
      <c r="U116" s="72"/>
      <c r="V116" s="73"/>
      <c r="W116" s="74"/>
      <c r="X116" s="75"/>
      <c r="Y116" s="72"/>
      <c r="Z116" s="73"/>
      <c r="AA116" s="74"/>
      <c r="AB116" s="75"/>
      <c r="AC116" s="72"/>
      <c r="AD116" s="73"/>
      <c r="AE116" s="74"/>
      <c r="AF116" s="75"/>
      <c r="AG116" s="72"/>
      <c r="AH116" s="73"/>
      <c r="AI116" s="74"/>
      <c r="AJ116" s="76"/>
      <c r="AL116" s="55">
        <f t="shared" si="4"/>
        <v>0</v>
      </c>
      <c r="AM116" s="55">
        <f t="shared" si="5"/>
        <v>0</v>
      </c>
      <c r="AN116" s="56">
        <f t="shared" si="6"/>
        <v>0</v>
      </c>
      <c r="AO116" s="120"/>
      <c r="AP116" s="193"/>
      <c r="AQ116" s="194"/>
    </row>
    <row r="117" spans="1:45" ht="15" thickBot="1">
      <c r="A117" s="122">
        <f>AF21</f>
        <v>0</v>
      </c>
      <c r="B117" s="123"/>
      <c r="C117" s="124"/>
      <c r="D117" s="125"/>
      <c r="E117" s="126"/>
      <c r="F117" s="127"/>
      <c r="G117" s="128"/>
      <c r="H117" s="129"/>
      <c r="I117" s="126"/>
      <c r="J117" s="127"/>
      <c r="K117" s="128"/>
      <c r="L117" s="129"/>
      <c r="M117" s="126"/>
      <c r="N117" s="127"/>
      <c r="O117" s="128"/>
      <c r="P117" s="129"/>
      <c r="Q117" s="126"/>
      <c r="R117" s="127"/>
      <c r="S117" s="128"/>
      <c r="T117" s="129"/>
      <c r="U117" s="126"/>
      <c r="V117" s="127"/>
      <c r="W117" s="128"/>
      <c r="X117" s="129"/>
      <c r="Y117" s="126"/>
      <c r="Z117" s="127"/>
      <c r="AA117" s="128"/>
      <c r="AB117" s="129"/>
      <c r="AC117" s="126"/>
      <c r="AD117" s="127"/>
      <c r="AE117" s="128"/>
      <c r="AF117" s="130"/>
      <c r="AG117" s="131"/>
      <c r="AH117" s="132"/>
      <c r="AI117" s="133"/>
      <c r="AJ117" s="134"/>
      <c r="AL117" s="87">
        <f t="shared" si="4"/>
        <v>0</v>
      </c>
      <c r="AM117" s="87">
        <f t="shared" si="5"/>
        <v>0</v>
      </c>
      <c r="AN117" s="135">
        <f t="shared" si="6"/>
        <v>0</v>
      </c>
      <c r="AO117" s="136"/>
      <c r="AP117" s="209"/>
      <c r="AQ117" s="210"/>
    </row>
    <row r="118" spans="1:45">
      <c r="A118" s="89" t="s">
        <v>65</v>
      </c>
      <c r="B118" s="90"/>
      <c r="C118" s="90"/>
      <c r="D118" s="211">
        <f>(COUNTIF(D79:E117,"f")+COUNTIF(D79:E117,"b")+COUNTIF(D79:E117,"l")+COUNTIF(D79:E117,"i")+COUNTIF(D79:E117,"com")+COUNTIF(D79:E117,"s")+COUNTIF(D79:E117,"waste"))/2</f>
        <v>0</v>
      </c>
      <c r="E118" s="212"/>
      <c r="F118" s="208">
        <f>(COUNTIF(F79:G117,"f")+COUNTIF(F79:G117,"b")+COUNTIF(F79:G117,"l")+COUNTIF(F79:G117,"i")+COUNTIF(F79:G117,"com")+COUNTIF(F79:G117,"s")+COUNTIF(F79:G117,"waste"))/2</f>
        <v>0</v>
      </c>
      <c r="G118" s="208"/>
      <c r="H118" s="208">
        <f>(COUNTIF(H79:I117,"f")+COUNTIF(H79:I117,"b")+COUNTIF(H79:I117,"l")+COUNTIF(H79:I117,"i")+COUNTIF(H79:I117,"com")+COUNTIF(H79:I117,"s")+COUNTIF(H79:I117,"waste"))/2</f>
        <v>1</v>
      </c>
      <c r="I118" s="208"/>
      <c r="J118" s="208">
        <f>(COUNTIF(J79:K117,"f")+COUNTIF(J79:K117,"b")+COUNTIF(J79:K117,"l")+COUNTIF(J79:K117,"i")+COUNTIF(J79:K117,"com")+COUNTIF(J79:K117,"s")+COUNTIF(J79:K117,"waste"))/2</f>
        <v>2.5</v>
      </c>
      <c r="K118" s="208"/>
      <c r="L118" s="208">
        <f>(COUNTIF(L79:M117,"f")+COUNTIF(L79:M117,"b")+COUNTIF(L79:M117,"l")+COUNTIF(L79:M117,"i")+COUNTIF(L79:M117,"com")+COUNTIF(L79:M117,"s")+COUNTIF(L79:M117,"waste"))/2</f>
        <v>3</v>
      </c>
      <c r="M118" s="208"/>
      <c r="N118" s="208">
        <f>(COUNTIF(N79:O117,"f")+COUNTIF(N79:O117,"b")+COUNTIF(N79:O117,"l")+COUNTIF(N79:O117,"i")+COUNTIF(N79:O117,"com")+COUNTIF(N79:O117,"s")+COUNTIF(N79:O117,"waste"))/2</f>
        <v>3</v>
      </c>
      <c r="O118" s="208"/>
      <c r="P118" s="208">
        <f>(COUNTIF(P79:Q117,"f")+COUNTIF(P79:Q117,"b")+COUNTIF(P79:Q117,"l")+COUNTIF(P79:Q117,"i")+COUNTIF(P79:Q117,"com")+COUNTIF(P79:Q117,"s")+COUNTIF(P79:Q117,"waste"))/2</f>
        <v>3</v>
      </c>
      <c r="Q118" s="208"/>
      <c r="R118" s="208">
        <f>(COUNTIF(R79:S117,"f")+COUNTIF(R79:S117,"b")+COUNTIF(R79:S117,"l")+COUNTIF(R79:S117,"i")+COUNTIF(R79:S117,"com")+COUNTIF(R79:S117,"s")+COUNTIF(R79:S117,"waste"))/2</f>
        <v>4</v>
      </c>
      <c r="S118" s="208"/>
      <c r="T118" s="208">
        <f>(COUNTIF(T79:U117,"f")+COUNTIF(T79:U117,"b")+COUNTIF(T79:U117,"l")+COUNTIF(T79:U117,"i")+COUNTIF(T79:U117,"com")+COUNTIF(T79:U117,"s")+COUNTIF(T79:U117,"waste"))/2</f>
        <v>4</v>
      </c>
      <c r="U118" s="208"/>
      <c r="V118" s="208">
        <f>(COUNTIF(V79:W117,"f")+COUNTIF(V79:W117,"b")+COUNTIF(V79:W117,"l")+COUNTIF(V79:W117,"i")+COUNTIF(V79:W117,"com")+COUNTIF(V79:W117,"s")+COUNTIF(V79:W117,"waste"))/2</f>
        <v>4</v>
      </c>
      <c r="W118" s="208"/>
      <c r="X118" s="208">
        <f>(COUNTIF(X79:Y117,"f")+COUNTIF(X79:Y117,"b")+COUNTIF(X79:Y117,"l")+COUNTIF(X79:Y117,"i")+COUNTIF(X79:Y117,"com")+COUNTIF(X79:Y117,"s")+COUNTIF(X79:Y117,"waste"))/2</f>
        <v>3.5</v>
      </c>
      <c r="Y118" s="208"/>
      <c r="Z118" s="208">
        <f>(COUNTIF(Z79:AA117,"f")+COUNTIF(Z79:AA117,"b")+COUNTIF(Z79:AA117,"l")+COUNTIF(Z79:AA117,"i")+COUNTIF(Z79:AA117,"com")+COUNTIF(Z79:AA117,"s")+COUNTIF(Z79:AA117,"waste"))/2</f>
        <v>1</v>
      </c>
      <c r="AA118" s="208"/>
      <c r="AB118" s="208">
        <f>(COUNTIF(AB79:AC117,"f")+COUNTIF(AB79:AC117,"b")+COUNTIF(AB79:AC117,"l")+COUNTIF(AB79:AC117,"i")+COUNTIF(AB79:AC117,"com")+COUNTIF(AB79:AC117,"s")+COUNTIF(AB79:AC117,"waste"))/2</f>
        <v>0</v>
      </c>
      <c r="AC118" s="208"/>
      <c r="AD118" s="208">
        <f>(COUNTIF(AD79:AE117,"f")+COUNTIF(AD79:AE117,"b")+COUNTIF(AD79:AE117,"l")+COUNTIF(AD79:AE117,"i")+COUNTIF(AD79:AE117,"com")+COUNTIF(AD79:AE117,"s")+COUNTIF(AD79:AE117,"waste"))/2</f>
        <v>0</v>
      </c>
      <c r="AE118" s="208"/>
      <c r="AF118" s="208">
        <f>(COUNTIF(AF79:AG117,"f")+COUNTIF(AF79:AG117,"b")+COUNTIF(AF79:AG117,"l")+COUNTIF(AF79:AG117,"i")+COUNTIF(AF79:AG117,"com")+COUNTIF(AF79:AG117,"s")+COUNTIF(AF79:AG117,"waste"))/2</f>
        <v>0</v>
      </c>
      <c r="AG118" s="208"/>
      <c r="AH118" s="91"/>
      <c r="AI118" s="91"/>
      <c r="AJ118" s="91"/>
      <c r="AN118" s="11"/>
      <c r="AO118" s="11"/>
      <c r="AP118" s="92"/>
      <c r="AQ118" s="92"/>
    </row>
    <row r="119" spans="1:45" ht="15" thickBot="1">
      <c r="A119" s="93" t="s">
        <v>66</v>
      </c>
      <c r="B119" s="94"/>
      <c r="C119" s="94"/>
      <c r="D119" s="213">
        <f>COUNTIF(D79:E117,"f")/2</f>
        <v>0</v>
      </c>
      <c r="E119" s="214"/>
      <c r="F119" s="213">
        <f>COUNTIF(F79:G117,"f")/2</f>
        <v>0</v>
      </c>
      <c r="G119" s="214"/>
      <c r="H119" s="213">
        <f>COUNTIF(H79:I117,"f")/2</f>
        <v>0</v>
      </c>
      <c r="I119" s="214"/>
      <c r="J119" s="213">
        <f>COUNTIF(J79:K117,"f")/2</f>
        <v>1.5</v>
      </c>
      <c r="K119" s="214"/>
      <c r="L119" s="213">
        <f>COUNTIF(L79:M117,"f")/2</f>
        <v>2</v>
      </c>
      <c r="M119" s="214"/>
      <c r="N119" s="213">
        <f>COUNTIF(N79:O117,"f")/2</f>
        <v>2</v>
      </c>
      <c r="O119" s="214"/>
      <c r="P119" s="213">
        <f>COUNTIF(P79:Q117,"f")/2</f>
        <v>2.5</v>
      </c>
      <c r="Q119" s="214"/>
      <c r="R119" s="213">
        <f>COUNTIF(R79:S117,"f")/2</f>
        <v>3</v>
      </c>
      <c r="S119" s="214"/>
      <c r="T119" s="213">
        <f>COUNTIF(T79:U117,"f")/2</f>
        <v>3</v>
      </c>
      <c r="U119" s="214"/>
      <c r="V119" s="213">
        <f>COUNTIF(V79:W117,"f")/2</f>
        <v>3</v>
      </c>
      <c r="W119" s="214"/>
      <c r="X119" s="213">
        <f>COUNTIF(X79:Y117,"f")/2</f>
        <v>2</v>
      </c>
      <c r="Y119" s="214"/>
      <c r="Z119" s="213">
        <f>COUNTIF(Z79:AA117,"f")/2</f>
        <v>0</v>
      </c>
      <c r="AA119" s="214"/>
      <c r="AB119" s="213">
        <f>COUNTIF(AB79:AC117,"f")/2</f>
        <v>0</v>
      </c>
      <c r="AC119" s="214"/>
      <c r="AD119" s="213">
        <f>COUNTIF(AD79:AE117,"f")/2</f>
        <v>0</v>
      </c>
      <c r="AE119" s="214"/>
      <c r="AF119" s="213">
        <f>COUNTIF(AF79:AG117,"f")/2</f>
        <v>0</v>
      </c>
      <c r="AG119" s="235"/>
      <c r="AH119" s="95"/>
      <c r="AI119" s="96"/>
      <c r="AJ119" s="96"/>
      <c r="AK119" s="137"/>
      <c r="AL119" s="97" t="s">
        <v>67</v>
      </c>
      <c r="AM119" s="97" t="s">
        <v>68</v>
      </c>
      <c r="AN119" s="11"/>
      <c r="AO119" s="11"/>
      <c r="AP119" s="92"/>
      <c r="AQ119" s="92"/>
    </row>
    <row r="120" spans="1:45" ht="14.15" customHeight="1" thickBot="1">
      <c r="A120" s="99" t="s">
        <v>69</v>
      </c>
      <c r="B120" s="100"/>
      <c r="C120" s="100"/>
      <c r="D120" s="215">
        <f>AL120*'[1]trans-h'!$C$6/100</f>
        <v>0</v>
      </c>
      <c r="E120" s="216"/>
      <c r="F120" s="215">
        <f>AL120*'[1]trans-h'!$D$6/100</f>
        <v>0</v>
      </c>
      <c r="G120" s="216"/>
      <c r="H120" s="215">
        <f>AL120*'[1]trans-h'!$E$6/100</f>
        <v>0</v>
      </c>
      <c r="I120" s="216"/>
      <c r="J120" s="215">
        <f>AL120*'[1]trans-h'!$F$6/100</f>
        <v>0.99999999999999989</v>
      </c>
      <c r="K120" s="216"/>
      <c r="L120" s="217">
        <f>AL120*'[1]trans-h'!$G$6/100</f>
        <v>1.9779411764705881</v>
      </c>
      <c r="M120" s="218"/>
      <c r="N120" s="219">
        <f>AL120*'[1]trans-h'!$H$6/100</f>
        <v>1.9117647058823528</v>
      </c>
      <c r="O120" s="220"/>
      <c r="P120" s="217">
        <f>AL120*'[1]trans-h'!$I$6/100</f>
        <v>2.1691176470588234</v>
      </c>
      <c r="Q120" s="218"/>
      <c r="R120" s="219">
        <f>AL120*'[1]trans-h'!$J$6/100</f>
        <v>2.875</v>
      </c>
      <c r="S120" s="220"/>
      <c r="T120" s="217">
        <f>AL120*'[1]trans-h'!$K$6/100</f>
        <v>3.3823529411764706</v>
      </c>
      <c r="U120" s="218"/>
      <c r="V120" s="219">
        <f>AL120*'[1]trans-h'!$L$6/100</f>
        <v>3.1250000000000004</v>
      </c>
      <c r="W120" s="220"/>
      <c r="X120" s="217">
        <f>AL120*'[1]trans-h'!$M$6/100</f>
        <v>2.5588235294117649</v>
      </c>
      <c r="Y120" s="218"/>
      <c r="Z120" s="219">
        <f>AL120*'[1]trans-h'!$N$6/100</f>
        <v>0</v>
      </c>
      <c r="AA120" s="220"/>
      <c r="AB120" s="215">
        <f>AL120*'[1]trans-h'!$O$6/100</f>
        <v>0</v>
      </c>
      <c r="AC120" s="216"/>
      <c r="AD120" s="215">
        <f>AL120*'[1]trans-h'!$P$6/100</f>
        <v>0</v>
      </c>
      <c r="AE120" s="228"/>
      <c r="AF120" s="229"/>
      <c r="AG120" s="230"/>
      <c r="AH120" s="231" t="s">
        <v>70</v>
      </c>
      <c r="AI120" s="232"/>
      <c r="AJ120" s="232"/>
      <c r="AK120" s="233"/>
      <c r="AL120" s="101">
        <f>SUM(AL79:AL117)</f>
        <v>19</v>
      </c>
      <c r="AM120" s="102">
        <f>SUM(AM79:AM117)</f>
        <v>29</v>
      </c>
    </row>
    <row r="121" spans="1:45" ht="15" thickBot="1">
      <c r="A121" s="103" t="s">
        <v>71</v>
      </c>
      <c r="B121" s="104"/>
      <c r="C121" s="104"/>
      <c r="D121" s="221">
        <f>D119-D120</f>
        <v>0</v>
      </c>
      <c r="E121" s="222"/>
      <c r="F121" s="221">
        <f>F119-F120</f>
        <v>0</v>
      </c>
      <c r="G121" s="222"/>
      <c r="H121" s="221">
        <f>H119-H120</f>
        <v>0</v>
      </c>
      <c r="I121" s="222"/>
      <c r="J121" s="221">
        <f>J119-J120</f>
        <v>0.50000000000000011</v>
      </c>
      <c r="K121" s="222"/>
      <c r="L121" s="221">
        <f>L119-L120</f>
        <v>2.2058823529411908E-2</v>
      </c>
      <c r="M121" s="222"/>
      <c r="N121" s="221">
        <f>N119-N120</f>
        <v>8.8235294117647189E-2</v>
      </c>
      <c r="O121" s="222"/>
      <c r="P121" s="221">
        <f>P119-P120</f>
        <v>0.33088235294117663</v>
      </c>
      <c r="Q121" s="222"/>
      <c r="R121" s="221">
        <f>R119-R120</f>
        <v>0.125</v>
      </c>
      <c r="S121" s="222"/>
      <c r="T121" s="221">
        <f>T119-T120</f>
        <v>-0.38235294117647056</v>
      </c>
      <c r="U121" s="222"/>
      <c r="V121" s="221">
        <f>V119-V120</f>
        <v>-0.12500000000000044</v>
      </c>
      <c r="W121" s="222"/>
      <c r="X121" s="221">
        <f>X119-X120</f>
        <v>-0.55882352941176494</v>
      </c>
      <c r="Y121" s="222"/>
      <c r="Z121" s="221">
        <f>Z119-Z120</f>
        <v>0</v>
      </c>
      <c r="AA121" s="222"/>
      <c r="AB121" s="221">
        <f>AB119-AB120</f>
        <v>0</v>
      </c>
      <c r="AC121" s="222"/>
      <c r="AD121" s="221">
        <f>AD119-AD120</f>
        <v>0</v>
      </c>
      <c r="AE121" s="222"/>
      <c r="AF121" s="223"/>
      <c r="AG121" s="224"/>
      <c r="AH121" s="225" t="s">
        <v>72</v>
      </c>
      <c r="AI121" s="226"/>
      <c r="AJ121" s="226"/>
      <c r="AK121" s="227"/>
      <c r="AL121" s="77"/>
      <c r="AM121" s="105">
        <f>AR77/AM120</f>
        <v>0</v>
      </c>
    </row>
    <row r="122" spans="1:45" ht="14.15" customHeight="1" thickBot="1"/>
    <row r="123" spans="1:45" ht="14.15" customHeight="1" thickBot="1">
      <c r="A123" s="190">
        <f>SUM(A77)+1</f>
        <v>44216</v>
      </c>
      <c r="B123" s="191"/>
      <c r="C123" s="191"/>
      <c r="D123" s="191"/>
      <c r="E123" s="191"/>
      <c r="F123" s="191"/>
      <c r="G123" s="191"/>
      <c r="H123" s="191"/>
      <c r="I123" s="191"/>
      <c r="J123" s="191"/>
      <c r="K123" s="191"/>
      <c r="L123" s="191"/>
      <c r="M123" s="191"/>
      <c r="N123" s="191"/>
      <c r="O123" s="191"/>
      <c r="P123" s="191"/>
      <c r="Q123" s="191"/>
      <c r="R123" s="191"/>
      <c r="S123" s="191"/>
      <c r="T123" s="191"/>
      <c r="U123" s="191"/>
      <c r="V123" s="191"/>
      <c r="W123" s="191"/>
      <c r="X123" s="191"/>
      <c r="Y123" s="191"/>
      <c r="Z123" s="191"/>
      <c r="AA123" s="191"/>
      <c r="AB123" s="191"/>
      <c r="AC123" s="191"/>
      <c r="AD123" s="191"/>
      <c r="AE123" s="191"/>
      <c r="AF123" s="191"/>
      <c r="AG123" s="191"/>
      <c r="AH123" s="191"/>
      <c r="AI123" s="191"/>
      <c r="AJ123" s="191"/>
      <c r="AK123" s="191"/>
      <c r="AL123" s="191"/>
      <c r="AM123" s="191"/>
      <c r="AN123" s="192"/>
      <c r="AO123" s="107"/>
      <c r="AP123" s="34" t="s">
        <v>54</v>
      </c>
      <c r="AQ123" s="203">
        <v>14</v>
      </c>
      <c r="AR123" s="205">
        <f>Q1*AQ123/100</f>
        <v>0</v>
      </c>
      <c r="AS123" s="205"/>
    </row>
    <row r="124" spans="1:45" ht="14.15" customHeight="1" thickBot="1">
      <c r="A124" s="108" t="s">
        <v>55</v>
      </c>
      <c r="B124" s="109" t="s">
        <v>56</v>
      </c>
      <c r="C124" s="110" t="s">
        <v>57</v>
      </c>
      <c r="D124" s="111" t="s">
        <v>19</v>
      </c>
      <c r="E124" s="112" t="s">
        <v>20</v>
      </c>
      <c r="F124" s="113" t="s">
        <v>21</v>
      </c>
      <c r="G124" s="114" t="s">
        <v>22</v>
      </c>
      <c r="H124" s="111" t="s">
        <v>23</v>
      </c>
      <c r="I124" s="112" t="s">
        <v>24</v>
      </c>
      <c r="J124" s="113" t="s">
        <v>25</v>
      </c>
      <c r="K124" s="114" t="s">
        <v>26</v>
      </c>
      <c r="L124" s="111" t="s">
        <v>27</v>
      </c>
      <c r="M124" s="112" t="s">
        <v>28</v>
      </c>
      <c r="N124" s="113" t="s">
        <v>29</v>
      </c>
      <c r="O124" s="114" t="s">
        <v>30</v>
      </c>
      <c r="P124" s="111" t="s">
        <v>31</v>
      </c>
      <c r="Q124" s="112" t="s">
        <v>32</v>
      </c>
      <c r="R124" s="113" t="s">
        <v>33</v>
      </c>
      <c r="S124" s="114" t="s">
        <v>34</v>
      </c>
      <c r="T124" s="111" t="s">
        <v>35</v>
      </c>
      <c r="U124" s="112" t="s">
        <v>36</v>
      </c>
      <c r="V124" s="113" t="s">
        <v>37</v>
      </c>
      <c r="W124" s="114" t="s">
        <v>38</v>
      </c>
      <c r="X124" s="111" t="s">
        <v>39</v>
      </c>
      <c r="Y124" s="112" t="s">
        <v>40</v>
      </c>
      <c r="Z124" s="113" t="s">
        <v>41</v>
      </c>
      <c r="AA124" s="114" t="s">
        <v>42</v>
      </c>
      <c r="AB124" s="111" t="s">
        <v>43</v>
      </c>
      <c r="AC124" s="112" t="s">
        <v>44</v>
      </c>
      <c r="AD124" s="113" t="s">
        <v>45</v>
      </c>
      <c r="AE124" s="114" t="s">
        <v>46</v>
      </c>
      <c r="AF124" s="111" t="s">
        <v>47</v>
      </c>
      <c r="AG124" s="112" t="s">
        <v>48</v>
      </c>
      <c r="AH124" s="113" t="s">
        <v>49</v>
      </c>
      <c r="AI124" s="114" t="s">
        <v>50</v>
      </c>
      <c r="AJ124" s="115" t="s">
        <v>51</v>
      </c>
      <c r="AL124" s="43" t="s">
        <v>58</v>
      </c>
      <c r="AM124" s="44" t="s">
        <v>59</v>
      </c>
      <c r="AN124" s="45" t="s">
        <v>60</v>
      </c>
      <c r="AO124" s="116"/>
      <c r="AP124" s="46" t="s">
        <v>61</v>
      </c>
      <c r="AQ124" s="204"/>
      <c r="AR124" s="206">
        <f>AB1*AQ123/100</f>
        <v>17.29</v>
      </c>
      <c r="AS124" s="206"/>
    </row>
    <row r="125" spans="1:45" ht="14.15" customHeight="1">
      <c r="A125" s="47" t="str">
        <f>H3</f>
        <v>A</v>
      </c>
      <c r="B125" s="117"/>
      <c r="C125" s="118"/>
      <c r="D125" s="53"/>
      <c r="E125" s="53"/>
      <c r="F125" s="53"/>
      <c r="G125" s="53"/>
      <c r="H125" s="53"/>
      <c r="I125" s="53" t="s">
        <v>73</v>
      </c>
      <c r="J125" s="53" t="s">
        <v>74</v>
      </c>
      <c r="K125" s="53" t="s">
        <v>74</v>
      </c>
      <c r="L125" s="53" t="s">
        <v>74</v>
      </c>
      <c r="M125" s="53" t="s">
        <v>74</v>
      </c>
      <c r="N125" s="53" t="s">
        <v>74</v>
      </c>
      <c r="O125" s="53"/>
      <c r="P125" s="53" t="s">
        <v>74</v>
      </c>
      <c r="Q125" s="53" t="s">
        <v>74</v>
      </c>
      <c r="R125" s="53" t="s">
        <v>74</v>
      </c>
      <c r="S125" s="53" t="s">
        <v>74</v>
      </c>
      <c r="T125" s="53" t="s">
        <v>74</v>
      </c>
      <c r="U125" s="53" t="s">
        <v>74</v>
      </c>
      <c r="V125" s="53" t="s">
        <v>75</v>
      </c>
      <c r="W125" s="53" t="s">
        <v>75</v>
      </c>
      <c r="X125" s="53" t="s">
        <v>75</v>
      </c>
      <c r="Y125" s="53" t="s">
        <v>78</v>
      </c>
      <c r="Z125" s="53" t="s">
        <v>78</v>
      </c>
      <c r="AA125" s="53" t="s">
        <v>78</v>
      </c>
      <c r="AB125" s="53"/>
      <c r="AC125" s="53"/>
      <c r="AD125" s="53"/>
      <c r="AE125" s="53"/>
      <c r="AF125" s="53"/>
      <c r="AG125" s="53"/>
      <c r="AH125" s="53"/>
      <c r="AI125" s="53"/>
      <c r="AJ125" s="53"/>
      <c r="AK125" s="48"/>
      <c r="AL125" s="49">
        <f t="shared" ref="AL125:AL163" si="7">(COUNTIF(J125:AA125,"f"))/2</f>
        <v>5.5</v>
      </c>
      <c r="AM125" s="49">
        <f t="shared" ref="AM125:AM163" si="8">(COUNTIF(D125:AJ125,"f")+COUNTIF(D125:AJ125,"b")+COUNTIF(D125:AJ125,"l")+COUNTIF(D125:AJ125,"i")+COUNTIF(D125:AJ125,"M")+COUNTIF(D125:AJ125,"h"))/2</f>
        <v>9</v>
      </c>
      <c r="AN125" s="49">
        <f t="shared" ref="AN125:AN163" si="9">(COUNTIF(AF125:AJ125,"f")+COUNTIF(AF125:AJ125,"b")+COUNTIF(AF125:AJ125,"l")+COUNTIF(AF125:AJ125,"i")+COUNTIF(AF125:AJ125,"com fresh")+COUNTIF(AF125:AJ125,"fb")+COUNTIF(AF125:AJ125,"waste"))/2</f>
        <v>0</v>
      </c>
      <c r="AO125" s="119"/>
      <c r="AP125" s="234"/>
      <c r="AQ125" s="207"/>
    </row>
    <row r="126" spans="1:45" ht="14.15" customHeight="1">
      <c r="A126" s="50" t="str">
        <f>J3</f>
        <v>Z</v>
      </c>
      <c r="B126" s="51"/>
      <c r="C126" s="52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  <c r="Y126" s="53"/>
      <c r="Z126" s="53"/>
      <c r="AA126" s="53"/>
      <c r="AB126" s="53"/>
      <c r="AC126" s="53"/>
      <c r="AD126" s="53"/>
      <c r="AE126" s="53"/>
      <c r="AF126" s="53"/>
      <c r="AG126" s="53"/>
      <c r="AH126" s="53"/>
      <c r="AI126" s="53"/>
      <c r="AJ126" s="53"/>
      <c r="AK126" s="53"/>
      <c r="AL126" s="55">
        <f t="shared" si="7"/>
        <v>0</v>
      </c>
      <c r="AM126" s="55">
        <f t="shared" si="8"/>
        <v>0</v>
      </c>
      <c r="AN126" s="55">
        <f t="shared" si="9"/>
        <v>0</v>
      </c>
      <c r="AO126" s="121"/>
      <c r="AP126" s="193"/>
      <c r="AQ126" s="194"/>
      <c r="AR126" s="59" t="s">
        <v>63</v>
      </c>
      <c r="AS126" s="59"/>
    </row>
    <row r="127" spans="1:45" ht="14.15" customHeight="1">
      <c r="A127" s="60" t="str">
        <f>L3</f>
        <v>E</v>
      </c>
      <c r="B127" s="51"/>
      <c r="C127" s="52"/>
      <c r="D127" s="53"/>
      <c r="E127" s="53"/>
      <c r="F127" s="53"/>
      <c r="G127" s="53"/>
      <c r="H127" s="53"/>
      <c r="I127" s="53" t="s">
        <v>73</v>
      </c>
      <c r="J127" s="53" t="s">
        <v>74</v>
      </c>
      <c r="K127" s="53" t="s">
        <v>74</v>
      </c>
      <c r="L127" s="53" t="s">
        <v>74</v>
      </c>
      <c r="M127" s="53" t="s">
        <v>74</v>
      </c>
      <c r="N127" s="53"/>
      <c r="O127" s="53" t="s">
        <v>74</v>
      </c>
      <c r="P127" s="53" t="s">
        <v>74</v>
      </c>
      <c r="Q127" s="53" t="s">
        <v>74</v>
      </c>
      <c r="R127" s="53" t="s">
        <v>74</v>
      </c>
      <c r="S127" s="53" t="s">
        <v>74</v>
      </c>
      <c r="T127" s="53" t="s">
        <v>74</v>
      </c>
      <c r="U127" s="53" t="s">
        <v>74</v>
      </c>
      <c r="V127" s="53" t="s">
        <v>74</v>
      </c>
      <c r="W127" s="53" t="s">
        <v>74</v>
      </c>
      <c r="X127" s="53" t="s">
        <v>74</v>
      </c>
      <c r="Y127" s="53" t="s">
        <v>73</v>
      </c>
      <c r="Z127" s="53"/>
      <c r="AA127" s="53"/>
      <c r="AB127" s="53"/>
      <c r="AC127" s="53"/>
      <c r="AD127" s="53"/>
      <c r="AE127" s="53"/>
      <c r="AF127" s="53"/>
      <c r="AG127" s="53"/>
      <c r="AH127" s="53"/>
      <c r="AI127" s="53"/>
      <c r="AJ127" s="53"/>
      <c r="AK127" s="48"/>
      <c r="AL127" s="55">
        <f t="shared" si="7"/>
        <v>7</v>
      </c>
      <c r="AM127" s="55">
        <f t="shared" si="8"/>
        <v>8</v>
      </c>
      <c r="AN127" s="55">
        <f t="shared" si="9"/>
        <v>0</v>
      </c>
      <c r="AO127" s="121"/>
      <c r="AP127" s="193"/>
      <c r="AQ127" s="194"/>
      <c r="AR127" s="195"/>
      <c r="AS127" s="196"/>
    </row>
    <row r="128" spans="1:45" ht="14.15" customHeight="1">
      <c r="A128" s="50" t="str">
        <f>N3</f>
        <v>R</v>
      </c>
      <c r="B128" s="51"/>
      <c r="C128" s="52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  <c r="Z128" s="53"/>
      <c r="AA128" s="53"/>
      <c r="AB128" s="53"/>
      <c r="AC128" s="53"/>
      <c r="AD128" s="53"/>
      <c r="AE128" s="53"/>
      <c r="AF128" s="53"/>
      <c r="AG128" s="53"/>
      <c r="AH128" s="53"/>
      <c r="AI128" s="53"/>
      <c r="AJ128" s="53"/>
      <c r="AL128" s="55">
        <f t="shared" si="7"/>
        <v>0</v>
      </c>
      <c r="AM128" s="55">
        <f t="shared" si="8"/>
        <v>0</v>
      </c>
      <c r="AN128" s="55">
        <f t="shared" si="9"/>
        <v>0</v>
      </c>
      <c r="AO128" s="121"/>
      <c r="AP128" s="193"/>
      <c r="AQ128" s="194"/>
      <c r="AR128" s="197"/>
      <c r="AS128" s="198"/>
    </row>
    <row r="129" spans="1:45" ht="14.15" customHeight="1">
      <c r="A129" s="60" t="str">
        <f>P3</f>
        <v>T</v>
      </c>
      <c r="B129" s="51"/>
      <c r="C129" s="52"/>
      <c r="D129" s="53"/>
      <c r="E129" s="53"/>
      <c r="F129" s="53"/>
      <c r="G129" s="53"/>
      <c r="H129" s="53"/>
      <c r="I129" s="53"/>
      <c r="J129" s="53" t="s">
        <v>74</v>
      </c>
      <c r="K129" s="53" t="s">
        <v>74</v>
      </c>
      <c r="L129" s="53" t="s">
        <v>74</v>
      </c>
      <c r="M129" s="53" t="s">
        <v>74</v>
      </c>
      <c r="N129" s="53" t="s">
        <v>74</v>
      </c>
      <c r="O129" s="53"/>
      <c r="P129" s="53" t="s">
        <v>74</v>
      </c>
      <c r="Q129" s="53" t="s">
        <v>74</v>
      </c>
      <c r="R129" s="53" t="s">
        <v>74</v>
      </c>
      <c r="S129" s="53" t="s">
        <v>74</v>
      </c>
      <c r="T129" s="53" t="s">
        <v>74</v>
      </c>
      <c r="U129" s="53" t="s">
        <v>74</v>
      </c>
      <c r="V129" s="53" t="s">
        <v>74</v>
      </c>
      <c r="W129" s="53" t="s">
        <v>74</v>
      </c>
      <c r="X129" s="53"/>
      <c r="Y129" s="53"/>
      <c r="Z129" s="53"/>
      <c r="AA129" s="53"/>
      <c r="AB129" s="53"/>
      <c r="AC129" s="53"/>
      <c r="AD129" s="53"/>
      <c r="AE129" s="53"/>
      <c r="AF129" s="53"/>
      <c r="AG129" s="53"/>
      <c r="AH129" s="53"/>
      <c r="AI129" s="53"/>
      <c r="AJ129" s="53"/>
      <c r="AK129" s="48"/>
      <c r="AL129" s="55">
        <f t="shared" si="7"/>
        <v>6.5</v>
      </c>
      <c r="AM129" s="55">
        <f t="shared" si="8"/>
        <v>6.5</v>
      </c>
      <c r="AN129" s="55">
        <f t="shared" si="9"/>
        <v>0</v>
      </c>
      <c r="AO129" s="121"/>
      <c r="AP129" s="193"/>
      <c r="AQ129" s="194"/>
    </row>
    <row r="130" spans="1:45" ht="14.15" customHeight="1">
      <c r="A130" s="50" t="str">
        <f>R3</f>
        <v>Y</v>
      </c>
      <c r="B130" s="51"/>
      <c r="C130" s="52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53"/>
      <c r="W130" s="53"/>
      <c r="X130" s="53"/>
      <c r="Y130" s="53"/>
      <c r="Z130" s="53"/>
      <c r="AA130" s="53"/>
      <c r="AB130" s="53"/>
      <c r="AC130" s="53"/>
      <c r="AD130" s="53"/>
      <c r="AE130" s="53"/>
      <c r="AF130" s="53"/>
      <c r="AG130" s="53"/>
      <c r="AH130" s="53"/>
      <c r="AI130" s="53"/>
      <c r="AJ130" s="53"/>
      <c r="AL130" s="55">
        <f t="shared" si="7"/>
        <v>0</v>
      </c>
      <c r="AM130" s="55">
        <f t="shared" si="8"/>
        <v>0</v>
      </c>
      <c r="AN130" s="55">
        <f t="shared" si="9"/>
        <v>0</v>
      </c>
      <c r="AO130" s="121"/>
      <c r="AP130" s="193"/>
      <c r="AQ130" s="194"/>
      <c r="AR130" s="58" t="s">
        <v>64</v>
      </c>
      <c r="AS130" s="59"/>
    </row>
    <row r="131" spans="1:45" ht="14.15" customHeight="1">
      <c r="A131" s="60" t="str">
        <f>T3</f>
        <v>U</v>
      </c>
      <c r="B131" s="51"/>
      <c r="C131" s="52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 t="s">
        <v>74</v>
      </c>
      <c r="O131" s="53" t="s">
        <v>74</v>
      </c>
      <c r="P131" s="53"/>
      <c r="Q131" s="53" t="s">
        <v>74</v>
      </c>
      <c r="R131" s="53" t="s">
        <v>74</v>
      </c>
      <c r="S131" s="53" t="s">
        <v>74</v>
      </c>
      <c r="T131" s="53" t="s">
        <v>74</v>
      </c>
      <c r="U131" s="53" t="s">
        <v>74</v>
      </c>
      <c r="V131" s="53" t="s">
        <v>74</v>
      </c>
      <c r="W131" s="53" t="s">
        <v>74</v>
      </c>
      <c r="X131" s="53" t="s">
        <v>74</v>
      </c>
      <c r="Y131" s="53" t="s">
        <v>73</v>
      </c>
      <c r="Z131" s="53"/>
      <c r="AA131" s="53"/>
      <c r="AB131" s="53"/>
      <c r="AC131" s="53"/>
      <c r="AD131" s="53"/>
      <c r="AE131" s="53"/>
      <c r="AF131" s="53"/>
      <c r="AG131" s="53"/>
      <c r="AH131" s="53"/>
      <c r="AI131" s="53"/>
      <c r="AJ131" s="53"/>
      <c r="AK131" s="48"/>
      <c r="AL131" s="55">
        <f t="shared" si="7"/>
        <v>5</v>
      </c>
      <c r="AM131" s="55">
        <f t="shared" si="8"/>
        <v>5.5</v>
      </c>
      <c r="AN131" s="55">
        <f t="shared" si="9"/>
        <v>0</v>
      </c>
      <c r="AO131" s="121"/>
      <c r="AP131" s="193"/>
      <c r="AQ131" s="194"/>
      <c r="AR131" s="199"/>
      <c r="AS131" s="200"/>
    </row>
    <row r="132" spans="1:45" ht="14.15" customHeight="1">
      <c r="A132" s="50" t="str">
        <f>V3</f>
        <v>I</v>
      </c>
      <c r="B132" s="51"/>
      <c r="C132" s="52"/>
      <c r="D132" s="53"/>
      <c r="E132" s="53"/>
      <c r="F132" s="53"/>
      <c r="G132" s="53"/>
      <c r="H132" s="53"/>
      <c r="I132" s="53" t="s">
        <v>75</v>
      </c>
      <c r="J132" s="53" t="s">
        <v>75</v>
      </c>
      <c r="K132" s="53" t="s">
        <v>75</v>
      </c>
      <c r="L132" s="53" t="s">
        <v>76</v>
      </c>
      <c r="M132" s="53" t="s">
        <v>76</v>
      </c>
      <c r="N132" s="53" t="s">
        <v>76</v>
      </c>
      <c r="O132" s="53" t="s">
        <v>76</v>
      </c>
      <c r="P132" s="53" t="s">
        <v>76</v>
      </c>
      <c r="Q132" s="53" t="s">
        <v>76</v>
      </c>
      <c r="R132" s="53"/>
      <c r="S132" s="53" t="s">
        <v>76</v>
      </c>
      <c r="T132" s="53" t="s">
        <v>76</v>
      </c>
      <c r="U132" s="53" t="s">
        <v>76</v>
      </c>
      <c r="V132" s="53" t="s">
        <v>76</v>
      </c>
      <c r="W132" s="53" t="s">
        <v>76</v>
      </c>
      <c r="X132" s="53" t="s">
        <v>76</v>
      </c>
      <c r="Y132" s="53" t="s">
        <v>76</v>
      </c>
      <c r="Z132" s="53" t="s">
        <v>76</v>
      </c>
      <c r="AA132" s="53"/>
      <c r="AB132" s="53"/>
      <c r="AC132" s="53"/>
      <c r="AD132" s="53"/>
      <c r="AE132" s="53"/>
      <c r="AF132" s="53"/>
      <c r="AG132" s="53"/>
      <c r="AH132" s="53"/>
      <c r="AI132" s="53"/>
      <c r="AJ132" s="53"/>
      <c r="AL132" s="55">
        <f t="shared" si="7"/>
        <v>0</v>
      </c>
      <c r="AM132" s="55">
        <f t="shared" si="8"/>
        <v>8.5</v>
      </c>
      <c r="AN132" s="55">
        <f t="shared" si="9"/>
        <v>0</v>
      </c>
      <c r="AO132" s="121"/>
      <c r="AP132" s="193"/>
      <c r="AQ132" s="194"/>
      <c r="AR132" s="199"/>
      <c r="AS132" s="200"/>
    </row>
    <row r="133" spans="1:45" ht="14.15" customHeight="1">
      <c r="A133" s="60">
        <f>X3</f>
        <v>0</v>
      </c>
      <c r="B133" s="51"/>
      <c r="C133" s="52"/>
      <c r="D133" s="53" t="s">
        <v>77</v>
      </c>
      <c r="E133" s="53" t="s">
        <v>77</v>
      </c>
      <c r="F133" s="53" t="s">
        <v>77</v>
      </c>
      <c r="G133" s="53" t="s">
        <v>77</v>
      </c>
      <c r="H133" s="53" t="s">
        <v>77</v>
      </c>
      <c r="I133" s="53" t="s">
        <v>77</v>
      </c>
      <c r="J133" s="53" t="s">
        <v>77</v>
      </c>
      <c r="K133" s="53" t="s">
        <v>77</v>
      </c>
      <c r="L133" s="53" t="s">
        <v>77</v>
      </c>
      <c r="M133" s="53" t="s">
        <v>77</v>
      </c>
      <c r="N133" s="53" t="s">
        <v>77</v>
      </c>
      <c r="O133" s="53" t="s">
        <v>77</v>
      </c>
      <c r="P133" s="53" t="s">
        <v>77</v>
      </c>
      <c r="Q133" s="53" t="s">
        <v>77</v>
      </c>
      <c r="R133" s="53" t="s">
        <v>77</v>
      </c>
      <c r="S133" s="53" t="s">
        <v>77</v>
      </c>
      <c r="T133" s="53" t="s">
        <v>77</v>
      </c>
      <c r="U133" s="53" t="s">
        <v>77</v>
      </c>
      <c r="V133" s="53" t="s">
        <v>77</v>
      </c>
      <c r="W133" s="53" t="s">
        <v>77</v>
      </c>
      <c r="X133" s="53" t="s">
        <v>77</v>
      </c>
      <c r="Y133" s="53" t="s">
        <v>77</v>
      </c>
      <c r="Z133" s="53" t="s">
        <v>77</v>
      </c>
      <c r="AA133" s="53" t="s">
        <v>77</v>
      </c>
      <c r="AB133" s="53" t="s">
        <v>77</v>
      </c>
      <c r="AC133" s="53" t="s">
        <v>77</v>
      </c>
      <c r="AD133" s="53" t="s">
        <v>77</v>
      </c>
      <c r="AE133" s="53" t="s">
        <v>77</v>
      </c>
      <c r="AF133" s="53" t="s">
        <v>77</v>
      </c>
      <c r="AG133" s="53" t="s">
        <v>77</v>
      </c>
      <c r="AH133" s="53" t="s">
        <v>77</v>
      </c>
      <c r="AI133" s="53" t="s">
        <v>77</v>
      </c>
      <c r="AJ133" s="53" t="s">
        <v>77</v>
      </c>
      <c r="AK133" s="48"/>
      <c r="AL133" s="55">
        <f t="shared" si="7"/>
        <v>0</v>
      </c>
      <c r="AM133" s="55">
        <f t="shared" si="8"/>
        <v>0</v>
      </c>
      <c r="AN133" s="55">
        <f t="shared" si="9"/>
        <v>0</v>
      </c>
      <c r="AO133" s="121"/>
      <c r="AP133" s="193"/>
      <c r="AQ133" s="194"/>
    </row>
    <row r="134" spans="1:45" ht="14.15" customHeight="1">
      <c r="A134" s="60">
        <f>Z3</f>
        <v>0</v>
      </c>
      <c r="B134" s="51"/>
      <c r="C134" s="52"/>
      <c r="D134" s="66"/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  <c r="AB134" s="66"/>
      <c r="AC134" s="66"/>
      <c r="AD134" s="66"/>
      <c r="AE134" s="66"/>
      <c r="AF134" s="66"/>
      <c r="AG134" s="66"/>
      <c r="AH134" s="66"/>
      <c r="AI134" s="66"/>
      <c r="AJ134" s="66"/>
      <c r="AK134" s="66"/>
      <c r="AL134" s="55">
        <f t="shared" si="7"/>
        <v>0</v>
      </c>
      <c r="AM134" s="55">
        <f t="shared" si="8"/>
        <v>0</v>
      </c>
      <c r="AN134" s="55">
        <f t="shared" si="9"/>
        <v>0</v>
      </c>
      <c r="AO134" s="121"/>
      <c r="AP134" s="193"/>
      <c r="AQ134" s="194"/>
    </row>
    <row r="135" spans="1:45" ht="14.15" customHeight="1">
      <c r="A135" s="50">
        <f>AB3</f>
        <v>0</v>
      </c>
      <c r="B135" s="51"/>
      <c r="C135" s="52"/>
      <c r="D135" s="53"/>
      <c r="E135" s="72"/>
      <c r="F135" s="73"/>
      <c r="G135" s="74"/>
      <c r="H135" s="75"/>
      <c r="I135" s="72"/>
      <c r="J135" s="73"/>
      <c r="K135" s="74"/>
      <c r="L135" s="75"/>
      <c r="M135" s="72"/>
      <c r="N135" s="73"/>
      <c r="O135" s="74"/>
      <c r="P135" s="75"/>
      <c r="Q135" s="72"/>
      <c r="R135" s="73"/>
      <c r="S135" s="74"/>
      <c r="T135" s="75"/>
      <c r="U135" s="72"/>
      <c r="V135" s="73"/>
      <c r="W135" s="74"/>
      <c r="X135" s="75"/>
      <c r="Y135" s="72"/>
      <c r="Z135" s="73"/>
      <c r="AA135" s="74"/>
      <c r="AB135" s="75"/>
      <c r="AC135" s="72"/>
      <c r="AD135" s="73"/>
      <c r="AE135" s="74"/>
      <c r="AF135" s="75"/>
      <c r="AG135" s="72"/>
      <c r="AH135" s="73"/>
      <c r="AI135" s="74"/>
      <c r="AJ135" s="76"/>
      <c r="AL135" s="55">
        <f t="shared" si="7"/>
        <v>0</v>
      </c>
      <c r="AM135" s="55">
        <f t="shared" si="8"/>
        <v>0</v>
      </c>
      <c r="AN135" s="55">
        <f t="shared" si="9"/>
        <v>0</v>
      </c>
      <c r="AO135" s="121"/>
      <c r="AP135" s="193"/>
      <c r="AQ135" s="194"/>
    </row>
    <row r="136" spans="1:45" ht="14.15" customHeight="1">
      <c r="A136" s="50">
        <f>AD3</f>
        <v>0</v>
      </c>
      <c r="B136" s="51"/>
      <c r="C136" s="52"/>
      <c r="D136" s="53"/>
      <c r="E136" s="72"/>
      <c r="F136" s="73"/>
      <c r="G136" s="74"/>
      <c r="H136" s="75"/>
      <c r="I136" s="72"/>
      <c r="J136" s="73"/>
      <c r="K136" s="74"/>
      <c r="L136" s="75"/>
      <c r="M136" s="72"/>
      <c r="N136" s="73"/>
      <c r="O136" s="74"/>
      <c r="P136" s="75"/>
      <c r="Q136" s="72"/>
      <c r="R136" s="73"/>
      <c r="S136" s="74"/>
      <c r="T136" s="75"/>
      <c r="U136" s="72"/>
      <c r="V136" s="73"/>
      <c r="W136" s="74"/>
      <c r="X136" s="75"/>
      <c r="Y136" s="72"/>
      <c r="Z136" s="73"/>
      <c r="AA136" s="74"/>
      <c r="AB136" s="75"/>
      <c r="AC136" s="72"/>
      <c r="AD136" s="73"/>
      <c r="AE136" s="74"/>
      <c r="AF136" s="75"/>
      <c r="AG136" s="72"/>
      <c r="AH136" s="73"/>
      <c r="AI136" s="74"/>
      <c r="AJ136" s="76"/>
      <c r="AL136" s="55">
        <f t="shared" si="7"/>
        <v>0</v>
      </c>
      <c r="AM136" s="55">
        <f t="shared" si="8"/>
        <v>0</v>
      </c>
      <c r="AN136" s="55">
        <f t="shared" si="9"/>
        <v>0</v>
      </c>
      <c r="AO136" s="121"/>
      <c r="AP136" s="193"/>
      <c r="AQ136" s="194"/>
    </row>
    <row r="137" spans="1:45" ht="14.15" customHeight="1">
      <c r="A137" s="50">
        <f>AF3</f>
        <v>0</v>
      </c>
      <c r="B137" s="51"/>
      <c r="C137" s="52"/>
      <c r="D137" s="53"/>
      <c r="E137" s="72"/>
      <c r="F137" s="73"/>
      <c r="G137" s="74"/>
      <c r="H137" s="75"/>
      <c r="I137" s="72"/>
      <c r="J137" s="73"/>
      <c r="K137" s="74"/>
      <c r="L137" s="75"/>
      <c r="M137" s="72"/>
      <c r="N137" s="73"/>
      <c r="O137" s="74"/>
      <c r="P137" s="75"/>
      <c r="Q137" s="72"/>
      <c r="R137" s="73"/>
      <c r="S137" s="74"/>
      <c r="T137" s="75"/>
      <c r="U137" s="72"/>
      <c r="V137" s="73"/>
      <c r="W137" s="74"/>
      <c r="X137" s="75"/>
      <c r="Y137" s="72"/>
      <c r="Z137" s="73"/>
      <c r="AA137" s="74"/>
      <c r="AB137" s="75"/>
      <c r="AC137" s="72"/>
      <c r="AD137" s="73"/>
      <c r="AE137" s="74"/>
      <c r="AF137" s="75"/>
      <c r="AG137" s="72"/>
      <c r="AH137" s="73"/>
      <c r="AI137" s="74"/>
      <c r="AJ137" s="76"/>
      <c r="AL137" s="55">
        <f t="shared" si="7"/>
        <v>0</v>
      </c>
      <c r="AM137" s="55">
        <f t="shared" si="8"/>
        <v>0</v>
      </c>
      <c r="AN137" s="55">
        <f t="shared" si="9"/>
        <v>0</v>
      </c>
      <c r="AO137" s="121"/>
      <c r="AP137" s="193"/>
      <c r="AQ137" s="194"/>
    </row>
    <row r="138" spans="1:45" ht="14.15" customHeight="1">
      <c r="A138" s="50">
        <f>H12</f>
        <v>0</v>
      </c>
      <c r="B138" s="51"/>
      <c r="C138" s="52"/>
      <c r="D138" s="53"/>
      <c r="E138" s="72"/>
      <c r="F138" s="73"/>
      <c r="G138" s="74"/>
      <c r="H138" s="75"/>
      <c r="I138" s="72"/>
      <c r="J138" s="73"/>
      <c r="K138" s="74"/>
      <c r="L138" s="75"/>
      <c r="M138" s="72"/>
      <c r="N138" s="73"/>
      <c r="O138" s="74"/>
      <c r="P138" s="75"/>
      <c r="Q138" s="72"/>
      <c r="R138" s="73"/>
      <c r="S138" s="74"/>
      <c r="T138" s="75"/>
      <c r="U138" s="72"/>
      <c r="V138" s="73"/>
      <c r="W138" s="74"/>
      <c r="X138" s="75"/>
      <c r="Y138" s="72"/>
      <c r="Z138" s="73"/>
      <c r="AA138" s="74"/>
      <c r="AB138" s="75"/>
      <c r="AC138" s="72"/>
      <c r="AD138" s="73"/>
      <c r="AE138" s="74"/>
      <c r="AF138" s="75"/>
      <c r="AG138" s="72"/>
      <c r="AH138" s="73"/>
      <c r="AI138" s="74"/>
      <c r="AJ138" s="76"/>
      <c r="AL138" s="55">
        <f t="shared" si="7"/>
        <v>0</v>
      </c>
      <c r="AM138" s="55">
        <f t="shared" si="8"/>
        <v>0</v>
      </c>
      <c r="AN138" s="55">
        <f t="shared" si="9"/>
        <v>0</v>
      </c>
      <c r="AO138" s="121"/>
      <c r="AP138" s="193"/>
      <c r="AQ138" s="194"/>
    </row>
    <row r="139" spans="1:45" ht="14.15" customHeight="1">
      <c r="A139" s="50">
        <f>J12</f>
        <v>0</v>
      </c>
      <c r="B139" s="51"/>
      <c r="C139" s="52"/>
      <c r="D139" s="53"/>
      <c r="E139" s="72"/>
      <c r="F139" s="73"/>
      <c r="G139" s="74"/>
      <c r="H139" s="75"/>
      <c r="I139" s="72"/>
      <c r="J139" s="73"/>
      <c r="K139" s="74"/>
      <c r="L139" s="75"/>
      <c r="M139" s="72"/>
      <c r="N139" s="73"/>
      <c r="O139" s="74"/>
      <c r="P139" s="75"/>
      <c r="Q139" s="72"/>
      <c r="R139" s="73"/>
      <c r="S139" s="74"/>
      <c r="T139" s="75"/>
      <c r="U139" s="72"/>
      <c r="V139" s="73"/>
      <c r="W139" s="74"/>
      <c r="X139" s="75"/>
      <c r="Y139" s="72"/>
      <c r="Z139" s="73"/>
      <c r="AA139" s="74"/>
      <c r="AB139" s="75"/>
      <c r="AC139" s="72"/>
      <c r="AD139" s="73"/>
      <c r="AE139" s="74"/>
      <c r="AF139" s="75"/>
      <c r="AG139" s="72"/>
      <c r="AH139" s="73"/>
      <c r="AI139" s="74"/>
      <c r="AJ139" s="76"/>
      <c r="AL139" s="55">
        <f t="shared" si="7"/>
        <v>0</v>
      </c>
      <c r="AM139" s="55">
        <f t="shared" si="8"/>
        <v>0</v>
      </c>
      <c r="AN139" s="55">
        <f t="shared" si="9"/>
        <v>0</v>
      </c>
      <c r="AO139" s="121"/>
      <c r="AP139" s="193"/>
      <c r="AQ139" s="194"/>
    </row>
    <row r="140" spans="1:45" ht="14.15" customHeight="1">
      <c r="A140" s="50">
        <f>L12</f>
        <v>0</v>
      </c>
      <c r="B140" s="51"/>
      <c r="C140" s="52"/>
      <c r="D140" s="53"/>
      <c r="E140" s="72"/>
      <c r="F140" s="73"/>
      <c r="G140" s="74"/>
      <c r="H140" s="75"/>
      <c r="I140" s="72"/>
      <c r="J140" s="73"/>
      <c r="K140" s="74"/>
      <c r="L140" s="75"/>
      <c r="M140" s="72"/>
      <c r="N140" s="73"/>
      <c r="O140" s="74"/>
      <c r="P140" s="75"/>
      <c r="Q140" s="72"/>
      <c r="R140" s="73"/>
      <c r="S140" s="74"/>
      <c r="T140" s="75"/>
      <c r="U140" s="72"/>
      <c r="V140" s="73"/>
      <c r="W140" s="74"/>
      <c r="X140" s="75"/>
      <c r="Y140" s="72"/>
      <c r="Z140" s="73"/>
      <c r="AA140" s="74"/>
      <c r="AB140" s="75"/>
      <c r="AC140" s="72"/>
      <c r="AD140" s="73"/>
      <c r="AE140" s="74"/>
      <c r="AF140" s="75"/>
      <c r="AG140" s="72"/>
      <c r="AH140" s="73"/>
      <c r="AI140" s="74"/>
      <c r="AJ140" s="76"/>
      <c r="AL140" s="55">
        <f t="shared" si="7"/>
        <v>0</v>
      </c>
      <c r="AM140" s="55">
        <f t="shared" si="8"/>
        <v>0</v>
      </c>
      <c r="AN140" s="55">
        <f t="shared" si="9"/>
        <v>0</v>
      </c>
      <c r="AO140" s="121"/>
      <c r="AP140" s="193"/>
      <c r="AQ140" s="194"/>
    </row>
    <row r="141" spans="1:45" ht="14.15" customHeight="1">
      <c r="A141" s="50">
        <f>N12</f>
        <v>0</v>
      </c>
      <c r="B141" s="51"/>
      <c r="C141" s="52"/>
      <c r="D141" s="53"/>
      <c r="E141" s="72"/>
      <c r="F141" s="73"/>
      <c r="G141" s="74"/>
      <c r="H141" s="75"/>
      <c r="I141" s="72"/>
      <c r="J141" s="73"/>
      <c r="K141" s="74"/>
      <c r="L141" s="75"/>
      <c r="M141" s="72"/>
      <c r="N141" s="73"/>
      <c r="O141" s="74"/>
      <c r="P141" s="75"/>
      <c r="Q141" s="72"/>
      <c r="R141" s="73"/>
      <c r="S141" s="74"/>
      <c r="T141" s="75"/>
      <c r="U141" s="72"/>
      <c r="V141" s="73"/>
      <c r="W141" s="74"/>
      <c r="X141" s="75"/>
      <c r="Y141" s="72"/>
      <c r="Z141" s="73"/>
      <c r="AA141" s="74"/>
      <c r="AB141" s="75"/>
      <c r="AC141" s="72"/>
      <c r="AD141" s="73"/>
      <c r="AE141" s="74"/>
      <c r="AF141" s="75"/>
      <c r="AG141" s="72"/>
      <c r="AH141" s="73"/>
      <c r="AI141" s="74"/>
      <c r="AJ141" s="76"/>
      <c r="AL141" s="55">
        <f t="shared" si="7"/>
        <v>0</v>
      </c>
      <c r="AM141" s="55">
        <f t="shared" si="8"/>
        <v>0</v>
      </c>
      <c r="AN141" s="55">
        <f t="shared" si="9"/>
        <v>0</v>
      </c>
      <c r="AO141" s="121"/>
      <c r="AP141" s="193"/>
      <c r="AQ141" s="194"/>
    </row>
    <row r="142" spans="1:45" ht="14.15" customHeight="1">
      <c r="A142" s="50">
        <f>P12</f>
        <v>0</v>
      </c>
      <c r="B142" s="51"/>
      <c r="C142" s="52"/>
      <c r="D142" s="53"/>
      <c r="E142" s="72"/>
      <c r="F142" s="73"/>
      <c r="G142" s="74"/>
      <c r="H142" s="75"/>
      <c r="I142" s="72"/>
      <c r="J142" s="73"/>
      <c r="K142" s="74"/>
      <c r="L142" s="75"/>
      <c r="M142" s="72"/>
      <c r="N142" s="73"/>
      <c r="O142" s="74"/>
      <c r="P142" s="75"/>
      <c r="Q142" s="72"/>
      <c r="R142" s="73"/>
      <c r="S142" s="74"/>
      <c r="T142" s="75"/>
      <c r="U142" s="72"/>
      <c r="V142" s="73"/>
      <c r="W142" s="74"/>
      <c r="X142" s="75"/>
      <c r="Y142" s="72"/>
      <c r="Z142" s="73"/>
      <c r="AA142" s="74"/>
      <c r="AB142" s="75"/>
      <c r="AC142" s="72"/>
      <c r="AD142" s="73"/>
      <c r="AE142" s="74"/>
      <c r="AF142" s="75"/>
      <c r="AG142" s="72"/>
      <c r="AH142" s="73"/>
      <c r="AI142" s="74"/>
      <c r="AJ142" s="76"/>
      <c r="AL142" s="55">
        <f t="shared" si="7"/>
        <v>0</v>
      </c>
      <c r="AM142" s="55">
        <f t="shared" si="8"/>
        <v>0</v>
      </c>
      <c r="AN142" s="55">
        <f t="shared" si="9"/>
        <v>0</v>
      </c>
      <c r="AO142" s="121"/>
      <c r="AP142" s="193"/>
      <c r="AQ142" s="194"/>
    </row>
    <row r="143" spans="1:45" ht="14.15" customHeight="1">
      <c r="A143" s="50">
        <f>R12</f>
        <v>0</v>
      </c>
      <c r="B143" s="51"/>
      <c r="C143" s="52"/>
      <c r="D143" s="53"/>
      <c r="E143" s="72"/>
      <c r="F143" s="73"/>
      <c r="G143" s="74"/>
      <c r="H143" s="75"/>
      <c r="I143" s="72"/>
      <c r="J143" s="73"/>
      <c r="K143" s="74"/>
      <c r="L143" s="75"/>
      <c r="M143" s="72"/>
      <c r="N143" s="73"/>
      <c r="O143" s="74"/>
      <c r="P143" s="75"/>
      <c r="Q143" s="72"/>
      <c r="R143" s="73"/>
      <c r="S143" s="74"/>
      <c r="T143" s="75"/>
      <c r="U143" s="72"/>
      <c r="V143" s="73"/>
      <c r="W143" s="74"/>
      <c r="X143" s="75"/>
      <c r="Y143" s="72"/>
      <c r="Z143" s="73"/>
      <c r="AA143" s="74"/>
      <c r="AB143" s="75"/>
      <c r="AC143" s="72"/>
      <c r="AD143" s="73"/>
      <c r="AE143" s="74"/>
      <c r="AF143" s="75"/>
      <c r="AG143" s="72"/>
      <c r="AH143" s="73"/>
      <c r="AI143" s="74"/>
      <c r="AJ143" s="76"/>
      <c r="AL143" s="55">
        <f t="shared" si="7"/>
        <v>0</v>
      </c>
      <c r="AM143" s="55">
        <f t="shared" si="8"/>
        <v>0</v>
      </c>
      <c r="AN143" s="55">
        <f t="shared" si="9"/>
        <v>0</v>
      </c>
      <c r="AO143" s="121"/>
      <c r="AP143" s="193"/>
      <c r="AQ143" s="194"/>
    </row>
    <row r="144" spans="1:45" ht="14.15" customHeight="1">
      <c r="A144" s="50">
        <f>T12</f>
        <v>0</v>
      </c>
      <c r="B144" s="51"/>
      <c r="C144" s="52"/>
      <c r="D144" s="53"/>
      <c r="E144" s="72"/>
      <c r="F144" s="73"/>
      <c r="G144" s="74"/>
      <c r="H144" s="75"/>
      <c r="I144" s="72"/>
      <c r="J144" s="73"/>
      <c r="K144" s="74"/>
      <c r="L144" s="75"/>
      <c r="M144" s="72"/>
      <c r="N144" s="73"/>
      <c r="O144" s="74"/>
      <c r="P144" s="75"/>
      <c r="Q144" s="72"/>
      <c r="R144" s="73"/>
      <c r="S144" s="74"/>
      <c r="T144" s="75"/>
      <c r="U144" s="72"/>
      <c r="V144" s="73"/>
      <c r="W144" s="74"/>
      <c r="X144" s="75"/>
      <c r="Y144" s="72"/>
      <c r="Z144" s="73"/>
      <c r="AA144" s="74"/>
      <c r="AB144" s="75"/>
      <c r="AC144" s="72"/>
      <c r="AD144" s="73"/>
      <c r="AE144" s="74"/>
      <c r="AF144" s="75"/>
      <c r="AG144" s="72"/>
      <c r="AH144" s="73"/>
      <c r="AI144" s="74"/>
      <c r="AJ144" s="76"/>
      <c r="AL144" s="55">
        <f t="shared" si="7"/>
        <v>0</v>
      </c>
      <c r="AM144" s="55">
        <f t="shared" si="8"/>
        <v>0</v>
      </c>
      <c r="AN144" s="55">
        <f t="shared" si="9"/>
        <v>0</v>
      </c>
      <c r="AO144" s="121"/>
      <c r="AP144" s="193"/>
      <c r="AQ144" s="194"/>
    </row>
    <row r="145" spans="1:43" ht="14.15" customHeight="1">
      <c r="A145" s="50">
        <f>V12</f>
        <v>0</v>
      </c>
      <c r="B145" s="51"/>
      <c r="C145" s="52"/>
      <c r="D145" s="53"/>
      <c r="E145" s="72"/>
      <c r="F145" s="73"/>
      <c r="G145" s="74"/>
      <c r="H145" s="75"/>
      <c r="I145" s="72"/>
      <c r="J145" s="73"/>
      <c r="K145" s="74"/>
      <c r="L145" s="75"/>
      <c r="M145" s="72"/>
      <c r="N145" s="73"/>
      <c r="O145" s="74"/>
      <c r="P145" s="75"/>
      <c r="Q145" s="72"/>
      <c r="R145" s="73"/>
      <c r="S145" s="74"/>
      <c r="T145" s="75"/>
      <c r="U145" s="72"/>
      <c r="V145" s="73"/>
      <c r="W145" s="74"/>
      <c r="X145" s="75"/>
      <c r="Y145" s="72"/>
      <c r="Z145" s="73"/>
      <c r="AA145" s="74"/>
      <c r="AB145" s="75"/>
      <c r="AC145" s="72"/>
      <c r="AD145" s="73"/>
      <c r="AE145" s="74"/>
      <c r="AF145" s="75"/>
      <c r="AG145" s="72"/>
      <c r="AH145" s="73"/>
      <c r="AI145" s="74"/>
      <c r="AJ145" s="76"/>
      <c r="AL145" s="55">
        <f t="shared" si="7"/>
        <v>0</v>
      </c>
      <c r="AM145" s="55">
        <f t="shared" si="8"/>
        <v>0</v>
      </c>
      <c r="AN145" s="55">
        <f t="shared" si="9"/>
        <v>0</v>
      </c>
      <c r="AO145" s="121"/>
      <c r="AP145" s="193"/>
      <c r="AQ145" s="194"/>
    </row>
    <row r="146" spans="1:43" ht="14.15" customHeight="1">
      <c r="A146" s="50">
        <f>X12</f>
        <v>0</v>
      </c>
      <c r="B146" s="51"/>
      <c r="C146" s="52"/>
      <c r="D146" s="53"/>
      <c r="E146" s="72"/>
      <c r="F146" s="73"/>
      <c r="G146" s="74"/>
      <c r="H146" s="75"/>
      <c r="I146" s="72"/>
      <c r="J146" s="73"/>
      <c r="K146" s="74"/>
      <c r="L146" s="75"/>
      <c r="M146" s="72"/>
      <c r="N146" s="73"/>
      <c r="O146" s="74"/>
      <c r="P146" s="75"/>
      <c r="Q146" s="72"/>
      <c r="R146" s="73"/>
      <c r="S146" s="74"/>
      <c r="T146" s="75"/>
      <c r="U146" s="72"/>
      <c r="V146" s="73"/>
      <c r="W146" s="74"/>
      <c r="X146" s="75"/>
      <c r="Y146" s="72"/>
      <c r="Z146" s="73"/>
      <c r="AA146" s="74"/>
      <c r="AB146" s="75"/>
      <c r="AC146" s="72"/>
      <c r="AD146" s="73"/>
      <c r="AE146" s="74"/>
      <c r="AF146" s="75"/>
      <c r="AG146" s="72"/>
      <c r="AH146" s="73"/>
      <c r="AI146" s="74"/>
      <c r="AJ146" s="76"/>
      <c r="AL146" s="55">
        <f t="shared" si="7"/>
        <v>0</v>
      </c>
      <c r="AM146" s="55">
        <f t="shared" si="8"/>
        <v>0</v>
      </c>
      <c r="AN146" s="55">
        <f t="shared" si="9"/>
        <v>0</v>
      </c>
      <c r="AO146" s="121"/>
      <c r="AP146" s="193"/>
      <c r="AQ146" s="194"/>
    </row>
    <row r="147" spans="1:43" ht="14.15" customHeight="1">
      <c r="A147" s="50">
        <f>Z12</f>
        <v>0</v>
      </c>
      <c r="B147" s="51"/>
      <c r="C147" s="52"/>
      <c r="D147" s="53"/>
      <c r="E147" s="72"/>
      <c r="F147" s="73"/>
      <c r="G147" s="74"/>
      <c r="H147" s="75"/>
      <c r="I147" s="72"/>
      <c r="J147" s="73"/>
      <c r="K147" s="74"/>
      <c r="L147" s="75"/>
      <c r="M147" s="72"/>
      <c r="N147" s="73"/>
      <c r="O147" s="74"/>
      <c r="P147" s="75"/>
      <c r="Q147" s="72"/>
      <c r="R147" s="73"/>
      <c r="S147" s="74"/>
      <c r="T147" s="75"/>
      <c r="U147" s="72"/>
      <c r="V147" s="73"/>
      <c r="W147" s="74"/>
      <c r="X147" s="75"/>
      <c r="Y147" s="72"/>
      <c r="Z147" s="73"/>
      <c r="AA147" s="74"/>
      <c r="AB147" s="75"/>
      <c r="AC147" s="72"/>
      <c r="AD147" s="73"/>
      <c r="AE147" s="74"/>
      <c r="AF147" s="75"/>
      <c r="AG147" s="72"/>
      <c r="AH147" s="73"/>
      <c r="AI147" s="74"/>
      <c r="AJ147" s="76"/>
      <c r="AL147" s="55">
        <f t="shared" si="7"/>
        <v>0</v>
      </c>
      <c r="AM147" s="55">
        <f t="shared" si="8"/>
        <v>0</v>
      </c>
      <c r="AN147" s="55">
        <f t="shared" si="9"/>
        <v>0</v>
      </c>
      <c r="AO147" s="121"/>
      <c r="AP147" s="193"/>
      <c r="AQ147" s="194"/>
    </row>
    <row r="148" spans="1:43" ht="14.15" customHeight="1">
      <c r="A148" s="50">
        <f>AB12</f>
        <v>0</v>
      </c>
      <c r="B148" s="51"/>
      <c r="C148" s="52"/>
      <c r="D148" s="53"/>
      <c r="E148" s="72"/>
      <c r="F148" s="73"/>
      <c r="G148" s="74"/>
      <c r="H148" s="75"/>
      <c r="I148" s="72"/>
      <c r="J148" s="73"/>
      <c r="K148" s="74"/>
      <c r="L148" s="75"/>
      <c r="M148" s="72"/>
      <c r="N148" s="73"/>
      <c r="O148" s="74"/>
      <c r="P148" s="75"/>
      <c r="Q148" s="72"/>
      <c r="R148" s="73"/>
      <c r="S148" s="74"/>
      <c r="T148" s="75"/>
      <c r="U148" s="72"/>
      <c r="V148" s="73"/>
      <c r="W148" s="74"/>
      <c r="X148" s="75"/>
      <c r="Y148" s="72"/>
      <c r="Z148" s="73"/>
      <c r="AA148" s="74"/>
      <c r="AB148" s="75"/>
      <c r="AC148" s="72"/>
      <c r="AD148" s="73"/>
      <c r="AE148" s="74"/>
      <c r="AF148" s="75"/>
      <c r="AG148" s="72"/>
      <c r="AH148" s="73"/>
      <c r="AI148" s="74"/>
      <c r="AJ148" s="76"/>
      <c r="AL148" s="55">
        <f t="shared" si="7"/>
        <v>0</v>
      </c>
      <c r="AM148" s="55">
        <f t="shared" si="8"/>
        <v>0</v>
      </c>
      <c r="AN148" s="55">
        <f t="shared" si="9"/>
        <v>0</v>
      </c>
      <c r="AO148" s="121"/>
      <c r="AP148" s="193"/>
      <c r="AQ148" s="194"/>
    </row>
    <row r="149" spans="1:43" ht="14.15" customHeight="1">
      <c r="A149" s="50">
        <f>AD12</f>
        <v>0</v>
      </c>
      <c r="B149" s="51"/>
      <c r="C149" s="52"/>
      <c r="D149" s="53"/>
      <c r="E149" s="72"/>
      <c r="F149" s="73"/>
      <c r="G149" s="74"/>
      <c r="H149" s="75"/>
      <c r="I149" s="72"/>
      <c r="J149" s="73"/>
      <c r="K149" s="74"/>
      <c r="L149" s="75"/>
      <c r="M149" s="72"/>
      <c r="N149" s="73"/>
      <c r="O149" s="74"/>
      <c r="P149" s="75"/>
      <c r="Q149" s="72"/>
      <c r="R149" s="73"/>
      <c r="S149" s="74"/>
      <c r="T149" s="75"/>
      <c r="U149" s="72"/>
      <c r="V149" s="73"/>
      <c r="W149" s="74"/>
      <c r="X149" s="75"/>
      <c r="Y149" s="72"/>
      <c r="Z149" s="73"/>
      <c r="AA149" s="74"/>
      <c r="AB149" s="75"/>
      <c r="AC149" s="72"/>
      <c r="AD149" s="73"/>
      <c r="AE149" s="74"/>
      <c r="AF149" s="75"/>
      <c r="AG149" s="72"/>
      <c r="AH149" s="73"/>
      <c r="AI149" s="74"/>
      <c r="AJ149" s="76"/>
      <c r="AL149" s="55">
        <f t="shared" si="7"/>
        <v>0</v>
      </c>
      <c r="AM149" s="55">
        <f t="shared" si="8"/>
        <v>0</v>
      </c>
      <c r="AN149" s="55">
        <f t="shared" si="9"/>
        <v>0</v>
      </c>
      <c r="AO149" s="121"/>
      <c r="AP149" s="193"/>
      <c r="AQ149" s="194"/>
    </row>
    <row r="150" spans="1:43" ht="14.15" customHeight="1">
      <c r="A150" s="50">
        <f>AF12</f>
        <v>0</v>
      </c>
      <c r="B150" s="51"/>
      <c r="C150" s="52"/>
      <c r="D150" s="53"/>
      <c r="E150" s="72"/>
      <c r="F150" s="73"/>
      <c r="G150" s="74"/>
      <c r="H150" s="75"/>
      <c r="I150" s="72"/>
      <c r="J150" s="73"/>
      <c r="K150" s="74"/>
      <c r="L150" s="75"/>
      <c r="M150" s="72"/>
      <c r="N150" s="73"/>
      <c r="O150" s="74"/>
      <c r="P150" s="75"/>
      <c r="Q150" s="72"/>
      <c r="R150" s="73"/>
      <c r="S150" s="74"/>
      <c r="T150" s="75"/>
      <c r="U150" s="72"/>
      <c r="V150" s="73"/>
      <c r="W150" s="74"/>
      <c r="X150" s="75"/>
      <c r="Y150" s="72"/>
      <c r="Z150" s="73"/>
      <c r="AA150" s="74"/>
      <c r="AB150" s="75"/>
      <c r="AC150" s="72"/>
      <c r="AD150" s="73"/>
      <c r="AE150" s="74"/>
      <c r="AF150" s="75"/>
      <c r="AG150" s="72"/>
      <c r="AH150" s="73"/>
      <c r="AI150" s="74"/>
      <c r="AJ150" s="76"/>
      <c r="AL150" s="55">
        <f t="shared" si="7"/>
        <v>0</v>
      </c>
      <c r="AM150" s="55">
        <f t="shared" si="8"/>
        <v>0</v>
      </c>
      <c r="AN150" s="55">
        <f t="shared" si="9"/>
        <v>0</v>
      </c>
      <c r="AO150" s="121"/>
      <c r="AP150" s="193"/>
      <c r="AQ150" s="194"/>
    </row>
    <row r="151" spans="1:43" ht="14.15" customHeight="1">
      <c r="A151" s="50">
        <f>H21</f>
        <v>0</v>
      </c>
      <c r="B151" s="51"/>
      <c r="C151" s="52"/>
      <c r="D151" s="53"/>
      <c r="E151" s="72"/>
      <c r="F151" s="73"/>
      <c r="G151" s="74"/>
      <c r="H151" s="75"/>
      <c r="I151" s="72"/>
      <c r="J151" s="73"/>
      <c r="K151" s="74"/>
      <c r="L151" s="75"/>
      <c r="M151" s="72"/>
      <c r="N151" s="73"/>
      <c r="O151" s="74"/>
      <c r="P151" s="75"/>
      <c r="Q151" s="72"/>
      <c r="R151" s="73"/>
      <c r="S151" s="74"/>
      <c r="T151" s="75"/>
      <c r="U151" s="72"/>
      <c r="V151" s="73"/>
      <c r="W151" s="74"/>
      <c r="X151" s="75"/>
      <c r="Y151" s="72"/>
      <c r="Z151" s="73"/>
      <c r="AA151" s="74"/>
      <c r="AB151" s="75"/>
      <c r="AC151" s="72"/>
      <c r="AD151" s="73"/>
      <c r="AE151" s="74"/>
      <c r="AF151" s="75"/>
      <c r="AG151" s="72"/>
      <c r="AH151" s="73"/>
      <c r="AI151" s="74"/>
      <c r="AJ151" s="76"/>
      <c r="AL151" s="55">
        <f t="shared" si="7"/>
        <v>0</v>
      </c>
      <c r="AM151" s="55">
        <f t="shared" si="8"/>
        <v>0</v>
      </c>
      <c r="AN151" s="55">
        <f t="shared" si="9"/>
        <v>0</v>
      </c>
      <c r="AO151" s="121"/>
      <c r="AP151" s="193"/>
      <c r="AQ151" s="194"/>
    </row>
    <row r="152" spans="1:43" ht="14.15" customHeight="1">
      <c r="A152" s="50">
        <f>J21</f>
        <v>0</v>
      </c>
      <c r="B152" s="51"/>
      <c r="C152" s="52"/>
      <c r="D152" s="53"/>
      <c r="E152" s="72"/>
      <c r="F152" s="73"/>
      <c r="G152" s="74"/>
      <c r="H152" s="75"/>
      <c r="I152" s="72"/>
      <c r="J152" s="73"/>
      <c r="K152" s="74"/>
      <c r="L152" s="75"/>
      <c r="M152" s="72"/>
      <c r="N152" s="73"/>
      <c r="O152" s="74"/>
      <c r="P152" s="75"/>
      <c r="Q152" s="72"/>
      <c r="R152" s="73"/>
      <c r="S152" s="74"/>
      <c r="T152" s="75"/>
      <c r="U152" s="72"/>
      <c r="V152" s="73"/>
      <c r="W152" s="74"/>
      <c r="X152" s="75"/>
      <c r="Y152" s="72"/>
      <c r="Z152" s="73"/>
      <c r="AA152" s="74"/>
      <c r="AB152" s="75"/>
      <c r="AC152" s="72"/>
      <c r="AD152" s="73"/>
      <c r="AE152" s="74"/>
      <c r="AF152" s="75"/>
      <c r="AG152" s="72"/>
      <c r="AH152" s="73"/>
      <c r="AI152" s="74"/>
      <c r="AJ152" s="76"/>
      <c r="AL152" s="55">
        <f t="shared" si="7"/>
        <v>0</v>
      </c>
      <c r="AM152" s="55">
        <f t="shared" si="8"/>
        <v>0</v>
      </c>
      <c r="AN152" s="55">
        <f t="shared" si="9"/>
        <v>0</v>
      </c>
      <c r="AO152" s="121"/>
      <c r="AP152" s="193"/>
      <c r="AQ152" s="194"/>
    </row>
    <row r="153" spans="1:43" ht="14.15" customHeight="1">
      <c r="A153" s="50">
        <f>L21</f>
        <v>0</v>
      </c>
      <c r="B153" s="51"/>
      <c r="C153" s="52"/>
      <c r="D153" s="53"/>
      <c r="E153" s="72"/>
      <c r="F153" s="73"/>
      <c r="G153" s="74"/>
      <c r="H153" s="75"/>
      <c r="I153" s="72"/>
      <c r="J153" s="73"/>
      <c r="K153" s="74"/>
      <c r="L153" s="75"/>
      <c r="M153" s="72"/>
      <c r="N153" s="73"/>
      <c r="O153" s="74"/>
      <c r="P153" s="75"/>
      <c r="Q153" s="72"/>
      <c r="R153" s="73"/>
      <c r="S153" s="74"/>
      <c r="T153" s="75"/>
      <c r="U153" s="72"/>
      <c r="V153" s="73"/>
      <c r="W153" s="74"/>
      <c r="X153" s="75"/>
      <c r="Y153" s="72"/>
      <c r="Z153" s="73"/>
      <c r="AA153" s="74"/>
      <c r="AB153" s="75"/>
      <c r="AC153" s="72"/>
      <c r="AD153" s="73"/>
      <c r="AE153" s="74"/>
      <c r="AF153" s="75"/>
      <c r="AG153" s="72"/>
      <c r="AH153" s="73"/>
      <c r="AI153" s="74"/>
      <c r="AJ153" s="76"/>
      <c r="AL153" s="55">
        <f t="shared" si="7"/>
        <v>0</v>
      </c>
      <c r="AM153" s="55">
        <f t="shared" si="8"/>
        <v>0</v>
      </c>
      <c r="AN153" s="55">
        <f t="shared" si="9"/>
        <v>0</v>
      </c>
      <c r="AO153" s="121"/>
      <c r="AP153" s="193"/>
      <c r="AQ153" s="194"/>
    </row>
    <row r="154" spans="1:43" ht="14.15" customHeight="1">
      <c r="A154" s="50">
        <f>N21</f>
        <v>0</v>
      </c>
      <c r="B154" s="51"/>
      <c r="C154" s="52"/>
      <c r="D154" s="53"/>
      <c r="E154" s="72"/>
      <c r="F154" s="73"/>
      <c r="G154" s="74"/>
      <c r="H154" s="75"/>
      <c r="I154" s="72"/>
      <c r="J154" s="73"/>
      <c r="K154" s="74"/>
      <c r="L154" s="75"/>
      <c r="M154" s="72"/>
      <c r="N154" s="73"/>
      <c r="O154" s="74"/>
      <c r="P154" s="75"/>
      <c r="Q154" s="72"/>
      <c r="R154" s="73"/>
      <c r="S154" s="74"/>
      <c r="T154" s="75"/>
      <c r="U154" s="72"/>
      <c r="V154" s="73"/>
      <c r="W154" s="74"/>
      <c r="X154" s="75"/>
      <c r="Y154" s="72"/>
      <c r="Z154" s="73"/>
      <c r="AA154" s="74"/>
      <c r="AB154" s="75"/>
      <c r="AC154" s="72"/>
      <c r="AD154" s="73"/>
      <c r="AE154" s="74"/>
      <c r="AF154" s="75"/>
      <c r="AG154" s="72"/>
      <c r="AH154" s="73"/>
      <c r="AI154" s="74"/>
      <c r="AJ154" s="76"/>
      <c r="AL154" s="55">
        <f t="shared" si="7"/>
        <v>0</v>
      </c>
      <c r="AM154" s="55">
        <f t="shared" si="8"/>
        <v>0</v>
      </c>
      <c r="AN154" s="55">
        <f t="shared" si="9"/>
        <v>0</v>
      </c>
      <c r="AO154" s="121"/>
      <c r="AP154" s="193"/>
      <c r="AQ154" s="194"/>
    </row>
    <row r="155" spans="1:43" ht="14.15" customHeight="1">
      <c r="A155" s="50">
        <f>P21</f>
        <v>0</v>
      </c>
      <c r="B155" s="51"/>
      <c r="C155" s="52"/>
      <c r="D155" s="53"/>
      <c r="E155" s="72"/>
      <c r="F155" s="73"/>
      <c r="G155" s="74"/>
      <c r="H155" s="75"/>
      <c r="I155" s="72"/>
      <c r="J155" s="73"/>
      <c r="K155" s="74"/>
      <c r="L155" s="75"/>
      <c r="M155" s="72"/>
      <c r="N155" s="73"/>
      <c r="O155" s="74"/>
      <c r="P155" s="75"/>
      <c r="Q155" s="72"/>
      <c r="R155" s="73"/>
      <c r="S155" s="74"/>
      <c r="T155" s="75"/>
      <c r="U155" s="72"/>
      <c r="V155" s="73"/>
      <c r="W155" s="74"/>
      <c r="X155" s="75"/>
      <c r="Y155" s="72"/>
      <c r="Z155" s="73"/>
      <c r="AA155" s="74"/>
      <c r="AB155" s="75"/>
      <c r="AC155" s="72"/>
      <c r="AD155" s="73"/>
      <c r="AE155" s="74"/>
      <c r="AF155" s="75"/>
      <c r="AG155" s="72"/>
      <c r="AH155" s="73"/>
      <c r="AI155" s="74"/>
      <c r="AJ155" s="76"/>
      <c r="AL155" s="55">
        <f t="shared" si="7"/>
        <v>0</v>
      </c>
      <c r="AM155" s="55">
        <f t="shared" si="8"/>
        <v>0</v>
      </c>
      <c r="AN155" s="55">
        <f t="shared" si="9"/>
        <v>0</v>
      </c>
      <c r="AO155" s="121"/>
      <c r="AP155" s="193"/>
      <c r="AQ155" s="194"/>
    </row>
    <row r="156" spans="1:43" ht="14.15" customHeight="1">
      <c r="A156" s="50">
        <f>R21</f>
        <v>0</v>
      </c>
      <c r="B156" s="51"/>
      <c r="C156" s="52"/>
      <c r="D156" s="53"/>
      <c r="E156" s="72"/>
      <c r="F156" s="73"/>
      <c r="G156" s="74"/>
      <c r="H156" s="75"/>
      <c r="I156" s="72"/>
      <c r="J156" s="73"/>
      <c r="K156" s="74"/>
      <c r="L156" s="75"/>
      <c r="M156" s="72"/>
      <c r="N156" s="73"/>
      <c r="O156" s="74"/>
      <c r="P156" s="75"/>
      <c r="Q156" s="72"/>
      <c r="R156" s="73"/>
      <c r="S156" s="74"/>
      <c r="T156" s="75"/>
      <c r="U156" s="72"/>
      <c r="V156" s="73"/>
      <c r="W156" s="74"/>
      <c r="X156" s="75"/>
      <c r="Y156" s="72"/>
      <c r="Z156" s="73"/>
      <c r="AA156" s="74"/>
      <c r="AB156" s="75"/>
      <c r="AC156" s="72"/>
      <c r="AD156" s="73"/>
      <c r="AE156" s="74"/>
      <c r="AF156" s="75"/>
      <c r="AG156" s="72"/>
      <c r="AH156" s="73"/>
      <c r="AI156" s="74"/>
      <c r="AJ156" s="76"/>
      <c r="AL156" s="55">
        <f t="shared" si="7"/>
        <v>0</v>
      </c>
      <c r="AM156" s="55">
        <f t="shared" si="8"/>
        <v>0</v>
      </c>
      <c r="AN156" s="55">
        <f t="shared" si="9"/>
        <v>0</v>
      </c>
      <c r="AO156" s="121"/>
      <c r="AP156" s="193"/>
      <c r="AQ156" s="194"/>
    </row>
    <row r="157" spans="1:43" ht="14.15" customHeight="1">
      <c r="A157" s="50">
        <f>T21</f>
        <v>0</v>
      </c>
      <c r="B157" s="51"/>
      <c r="C157" s="52"/>
      <c r="D157" s="53"/>
      <c r="E157" s="72"/>
      <c r="F157" s="73"/>
      <c r="G157" s="74"/>
      <c r="H157" s="75"/>
      <c r="I157" s="72"/>
      <c r="J157" s="73"/>
      <c r="K157" s="74"/>
      <c r="L157" s="75"/>
      <c r="M157" s="72"/>
      <c r="N157" s="73"/>
      <c r="O157" s="74"/>
      <c r="P157" s="75"/>
      <c r="Q157" s="72"/>
      <c r="R157" s="73"/>
      <c r="S157" s="74"/>
      <c r="T157" s="75"/>
      <c r="U157" s="72"/>
      <c r="V157" s="73"/>
      <c r="W157" s="74"/>
      <c r="X157" s="75"/>
      <c r="Y157" s="72"/>
      <c r="Z157" s="73"/>
      <c r="AA157" s="74"/>
      <c r="AB157" s="75"/>
      <c r="AC157" s="72"/>
      <c r="AD157" s="73"/>
      <c r="AE157" s="74"/>
      <c r="AF157" s="75"/>
      <c r="AG157" s="72"/>
      <c r="AH157" s="73"/>
      <c r="AI157" s="74"/>
      <c r="AJ157" s="76"/>
      <c r="AL157" s="55">
        <f t="shared" si="7"/>
        <v>0</v>
      </c>
      <c r="AM157" s="55">
        <f t="shared" si="8"/>
        <v>0</v>
      </c>
      <c r="AN157" s="55">
        <f t="shared" si="9"/>
        <v>0</v>
      </c>
      <c r="AO157" s="121"/>
      <c r="AP157" s="193"/>
      <c r="AQ157" s="194"/>
    </row>
    <row r="158" spans="1:43" ht="14.15" customHeight="1">
      <c r="A158" s="50">
        <f>V21</f>
        <v>0</v>
      </c>
      <c r="B158" s="51"/>
      <c r="C158" s="52"/>
      <c r="D158" s="53"/>
      <c r="E158" s="72"/>
      <c r="F158" s="73"/>
      <c r="G158" s="74"/>
      <c r="H158" s="75"/>
      <c r="I158" s="72"/>
      <c r="J158" s="73"/>
      <c r="K158" s="74"/>
      <c r="L158" s="75"/>
      <c r="M158" s="72"/>
      <c r="N158" s="73"/>
      <c r="O158" s="74"/>
      <c r="P158" s="75"/>
      <c r="Q158" s="72"/>
      <c r="R158" s="73"/>
      <c r="S158" s="74"/>
      <c r="T158" s="75"/>
      <c r="U158" s="72"/>
      <c r="V158" s="73"/>
      <c r="W158" s="74"/>
      <c r="X158" s="75"/>
      <c r="Y158" s="72"/>
      <c r="Z158" s="73"/>
      <c r="AA158" s="74"/>
      <c r="AB158" s="75"/>
      <c r="AC158" s="72"/>
      <c r="AD158" s="73"/>
      <c r="AE158" s="74"/>
      <c r="AF158" s="75"/>
      <c r="AG158" s="72"/>
      <c r="AH158" s="73"/>
      <c r="AI158" s="74"/>
      <c r="AJ158" s="76"/>
      <c r="AL158" s="55">
        <f t="shared" si="7"/>
        <v>0</v>
      </c>
      <c r="AM158" s="55">
        <f t="shared" si="8"/>
        <v>0</v>
      </c>
      <c r="AN158" s="55">
        <f t="shared" si="9"/>
        <v>0</v>
      </c>
      <c r="AO158" s="121"/>
      <c r="AP158" s="193"/>
      <c r="AQ158" s="194"/>
    </row>
    <row r="159" spans="1:43" ht="14.15" customHeight="1">
      <c r="A159" s="50">
        <f>X21</f>
        <v>0</v>
      </c>
      <c r="B159" s="51"/>
      <c r="C159" s="52"/>
      <c r="D159" s="53"/>
      <c r="E159" s="72"/>
      <c r="F159" s="73"/>
      <c r="G159" s="74"/>
      <c r="H159" s="75"/>
      <c r="I159" s="72"/>
      <c r="J159" s="73"/>
      <c r="K159" s="74"/>
      <c r="L159" s="75"/>
      <c r="M159" s="72"/>
      <c r="N159" s="73"/>
      <c r="O159" s="74"/>
      <c r="P159" s="75"/>
      <c r="Q159" s="72"/>
      <c r="R159" s="73"/>
      <c r="S159" s="74"/>
      <c r="T159" s="75"/>
      <c r="U159" s="72"/>
      <c r="V159" s="73"/>
      <c r="W159" s="74"/>
      <c r="X159" s="75"/>
      <c r="Y159" s="72"/>
      <c r="Z159" s="73"/>
      <c r="AA159" s="74"/>
      <c r="AB159" s="75"/>
      <c r="AC159" s="72"/>
      <c r="AD159" s="73"/>
      <c r="AE159" s="74"/>
      <c r="AF159" s="75"/>
      <c r="AG159" s="72"/>
      <c r="AH159" s="73"/>
      <c r="AI159" s="74"/>
      <c r="AJ159" s="76"/>
      <c r="AL159" s="55">
        <f t="shared" si="7"/>
        <v>0</v>
      </c>
      <c r="AM159" s="55">
        <f t="shared" si="8"/>
        <v>0</v>
      </c>
      <c r="AN159" s="55">
        <f t="shared" si="9"/>
        <v>0</v>
      </c>
      <c r="AO159" s="121"/>
      <c r="AP159" s="193"/>
      <c r="AQ159" s="194"/>
    </row>
    <row r="160" spans="1:43" ht="14.15" customHeight="1">
      <c r="A160" s="50">
        <f>Z21</f>
        <v>0</v>
      </c>
      <c r="B160" s="51"/>
      <c r="C160" s="52"/>
      <c r="D160" s="53"/>
      <c r="E160" s="72"/>
      <c r="F160" s="73"/>
      <c r="G160" s="74"/>
      <c r="H160" s="75"/>
      <c r="I160" s="72"/>
      <c r="J160" s="73"/>
      <c r="K160" s="74"/>
      <c r="L160" s="75"/>
      <c r="M160" s="72"/>
      <c r="N160" s="73"/>
      <c r="O160" s="74"/>
      <c r="P160" s="75"/>
      <c r="Q160" s="72"/>
      <c r="R160" s="73"/>
      <c r="S160" s="74"/>
      <c r="T160" s="75"/>
      <c r="U160" s="72"/>
      <c r="V160" s="73"/>
      <c r="W160" s="74"/>
      <c r="X160" s="75"/>
      <c r="Y160" s="72"/>
      <c r="Z160" s="73"/>
      <c r="AA160" s="74"/>
      <c r="AB160" s="75"/>
      <c r="AC160" s="72"/>
      <c r="AD160" s="73"/>
      <c r="AE160" s="74"/>
      <c r="AF160" s="75"/>
      <c r="AG160" s="72"/>
      <c r="AH160" s="73"/>
      <c r="AI160" s="74"/>
      <c r="AJ160" s="76"/>
      <c r="AL160" s="55">
        <f t="shared" si="7"/>
        <v>0</v>
      </c>
      <c r="AM160" s="55">
        <f t="shared" si="8"/>
        <v>0</v>
      </c>
      <c r="AN160" s="55">
        <f t="shared" si="9"/>
        <v>0</v>
      </c>
      <c r="AO160" s="121"/>
      <c r="AP160" s="193"/>
      <c r="AQ160" s="194"/>
    </row>
    <row r="161" spans="1:45" ht="14.15" customHeight="1">
      <c r="A161" s="50">
        <f>AB21</f>
        <v>0</v>
      </c>
      <c r="B161" s="51"/>
      <c r="C161" s="52"/>
      <c r="D161" s="53"/>
      <c r="E161" s="72"/>
      <c r="F161" s="73"/>
      <c r="G161" s="74"/>
      <c r="H161" s="75"/>
      <c r="I161" s="72"/>
      <c r="J161" s="73"/>
      <c r="K161" s="74"/>
      <c r="L161" s="75"/>
      <c r="M161" s="72"/>
      <c r="N161" s="73"/>
      <c r="O161" s="74"/>
      <c r="P161" s="75"/>
      <c r="Q161" s="72"/>
      <c r="R161" s="73"/>
      <c r="S161" s="74"/>
      <c r="T161" s="75"/>
      <c r="U161" s="72"/>
      <c r="V161" s="73"/>
      <c r="W161" s="74"/>
      <c r="X161" s="75"/>
      <c r="Y161" s="72"/>
      <c r="Z161" s="73"/>
      <c r="AA161" s="74"/>
      <c r="AB161" s="75"/>
      <c r="AC161" s="72"/>
      <c r="AD161" s="73"/>
      <c r="AE161" s="74"/>
      <c r="AF161" s="75"/>
      <c r="AG161" s="72"/>
      <c r="AH161" s="73"/>
      <c r="AI161" s="74"/>
      <c r="AJ161" s="76"/>
      <c r="AL161" s="55">
        <f t="shared" si="7"/>
        <v>0</v>
      </c>
      <c r="AM161" s="55">
        <f t="shared" si="8"/>
        <v>0</v>
      </c>
      <c r="AN161" s="55">
        <f t="shared" si="9"/>
        <v>0</v>
      </c>
      <c r="AO161" s="121"/>
      <c r="AP161" s="193"/>
      <c r="AQ161" s="194"/>
    </row>
    <row r="162" spans="1:45" ht="14.15" customHeight="1">
      <c r="A162" s="50">
        <f>AD21</f>
        <v>0</v>
      </c>
      <c r="B162" s="51"/>
      <c r="C162" s="52"/>
      <c r="D162" s="53"/>
      <c r="E162" s="72"/>
      <c r="F162" s="73"/>
      <c r="G162" s="74"/>
      <c r="H162" s="75"/>
      <c r="I162" s="72"/>
      <c r="J162" s="73"/>
      <c r="K162" s="74"/>
      <c r="L162" s="75"/>
      <c r="M162" s="72"/>
      <c r="N162" s="73"/>
      <c r="O162" s="74"/>
      <c r="P162" s="75"/>
      <c r="Q162" s="72"/>
      <c r="R162" s="73"/>
      <c r="S162" s="74"/>
      <c r="T162" s="75"/>
      <c r="U162" s="72"/>
      <c r="V162" s="73"/>
      <c r="W162" s="74"/>
      <c r="X162" s="75"/>
      <c r="Y162" s="72"/>
      <c r="Z162" s="73"/>
      <c r="AA162" s="74"/>
      <c r="AB162" s="75"/>
      <c r="AC162" s="72"/>
      <c r="AD162" s="73"/>
      <c r="AE162" s="74"/>
      <c r="AF162" s="75"/>
      <c r="AG162" s="72"/>
      <c r="AH162" s="73"/>
      <c r="AI162" s="74"/>
      <c r="AJ162" s="76"/>
      <c r="AL162" s="55">
        <f t="shared" si="7"/>
        <v>0</v>
      </c>
      <c r="AM162" s="55">
        <f t="shared" si="8"/>
        <v>0</v>
      </c>
      <c r="AN162" s="55">
        <f t="shared" si="9"/>
        <v>0</v>
      </c>
      <c r="AO162" s="121"/>
      <c r="AP162" s="193"/>
      <c r="AQ162" s="194"/>
    </row>
    <row r="163" spans="1:45" ht="15" thickBot="1">
      <c r="A163" s="122">
        <f>AF21</f>
        <v>0</v>
      </c>
      <c r="B163" s="123"/>
      <c r="C163" s="124"/>
      <c r="D163" s="125"/>
      <c r="E163" s="126"/>
      <c r="F163" s="127"/>
      <c r="G163" s="128"/>
      <c r="H163" s="129"/>
      <c r="I163" s="126"/>
      <c r="J163" s="127"/>
      <c r="K163" s="128"/>
      <c r="L163" s="129"/>
      <c r="M163" s="126"/>
      <c r="N163" s="127"/>
      <c r="O163" s="128"/>
      <c r="P163" s="129"/>
      <c r="Q163" s="126"/>
      <c r="R163" s="127"/>
      <c r="S163" s="128"/>
      <c r="T163" s="129"/>
      <c r="U163" s="126"/>
      <c r="V163" s="127"/>
      <c r="W163" s="128"/>
      <c r="X163" s="129"/>
      <c r="Y163" s="126"/>
      <c r="Z163" s="127"/>
      <c r="AA163" s="128"/>
      <c r="AB163" s="129"/>
      <c r="AC163" s="126"/>
      <c r="AD163" s="127"/>
      <c r="AE163" s="128"/>
      <c r="AF163" s="130"/>
      <c r="AG163" s="131"/>
      <c r="AH163" s="132"/>
      <c r="AI163" s="133"/>
      <c r="AJ163" s="134"/>
      <c r="AL163" s="87">
        <f t="shared" si="7"/>
        <v>0</v>
      </c>
      <c r="AM163" s="87">
        <f t="shared" si="8"/>
        <v>0</v>
      </c>
      <c r="AN163" s="87">
        <f t="shared" si="9"/>
        <v>0</v>
      </c>
      <c r="AO163" s="138"/>
      <c r="AP163" s="209"/>
      <c r="AQ163" s="210"/>
    </row>
    <row r="164" spans="1:45">
      <c r="A164" s="89" t="s">
        <v>65</v>
      </c>
      <c r="B164" s="90"/>
      <c r="C164" s="90"/>
      <c r="D164" s="211">
        <f>(COUNTIF(D125:E163,"f")+COUNTIF(D125:E163,"b")+COUNTIF(D125:E163,"l")+COUNTIF(D125:E163,"i")+COUNTIF(D125:E163,"com")+COUNTIF(D125:E163,"s")+COUNTIF(D125:E163,"waste"))/2</f>
        <v>0</v>
      </c>
      <c r="E164" s="212"/>
      <c r="F164" s="208">
        <f>(COUNTIF(F125:G163,"f")+COUNTIF(F125:G163,"b")+COUNTIF(F125:G163,"l")+COUNTIF(F125:G163,"i")+COUNTIF(F125:G163,"com")+COUNTIF(F125:G163,"s")+COUNTIF(F125:G163,"waste"))/2</f>
        <v>0</v>
      </c>
      <c r="G164" s="208"/>
      <c r="H164" s="208">
        <f>(COUNTIF(H125:I163,"f")+COUNTIF(H125:I163,"b")+COUNTIF(H125:I163,"l")+COUNTIF(H125:I163,"i")+COUNTIF(H125:I163,"com")+COUNTIF(H125:I163,"s")+COUNTIF(H125:I163,"waste"))/2</f>
        <v>1.5</v>
      </c>
      <c r="I164" s="208"/>
      <c r="J164" s="208">
        <f>(COUNTIF(J125:K163,"f")+COUNTIF(J125:K163,"b")+COUNTIF(J125:K163,"l")+COUNTIF(J125:K163,"i")+COUNTIF(J125:K163,"com")+COUNTIF(J125:K163,"s")+COUNTIF(J125:K163,"waste"))/2</f>
        <v>4</v>
      </c>
      <c r="K164" s="208"/>
      <c r="L164" s="208">
        <f>(COUNTIF(L125:M163,"f")+COUNTIF(L125:M163,"b")+COUNTIF(L125:M163,"l")+COUNTIF(L125:M163,"i")+COUNTIF(L125:M163,"com")+COUNTIF(L125:M163,"s")+COUNTIF(L125:M163,"waste"))/2</f>
        <v>4</v>
      </c>
      <c r="M164" s="208"/>
      <c r="N164" s="208">
        <f>(COUNTIF(N125:O163,"f")+COUNTIF(N125:O163,"b")+COUNTIF(N125:O163,"l")+COUNTIF(N125:O163,"i")+COUNTIF(N125:O163,"com")+COUNTIF(N125:O163,"s")+COUNTIF(N125:O163,"waste"))/2</f>
        <v>3.5</v>
      </c>
      <c r="O164" s="208"/>
      <c r="P164" s="208">
        <f>(COUNTIF(P125:Q163,"f")+COUNTIF(P125:Q163,"b")+COUNTIF(P125:Q163,"l")+COUNTIF(P125:Q163,"i")+COUNTIF(P125:Q163,"com")+COUNTIF(P125:Q163,"s")+COUNTIF(P125:Q163,"waste"))/2</f>
        <v>4.5</v>
      </c>
      <c r="Q164" s="208"/>
      <c r="R164" s="208">
        <f>(COUNTIF(R125:S163,"f")+COUNTIF(R125:S163,"b")+COUNTIF(R125:S163,"l")+COUNTIF(R125:S163,"i")+COUNTIF(R125:S163,"com")+COUNTIF(R125:S163,"s")+COUNTIF(R125:S163,"waste"))/2</f>
        <v>4.5</v>
      </c>
      <c r="S164" s="208"/>
      <c r="T164" s="208">
        <f>(COUNTIF(T125:U163,"f")+COUNTIF(T125:U163,"b")+COUNTIF(T125:U163,"l")+COUNTIF(T125:U163,"i")+COUNTIF(T125:U163,"com")+COUNTIF(T125:U163,"s")+COUNTIF(T125:U163,"waste"))/2</f>
        <v>5</v>
      </c>
      <c r="U164" s="208"/>
      <c r="V164" s="208">
        <f>(COUNTIF(V125:W163,"f")+COUNTIF(V125:W163,"b")+COUNTIF(V125:W163,"l")+COUNTIF(V125:W163,"i")+COUNTIF(V125:W163,"com")+COUNTIF(V125:W163,"s")+COUNTIF(V125:W163,"waste"))/2</f>
        <v>5</v>
      </c>
      <c r="W164" s="208"/>
      <c r="X164" s="208">
        <f>(COUNTIF(X125:Y163,"f")+COUNTIF(X125:Y163,"b")+COUNTIF(X125:Y163,"l")+COUNTIF(X125:Y163,"i")+COUNTIF(X125:Y163,"com")+COUNTIF(X125:Y163,"s")+COUNTIF(X125:Y163,"waste"))/2</f>
        <v>4</v>
      </c>
      <c r="Y164" s="208"/>
      <c r="Z164" s="208">
        <f>(COUNTIF(Z125:AA163,"f")+COUNTIF(Z125:AA163,"b")+COUNTIF(Z125:AA163,"l")+COUNTIF(Z125:AA163,"i")+COUNTIF(Z125:AA163,"com")+COUNTIF(Z125:AA163,"s")+COUNTIF(Z125:AA163,"waste"))/2</f>
        <v>1.5</v>
      </c>
      <c r="AA164" s="208"/>
      <c r="AB164" s="208">
        <f>(COUNTIF(AB125:AC163,"f")+COUNTIF(AB125:AC163,"b")+COUNTIF(AB125:AC163,"l")+COUNTIF(AB125:AC163,"i")+COUNTIF(AB125:AC163,"com")+COUNTIF(AB125:AC163,"s")+COUNTIF(AB125:AC163,"waste"))/2</f>
        <v>0</v>
      </c>
      <c r="AC164" s="208"/>
      <c r="AD164" s="208">
        <f>(COUNTIF(AD125:AE163,"f")+COUNTIF(AD125:AE163,"b")+COUNTIF(AD125:AE163,"l")+COUNTIF(AD125:AE163,"i")+COUNTIF(AD125:AE163,"com")+COUNTIF(AD125:AE163,"s")+COUNTIF(AD125:AE163,"waste"))/2</f>
        <v>0</v>
      </c>
      <c r="AE164" s="208"/>
      <c r="AF164" s="208">
        <f>(COUNTIF(AF125:AG163,"f")+COUNTIF(AF125:AG163,"b")+COUNTIF(AF125:AG163,"l")+COUNTIF(AF125:AG163,"i")+COUNTIF(AF125:AG163,"com")+COUNTIF(AF125:AG163,"s")+COUNTIF(AF125:AG163,"waste"))/2</f>
        <v>0</v>
      </c>
      <c r="AG164" s="208"/>
      <c r="AH164" s="91"/>
      <c r="AI164" s="91"/>
      <c r="AJ164" s="91"/>
      <c r="AN164" s="11"/>
      <c r="AO164" s="11"/>
      <c r="AP164" s="92"/>
      <c r="AQ164" s="92"/>
    </row>
    <row r="165" spans="1:45" ht="15" thickBot="1">
      <c r="A165" s="93" t="s">
        <v>66</v>
      </c>
      <c r="B165" s="94"/>
      <c r="C165" s="94"/>
      <c r="D165" s="213">
        <f>COUNTIF(D125:E163,"f")/2</f>
        <v>0</v>
      </c>
      <c r="E165" s="214"/>
      <c r="F165" s="213">
        <f>COUNTIF(F125:G163,"f")/2</f>
        <v>0</v>
      </c>
      <c r="G165" s="214"/>
      <c r="H165" s="213">
        <f>COUNTIF(H125:I163,"f")/2</f>
        <v>0</v>
      </c>
      <c r="I165" s="214"/>
      <c r="J165" s="213">
        <f>COUNTIF(J125:K163,"f")/2</f>
        <v>3</v>
      </c>
      <c r="K165" s="214"/>
      <c r="L165" s="213">
        <f>COUNTIF(L125:M163,"f")/2</f>
        <v>3</v>
      </c>
      <c r="M165" s="214"/>
      <c r="N165" s="213">
        <f>COUNTIF(N125:O163,"f")/2</f>
        <v>2.5</v>
      </c>
      <c r="O165" s="214"/>
      <c r="P165" s="213">
        <f>COUNTIF(P125:Q163,"f")/2</f>
        <v>3.5</v>
      </c>
      <c r="Q165" s="214"/>
      <c r="R165" s="213">
        <f>COUNTIF(R125:S163,"f")/2</f>
        <v>4</v>
      </c>
      <c r="S165" s="214"/>
      <c r="T165" s="213">
        <f>COUNTIF(T125:U163,"f")/2</f>
        <v>4</v>
      </c>
      <c r="U165" s="214"/>
      <c r="V165" s="213">
        <f>COUNTIF(V125:W163,"f")/2</f>
        <v>3</v>
      </c>
      <c r="W165" s="214"/>
      <c r="X165" s="213">
        <f>COUNTIF(X125:Y163,"f")/2</f>
        <v>1</v>
      </c>
      <c r="Y165" s="214"/>
      <c r="Z165" s="213">
        <f>COUNTIF(Z125:AA163,"f")/2</f>
        <v>0</v>
      </c>
      <c r="AA165" s="214"/>
      <c r="AB165" s="213">
        <f>COUNTIF(AB125:AC163,"f")/2</f>
        <v>0</v>
      </c>
      <c r="AC165" s="214"/>
      <c r="AD165" s="213">
        <f>COUNTIF(AD125:AE163,"f")/2</f>
        <v>0</v>
      </c>
      <c r="AE165" s="214"/>
      <c r="AF165" s="213">
        <f>COUNTIF(AF125:AG163,"f")/2</f>
        <v>0</v>
      </c>
      <c r="AG165" s="235"/>
      <c r="AH165" s="95"/>
      <c r="AI165" s="96"/>
      <c r="AJ165" s="96"/>
      <c r="AK165" s="137"/>
      <c r="AL165" s="97" t="s">
        <v>67</v>
      </c>
      <c r="AM165" s="97" t="s">
        <v>68</v>
      </c>
      <c r="AN165" s="11"/>
      <c r="AO165" s="11"/>
      <c r="AP165" s="92"/>
      <c r="AQ165" s="92"/>
    </row>
    <row r="166" spans="1:45" ht="14.15" customHeight="1" thickBot="1">
      <c r="A166" s="99" t="s">
        <v>69</v>
      </c>
      <c r="B166" s="100"/>
      <c r="C166" s="100"/>
      <c r="D166" s="215">
        <f>AL166*'[1]trans-h'!$C$6/100</f>
        <v>0</v>
      </c>
      <c r="E166" s="216"/>
      <c r="F166" s="215">
        <f>AL166*'[1]trans-h'!$D$6/100</f>
        <v>0</v>
      </c>
      <c r="G166" s="216"/>
      <c r="H166" s="215">
        <f>AL166*'[1]trans-h'!$E$6/100</f>
        <v>0</v>
      </c>
      <c r="I166" s="216"/>
      <c r="J166" s="215">
        <f>AL166*'[1]trans-h'!$F$6/100</f>
        <v>1.2631578947368418</v>
      </c>
      <c r="K166" s="216"/>
      <c r="L166" s="217">
        <f>AL166*'[1]trans-h'!$G$6/100</f>
        <v>2.4984520123839009</v>
      </c>
      <c r="M166" s="218"/>
      <c r="N166" s="219">
        <f>AL166*'[1]trans-h'!$H$6/100</f>
        <v>2.414860681114551</v>
      </c>
      <c r="O166" s="220"/>
      <c r="P166" s="217">
        <f>AL166*'[1]trans-h'!$I$6/100</f>
        <v>2.7399380804953557</v>
      </c>
      <c r="Q166" s="218"/>
      <c r="R166" s="219">
        <f>AL166*'[1]trans-h'!$J$6/100</f>
        <v>3.6315789473684208</v>
      </c>
      <c r="S166" s="220"/>
      <c r="T166" s="217">
        <f>AL166*'[1]trans-h'!$K$6/100</f>
        <v>4.272445820433437</v>
      </c>
      <c r="U166" s="218"/>
      <c r="V166" s="219">
        <f>AL166*'[1]trans-h'!$L$6/100</f>
        <v>3.9473684210526323</v>
      </c>
      <c r="W166" s="220"/>
      <c r="X166" s="217">
        <f>AL166*'[1]trans-h'!$M$6/100</f>
        <v>3.2321981424148611</v>
      </c>
      <c r="Y166" s="218"/>
      <c r="Z166" s="219">
        <f>AL166*'[1]trans-h'!$N$6/100</f>
        <v>0</v>
      </c>
      <c r="AA166" s="220"/>
      <c r="AB166" s="215">
        <f>AL166*'[1]trans-h'!$O$6/100</f>
        <v>0</v>
      </c>
      <c r="AC166" s="216"/>
      <c r="AD166" s="215">
        <f>AL166*'[1]trans-h'!$P$6/100</f>
        <v>0</v>
      </c>
      <c r="AE166" s="228"/>
      <c r="AF166" s="229"/>
      <c r="AG166" s="230"/>
      <c r="AH166" s="231" t="s">
        <v>70</v>
      </c>
      <c r="AI166" s="232"/>
      <c r="AJ166" s="232"/>
      <c r="AK166" s="233"/>
      <c r="AL166" s="101">
        <f>SUM(AL125:AL163)</f>
        <v>24</v>
      </c>
      <c r="AM166" s="102">
        <f>SUM(AM125:AM163)</f>
        <v>37.5</v>
      </c>
    </row>
    <row r="167" spans="1:45" ht="14.15" customHeight="1" thickBot="1">
      <c r="A167" s="103" t="s">
        <v>71</v>
      </c>
      <c r="B167" s="104"/>
      <c r="C167" s="104"/>
      <c r="D167" s="221">
        <f>D165-D166</f>
        <v>0</v>
      </c>
      <c r="E167" s="222"/>
      <c r="F167" s="221">
        <f>F165-F166</f>
        <v>0</v>
      </c>
      <c r="G167" s="222"/>
      <c r="H167" s="221">
        <f>H165-H166</f>
        <v>0</v>
      </c>
      <c r="I167" s="222"/>
      <c r="J167" s="221">
        <f>J165-J166</f>
        <v>1.7368421052631582</v>
      </c>
      <c r="K167" s="222"/>
      <c r="L167" s="221">
        <f>L165-L166</f>
        <v>0.50154798761609909</v>
      </c>
      <c r="M167" s="222"/>
      <c r="N167" s="221">
        <f>N165-N166</f>
        <v>8.5139318885449011E-2</v>
      </c>
      <c r="O167" s="222"/>
      <c r="P167" s="221">
        <f>P165-P166</f>
        <v>0.7600619195046443</v>
      </c>
      <c r="Q167" s="222"/>
      <c r="R167" s="221">
        <f>R165-R166</f>
        <v>0.3684210526315792</v>
      </c>
      <c r="S167" s="222"/>
      <c r="T167" s="221">
        <f>T165-T166</f>
        <v>-0.27244582043343701</v>
      </c>
      <c r="U167" s="222"/>
      <c r="V167" s="221">
        <f>V165-V166</f>
        <v>-0.9473684210526323</v>
      </c>
      <c r="W167" s="222"/>
      <c r="X167" s="221">
        <f>X165-X166</f>
        <v>-2.2321981424148611</v>
      </c>
      <c r="Y167" s="222"/>
      <c r="Z167" s="221">
        <f>Z165-Z166</f>
        <v>0</v>
      </c>
      <c r="AA167" s="222"/>
      <c r="AB167" s="221">
        <f>AB165-AB166</f>
        <v>0</v>
      </c>
      <c r="AC167" s="222"/>
      <c r="AD167" s="221">
        <f>AD165-AD166</f>
        <v>0</v>
      </c>
      <c r="AE167" s="222"/>
      <c r="AF167" s="223"/>
      <c r="AG167" s="224"/>
      <c r="AH167" s="225" t="s">
        <v>72</v>
      </c>
      <c r="AI167" s="226"/>
      <c r="AJ167" s="226"/>
      <c r="AK167" s="227"/>
      <c r="AL167" s="77"/>
      <c r="AM167" s="105">
        <f>AR123/AM166</f>
        <v>0</v>
      </c>
    </row>
    <row r="168" spans="1:45" ht="14.15" customHeight="1" thickBot="1"/>
    <row r="169" spans="1:45" ht="14.15" customHeight="1" thickBot="1">
      <c r="A169" s="190">
        <f>SUM(A123)+1</f>
        <v>44217</v>
      </c>
      <c r="B169" s="191"/>
      <c r="C169" s="191"/>
      <c r="D169" s="191"/>
      <c r="E169" s="191"/>
      <c r="F169" s="191"/>
      <c r="G169" s="191"/>
      <c r="H169" s="191"/>
      <c r="I169" s="191"/>
      <c r="J169" s="191"/>
      <c r="K169" s="191"/>
      <c r="L169" s="191"/>
      <c r="M169" s="191"/>
      <c r="N169" s="191"/>
      <c r="O169" s="191"/>
      <c r="P169" s="191"/>
      <c r="Q169" s="191"/>
      <c r="R169" s="191"/>
      <c r="S169" s="191"/>
      <c r="T169" s="191"/>
      <c r="U169" s="191"/>
      <c r="V169" s="191"/>
      <c r="W169" s="191"/>
      <c r="X169" s="191"/>
      <c r="Y169" s="191"/>
      <c r="Z169" s="191"/>
      <c r="AA169" s="191"/>
      <c r="AB169" s="191"/>
      <c r="AC169" s="191"/>
      <c r="AD169" s="191"/>
      <c r="AE169" s="191"/>
      <c r="AF169" s="191"/>
      <c r="AG169" s="191"/>
      <c r="AH169" s="191"/>
      <c r="AI169" s="191"/>
      <c r="AJ169" s="191"/>
      <c r="AK169" s="191"/>
      <c r="AL169" s="191"/>
      <c r="AM169" s="191"/>
      <c r="AN169" s="192"/>
      <c r="AO169" s="107"/>
      <c r="AP169" s="34" t="s">
        <v>54</v>
      </c>
      <c r="AQ169" s="203">
        <v>14</v>
      </c>
      <c r="AR169" s="205">
        <f>Q1*AQ169/100</f>
        <v>0</v>
      </c>
      <c r="AS169" s="205"/>
    </row>
    <row r="170" spans="1:45" ht="14.15" customHeight="1" thickBot="1">
      <c r="A170" s="108" t="s">
        <v>55</v>
      </c>
      <c r="B170" s="109" t="s">
        <v>56</v>
      </c>
      <c r="C170" s="110" t="s">
        <v>57</v>
      </c>
      <c r="D170" s="111" t="s">
        <v>19</v>
      </c>
      <c r="E170" s="112" t="s">
        <v>20</v>
      </c>
      <c r="F170" s="113" t="s">
        <v>21</v>
      </c>
      <c r="G170" s="114" t="s">
        <v>22</v>
      </c>
      <c r="H170" s="111" t="s">
        <v>23</v>
      </c>
      <c r="I170" s="112" t="s">
        <v>24</v>
      </c>
      <c r="J170" s="113" t="s">
        <v>25</v>
      </c>
      <c r="K170" s="114" t="s">
        <v>26</v>
      </c>
      <c r="L170" s="111" t="s">
        <v>27</v>
      </c>
      <c r="M170" s="112" t="s">
        <v>28</v>
      </c>
      <c r="N170" s="113" t="s">
        <v>29</v>
      </c>
      <c r="O170" s="114" t="s">
        <v>30</v>
      </c>
      <c r="P170" s="111" t="s">
        <v>31</v>
      </c>
      <c r="Q170" s="112" t="s">
        <v>32</v>
      </c>
      <c r="R170" s="139">
        <v>43748</v>
      </c>
      <c r="S170" s="114" t="s">
        <v>34</v>
      </c>
      <c r="T170" s="111" t="s">
        <v>35</v>
      </c>
      <c r="U170" s="112" t="s">
        <v>36</v>
      </c>
      <c r="V170" s="113" t="s">
        <v>37</v>
      </c>
      <c r="W170" s="114" t="s">
        <v>38</v>
      </c>
      <c r="X170" s="111" t="s">
        <v>39</v>
      </c>
      <c r="Y170" s="112" t="s">
        <v>40</v>
      </c>
      <c r="Z170" s="113" t="s">
        <v>41</v>
      </c>
      <c r="AA170" s="114" t="s">
        <v>42</v>
      </c>
      <c r="AB170" s="111" t="s">
        <v>43</v>
      </c>
      <c r="AC170" s="112" t="s">
        <v>44</v>
      </c>
      <c r="AD170" s="113" t="s">
        <v>45</v>
      </c>
      <c r="AE170" s="114" t="s">
        <v>46</v>
      </c>
      <c r="AF170" s="111" t="s">
        <v>47</v>
      </c>
      <c r="AG170" s="112" t="s">
        <v>48</v>
      </c>
      <c r="AH170" s="113" t="s">
        <v>49</v>
      </c>
      <c r="AI170" s="114" t="s">
        <v>50</v>
      </c>
      <c r="AJ170" s="115" t="s">
        <v>51</v>
      </c>
      <c r="AL170" s="43" t="s">
        <v>58</v>
      </c>
      <c r="AM170" s="44" t="s">
        <v>59</v>
      </c>
      <c r="AN170" s="45" t="s">
        <v>60</v>
      </c>
      <c r="AO170" s="116"/>
      <c r="AP170" s="46" t="s">
        <v>61</v>
      </c>
      <c r="AQ170" s="204"/>
      <c r="AR170" s="206">
        <f>AB1*AQ169/100</f>
        <v>17.29</v>
      </c>
      <c r="AS170" s="206"/>
    </row>
    <row r="171" spans="1:45" ht="14.15" customHeight="1">
      <c r="A171" s="47" t="str">
        <f>H3</f>
        <v>A</v>
      </c>
      <c r="B171" s="117"/>
      <c r="C171" s="118"/>
      <c r="D171" s="53"/>
      <c r="E171" s="53" t="s">
        <v>75</v>
      </c>
      <c r="F171" s="53" t="s">
        <v>75</v>
      </c>
      <c r="G171" s="53" t="s">
        <v>75</v>
      </c>
      <c r="H171" s="53" t="s">
        <v>75</v>
      </c>
      <c r="I171" s="53" t="s">
        <v>75</v>
      </c>
      <c r="J171" s="53" t="s">
        <v>78</v>
      </c>
      <c r="K171" s="53" t="s">
        <v>78</v>
      </c>
      <c r="L171" s="53" t="s">
        <v>78</v>
      </c>
      <c r="M171" s="53" t="s">
        <v>78</v>
      </c>
      <c r="N171" s="53" t="s">
        <v>78</v>
      </c>
      <c r="O171" s="53" t="s">
        <v>78</v>
      </c>
      <c r="P171" s="53"/>
      <c r="Q171" s="53" t="s">
        <v>74</v>
      </c>
      <c r="R171" s="53" t="s">
        <v>74</v>
      </c>
      <c r="S171" s="53" t="s">
        <v>74</v>
      </c>
      <c r="T171" s="53" t="s">
        <v>74</v>
      </c>
      <c r="U171" s="53" t="s">
        <v>74</v>
      </c>
      <c r="V171" s="53"/>
      <c r="W171" s="53"/>
      <c r="X171" s="53"/>
      <c r="Y171" s="53"/>
      <c r="Z171" s="53"/>
      <c r="AA171" s="53"/>
      <c r="AB171" s="53"/>
      <c r="AC171" s="53"/>
      <c r="AD171" s="53"/>
      <c r="AE171" s="53"/>
      <c r="AF171" s="53"/>
      <c r="AG171" s="53"/>
      <c r="AH171" s="53"/>
      <c r="AI171" s="53"/>
      <c r="AJ171" s="53"/>
      <c r="AK171" s="53"/>
      <c r="AL171" s="49">
        <f t="shared" ref="AL171:AL209" si="10">(COUNTIF(J171:AA171,"f"))/2</f>
        <v>2.5</v>
      </c>
      <c r="AM171" s="49">
        <f t="shared" ref="AM171:AM209" si="11">(COUNTIF(D171:AJ171,"f")+COUNTIF(D171:AJ171,"b")+COUNTIF(D171:AJ171,"l")+COUNTIF(D171:AJ171,"i")+COUNTIF(D171:AJ171,"M")+COUNTIF(D171:AJ171,"h"))/2</f>
        <v>8</v>
      </c>
      <c r="AN171" s="49">
        <f t="shared" ref="AN171:AN209" si="12">(COUNTIF(AF171:AJ171,"f")+COUNTIF(AF171:AJ171,"b")+COUNTIF(AF171:AJ171,"l")+COUNTIF(AF171:AJ171,"i")+COUNTIF(AF171:AJ171,"com fresh")+COUNTIF(AF171:AJ171,"fb")+COUNTIF(AF171:AJ171,"waste"))/2</f>
        <v>0</v>
      </c>
      <c r="AO171" s="119"/>
      <c r="AP171" s="234"/>
      <c r="AQ171" s="207"/>
    </row>
    <row r="172" spans="1:45" ht="14.15" customHeight="1">
      <c r="A172" s="50" t="str">
        <f>J3</f>
        <v>Z</v>
      </c>
      <c r="B172" s="51"/>
      <c r="C172" s="52"/>
      <c r="D172" s="53"/>
      <c r="E172" s="53"/>
      <c r="F172" s="53"/>
      <c r="G172" s="53"/>
      <c r="H172" s="53"/>
      <c r="I172" s="53"/>
      <c r="J172" s="53" t="s">
        <v>74</v>
      </c>
      <c r="K172" s="53" t="s">
        <v>74</v>
      </c>
      <c r="L172" s="53" t="s">
        <v>74</v>
      </c>
      <c r="M172" s="53" t="s">
        <v>74</v>
      </c>
      <c r="N172" s="53" t="s">
        <v>74</v>
      </c>
      <c r="O172" s="53" t="s">
        <v>74</v>
      </c>
      <c r="P172" s="53"/>
      <c r="Q172" s="53" t="s">
        <v>74</v>
      </c>
      <c r="R172" s="53" t="s">
        <v>74</v>
      </c>
      <c r="S172" s="53" t="s">
        <v>74</v>
      </c>
      <c r="T172" s="53" t="s">
        <v>74</v>
      </c>
      <c r="U172" s="53" t="s">
        <v>74</v>
      </c>
      <c r="V172" s="53" t="s">
        <v>74</v>
      </c>
      <c r="W172" s="53" t="s">
        <v>74</v>
      </c>
      <c r="X172" s="53" t="s">
        <v>74</v>
      </c>
      <c r="Y172" s="53" t="s">
        <v>73</v>
      </c>
      <c r="Z172" s="53"/>
      <c r="AA172" s="53"/>
      <c r="AB172" s="53"/>
      <c r="AC172" s="53"/>
      <c r="AD172" s="53"/>
      <c r="AE172" s="53"/>
      <c r="AF172" s="53"/>
      <c r="AG172" s="53"/>
      <c r="AH172" s="53"/>
      <c r="AI172" s="53"/>
      <c r="AJ172" s="53"/>
      <c r="AL172" s="55">
        <f t="shared" si="10"/>
        <v>7</v>
      </c>
      <c r="AM172" s="55">
        <f t="shared" si="11"/>
        <v>7.5</v>
      </c>
      <c r="AN172" s="55">
        <f t="shared" si="12"/>
        <v>0</v>
      </c>
      <c r="AO172" s="121"/>
      <c r="AP172" s="193"/>
      <c r="AQ172" s="194"/>
      <c r="AR172" s="59" t="s">
        <v>63</v>
      </c>
      <c r="AS172" s="59"/>
    </row>
    <row r="173" spans="1:45" ht="14.15" customHeight="1">
      <c r="A173" s="60" t="str">
        <f>L3</f>
        <v>E</v>
      </c>
      <c r="B173" s="51"/>
      <c r="C173" s="52"/>
      <c r="D173" s="53"/>
      <c r="E173" s="53" t="s">
        <v>75</v>
      </c>
      <c r="F173" s="53" t="s">
        <v>75</v>
      </c>
      <c r="G173" s="53" t="s">
        <v>75</v>
      </c>
      <c r="H173" s="53" t="s">
        <v>75</v>
      </c>
      <c r="I173" s="53" t="s">
        <v>75</v>
      </c>
      <c r="J173" s="53" t="s">
        <v>74</v>
      </c>
      <c r="K173" s="53" t="s">
        <v>74</v>
      </c>
      <c r="L173" s="53" t="s">
        <v>74</v>
      </c>
      <c r="M173" s="53" t="s">
        <v>74</v>
      </c>
      <c r="N173" s="53"/>
      <c r="O173" s="53"/>
      <c r="P173" s="53" t="s">
        <v>74</v>
      </c>
      <c r="Q173" s="53" t="s">
        <v>74</v>
      </c>
      <c r="R173" s="53" t="s">
        <v>74</v>
      </c>
      <c r="S173" s="53" t="s">
        <v>74</v>
      </c>
      <c r="T173" s="53" t="s">
        <v>74</v>
      </c>
      <c r="U173" s="53" t="s">
        <v>74</v>
      </c>
      <c r="V173" s="53" t="s">
        <v>74</v>
      </c>
      <c r="W173" s="53" t="s">
        <v>74</v>
      </c>
      <c r="X173" s="53"/>
      <c r="Y173" s="53"/>
      <c r="Z173" s="53"/>
      <c r="AA173" s="53"/>
      <c r="AB173" s="53"/>
      <c r="AC173" s="53"/>
      <c r="AD173" s="53"/>
      <c r="AE173" s="53"/>
      <c r="AF173" s="53"/>
      <c r="AG173" s="53"/>
      <c r="AH173" s="53"/>
      <c r="AI173" s="53"/>
      <c r="AJ173" s="53"/>
      <c r="AK173" s="53"/>
      <c r="AL173" s="55">
        <f t="shared" si="10"/>
        <v>6</v>
      </c>
      <c r="AM173" s="55">
        <f t="shared" si="11"/>
        <v>8.5</v>
      </c>
      <c r="AN173" s="55">
        <f t="shared" si="12"/>
        <v>0</v>
      </c>
      <c r="AO173" s="121"/>
      <c r="AP173" s="193"/>
      <c r="AQ173" s="194"/>
      <c r="AR173" s="195">
        <v>1.5</v>
      </c>
      <c r="AS173" s="196"/>
    </row>
    <row r="174" spans="1:45" ht="14.15" customHeight="1">
      <c r="A174" s="50" t="str">
        <f>N3</f>
        <v>R</v>
      </c>
      <c r="B174" s="51"/>
      <c r="C174" s="52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  <c r="W174" s="53"/>
      <c r="X174" s="53"/>
      <c r="Y174" s="53"/>
      <c r="Z174" s="53"/>
      <c r="AA174" s="53"/>
      <c r="AB174" s="53"/>
      <c r="AC174" s="53"/>
      <c r="AD174" s="53"/>
      <c r="AE174" s="53"/>
      <c r="AF174" s="53"/>
      <c r="AG174" s="53"/>
      <c r="AH174" s="53"/>
      <c r="AI174" s="53"/>
      <c r="AJ174" s="53"/>
      <c r="AL174" s="55">
        <f t="shared" si="10"/>
        <v>0</v>
      </c>
      <c r="AM174" s="55">
        <f t="shared" si="11"/>
        <v>0</v>
      </c>
      <c r="AN174" s="55">
        <f t="shared" si="12"/>
        <v>0</v>
      </c>
      <c r="AO174" s="121"/>
      <c r="AP174" s="193"/>
      <c r="AQ174" s="194"/>
      <c r="AR174" s="197"/>
      <c r="AS174" s="198"/>
    </row>
    <row r="175" spans="1:45" ht="14.15" customHeight="1">
      <c r="A175" s="60" t="str">
        <f>P3</f>
        <v>T</v>
      </c>
      <c r="B175" s="51"/>
      <c r="C175" s="52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 t="s">
        <v>74</v>
      </c>
      <c r="U175" s="53" t="s">
        <v>74</v>
      </c>
      <c r="V175" s="53" t="s">
        <v>74</v>
      </c>
      <c r="W175" s="53" t="s">
        <v>74</v>
      </c>
      <c r="X175" s="53" t="s">
        <v>74</v>
      </c>
      <c r="Y175" s="53" t="s">
        <v>73</v>
      </c>
      <c r="Z175" s="53"/>
      <c r="AA175" s="53"/>
      <c r="AB175" s="53"/>
      <c r="AC175" s="53"/>
      <c r="AD175" s="53"/>
      <c r="AE175" s="53"/>
      <c r="AF175" s="53"/>
      <c r="AG175" s="53"/>
      <c r="AH175" s="53"/>
      <c r="AI175" s="53"/>
      <c r="AJ175" s="53"/>
      <c r="AK175" s="53"/>
      <c r="AL175" s="55">
        <f t="shared" si="10"/>
        <v>2.5</v>
      </c>
      <c r="AM175" s="55">
        <f t="shared" si="11"/>
        <v>3</v>
      </c>
      <c r="AN175" s="55">
        <f t="shared" si="12"/>
        <v>0</v>
      </c>
      <c r="AO175" s="121"/>
      <c r="AP175" s="193"/>
      <c r="AQ175" s="194"/>
    </row>
    <row r="176" spans="1:45" ht="14.15" customHeight="1">
      <c r="A176" s="50" t="str">
        <f>R3</f>
        <v>Y</v>
      </c>
      <c r="B176" s="51"/>
      <c r="C176" s="52"/>
      <c r="D176" s="53"/>
      <c r="E176" s="53" t="s">
        <v>75</v>
      </c>
      <c r="F176" s="53" t="s">
        <v>75</v>
      </c>
      <c r="G176" s="53" t="s">
        <v>75</v>
      </c>
      <c r="H176" s="53" t="s">
        <v>75</v>
      </c>
      <c r="I176" s="53" t="s">
        <v>75</v>
      </c>
      <c r="J176" s="53" t="s">
        <v>74</v>
      </c>
      <c r="K176" s="53" t="s">
        <v>74</v>
      </c>
      <c r="L176" s="53" t="s">
        <v>74</v>
      </c>
      <c r="M176" s="53"/>
      <c r="N176" s="53" t="s">
        <v>74</v>
      </c>
      <c r="O176" s="53" t="s">
        <v>74</v>
      </c>
      <c r="P176" s="53" t="s">
        <v>74</v>
      </c>
      <c r="Q176" s="53" t="s">
        <v>74</v>
      </c>
      <c r="R176" s="53" t="s">
        <v>74</v>
      </c>
      <c r="S176" s="53" t="s">
        <v>74</v>
      </c>
      <c r="T176" s="53"/>
      <c r="U176" s="53"/>
      <c r="V176" s="53"/>
      <c r="W176" s="53"/>
      <c r="X176" s="53"/>
      <c r="Y176" s="53"/>
      <c r="Z176" s="53"/>
      <c r="AA176" s="53"/>
      <c r="AB176" s="53"/>
      <c r="AC176" s="53"/>
      <c r="AD176" s="53"/>
      <c r="AE176" s="53"/>
      <c r="AF176" s="53"/>
      <c r="AG176" s="53"/>
      <c r="AH176" s="53"/>
      <c r="AI176" s="53"/>
      <c r="AJ176" s="53"/>
      <c r="AL176" s="55">
        <f t="shared" si="10"/>
        <v>4.5</v>
      </c>
      <c r="AM176" s="55">
        <f t="shared" si="11"/>
        <v>7</v>
      </c>
      <c r="AN176" s="55">
        <f t="shared" si="12"/>
        <v>0</v>
      </c>
      <c r="AO176" s="121"/>
      <c r="AP176" s="193"/>
      <c r="AQ176" s="194"/>
      <c r="AR176" s="58" t="s">
        <v>64</v>
      </c>
      <c r="AS176" s="59"/>
    </row>
    <row r="177" spans="1:45" ht="14.15" customHeight="1">
      <c r="A177" s="60" t="str">
        <f>T3</f>
        <v>U</v>
      </c>
      <c r="B177" s="51"/>
      <c r="C177" s="52"/>
      <c r="D177" s="66"/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 t="s">
        <v>78</v>
      </c>
      <c r="V177" s="66" t="s">
        <v>78</v>
      </c>
      <c r="W177" s="66"/>
      <c r="X177" s="66"/>
      <c r="Y177" s="66"/>
      <c r="Z177" s="66"/>
      <c r="AA177" s="66"/>
      <c r="AB177" s="66"/>
      <c r="AC177" s="66"/>
      <c r="AD177" s="66"/>
      <c r="AE177" s="66"/>
      <c r="AF177" s="66"/>
      <c r="AG177" s="66"/>
      <c r="AH177" s="66"/>
      <c r="AI177" s="66"/>
      <c r="AJ177" s="66"/>
      <c r="AK177" s="48"/>
      <c r="AL177" s="55">
        <f t="shared" si="10"/>
        <v>0</v>
      </c>
      <c r="AM177" s="55">
        <f t="shared" si="11"/>
        <v>1</v>
      </c>
      <c r="AN177" s="55">
        <f t="shared" si="12"/>
        <v>0</v>
      </c>
      <c r="AO177" s="121"/>
      <c r="AP177" s="193" t="s">
        <v>79</v>
      </c>
      <c r="AQ177" s="194"/>
      <c r="AR177" s="199">
        <v>11</v>
      </c>
      <c r="AS177" s="200"/>
    </row>
    <row r="178" spans="1:45" ht="14.15" customHeight="1">
      <c r="A178" s="50" t="str">
        <f>V3</f>
        <v>I</v>
      </c>
      <c r="B178" s="51"/>
      <c r="C178" s="52"/>
      <c r="D178" s="53"/>
      <c r="E178" s="53"/>
      <c r="F178" s="53"/>
      <c r="G178" s="53" t="s">
        <v>75</v>
      </c>
      <c r="H178" s="53" t="s">
        <v>75</v>
      </c>
      <c r="I178" s="53" t="s">
        <v>75</v>
      </c>
      <c r="J178" s="53" t="s">
        <v>75</v>
      </c>
      <c r="K178" s="53" t="s">
        <v>75</v>
      </c>
      <c r="L178" s="53" t="s">
        <v>75</v>
      </c>
      <c r="M178" s="53" t="s">
        <v>76</v>
      </c>
      <c r="N178" s="53" t="s">
        <v>76</v>
      </c>
      <c r="O178" s="53" t="s">
        <v>76</v>
      </c>
      <c r="P178" s="53"/>
      <c r="Q178" s="53" t="s">
        <v>76</v>
      </c>
      <c r="R178" s="53" t="s">
        <v>76</v>
      </c>
      <c r="S178" s="53" t="s">
        <v>76</v>
      </c>
      <c r="T178" s="53" t="s">
        <v>76</v>
      </c>
      <c r="U178" s="53" t="s">
        <v>76</v>
      </c>
      <c r="V178" s="53" t="s">
        <v>75</v>
      </c>
      <c r="W178" s="53" t="s">
        <v>75</v>
      </c>
      <c r="X178" s="53" t="s">
        <v>75</v>
      </c>
      <c r="Y178" s="53" t="s">
        <v>75</v>
      </c>
      <c r="Z178" s="53"/>
      <c r="AA178" s="53"/>
      <c r="AB178" s="53"/>
      <c r="AC178" s="53"/>
      <c r="AD178" s="53"/>
      <c r="AE178" s="53"/>
      <c r="AF178" s="53"/>
      <c r="AG178" s="53"/>
      <c r="AH178" s="53"/>
      <c r="AI178" s="53"/>
      <c r="AJ178" s="53"/>
      <c r="AL178" s="55">
        <f t="shared" si="10"/>
        <v>0</v>
      </c>
      <c r="AM178" s="55">
        <f t="shared" si="11"/>
        <v>9</v>
      </c>
      <c r="AN178" s="55">
        <f t="shared" si="12"/>
        <v>0</v>
      </c>
      <c r="AO178" s="121"/>
      <c r="AP178" s="193"/>
      <c r="AQ178" s="194"/>
      <c r="AR178" s="199"/>
      <c r="AS178" s="200"/>
    </row>
    <row r="179" spans="1:45" ht="14.15" customHeight="1">
      <c r="A179" s="60">
        <f>X3</f>
        <v>0</v>
      </c>
      <c r="B179" s="51"/>
      <c r="C179" s="52"/>
      <c r="D179" s="53" t="s">
        <v>77</v>
      </c>
      <c r="E179" s="53" t="s">
        <v>77</v>
      </c>
      <c r="F179" s="53" t="s">
        <v>77</v>
      </c>
      <c r="G179" s="53" t="s">
        <v>77</v>
      </c>
      <c r="H179" s="53" t="s">
        <v>77</v>
      </c>
      <c r="I179" s="53" t="s">
        <v>77</v>
      </c>
      <c r="J179" s="53" t="s">
        <v>77</v>
      </c>
      <c r="K179" s="53" t="s">
        <v>77</v>
      </c>
      <c r="L179" s="53" t="s">
        <v>77</v>
      </c>
      <c r="M179" s="53" t="s">
        <v>77</v>
      </c>
      <c r="N179" s="53" t="s">
        <v>77</v>
      </c>
      <c r="O179" s="53" t="s">
        <v>77</v>
      </c>
      <c r="P179" s="53" t="s">
        <v>77</v>
      </c>
      <c r="Q179" s="53" t="s">
        <v>77</v>
      </c>
      <c r="R179" s="53" t="s">
        <v>77</v>
      </c>
      <c r="S179" s="53" t="s">
        <v>77</v>
      </c>
      <c r="T179" s="53" t="s">
        <v>77</v>
      </c>
      <c r="U179" s="53" t="s">
        <v>77</v>
      </c>
      <c r="V179" s="53" t="s">
        <v>77</v>
      </c>
      <c r="W179" s="53" t="s">
        <v>77</v>
      </c>
      <c r="X179" s="53" t="s">
        <v>77</v>
      </c>
      <c r="Y179" s="53" t="s">
        <v>77</v>
      </c>
      <c r="Z179" s="53" t="s">
        <v>77</v>
      </c>
      <c r="AA179" s="53" t="s">
        <v>77</v>
      </c>
      <c r="AB179" s="53" t="s">
        <v>77</v>
      </c>
      <c r="AC179" s="53" t="s">
        <v>77</v>
      </c>
      <c r="AD179" s="53" t="s">
        <v>77</v>
      </c>
      <c r="AE179" s="53" t="s">
        <v>77</v>
      </c>
      <c r="AF179" s="53" t="s">
        <v>77</v>
      </c>
      <c r="AG179" s="53" t="s">
        <v>77</v>
      </c>
      <c r="AH179" s="53" t="s">
        <v>77</v>
      </c>
      <c r="AI179" s="53" t="s">
        <v>77</v>
      </c>
      <c r="AJ179" s="53" t="s">
        <v>77</v>
      </c>
      <c r="AK179" s="48"/>
      <c r="AL179" s="55">
        <f t="shared" si="10"/>
        <v>0</v>
      </c>
      <c r="AM179" s="55">
        <f t="shared" si="11"/>
        <v>0</v>
      </c>
      <c r="AN179" s="55">
        <f t="shared" si="12"/>
        <v>0</v>
      </c>
      <c r="AO179" s="121"/>
      <c r="AP179" s="193"/>
      <c r="AQ179" s="194"/>
    </row>
    <row r="180" spans="1:45" ht="14.15" customHeight="1">
      <c r="A180" s="60">
        <f>Z3</f>
        <v>0</v>
      </c>
      <c r="B180" s="51"/>
      <c r="C180" s="52"/>
      <c r="D180" s="66"/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  <c r="AA180" s="66"/>
      <c r="AB180" s="66"/>
      <c r="AC180" s="66"/>
      <c r="AD180" s="66"/>
      <c r="AE180" s="66"/>
      <c r="AF180" s="66"/>
      <c r="AG180" s="66"/>
      <c r="AH180" s="66"/>
      <c r="AI180" s="66"/>
      <c r="AJ180" s="66"/>
      <c r="AK180" s="48"/>
      <c r="AL180" s="55">
        <f t="shared" si="10"/>
        <v>0</v>
      </c>
      <c r="AM180" s="55">
        <f t="shared" si="11"/>
        <v>0</v>
      </c>
      <c r="AN180" s="55">
        <f t="shared" si="12"/>
        <v>0</v>
      </c>
      <c r="AO180" s="121"/>
      <c r="AP180" s="193"/>
      <c r="AQ180" s="194"/>
    </row>
    <row r="181" spans="1:45" ht="14.15" customHeight="1">
      <c r="A181" s="50">
        <f>AB3</f>
        <v>0</v>
      </c>
      <c r="B181" s="51"/>
      <c r="C181" s="52"/>
      <c r="D181" s="53"/>
      <c r="E181" s="72"/>
      <c r="F181" s="73"/>
      <c r="G181" s="74"/>
      <c r="H181" s="75"/>
      <c r="I181" s="72"/>
      <c r="J181" s="73"/>
      <c r="K181" s="74"/>
      <c r="L181" s="75"/>
      <c r="M181" s="72"/>
      <c r="N181" s="73"/>
      <c r="O181" s="74"/>
      <c r="P181" s="75"/>
      <c r="Q181" s="72"/>
      <c r="R181" s="73"/>
      <c r="S181" s="74"/>
      <c r="T181" s="75"/>
      <c r="U181" s="72"/>
      <c r="V181" s="73"/>
      <c r="W181" s="74"/>
      <c r="X181" s="75"/>
      <c r="Y181" s="72"/>
      <c r="Z181" s="73"/>
      <c r="AA181" s="74"/>
      <c r="AB181" s="75"/>
      <c r="AC181" s="72"/>
      <c r="AD181" s="73"/>
      <c r="AE181" s="74"/>
      <c r="AF181" s="75"/>
      <c r="AG181" s="72"/>
      <c r="AH181" s="73"/>
      <c r="AI181" s="74"/>
      <c r="AJ181" s="76"/>
      <c r="AL181" s="55">
        <f t="shared" si="10"/>
        <v>0</v>
      </c>
      <c r="AM181" s="55">
        <f t="shared" si="11"/>
        <v>0</v>
      </c>
      <c r="AN181" s="55">
        <f t="shared" si="12"/>
        <v>0</v>
      </c>
      <c r="AO181" s="121"/>
      <c r="AP181" s="193"/>
      <c r="AQ181" s="194"/>
    </row>
    <row r="182" spans="1:45" ht="14.15" customHeight="1">
      <c r="A182" s="50">
        <f>AD3</f>
        <v>0</v>
      </c>
      <c r="B182" s="51"/>
      <c r="C182" s="52"/>
      <c r="D182" s="53"/>
      <c r="E182" s="72"/>
      <c r="F182" s="73"/>
      <c r="G182" s="74"/>
      <c r="H182" s="75"/>
      <c r="I182" s="72"/>
      <c r="J182" s="73"/>
      <c r="K182" s="74"/>
      <c r="L182" s="75"/>
      <c r="M182" s="72"/>
      <c r="N182" s="73"/>
      <c r="O182" s="74"/>
      <c r="P182" s="75"/>
      <c r="Q182" s="72"/>
      <c r="R182" s="73"/>
      <c r="S182" s="74"/>
      <c r="T182" s="75"/>
      <c r="U182" s="72"/>
      <c r="V182" s="73"/>
      <c r="W182" s="74"/>
      <c r="X182" s="75"/>
      <c r="Y182" s="72"/>
      <c r="Z182" s="73"/>
      <c r="AA182" s="74"/>
      <c r="AB182" s="75"/>
      <c r="AC182" s="72"/>
      <c r="AD182" s="73"/>
      <c r="AE182" s="74"/>
      <c r="AF182" s="75"/>
      <c r="AG182" s="72"/>
      <c r="AH182" s="73"/>
      <c r="AI182" s="74"/>
      <c r="AJ182" s="76"/>
      <c r="AL182" s="55">
        <f t="shared" si="10"/>
        <v>0</v>
      </c>
      <c r="AM182" s="55">
        <f t="shared" si="11"/>
        <v>0</v>
      </c>
      <c r="AN182" s="55">
        <f t="shared" si="12"/>
        <v>0</v>
      </c>
      <c r="AO182" s="121"/>
      <c r="AP182" s="193"/>
      <c r="AQ182" s="194"/>
    </row>
    <row r="183" spans="1:45" ht="14.15" customHeight="1">
      <c r="A183" s="50">
        <f>AF3</f>
        <v>0</v>
      </c>
      <c r="B183" s="51"/>
      <c r="C183" s="52"/>
      <c r="D183" s="53"/>
      <c r="E183" s="72"/>
      <c r="F183" s="73"/>
      <c r="G183" s="74"/>
      <c r="H183" s="75"/>
      <c r="I183" s="72"/>
      <c r="J183" s="73"/>
      <c r="K183" s="74"/>
      <c r="L183" s="75"/>
      <c r="M183" s="72"/>
      <c r="N183" s="73"/>
      <c r="O183" s="74"/>
      <c r="P183" s="75"/>
      <c r="Q183" s="72"/>
      <c r="R183" s="73"/>
      <c r="S183" s="74"/>
      <c r="T183" s="75"/>
      <c r="U183" s="72"/>
      <c r="V183" s="73"/>
      <c r="W183" s="74"/>
      <c r="X183" s="75"/>
      <c r="Y183" s="72"/>
      <c r="Z183" s="73"/>
      <c r="AA183" s="74"/>
      <c r="AB183" s="75"/>
      <c r="AC183" s="72"/>
      <c r="AD183" s="73"/>
      <c r="AE183" s="74"/>
      <c r="AF183" s="75"/>
      <c r="AG183" s="72"/>
      <c r="AH183" s="73"/>
      <c r="AI183" s="74"/>
      <c r="AJ183" s="76"/>
      <c r="AL183" s="55">
        <f t="shared" si="10"/>
        <v>0</v>
      </c>
      <c r="AM183" s="55">
        <f t="shared" si="11"/>
        <v>0</v>
      </c>
      <c r="AN183" s="55">
        <f t="shared" si="12"/>
        <v>0</v>
      </c>
      <c r="AO183" s="121"/>
      <c r="AP183" s="193"/>
      <c r="AQ183" s="194"/>
    </row>
    <row r="184" spans="1:45" ht="14.15" customHeight="1">
      <c r="A184" s="50">
        <f>H12</f>
        <v>0</v>
      </c>
      <c r="B184" s="51"/>
      <c r="C184" s="52"/>
      <c r="D184" s="53"/>
      <c r="E184" s="72"/>
      <c r="F184" s="73"/>
      <c r="G184" s="74"/>
      <c r="H184" s="75"/>
      <c r="I184" s="72"/>
      <c r="J184" s="73"/>
      <c r="K184" s="74"/>
      <c r="L184" s="75"/>
      <c r="M184" s="72"/>
      <c r="N184" s="73"/>
      <c r="O184" s="74"/>
      <c r="P184" s="75"/>
      <c r="Q184" s="72"/>
      <c r="R184" s="73"/>
      <c r="S184" s="74"/>
      <c r="T184" s="75"/>
      <c r="U184" s="72"/>
      <c r="V184" s="73"/>
      <c r="W184" s="74"/>
      <c r="X184" s="75"/>
      <c r="Y184" s="72"/>
      <c r="Z184" s="73"/>
      <c r="AA184" s="74"/>
      <c r="AB184" s="75"/>
      <c r="AC184" s="72"/>
      <c r="AD184" s="73"/>
      <c r="AE184" s="74"/>
      <c r="AF184" s="75"/>
      <c r="AG184" s="72"/>
      <c r="AH184" s="73"/>
      <c r="AI184" s="74"/>
      <c r="AJ184" s="76"/>
      <c r="AL184" s="55">
        <f t="shared" si="10"/>
        <v>0</v>
      </c>
      <c r="AM184" s="55">
        <f t="shared" si="11"/>
        <v>0</v>
      </c>
      <c r="AN184" s="55">
        <f t="shared" si="12"/>
        <v>0</v>
      </c>
      <c r="AO184" s="121"/>
      <c r="AP184" s="193"/>
      <c r="AQ184" s="194"/>
    </row>
    <row r="185" spans="1:45" ht="14.15" customHeight="1">
      <c r="A185" s="50">
        <f>J12</f>
        <v>0</v>
      </c>
      <c r="B185" s="51"/>
      <c r="C185" s="52"/>
      <c r="D185" s="53"/>
      <c r="E185" s="72"/>
      <c r="F185" s="73"/>
      <c r="G185" s="74"/>
      <c r="H185" s="75"/>
      <c r="I185" s="72"/>
      <c r="J185" s="73"/>
      <c r="K185" s="74"/>
      <c r="L185" s="75"/>
      <c r="M185" s="72"/>
      <c r="N185" s="73"/>
      <c r="O185" s="74"/>
      <c r="P185" s="75"/>
      <c r="Q185" s="72"/>
      <c r="R185" s="73"/>
      <c r="S185" s="74"/>
      <c r="T185" s="75"/>
      <c r="U185" s="72"/>
      <c r="V185" s="73"/>
      <c r="W185" s="74"/>
      <c r="X185" s="75"/>
      <c r="Y185" s="72"/>
      <c r="Z185" s="73"/>
      <c r="AA185" s="74"/>
      <c r="AB185" s="75"/>
      <c r="AC185" s="72"/>
      <c r="AD185" s="73"/>
      <c r="AE185" s="74"/>
      <c r="AF185" s="75"/>
      <c r="AG185" s="72"/>
      <c r="AH185" s="73"/>
      <c r="AI185" s="74"/>
      <c r="AJ185" s="76"/>
      <c r="AL185" s="55">
        <f t="shared" si="10"/>
        <v>0</v>
      </c>
      <c r="AM185" s="55">
        <f t="shared" si="11"/>
        <v>0</v>
      </c>
      <c r="AN185" s="55">
        <f t="shared" si="12"/>
        <v>0</v>
      </c>
      <c r="AO185" s="121"/>
      <c r="AP185" s="193"/>
      <c r="AQ185" s="194"/>
    </row>
    <row r="186" spans="1:45" ht="14.15" customHeight="1">
      <c r="A186" s="50">
        <f>L12</f>
        <v>0</v>
      </c>
      <c r="B186" s="51"/>
      <c r="C186" s="52"/>
      <c r="D186" s="53"/>
      <c r="E186" s="72"/>
      <c r="F186" s="73"/>
      <c r="G186" s="74"/>
      <c r="H186" s="75"/>
      <c r="I186" s="72"/>
      <c r="J186" s="73"/>
      <c r="K186" s="74"/>
      <c r="L186" s="75"/>
      <c r="M186" s="72"/>
      <c r="N186" s="73"/>
      <c r="O186" s="74"/>
      <c r="P186" s="75"/>
      <c r="Q186" s="72"/>
      <c r="R186" s="73"/>
      <c r="S186" s="74"/>
      <c r="T186" s="75"/>
      <c r="U186" s="72"/>
      <c r="V186" s="73"/>
      <c r="W186" s="74"/>
      <c r="X186" s="75"/>
      <c r="Y186" s="72"/>
      <c r="Z186" s="73"/>
      <c r="AA186" s="74"/>
      <c r="AB186" s="75"/>
      <c r="AC186" s="72"/>
      <c r="AD186" s="73"/>
      <c r="AE186" s="74"/>
      <c r="AF186" s="75"/>
      <c r="AG186" s="72"/>
      <c r="AH186" s="73"/>
      <c r="AI186" s="74"/>
      <c r="AJ186" s="76"/>
      <c r="AL186" s="55">
        <f t="shared" si="10"/>
        <v>0</v>
      </c>
      <c r="AM186" s="55">
        <f t="shared" si="11"/>
        <v>0</v>
      </c>
      <c r="AN186" s="55">
        <f t="shared" si="12"/>
        <v>0</v>
      </c>
      <c r="AO186" s="121"/>
      <c r="AP186" s="193"/>
      <c r="AQ186" s="194"/>
    </row>
    <row r="187" spans="1:45" ht="14.15" customHeight="1">
      <c r="A187" s="50">
        <f>N12</f>
        <v>0</v>
      </c>
      <c r="B187" s="51"/>
      <c r="C187" s="52"/>
      <c r="D187" s="53"/>
      <c r="E187" s="72"/>
      <c r="F187" s="73"/>
      <c r="G187" s="74"/>
      <c r="H187" s="75"/>
      <c r="I187" s="72"/>
      <c r="J187" s="73"/>
      <c r="K187" s="74"/>
      <c r="L187" s="75"/>
      <c r="M187" s="72"/>
      <c r="N187" s="73"/>
      <c r="O187" s="74"/>
      <c r="P187" s="75"/>
      <c r="Q187" s="72"/>
      <c r="R187" s="73"/>
      <c r="S187" s="74"/>
      <c r="T187" s="75"/>
      <c r="U187" s="72"/>
      <c r="V187" s="73"/>
      <c r="W187" s="74"/>
      <c r="X187" s="75"/>
      <c r="Y187" s="72"/>
      <c r="Z187" s="73"/>
      <c r="AA187" s="74"/>
      <c r="AB187" s="75"/>
      <c r="AC187" s="72"/>
      <c r="AD187" s="73"/>
      <c r="AE187" s="74"/>
      <c r="AF187" s="75"/>
      <c r="AG187" s="72"/>
      <c r="AH187" s="73"/>
      <c r="AI187" s="74"/>
      <c r="AJ187" s="76"/>
      <c r="AL187" s="55">
        <f t="shared" si="10"/>
        <v>0</v>
      </c>
      <c r="AM187" s="55">
        <f t="shared" si="11"/>
        <v>0</v>
      </c>
      <c r="AN187" s="55">
        <f t="shared" si="12"/>
        <v>0</v>
      </c>
      <c r="AO187" s="121"/>
      <c r="AP187" s="193"/>
      <c r="AQ187" s="194"/>
    </row>
    <row r="188" spans="1:45" ht="14.15" customHeight="1">
      <c r="A188" s="50">
        <f>P12</f>
        <v>0</v>
      </c>
      <c r="B188" s="51"/>
      <c r="C188" s="52"/>
      <c r="D188" s="53"/>
      <c r="E188" s="72"/>
      <c r="F188" s="73"/>
      <c r="G188" s="74"/>
      <c r="H188" s="75"/>
      <c r="I188" s="72"/>
      <c r="J188" s="73"/>
      <c r="K188" s="74"/>
      <c r="L188" s="75"/>
      <c r="M188" s="72"/>
      <c r="N188" s="73"/>
      <c r="O188" s="74"/>
      <c r="P188" s="75"/>
      <c r="Q188" s="72"/>
      <c r="R188" s="73"/>
      <c r="S188" s="74"/>
      <c r="T188" s="75"/>
      <c r="U188" s="72"/>
      <c r="V188" s="73"/>
      <c r="W188" s="74"/>
      <c r="X188" s="75"/>
      <c r="Y188" s="72"/>
      <c r="Z188" s="73"/>
      <c r="AA188" s="74"/>
      <c r="AB188" s="75"/>
      <c r="AC188" s="72"/>
      <c r="AD188" s="73"/>
      <c r="AE188" s="74"/>
      <c r="AF188" s="75"/>
      <c r="AG188" s="72"/>
      <c r="AH188" s="73"/>
      <c r="AI188" s="74"/>
      <c r="AJ188" s="76"/>
      <c r="AL188" s="55">
        <f t="shared" si="10"/>
        <v>0</v>
      </c>
      <c r="AM188" s="55">
        <f t="shared" si="11"/>
        <v>0</v>
      </c>
      <c r="AN188" s="55">
        <f t="shared" si="12"/>
        <v>0</v>
      </c>
      <c r="AO188" s="121"/>
      <c r="AP188" s="193"/>
      <c r="AQ188" s="194"/>
    </row>
    <row r="189" spans="1:45" ht="14.15" customHeight="1">
      <c r="A189" s="50">
        <f>R12</f>
        <v>0</v>
      </c>
      <c r="B189" s="51"/>
      <c r="C189" s="52"/>
      <c r="D189" s="53"/>
      <c r="E189" s="72"/>
      <c r="F189" s="73"/>
      <c r="G189" s="74"/>
      <c r="H189" s="75"/>
      <c r="I189" s="72"/>
      <c r="J189" s="73"/>
      <c r="K189" s="74"/>
      <c r="L189" s="75"/>
      <c r="M189" s="72"/>
      <c r="N189" s="73"/>
      <c r="O189" s="74"/>
      <c r="P189" s="75"/>
      <c r="Q189" s="72"/>
      <c r="R189" s="73"/>
      <c r="S189" s="74"/>
      <c r="T189" s="75"/>
      <c r="U189" s="72"/>
      <c r="V189" s="73"/>
      <c r="W189" s="74"/>
      <c r="X189" s="75"/>
      <c r="Y189" s="72"/>
      <c r="Z189" s="73"/>
      <c r="AA189" s="74"/>
      <c r="AB189" s="75"/>
      <c r="AC189" s="72"/>
      <c r="AD189" s="73"/>
      <c r="AE189" s="74"/>
      <c r="AF189" s="75"/>
      <c r="AG189" s="72"/>
      <c r="AH189" s="73"/>
      <c r="AI189" s="74"/>
      <c r="AJ189" s="76"/>
      <c r="AL189" s="55">
        <f t="shared" si="10"/>
        <v>0</v>
      </c>
      <c r="AM189" s="55">
        <f t="shared" si="11"/>
        <v>0</v>
      </c>
      <c r="AN189" s="55">
        <f t="shared" si="12"/>
        <v>0</v>
      </c>
      <c r="AO189" s="121"/>
      <c r="AP189" s="193"/>
      <c r="AQ189" s="194"/>
    </row>
    <row r="190" spans="1:45" ht="14.15" customHeight="1">
      <c r="A190" s="50">
        <f>T12</f>
        <v>0</v>
      </c>
      <c r="B190" s="51"/>
      <c r="C190" s="52"/>
      <c r="D190" s="53"/>
      <c r="E190" s="72"/>
      <c r="F190" s="73"/>
      <c r="G190" s="74"/>
      <c r="H190" s="75"/>
      <c r="I190" s="72"/>
      <c r="J190" s="73"/>
      <c r="K190" s="74"/>
      <c r="L190" s="75"/>
      <c r="M190" s="72"/>
      <c r="N190" s="73"/>
      <c r="O190" s="74"/>
      <c r="P190" s="75"/>
      <c r="Q190" s="72"/>
      <c r="R190" s="73"/>
      <c r="S190" s="74"/>
      <c r="T190" s="75"/>
      <c r="U190" s="72"/>
      <c r="V190" s="73"/>
      <c r="W190" s="74"/>
      <c r="X190" s="75"/>
      <c r="Y190" s="72"/>
      <c r="Z190" s="73"/>
      <c r="AA190" s="74"/>
      <c r="AB190" s="75"/>
      <c r="AC190" s="72"/>
      <c r="AD190" s="73"/>
      <c r="AE190" s="74"/>
      <c r="AF190" s="75"/>
      <c r="AG190" s="72"/>
      <c r="AH190" s="73"/>
      <c r="AI190" s="74"/>
      <c r="AJ190" s="76"/>
      <c r="AL190" s="55">
        <f t="shared" si="10"/>
        <v>0</v>
      </c>
      <c r="AM190" s="55">
        <f t="shared" si="11"/>
        <v>0</v>
      </c>
      <c r="AN190" s="55">
        <f t="shared" si="12"/>
        <v>0</v>
      </c>
      <c r="AO190" s="121"/>
      <c r="AP190" s="193"/>
      <c r="AQ190" s="194"/>
    </row>
    <row r="191" spans="1:45" ht="14.15" customHeight="1">
      <c r="A191" s="50">
        <f>V12</f>
        <v>0</v>
      </c>
      <c r="B191" s="51"/>
      <c r="C191" s="52"/>
      <c r="D191" s="53"/>
      <c r="E191" s="72"/>
      <c r="F191" s="73"/>
      <c r="G191" s="74"/>
      <c r="H191" s="75"/>
      <c r="I191" s="72"/>
      <c r="J191" s="73"/>
      <c r="K191" s="74"/>
      <c r="L191" s="75"/>
      <c r="M191" s="72"/>
      <c r="N191" s="73"/>
      <c r="O191" s="74"/>
      <c r="P191" s="75"/>
      <c r="Q191" s="72"/>
      <c r="R191" s="73"/>
      <c r="S191" s="74"/>
      <c r="T191" s="75"/>
      <c r="U191" s="72"/>
      <c r="V191" s="73"/>
      <c r="W191" s="74"/>
      <c r="X191" s="75"/>
      <c r="Y191" s="72"/>
      <c r="Z191" s="73"/>
      <c r="AA191" s="74"/>
      <c r="AB191" s="75"/>
      <c r="AC191" s="72"/>
      <c r="AD191" s="73"/>
      <c r="AE191" s="74"/>
      <c r="AF191" s="75"/>
      <c r="AG191" s="72"/>
      <c r="AH191" s="73"/>
      <c r="AI191" s="74"/>
      <c r="AJ191" s="76"/>
      <c r="AL191" s="55">
        <f t="shared" si="10"/>
        <v>0</v>
      </c>
      <c r="AM191" s="55">
        <f t="shared" si="11"/>
        <v>0</v>
      </c>
      <c r="AN191" s="55">
        <f t="shared" si="12"/>
        <v>0</v>
      </c>
      <c r="AO191" s="121"/>
      <c r="AP191" s="193"/>
      <c r="AQ191" s="194"/>
    </row>
    <row r="192" spans="1:45" ht="14.15" customHeight="1">
      <c r="A192" s="50">
        <f>X12</f>
        <v>0</v>
      </c>
      <c r="B192" s="51"/>
      <c r="C192" s="52"/>
      <c r="D192" s="53"/>
      <c r="E192" s="72"/>
      <c r="F192" s="73"/>
      <c r="G192" s="74"/>
      <c r="H192" s="75"/>
      <c r="I192" s="72"/>
      <c r="J192" s="73"/>
      <c r="K192" s="74"/>
      <c r="L192" s="75"/>
      <c r="M192" s="72"/>
      <c r="N192" s="73"/>
      <c r="O192" s="74"/>
      <c r="P192" s="75"/>
      <c r="Q192" s="72"/>
      <c r="R192" s="73"/>
      <c r="S192" s="74"/>
      <c r="T192" s="75"/>
      <c r="U192" s="72"/>
      <c r="V192" s="73"/>
      <c r="W192" s="74"/>
      <c r="X192" s="75"/>
      <c r="Y192" s="72"/>
      <c r="Z192" s="73"/>
      <c r="AA192" s="74"/>
      <c r="AB192" s="75"/>
      <c r="AC192" s="72"/>
      <c r="AD192" s="73"/>
      <c r="AE192" s="74"/>
      <c r="AF192" s="75"/>
      <c r="AG192" s="72"/>
      <c r="AH192" s="73"/>
      <c r="AI192" s="74"/>
      <c r="AJ192" s="76"/>
      <c r="AL192" s="55">
        <f t="shared" si="10"/>
        <v>0</v>
      </c>
      <c r="AM192" s="55">
        <f t="shared" si="11"/>
        <v>0</v>
      </c>
      <c r="AN192" s="55">
        <f t="shared" si="12"/>
        <v>0</v>
      </c>
      <c r="AO192" s="121"/>
      <c r="AP192" s="193"/>
      <c r="AQ192" s="194"/>
    </row>
    <row r="193" spans="1:43" ht="14.15" customHeight="1">
      <c r="A193" s="50">
        <f>Z12</f>
        <v>0</v>
      </c>
      <c r="B193" s="51"/>
      <c r="C193" s="52"/>
      <c r="D193" s="53"/>
      <c r="E193" s="72"/>
      <c r="F193" s="73"/>
      <c r="G193" s="74"/>
      <c r="H193" s="75"/>
      <c r="I193" s="72"/>
      <c r="J193" s="73"/>
      <c r="K193" s="74"/>
      <c r="L193" s="75"/>
      <c r="M193" s="72"/>
      <c r="N193" s="73"/>
      <c r="O193" s="74"/>
      <c r="P193" s="75"/>
      <c r="Q193" s="72"/>
      <c r="R193" s="73"/>
      <c r="S193" s="74"/>
      <c r="T193" s="75"/>
      <c r="U193" s="72"/>
      <c r="V193" s="73"/>
      <c r="W193" s="74"/>
      <c r="X193" s="75"/>
      <c r="Y193" s="72"/>
      <c r="Z193" s="73"/>
      <c r="AA193" s="74"/>
      <c r="AB193" s="75"/>
      <c r="AC193" s="72"/>
      <c r="AD193" s="73"/>
      <c r="AE193" s="74"/>
      <c r="AF193" s="75"/>
      <c r="AG193" s="72"/>
      <c r="AH193" s="73"/>
      <c r="AI193" s="74"/>
      <c r="AJ193" s="76"/>
      <c r="AL193" s="55">
        <f t="shared" si="10"/>
        <v>0</v>
      </c>
      <c r="AM193" s="55">
        <f t="shared" si="11"/>
        <v>0</v>
      </c>
      <c r="AN193" s="55">
        <f t="shared" si="12"/>
        <v>0</v>
      </c>
      <c r="AO193" s="121"/>
      <c r="AP193" s="193"/>
      <c r="AQ193" s="194"/>
    </row>
    <row r="194" spans="1:43" ht="14.15" customHeight="1">
      <c r="A194" s="50">
        <f>AB12</f>
        <v>0</v>
      </c>
      <c r="B194" s="51"/>
      <c r="C194" s="52"/>
      <c r="D194" s="53"/>
      <c r="E194" s="72"/>
      <c r="F194" s="73"/>
      <c r="G194" s="74"/>
      <c r="H194" s="75"/>
      <c r="I194" s="72"/>
      <c r="J194" s="73"/>
      <c r="K194" s="74"/>
      <c r="L194" s="75"/>
      <c r="M194" s="72"/>
      <c r="N194" s="73"/>
      <c r="O194" s="74"/>
      <c r="P194" s="75"/>
      <c r="Q194" s="72"/>
      <c r="R194" s="73"/>
      <c r="S194" s="74"/>
      <c r="T194" s="75"/>
      <c r="U194" s="72"/>
      <c r="V194" s="73"/>
      <c r="W194" s="74"/>
      <c r="X194" s="75"/>
      <c r="Y194" s="72"/>
      <c r="Z194" s="73"/>
      <c r="AA194" s="74"/>
      <c r="AB194" s="75"/>
      <c r="AC194" s="72"/>
      <c r="AD194" s="73"/>
      <c r="AE194" s="74"/>
      <c r="AF194" s="75"/>
      <c r="AG194" s="72"/>
      <c r="AH194" s="73"/>
      <c r="AI194" s="74"/>
      <c r="AJ194" s="76"/>
      <c r="AL194" s="55">
        <f t="shared" si="10"/>
        <v>0</v>
      </c>
      <c r="AM194" s="55">
        <f t="shared" si="11"/>
        <v>0</v>
      </c>
      <c r="AN194" s="55">
        <f t="shared" si="12"/>
        <v>0</v>
      </c>
      <c r="AO194" s="121"/>
      <c r="AP194" s="193"/>
      <c r="AQ194" s="194"/>
    </row>
    <row r="195" spans="1:43" ht="14.15" customHeight="1">
      <c r="A195" s="50">
        <f>AD12</f>
        <v>0</v>
      </c>
      <c r="B195" s="51"/>
      <c r="C195" s="52"/>
      <c r="D195" s="53"/>
      <c r="E195" s="72"/>
      <c r="F195" s="73"/>
      <c r="G195" s="74"/>
      <c r="H195" s="75"/>
      <c r="I195" s="72"/>
      <c r="J195" s="73"/>
      <c r="K195" s="74"/>
      <c r="L195" s="75"/>
      <c r="M195" s="72"/>
      <c r="N195" s="73"/>
      <c r="O195" s="74"/>
      <c r="P195" s="75"/>
      <c r="Q195" s="72"/>
      <c r="R195" s="73"/>
      <c r="S195" s="74"/>
      <c r="T195" s="75"/>
      <c r="U195" s="72"/>
      <c r="V195" s="73"/>
      <c r="W195" s="74"/>
      <c r="X195" s="75"/>
      <c r="Y195" s="72"/>
      <c r="Z195" s="73"/>
      <c r="AA195" s="74"/>
      <c r="AB195" s="75"/>
      <c r="AC195" s="72"/>
      <c r="AD195" s="73"/>
      <c r="AE195" s="74"/>
      <c r="AF195" s="75"/>
      <c r="AG195" s="72"/>
      <c r="AH195" s="73"/>
      <c r="AI195" s="74"/>
      <c r="AJ195" s="76"/>
      <c r="AL195" s="55">
        <f t="shared" si="10"/>
        <v>0</v>
      </c>
      <c r="AM195" s="55">
        <f t="shared" si="11"/>
        <v>0</v>
      </c>
      <c r="AN195" s="55">
        <f t="shared" si="12"/>
        <v>0</v>
      </c>
      <c r="AO195" s="121"/>
      <c r="AP195" s="193"/>
      <c r="AQ195" s="194"/>
    </row>
    <row r="196" spans="1:43" ht="14.15" customHeight="1">
      <c r="A196" s="50">
        <f>AF12</f>
        <v>0</v>
      </c>
      <c r="B196" s="51"/>
      <c r="C196" s="52"/>
      <c r="D196" s="53"/>
      <c r="E196" s="72"/>
      <c r="F196" s="73"/>
      <c r="G196" s="74"/>
      <c r="H196" s="75"/>
      <c r="I196" s="72"/>
      <c r="J196" s="73"/>
      <c r="K196" s="74"/>
      <c r="L196" s="75"/>
      <c r="M196" s="72"/>
      <c r="N196" s="73"/>
      <c r="O196" s="74"/>
      <c r="P196" s="75"/>
      <c r="Q196" s="72"/>
      <c r="R196" s="73"/>
      <c r="S196" s="74"/>
      <c r="T196" s="75"/>
      <c r="U196" s="72"/>
      <c r="V196" s="73"/>
      <c r="W196" s="74"/>
      <c r="X196" s="75"/>
      <c r="Y196" s="72"/>
      <c r="Z196" s="73"/>
      <c r="AA196" s="74"/>
      <c r="AB196" s="75"/>
      <c r="AC196" s="72"/>
      <c r="AD196" s="73"/>
      <c r="AE196" s="74"/>
      <c r="AF196" s="75"/>
      <c r="AG196" s="72"/>
      <c r="AH196" s="73"/>
      <c r="AI196" s="74"/>
      <c r="AJ196" s="76"/>
      <c r="AL196" s="55">
        <f t="shared" si="10"/>
        <v>0</v>
      </c>
      <c r="AM196" s="55">
        <f t="shared" si="11"/>
        <v>0</v>
      </c>
      <c r="AN196" s="55">
        <f t="shared" si="12"/>
        <v>0</v>
      </c>
      <c r="AO196" s="121"/>
      <c r="AP196" s="193"/>
      <c r="AQ196" s="194"/>
    </row>
    <row r="197" spans="1:43" ht="14.15" customHeight="1">
      <c r="A197" s="50">
        <f>H21</f>
        <v>0</v>
      </c>
      <c r="B197" s="51"/>
      <c r="C197" s="52"/>
      <c r="D197" s="53"/>
      <c r="E197" s="72"/>
      <c r="F197" s="73"/>
      <c r="G197" s="74"/>
      <c r="H197" s="75"/>
      <c r="I197" s="72"/>
      <c r="J197" s="73"/>
      <c r="K197" s="74"/>
      <c r="L197" s="75"/>
      <c r="M197" s="72"/>
      <c r="N197" s="73"/>
      <c r="O197" s="74"/>
      <c r="P197" s="75"/>
      <c r="Q197" s="72"/>
      <c r="R197" s="73"/>
      <c r="S197" s="74"/>
      <c r="T197" s="75"/>
      <c r="U197" s="72"/>
      <c r="V197" s="73"/>
      <c r="W197" s="74"/>
      <c r="X197" s="75"/>
      <c r="Y197" s="72"/>
      <c r="Z197" s="73"/>
      <c r="AA197" s="74"/>
      <c r="AB197" s="75"/>
      <c r="AC197" s="72"/>
      <c r="AD197" s="73"/>
      <c r="AE197" s="74"/>
      <c r="AF197" s="75"/>
      <c r="AG197" s="72"/>
      <c r="AH197" s="73"/>
      <c r="AI197" s="74"/>
      <c r="AJ197" s="76"/>
      <c r="AL197" s="55">
        <f t="shared" si="10"/>
        <v>0</v>
      </c>
      <c r="AM197" s="55">
        <f t="shared" si="11"/>
        <v>0</v>
      </c>
      <c r="AN197" s="55">
        <f t="shared" si="12"/>
        <v>0</v>
      </c>
      <c r="AO197" s="121"/>
      <c r="AP197" s="193"/>
      <c r="AQ197" s="194"/>
    </row>
    <row r="198" spans="1:43" ht="14.15" customHeight="1">
      <c r="A198" s="50">
        <f>J21</f>
        <v>0</v>
      </c>
      <c r="B198" s="51"/>
      <c r="C198" s="52"/>
      <c r="D198" s="53"/>
      <c r="E198" s="72"/>
      <c r="F198" s="73"/>
      <c r="G198" s="74"/>
      <c r="H198" s="75"/>
      <c r="I198" s="72"/>
      <c r="J198" s="73"/>
      <c r="K198" s="74"/>
      <c r="L198" s="75"/>
      <c r="M198" s="72"/>
      <c r="N198" s="73"/>
      <c r="O198" s="74"/>
      <c r="P198" s="75"/>
      <c r="Q198" s="72"/>
      <c r="R198" s="73"/>
      <c r="S198" s="74"/>
      <c r="T198" s="75"/>
      <c r="U198" s="72"/>
      <c r="V198" s="73"/>
      <c r="W198" s="74"/>
      <c r="X198" s="75"/>
      <c r="Y198" s="72"/>
      <c r="Z198" s="73"/>
      <c r="AA198" s="74"/>
      <c r="AB198" s="75"/>
      <c r="AC198" s="72"/>
      <c r="AD198" s="73"/>
      <c r="AE198" s="74"/>
      <c r="AF198" s="75"/>
      <c r="AG198" s="72"/>
      <c r="AH198" s="73"/>
      <c r="AI198" s="74"/>
      <c r="AJ198" s="76"/>
      <c r="AL198" s="55">
        <f t="shared" si="10"/>
        <v>0</v>
      </c>
      <c r="AM198" s="55">
        <f t="shared" si="11"/>
        <v>0</v>
      </c>
      <c r="AN198" s="55">
        <f t="shared" si="12"/>
        <v>0</v>
      </c>
      <c r="AO198" s="121"/>
      <c r="AP198" s="193"/>
      <c r="AQ198" s="194"/>
    </row>
    <row r="199" spans="1:43" ht="14.15" customHeight="1">
      <c r="A199" s="50">
        <f>L21</f>
        <v>0</v>
      </c>
      <c r="B199" s="51"/>
      <c r="C199" s="52"/>
      <c r="D199" s="53"/>
      <c r="E199" s="72"/>
      <c r="F199" s="73"/>
      <c r="G199" s="74"/>
      <c r="H199" s="75"/>
      <c r="I199" s="72"/>
      <c r="J199" s="73"/>
      <c r="K199" s="74"/>
      <c r="L199" s="75"/>
      <c r="M199" s="72"/>
      <c r="N199" s="73"/>
      <c r="O199" s="74"/>
      <c r="P199" s="75"/>
      <c r="Q199" s="72"/>
      <c r="R199" s="73"/>
      <c r="S199" s="74"/>
      <c r="T199" s="75"/>
      <c r="U199" s="72"/>
      <c r="V199" s="73"/>
      <c r="W199" s="74"/>
      <c r="X199" s="75"/>
      <c r="Y199" s="72"/>
      <c r="Z199" s="73"/>
      <c r="AA199" s="74"/>
      <c r="AB199" s="75"/>
      <c r="AC199" s="72"/>
      <c r="AD199" s="73"/>
      <c r="AE199" s="74"/>
      <c r="AF199" s="75"/>
      <c r="AG199" s="72"/>
      <c r="AH199" s="73"/>
      <c r="AI199" s="74"/>
      <c r="AJ199" s="76"/>
      <c r="AL199" s="55">
        <f t="shared" si="10"/>
        <v>0</v>
      </c>
      <c r="AM199" s="55">
        <f t="shared" si="11"/>
        <v>0</v>
      </c>
      <c r="AN199" s="55">
        <f t="shared" si="12"/>
        <v>0</v>
      </c>
      <c r="AO199" s="121"/>
      <c r="AP199" s="193"/>
      <c r="AQ199" s="194"/>
    </row>
    <row r="200" spans="1:43" ht="14.15" customHeight="1">
      <c r="A200" s="50">
        <f>N21</f>
        <v>0</v>
      </c>
      <c r="B200" s="51"/>
      <c r="C200" s="52"/>
      <c r="D200" s="53"/>
      <c r="E200" s="72"/>
      <c r="F200" s="73"/>
      <c r="G200" s="74"/>
      <c r="H200" s="75"/>
      <c r="I200" s="72"/>
      <c r="J200" s="73"/>
      <c r="K200" s="74"/>
      <c r="L200" s="75"/>
      <c r="M200" s="72"/>
      <c r="N200" s="73"/>
      <c r="O200" s="74"/>
      <c r="P200" s="75"/>
      <c r="Q200" s="72"/>
      <c r="R200" s="73"/>
      <c r="S200" s="74"/>
      <c r="T200" s="75"/>
      <c r="U200" s="72"/>
      <c r="V200" s="73"/>
      <c r="W200" s="74"/>
      <c r="X200" s="75"/>
      <c r="Y200" s="72"/>
      <c r="Z200" s="73"/>
      <c r="AA200" s="74"/>
      <c r="AB200" s="75"/>
      <c r="AC200" s="72"/>
      <c r="AD200" s="73"/>
      <c r="AE200" s="74"/>
      <c r="AF200" s="75"/>
      <c r="AG200" s="72"/>
      <c r="AH200" s="73"/>
      <c r="AI200" s="74"/>
      <c r="AJ200" s="76"/>
      <c r="AL200" s="55">
        <f t="shared" si="10"/>
        <v>0</v>
      </c>
      <c r="AM200" s="55">
        <f t="shared" si="11"/>
        <v>0</v>
      </c>
      <c r="AN200" s="55">
        <f t="shared" si="12"/>
        <v>0</v>
      </c>
      <c r="AO200" s="121"/>
      <c r="AP200" s="193"/>
      <c r="AQ200" s="194"/>
    </row>
    <row r="201" spans="1:43" ht="14.15" customHeight="1">
      <c r="A201" s="50">
        <f>P21</f>
        <v>0</v>
      </c>
      <c r="B201" s="51"/>
      <c r="C201" s="52"/>
      <c r="D201" s="53"/>
      <c r="E201" s="72"/>
      <c r="F201" s="73"/>
      <c r="G201" s="74"/>
      <c r="H201" s="75"/>
      <c r="I201" s="72"/>
      <c r="J201" s="73"/>
      <c r="K201" s="74"/>
      <c r="L201" s="75"/>
      <c r="M201" s="72"/>
      <c r="N201" s="73"/>
      <c r="O201" s="74"/>
      <c r="P201" s="75"/>
      <c r="Q201" s="72"/>
      <c r="R201" s="73"/>
      <c r="S201" s="74"/>
      <c r="T201" s="75"/>
      <c r="U201" s="72"/>
      <c r="V201" s="73"/>
      <c r="W201" s="74"/>
      <c r="X201" s="75"/>
      <c r="Y201" s="72"/>
      <c r="Z201" s="73"/>
      <c r="AA201" s="74"/>
      <c r="AB201" s="75"/>
      <c r="AC201" s="72"/>
      <c r="AD201" s="73"/>
      <c r="AE201" s="74"/>
      <c r="AF201" s="75"/>
      <c r="AG201" s="72"/>
      <c r="AH201" s="73"/>
      <c r="AI201" s="74"/>
      <c r="AJ201" s="76"/>
      <c r="AL201" s="55">
        <f t="shared" si="10"/>
        <v>0</v>
      </c>
      <c r="AM201" s="55">
        <f t="shared" si="11"/>
        <v>0</v>
      </c>
      <c r="AN201" s="55">
        <f t="shared" si="12"/>
        <v>0</v>
      </c>
      <c r="AO201" s="121"/>
      <c r="AP201" s="193"/>
      <c r="AQ201" s="194"/>
    </row>
    <row r="202" spans="1:43" ht="14.15" customHeight="1">
      <c r="A202" s="50">
        <f>R21</f>
        <v>0</v>
      </c>
      <c r="B202" s="51"/>
      <c r="C202" s="52"/>
      <c r="D202" s="53"/>
      <c r="E202" s="72"/>
      <c r="F202" s="73"/>
      <c r="G202" s="74"/>
      <c r="H202" s="75"/>
      <c r="I202" s="72"/>
      <c r="J202" s="73"/>
      <c r="K202" s="74"/>
      <c r="L202" s="75"/>
      <c r="M202" s="72"/>
      <c r="N202" s="73"/>
      <c r="O202" s="74"/>
      <c r="P202" s="75"/>
      <c r="Q202" s="72"/>
      <c r="R202" s="73"/>
      <c r="S202" s="74"/>
      <c r="T202" s="75"/>
      <c r="U202" s="72"/>
      <c r="V202" s="73"/>
      <c r="W202" s="74"/>
      <c r="X202" s="75"/>
      <c r="Y202" s="72"/>
      <c r="Z202" s="73"/>
      <c r="AA202" s="74"/>
      <c r="AB202" s="75"/>
      <c r="AC202" s="72"/>
      <c r="AD202" s="73"/>
      <c r="AE202" s="74"/>
      <c r="AF202" s="75"/>
      <c r="AG202" s="72"/>
      <c r="AH202" s="73"/>
      <c r="AI202" s="74"/>
      <c r="AJ202" s="76"/>
      <c r="AL202" s="55">
        <f t="shared" si="10"/>
        <v>0</v>
      </c>
      <c r="AM202" s="55">
        <f t="shared" si="11"/>
        <v>0</v>
      </c>
      <c r="AN202" s="55">
        <f t="shared" si="12"/>
        <v>0</v>
      </c>
      <c r="AO202" s="121"/>
      <c r="AP202" s="193"/>
      <c r="AQ202" s="194"/>
    </row>
    <row r="203" spans="1:43" ht="14.15" customHeight="1">
      <c r="A203" s="50">
        <f>T21</f>
        <v>0</v>
      </c>
      <c r="B203" s="51"/>
      <c r="C203" s="52"/>
      <c r="D203" s="53"/>
      <c r="E203" s="72"/>
      <c r="F203" s="73"/>
      <c r="G203" s="74"/>
      <c r="H203" s="75"/>
      <c r="I203" s="72"/>
      <c r="J203" s="73"/>
      <c r="K203" s="74"/>
      <c r="L203" s="75"/>
      <c r="M203" s="72"/>
      <c r="N203" s="73"/>
      <c r="O203" s="74"/>
      <c r="P203" s="75"/>
      <c r="Q203" s="72"/>
      <c r="R203" s="73"/>
      <c r="S203" s="74"/>
      <c r="T203" s="75"/>
      <c r="U203" s="72"/>
      <c r="V203" s="73"/>
      <c r="W203" s="74"/>
      <c r="X203" s="75"/>
      <c r="Y203" s="72"/>
      <c r="Z203" s="73"/>
      <c r="AA203" s="74"/>
      <c r="AB203" s="75"/>
      <c r="AC203" s="72"/>
      <c r="AD203" s="73"/>
      <c r="AE203" s="74"/>
      <c r="AF203" s="75"/>
      <c r="AG203" s="72"/>
      <c r="AH203" s="73"/>
      <c r="AI203" s="74"/>
      <c r="AJ203" s="76"/>
      <c r="AL203" s="55">
        <f t="shared" si="10"/>
        <v>0</v>
      </c>
      <c r="AM203" s="55">
        <f t="shared" si="11"/>
        <v>0</v>
      </c>
      <c r="AN203" s="55">
        <f t="shared" si="12"/>
        <v>0</v>
      </c>
      <c r="AO203" s="121"/>
      <c r="AP203" s="193"/>
      <c r="AQ203" s="194"/>
    </row>
    <row r="204" spans="1:43" ht="14.15" customHeight="1">
      <c r="A204" s="50">
        <f>V21</f>
        <v>0</v>
      </c>
      <c r="B204" s="51"/>
      <c r="C204" s="52"/>
      <c r="D204" s="53"/>
      <c r="E204" s="72"/>
      <c r="F204" s="73"/>
      <c r="G204" s="74"/>
      <c r="H204" s="75"/>
      <c r="I204" s="72"/>
      <c r="J204" s="73"/>
      <c r="K204" s="74"/>
      <c r="L204" s="75"/>
      <c r="M204" s="72"/>
      <c r="N204" s="73"/>
      <c r="O204" s="74"/>
      <c r="P204" s="75"/>
      <c r="Q204" s="72"/>
      <c r="R204" s="73"/>
      <c r="S204" s="74"/>
      <c r="T204" s="75"/>
      <c r="U204" s="72"/>
      <c r="V204" s="73"/>
      <c r="W204" s="74"/>
      <c r="X204" s="75"/>
      <c r="Y204" s="72"/>
      <c r="Z204" s="73"/>
      <c r="AA204" s="74"/>
      <c r="AB204" s="75"/>
      <c r="AC204" s="72"/>
      <c r="AD204" s="73"/>
      <c r="AE204" s="74"/>
      <c r="AF204" s="75"/>
      <c r="AG204" s="72"/>
      <c r="AH204" s="73"/>
      <c r="AI204" s="74"/>
      <c r="AJ204" s="76"/>
      <c r="AL204" s="55">
        <f t="shared" si="10"/>
        <v>0</v>
      </c>
      <c r="AM204" s="55">
        <f t="shared" si="11"/>
        <v>0</v>
      </c>
      <c r="AN204" s="55">
        <f t="shared" si="12"/>
        <v>0</v>
      </c>
      <c r="AO204" s="121"/>
      <c r="AP204" s="193"/>
      <c r="AQ204" s="194"/>
    </row>
    <row r="205" spans="1:43" ht="14.15" customHeight="1">
      <c r="A205" s="50">
        <f>X21</f>
        <v>0</v>
      </c>
      <c r="B205" s="51"/>
      <c r="C205" s="52"/>
      <c r="D205" s="53"/>
      <c r="E205" s="72"/>
      <c r="F205" s="73"/>
      <c r="G205" s="74"/>
      <c r="H205" s="75"/>
      <c r="I205" s="72"/>
      <c r="J205" s="73"/>
      <c r="K205" s="74"/>
      <c r="L205" s="75"/>
      <c r="M205" s="72"/>
      <c r="N205" s="73"/>
      <c r="O205" s="74"/>
      <c r="P205" s="75"/>
      <c r="Q205" s="72"/>
      <c r="R205" s="73"/>
      <c r="S205" s="74"/>
      <c r="T205" s="75"/>
      <c r="U205" s="72"/>
      <c r="V205" s="73"/>
      <c r="W205" s="74"/>
      <c r="X205" s="75"/>
      <c r="Y205" s="72"/>
      <c r="Z205" s="73"/>
      <c r="AA205" s="74"/>
      <c r="AB205" s="75"/>
      <c r="AC205" s="72"/>
      <c r="AD205" s="73"/>
      <c r="AE205" s="74"/>
      <c r="AF205" s="75"/>
      <c r="AG205" s="72"/>
      <c r="AH205" s="73"/>
      <c r="AI205" s="74"/>
      <c r="AJ205" s="76"/>
      <c r="AL205" s="55">
        <f t="shared" si="10"/>
        <v>0</v>
      </c>
      <c r="AM205" s="55">
        <f t="shared" si="11"/>
        <v>0</v>
      </c>
      <c r="AN205" s="55">
        <f t="shared" si="12"/>
        <v>0</v>
      </c>
      <c r="AO205" s="121"/>
      <c r="AP205" s="193"/>
      <c r="AQ205" s="194"/>
    </row>
    <row r="206" spans="1:43" ht="14.15" customHeight="1">
      <c r="A206" s="50">
        <f>Z21</f>
        <v>0</v>
      </c>
      <c r="B206" s="51"/>
      <c r="C206" s="52"/>
      <c r="D206" s="53"/>
      <c r="E206" s="72"/>
      <c r="F206" s="73"/>
      <c r="G206" s="74"/>
      <c r="H206" s="75"/>
      <c r="I206" s="72"/>
      <c r="J206" s="73"/>
      <c r="K206" s="74"/>
      <c r="L206" s="75"/>
      <c r="M206" s="72"/>
      <c r="N206" s="73"/>
      <c r="O206" s="74"/>
      <c r="P206" s="75"/>
      <c r="Q206" s="72"/>
      <c r="R206" s="73"/>
      <c r="S206" s="74"/>
      <c r="T206" s="75"/>
      <c r="U206" s="72"/>
      <c r="V206" s="73"/>
      <c r="W206" s="74"/>
      <c r="X206" s="75"/>
      <c r="Y206" s="72"/>
      <c r="Z206" s="73"/>
      <c r="AA206" s="74"/>
      <c r="AB206" s="75"/>
      <c r="AC206" s="72"/>
      <c r="AD206" s="73"/>
      <c r="AE206" s="74"/>
      <c r="AF206" s="75"/>
      <c r="AG206" s="72"/>
      <c r="AH206" s="73"/>
      <c r="AI206" s="74"/>
      <c r="AJ206" s="76"/>
      <c r="AL206" s="55">
        <f t="shared" si="10"/>
        <v>0</v>
      </c>
      <c r="AM206" s="55">
        <f t="shared" si="11"/>
        <v>0</v>
      </c>
      <c r="AN206" s="55">
        <f t="shared" si="12"/>
        <v>0</v>
      </c>
      <c r="AO206" s="121"/>
      <c r="AP206" s="193"/>
      <c r="AQ206" s="194"/>
    </row>
    <row r="207" spans="1:43" ht="14.15" customHeight="1">
      <c r="A207" s="50">
        <f>AB21</f>
        <v>0</v>
      </c>
      <c r="B207" s="51"/>
      <c r="C207" s="52"/>
      <c r="D207" s="53"/>
      <c r="E207" s="72"/>
      <c r="F207" s="73"/>
      <c r="G207" s="74"/>
      <c r="H207" s="75"/>
      <c r="I207" s="72"/>
      <c r="J207" s="73"/>
      <c r="K207" s="74"/>
      <c r="L207" s="75"/>
      <c r="M207" s="72"/>
      <c r="N207" s="73"/>
      <c r="O207" s="74"/>
      <c r="P207" s="75"/>
      <c r="Q207" s="72"/>
      <c r="R207" s="73"/>
      <c r="S207" s="74"/>
      <c r="T207" s="75"/>
      <c r="U207" s="72"/>
      <c r="V207" s="73"/>
      <c r="W207" s="74"/>
      <c r="X207" s="75"/>
      <c r="Y207" s="72"/>
      <c r="Z207" s="73"/>
      <c r="AA207" s="74"/>
      <c r="AB207" s="75"/>
      <c r="AC207" s="72"/>
      <c r="AD207" s="73"/>
      <c r="AE207" s="74"/>
      <c r="AF207" s="75"/>
      <c r="AG207" s="72"/>
      <c r="AH207" s="73"/>
      <c r="AI207" s="74"/>
      <c r="AJ207" s="76"/>
      <c r="AL207" s="55">
        <f t="shared" si="10"/>
        <v>0</v>
      </c>
      <c r="AM207" s="55">
        <f t="shared" si="11"/>
        <v>0</v>
      </c>
      <c r="AN207" s="55">
        <f t="shared" si="12"/>
        <v>0</v>
      </c>
      <c r="AO207" s="121"/>
      <c r="AP207" s="193"/>
      <c r="AQ207" s="194"/>
    </row>
    <row r="208" spans="1:43" ht="14.15" customHeight="1">
      <c r="A208" s="50">
        <f>AD21</f>
        <v>0</v>
      </c>
      <c r="B208" s="51"/>
      <c r="C208" s="52"/>
      <c r="D208" s="53"/>
      <c r="E208" s="72"/>
      <c r="F208" s="73"/>
      <c r="G208" s="74"/>
      <c r="H208" s="75"/>
      <c r="I208" s="72"/>
      <c r="J208" s="73"/>
      <c r="K208" s="74"/>
      <c r="L208" s="75"/>
      <c r="M208" s="72"/>
      <c r="N208" s="73"/>
      <c r="O208" s="74"/>
      <c r="P208" s="75"/>
      <c r="Q208" s="72"/>
      <c r="R208" s="73"/>
      <c r="S208" s="74"/>
      <c r="T208" s="75"/>
      <c r="U208" s="72"/>
      <c r="V208" s="73"/>
      <c r="W208" s="74"/>
      <c r="X208" s="75"/>
      <c r="Y208" s="72"/>
      <c r="Z208" s="73"/>
      <c r="AA208" s="74"/>
      <c r="AB208" s="75"/>
      <c r="AC208" s="72"/>
      <c r="AD208" s="73"/>
      <c r="AE208" s="74"/>
      <c r="AF208" s="75"/>
      <c r="AG208" s="72"/>
      <c r="AH208" s="73"/>
      <c r="AI208" s="74"/>
      <c r="AJ208" s="76"/>
      <c r="AL208" s="55">
        <f t="shared" si="10"/>
        <v>0</v>
      </c>
      <c r="AM208" s="55">
        <f t="shared" si="11"/>
        <v>0</v>
      </c>
      <c r="AN208" s="55">
        <f t="shared" si="12"/>
        <v>0</v>
      </c>
      <c r="AO208" s="121"/>
      <c r="AP208" s="193"/>
      <c r="AQ208" s="194"/>
    </row>
    <row r="209" spans="1:45" ht="15" thickBot="1">
      <c r="A209" s="122">
        <f>AF21</f>
        <v>0</v>
      </c>
      <c r="B209" s="123"/>
      <c r="C209" s="124"/>
      <c r="D209" s="125"/>
      <c r="E209" s="126"/>
      <c r="F209" s="127"/>
      <c r="G209" s="128"/>
      <c r="H209" s="129"/>
      <c r="I209" s="126"/>
      <c r="J209" s="127"/>
      <c r="K209" s="128"/>
      <c r="L209" s="129"/>
      <c r="M209" s="126"/>
      <c r="N209" s="127"/>
      <c r="O209" s="128"/>
      <c r="P209" s="129"/>
      <c r="Q209" s="126"/>
      <c r="R209" s="127"/>
      <c r="S209" s="128"/>
      <c r="T209" s="129"/>
      <c r="U209" s="126"/>
      <c r="V209" s="127"/>
      <c r="W209" s="128"/>
      <c r="X209" s="129"/>
      <c r="Y209" s="126"/>
      <c r="Z209" s="127"/>
      <c r="AA209" s="128"/>
      <c r="AB209" s="129"/>
      <c r="AC209" s="126"/>
      <c r="AD209" s="127"/>
      <c r="AE209" s="128"/>
      <c r="AF209" s="130"/>
      <c r="AG209" s="131"/>
      <c r="AH209" s="132"/>
      <c r="AI209" s="133"/>
      <c r="AJ209" s="134"/>
      <c r="AL209" s="87">
        <f t="shared" si="10"/>
        <v>0</v>
      </c>
      <c r="AM209" s="87">
        <f t="shared" si="11"/>
        <v>0</v>
      </c>
      <c r="AN209" s="87">
        <f t="shared" si="12"/>
        <v>0</v>
      </c>
      <c r="AO209" s="138"/>
      <c r="AP209" s="209"/>
      <c r="AQ209" s="210"/>
    </row>
    <row r="210" spans="1:45">
      <c r="A210" s="89" t="s">
        <v>65</v>
      </c>
      <c r="B210" s="90"/>
      <c r="C210" s="90"/>
      <c r="D210" s="211">
        <f>(COUNTIF(D171:E209,"f")+COUNTIF(D171:E209,"b")+COUNTIF(D171:E209,"l")+COUNTIF(D171:E209,"i")+COUNTIF(D171:E209,"com")+COUNTIF(D171:E209,"s")+COUNTIF(D171:E209,"waste"))/2</f>
        <v>1.5</v>
      </c>
      <c r="E210" s="212"/>
      <c r="F210" s="208">
        <f>(COUNTIF(F171:G209,"f")+COUNTIF(F171:G209,"b")+COUNTIF(F171:G209,"l")+COUNTIF(F171:G209,"i")+COUNTIF(F171:G209,"com")+COUNTIF(F171:G209,"s")+COUNTIF(F171:G209,"waste"))/2</f>
        <v>3.5</v>
      </c>
      <c r="G210" s="208"/>
      <c r="H210" s="208">
        <f>(COUNTIF(H171:I209,"f")+COUNTIF(H171:I209,"b")+COUNTIF(H171:I209,"l")+COUNTIF(H171:I209,"i")+COUNTIF(H171:I209,"com")+COUNTIF(H171:I209,"s")+COUNTIF(H171:I209,"waste"))/2</f>
        <v>4</v>
      </c>
      <c r="I210" s="208"/>
      <c r="J210" s="208">
        <f>(COUNTIF(J171:K209,"f")+COUNTIF(J171:K209,"b")+COUNTIF(J171:K209,"l")+COUNTIF(J171:K209,"i")+COUNTIF(J171:K209,"com")+COUNTIF(J171:K209,"s")+COUNTIF(J171:K209,"waste"))/2</f>
        <v>5</v>
      </c>
      <c r="K210" s="208"/>
      <c r="L210" s="208">
        <f>(COUNTIF(L171:M209,"f")+COUNTIF(L171:M209,"b")+COUNTIF(L171:M209,"l")+COUNTIF(L171:M209,"i")+COUNTIF(L171:M209,"com")+COUNTIF(L171:M209,"s")+COUNTIF(L171:M209,"waste"))/2</f>
        <v>4.5</v>
      </c>
      <c r="M210" s="208"/>
      <c r="N210" s="208">
        <f>(COUNTIF(N171:O209,"f")+COUNTIF(N171:O209,"b")+COUNTIF(N171:O209,"l")+COUNTIF(N171:O209,"i")+COUNTIF(N171:O209,"com")+COUNTIF(N171:O209,"s")+COUNTIF(N171:O209,"waste"))/2</f>
        <v>4</v>
      </c>
      <c r="O210" s="208"/>
      <c r="P210" s="208">
        <f>(COUNTIF(P171:Q209,"f")+COUNTIF(P171:Q209,"b")+COUNTIF(P171:Q209,"l")+COUNTIF(P171:Q209,"i")+COUNTIF(P171:Q209,"com")+COUNTIF(P171:Q209,"s")+COUNTIF(P171:Q209,"waste"))/2</f>
        <v>3.5</v>
      </c>
      <c r="Q210" s="208"/>
      <c r="R210" s="208">
        <f>(COUNTIF(R171:S209,"f")+COUNTIF(R171:S209,"b")+COUNTIF(R171:S209,"l")+COUNTIF(R171:S209,"i")+COUNTIF(R171:S209,"com")+COUNTIF(R171:S209,"s")+COUNTIF(R171:S209,"waste"))/2</f>
        <v>5</v>
      </c>
      <c r="S210" s="208"/>
      <c r="T210" s="208">
        <f>(COUNTIF(T171:U209,"f")+COUNTIF(T171:U209,"b")+COUNTIF(T171:U209,"l")+COUNTIF(T171:U209,"i")+COUNTIF(T171:U209,"com")+COUNTIF(T171:U209,"s")+COUNTIF(T171:U209,"waste"))/2</f>
        <v>5.5</v>
      </c>
      <c r="U210" s="208"/>
      <c r="V210" s="208">
        <f>(COUNTIF(V171:W209,"f")+COUNTIF(V171:W209,"b")+COUNTIF(V171:W209,"l")+COUNTIF(V171:W209,"i")+COUNTIF(V171:W209,"com")+COUNTIF(V171:W209,"s")+COUNTIF(V171:W209,"waste"))/2</f>
        <v>4.5</v>
      </c>
      <c r="W210" s="208"/>
      <c r="X210" s="208">
        <f>(COUNTIF(X171:Y209,"f")+COUNTIF(X171:Y209,"b")+COUNTIF(X171:Y209,"l")+COUNTIF(X171:Y209,"i")+COUNTIF(X171:Y209,"com")+COUNTIF(X171:Y209,"s")+COUNTIF(X171:Y209,"waste"))/2</f>
        <v>3</v>
      </c>
      <c r="Y210" s="208"/>
      <c r="Z210" s="208">
        <f>(COUNTIF(Z171:AA209,"f")+COUNTIF(Z171:AA209,"b")+COUNTIF(Z171:AA209,"l")+COUNTIF(Z171:AA209,"i")+COUNTIF(Z171:AA209,"com")+COUNTIF(Z171:AA209,"s")+COUNTIF(Z171:AA209,"waste"))/2</f>
        <v>0</v>
      </c>
      <c r="AA210" s="208"/>
      <c r="AB210" s="208">
        <f>(COUNTIF(AB171:AC209,"f")+COUNTIF(AB171:AC209,"b")+COUNTIF(AB171:AC209,"l")+COUNTIF(AB171:AC209,"i")+COUNTIF(AB171:AC209,"com")+COUNTIF(AB171:AC209,"s")+COUNTIF(AB171:AC209,"waste"))/2</f>
        <v>0</v>
      </c>
      <c r="AC210" s="208"/>
      <c r="AD210" s="208">
        <f>(COUNTIF(AD171:AE209,"f")+COUNTIF(AD171:AE209,"b")+COUNTIF(AD171:AE209,"l")+COUNTIF(AD171:AE209,"i")+COUNTIF(AD171:AE209,"com")+COUNTIF(AD171:AE209,"s")+COUNTIF(AD171:AE209,"waste"))/2</f>
        <v>0</v>
      </c>
      <c r="AE210" s="208"/>
      <c r="AF210" s="208">
        <f>(COUNTIF(AF171:AG209,"f")+COUNTIF(AF171:AG209,"b")+COUNTIF(AF171:AG209,"l")+COUNTIF(AF171:AG209,"i")+COUNTIF(AF171:AG209,"com")+COUNTIF(AF171:AG209,"s")+COUNTIF(AF171:AG209,"waste"))/2</f>
        <v>0</v>
      </c>
      <c r="AG210" s="208"/>
      <c r="AH210" s="91"/>
      <c r="AI210" s="91"/>
      <c r="AJ210" s="91"/>
      <c r="AN210" s="11"/>
      <c r="AO210" s="11"/>
      <c r="AP210" s="92"/>
      <c r="AQ210" s="92"/>
    </row>
    <row r="211" spans="1:45" ht="15" thickBot="1">
      <c r="A211" s="93" t="s">
        <v>66</v>
      </c>
      <c r="B211" s="94"/>
      <c r="C211" s="94"/>
      <c r="D211" s="213">
        <f>COUNTIF(D171:E209,"f")/2</f>
        <v>0</v>
      </c>
      <c r="E211" s="214"/>
      <c r="F211" s="213">
        <f>COUNTIF(F171:G209,"f")/2</f>
        <v>0</v>
      </c>
      <c r="G211" s="214"/>
      <c r="H211" s="213">
        <f>COUNTIF(H171:I209,"f")/2</f>
        <v>0</v>
      </c>
      <c r="I211" s="214"/>
      <c r="J211" s="213">
        <f>COUNTIF(J171:K209,"f")/2</f>
        <v>3</v>
      </c>
      <c r="K211" s="214"/>
      <c r="L211" s="213">
        <f>COUNTIF(L171:M209,"f")/2</f>
        <v>2.5</v>
      </c>
      <c r="M211" s="214"/>
      <c r="N211" s="213">
        <f>COUNTIF(N171:O209,"f")/2</f>
        <v>2</v>
      </c>
      <c r="O211" s="214"/>
      <c r="P211" s="213">
        <f>COUNTIF(P171:Q209,"f")/2</f>
        <v>3</v>
      </c>
      <c r="Q211" s="214"/>
      <c r="R211" s="213">
        <f>COUNTIF(R171:S209,"f")/2</f>
        <v>4</v>
      </c>
      <c r="S211" s="214"/>
      <c r="T211" s="213">
        <f>COUNTIF(T171:U209,"f")/2</f>
        <v>4</v>
      </c>
      <c r="U211" s="214"/>
      <c r="V211" s="213">
        <f>COUNTIF(V171:W209,"f")/2</f>
        <v>3</v>
      </c>
      <c r="W211" s="214"/>
      <c r="X211" s="213">
        <f>COUNTIF(X171:Y209,"f")/2</f>
        <v>1</v>
      </c>
      <c r="Y211" s="214"/>
      <c r="Z211" s="213">
        <f>COUNTIF(Z171:AA209,"f")/2</f>
        <v>0</v>
      </c>
      <c r="AA211" s="214"/>
      <c r="AB211" s="213">
        <f>COUNTIF(AB171:AC209,"f")/2</f>
        <v>0</v>
      </c>
      <c r="AC211" s="214"/>
      <c r="AD211" s="213">
        <f>COUNTIF(AD171:AE209,"f")/2</f>
        <v>0</v>
      </c>
      <c r="AE211" s="214"/>
      <c r="AF211" s="213">
        <f>COUNTIF(AF171:AG209,"f")/2</f>
        <v>0</v>
      </c>
      <c r="AG211" s="235"/>
      <c r="AH211" s="95"/>
      <c r="AI211" s="96"/>
      <c r="AJ211" s="96"/>
      <c r="AK211" s="137"/>
      <c r="AL211" s="97" t="s">
        <v>67</v>
      </c>
      <c r="AM211" s="97" t="s">
        <v>68</v>
      </c>
      <c r="AN211" s="11"/>
      <c r="AO211" s="11"/>
      <c r="AP211" s="92"/>
      <c r="AQ211" s="92"/>
    </row>
    <row r="212" spans="1:45" ht="14.15" customHeight="1" thickBot="1">
      <c r="A212" s="99" t="s">
        <v>69</v>
      </c>
      <c r="B212" s="100"/>
      <c r="C212" s="100"/>
      <c r="D212" s="215">
        <f>AL212*'[1]trans-h'!$C$6/100</f>
        <v>0</v>
      </c>
      <c r="E212" s="216"/>
      <c r="F212" s="215">
        <f>AL212*'[1]trans-h'!$D$6/100</f>
        <v>0</v>
      </c>
      <c r="G212" s="216"/>
      <c r="H212" s="215">
        <f>AL212*'[1]trans-h'!$E$6/100</f>
        <v>0</v>
      </c>
      <c r="I212" s="216"/>
      <c r="J212" s="215">
        <f>AL212*'[1]trans-h'!$F$6/100</f>
        <v>1.1842105263157894</v>
      </c>
      <c r="K212" s="216"/>
      <c r="L212" s="217">
        <f>AL212*'[1]trans-h'!$G$6/100</f>
        <v>2.3422987616099071</v>
      </c>
      <c r="M212" s="218"/>
      <c r="N212" s="219">
        <f>AL212*'[1]trans-h'!$H$6/100</f>
        <v>2.2639318885448914</v>
      </c>
      <c r="O212" s="220"/>
      <c r="P212" s="217">
        <f>AL212*'[1]trans-h'!$I$6/100</f>
        <v>2.5686919504643964</v>
      </c>
      <c r="Q212" s="218"/>
      <c r="R212" s="219">
        <f>AL212*'[1]trans-h'!$J$6/100</f>
        <v>3.4046052631578947</v>
      </c>
      <c r="S212" s="220"/>
      <c r="T212" s="217">
        <f>AL212*'[1]trans-h'!$K$6/100</f>
        <v>4.0054179566563475</v>
      </c>
      <c r="U212" s="218"/>
      <c r="V212" s="219">
        <f>AL212*'[1]trans-h'!$L$6/100</f>
        <v>3.7006578947368429</v>
      </c>
      <c r="W212" s="220"/>
      <c r="X212" s="217">
        <f>AL212*'[1]trans-h'!$M$6/100</f>
        <v>3.030185758513932</v>
      </c>
      <c r="Y212" s="218"/>
      <c r="Z212" s="219">
        <f>AL212*'[1]trans-h'!$N$6/100</f>
        <v>0</v>
      </c>
      <c r="AA212" s="220"/>
      <c r="AB212" s="215">
        <f>AL212*'[1]trans-h'!$O$6/100</f>
        <v>0</v>
      </c>
      <c r="AC212" s="216"/>
      <c r="AD212" s="215">
        <f>AL212*'[1]trans-h'!$P$6/100</f>
        <v>0</v>
      </c>
      <c r="AE212" s="228"/>
      <c r="AF212" s="229"/>
      <c r="AG212" s="230"/>
      <c r="AH212" s="231" t="s">
        <v>70</v>
      </c>
      <c r="AI212" s="232"/>
      <c r="AJ212" s="232"/>
      <c r="AK212" s="233"/>
      <c r="AL212" s="101">
        <f>SUM(AL171:AL209)</f>
        <v>22.5</v>
      </c>
      <c r="AM212" s="102">
        <f>SUM(AM171:AM209)</f>
        <v>44</v>
      </c>
    </row>
    <row r="213" spans="1:45" ht="14.15" customHeight="1" thickBot="1">
      <c r="A213" s="103" t="s">
        <v>71</v>
      </c>
      <c r="B213" s="104"/>
      <c r="C213" s="104"/>
      <c r="D213" s="221">
        <f>D211-D212</f>
        <v>0</v>
      </c>
      <c r="E213" s="222"/>
      <c r="F213" s="221">
        <f>F211-F212</f>
        <v>0</v>
      </c>
      <c r="G213" s="222"/>
      <c r="H213" s="221">
        <f>H211-H212</f>
        <v>0</v>
      </c>
      <c r="I213" s="222"/>
      <c r="J213" s="221">
        <f>J211-J212</f>
        <v>1.8157894736842106</v>
      </c>
      <c r="K213" s="222"/>
      <c r="L213" s="221">
        <f>L211-L212</f>
        <v>0.15770123839009287</v>
      </c>
      <c r="M213" s="222"/>
      <c r="N213" s="221">
        <f>N211-N212</f>
        <v>-0.26393188854489136</v>
      </c>
      <c r="O213" s="222"/>
      <c r="P213" s="221">
        <f>P211-P212</f>
        <v>0.43130804953560364</v>
      </c>
      <c r="Q213" s="222"/>
      <c r="R213" s="221">
        <f>R211-R212</f>
        <v>0.59539473684210531</v>
      </c>
      <c r="S213" s="222"/>
      <c r="T213" s="221">
        <f>T211-T212</f>
        <v>-5.4179566563474779E-3</v>
      </c>
      <c r="U213" s="222"/>
      <c r="V213" s="221">
        <f>V211-V212</f>
        <v>-0.70065789473684292</v>
      </c>
      <c r="W213" s="222"/>
      <c r="X213" s="221">
        <f>X211-X212</f>
        <v>-2.030185758513932</v>
      </c>
      <c r="Y213" s="222"/>
      <c r="Z213" s="221">
        <f>Z211-Z212</f>
        <v>0</v>
      </c>
      <c r="AA213" s="222"/>
      <c r="AB213" s="221">
        <f>AB211-AB212</f>
        <v>0</v>
      </c>
      <c r="AC213" s="222"/>
      <c r="AD213" s="221">
        <f>AD211-AD212</f>
        <v>0</v>
      </c>
      <c r="AE213" s="222"/>
      <c r="AF213" s="223"/>
      <c r="AG213" s="224"/>
      <c r="AH213" s="225" t="s">
        <v>72</v>
      </c>
      <c r="AI213" s="226"/>
      <c r="AJ213" s="226"/>
      <c r="AK213" s="227"/>
      <c r="AL213" s="77"/>
      <c r="AM213" s="105">
        <f>AR169/AM212</f>
        <v>0</v>
      </c>
    </row>
    <row r="214" spans="1:45" ht="14.15" customHeight="1" thickBot="1"/>
    <row r="215" spans="1:45" ht="14.15" customHeight="1" thickBot="1">
      <c r="A215" s="190">
        <f>SUM(A169)+1</f>
        <v>44218</v>
      </c>
      <c r="B215" s="191"/>
      <c r="C215" s="191"/>
      <c r="D215" s="191"/>
      <c r="E215" s="191"/>
      <c r="F215" s="191"/>
      <c r="G215" s="191"/>
      <c r="H215" s="191"/>
      <c r="I215" s="191"/>
      <c r="J215" s="191"/>
      <c r="K215" s="191"/>
      <c r="L215" s="191"/>
      <c r="M215" s="191"/>
      <c r="N215" s="191"/>
      <c r="O215" s="191"/>
      <c r="P215" s="191"/>
      <c r="Q215" s="191"/>
      <c r="R215" s="191"/>
      <c r="S215" s="191"/>
      <c r="T215" s="191"/>
      <c r="U215" s="191"/>
      <c r="V215" s="191"/>
      <c r="W215" s="191"/>
      <c r="X215" s="191"/>
      <c r="Y215" s="191"/>
      <c r="Z215" s="191"/>
      <c r="AA215" s="191"/>
      <c r="AB215" s="191"/>
      <c r="AC215" s="191"/>
      <c r="AD215" s="191"/>
      <c r="AE215" s="191"/>
      <c r="AF215" s="191"/>
      <c r="AG215" s="191"/>
      <c r="AH215" s="191"/>
      <c r="AI215" s="191"/>
      <c r="AJ215" s="191"/>
      <c r="AK215" s="191"/>
      <c r="AL215" s="191"/>
      <c r="AM215" s="191"/>
      <c r="AN215" s="192"/>
      <c r="AO215" s="107"/>
      <c r="AP215" s="34" t="s">
        <v>54</v>
      </c>
      <c r="AQ215" s="203">
        <v>16</v>
      </c>
      <c r="AR215" s="205">
        <f>Q1*AQ215/100</f>
        <v>0</v>
      </c>
      <c r="AS215" s="205"/>
    </row>
    <row r="216" spans="1:45" ht="14.15" customHeight="1" thickBot="1">
      <c r="A216" s="108" t="s">
        <v>55</v>
      </c>
      <c r="B216" s="109" t="s">
        <v>56</v>
      </c>
      <c r="C216" s="110" t="s">
        <v>57</v>
      </c>
      <c r="D216" s="111" t="s">
        <v>19</v>
      </c>
      <c r="E216" s="112" t="s">
        <v>20</v>
      </c>
      <c r="F216" s="113" t="s">
        <v>21</v>
      </c>
      <c r="G216" s="114" t="s">
        <v>22</v>
      </c>
      <c r="H216" s="111" t="s">
        <v>23</v>
      </c>
      <c r="I216" s="112" t="s">
        <v>24</v>
      </c>
      <c r="J216" s="113" t="s">
        <v>25</v>
      </c>
      <c r="K216" s="114" t="s">
        <v>26</v>
      </c>
      <c r="L216" s="111" t="s">
        <v>27</v>
      </c>
      <c r="M216" s="112" t="s">
        <v>28</v>
      </c>
      <c r="N216" s="113" t="s">
        <v>29</v>
      </c>
      <c r="O216" s="114" t="s">
        <v>30</v>
      </c>
      <c r="P216" s="111" t="s">
        <v>31</v>
      </c>
      <c r="Q216" s="112" t="s">
        <v>32</v>
      </c>
      <c r="R216" s="113" t="s">
        <v>33</v>
      </c>
      <c r="S216" s="114" t="s">
        <v>34</v>
      </c>
      <c r="T216" s="111" t="s">
        <v>35</v>
      </c>
      <c r="U216" s="112" t="s">
        <v>36</v>
      </c>
      <c r="V216" s="113" t="s">
        <v>37</v>
      </c>
      <c r="W216" s="114" t="s">
        <v>38</v>
      </c>
      <c r="X216" s="111" t="s">
        <v>39</v>
      </c>
      <c r="Y216" s="112" t="s">
        <v>40</v>
      </c>
      <c r="Z216" s="113" t="s">
        <v>41</v>
      </c>
      <c r="AA216" s="114" t="s">
        <v>42</v>
      </c>
      <c r="AB216" s="111" t="s">
        <v>43</v>
      </c>
      <c r="AC216" s="112" t="s">
        <v>44</v>
      </c>
      <c r="AD216" s="113" t="s">
        <v>45</v>
      </c>
      <c r="AE216" s="114" t="s">
        <v>46</v>
      </c>
      <c r="AF216" s="111" t="s">
        <v>47</v>
      </c>
      <c r="AG216" s="112" t="s">
        <v>48</v>
      </c>
      <c r="AH216" s="113" t="s">
        <v>49</v>
      </c>
      <c r="AI216" s="114" t="s">
        <v>50</v>
      </c>
      <c r="AJ216" s="115" t="s">
        <v>51</v>
      </c>
      <c r="AL216" s="43" t="s">
        <v>58</v>
      </c>
      <c r="AM216" s="44" t="s">
        <v>59</v>
      </c>
      <c r="AN216" s="45" t="s">
        <v>60</v>
      </c>
      <c r="AO216" s="116"/>
      <c r="AP216" s="46" t="s">
        <v>61</v>
      </c>
      <c r="AQ216" s="204"/>
      <c r="AR216" s="206">
        <f>AB1*AQ215/100</f>
        <v>19.760000000000002</v>
      </c>
      <c r="AS216" s="206"/>
    </row>
    <row r="217" spans="1:45" ht="14.15" customHeight="1">
      <c r="A217" s="47" t="str">
        <f>H3</f>
        <v>A</v>
      </c>
      <c r="B217" s="117"/>
      <c r="C217" s="118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  <c r="AB217" s="53"/>
      <c r="AC217" s="53"/>
      <c r="AD217" s="53"/>
      <c r="AE217" s="53"/>
      <c r="AF217" s="53"/>
      <c r="AG217" s="53"/>
      <c r="AH217" s="53"/>
      <c r="AI217" s="53"/>
      <c r="AJ217" s="53"/>
      <c r="AK217" s="48"/>
      <c r="AL217" s="49">
        <f t="shared" ref="AL217:AL255" si="13">(COUNTIF(J217:AA217,"f"))/2</f>
        <v>0</v>
      </c>
      <c r="AM217" s="49">
        <f t="shared" ref="AM217:AM255" si="14">(COUNTIF(D217:AJ217,"f")+COUNTIF(D217:AJ217,"b")+COUNTIF(D217:AJ217,"l")+COUNTIF(D217:AJ217,"i")+COUNTIF(D217:AJ217,"M")+COUNTIF(D217:AJ217,"h"))/2</f>
        <v>0</v>
      </c>
      <c r="AN217" s="49">
        <f t="shared" ref="AN217:AN255" si="15">(COUNTIF(AF217:AJ217,"f")+COUNTIF(AF217:AJ217,"b")+COUNTIF(AF217:AJ217,"l")+COUNTIF(AF217:AJ217,"i")+COUNTIF(AF217:AJ217,"com fresh")+COUNTIF(AF217:AJ217,"fb")+COUNTIF(AF217:AJ217,"waste"))/2</f>
        <v>0</v>
      </c>
      <c r="AO217" s="119"/>
      <c r="AP217" s="234"/>
      <c r="AQ217" s="207"/>
    </row>
    <row r="218" spans="1:45" ht="14.15" customHeight="1">
      <c r="A218" s="50" t="str">
        <f>J3</f>
        <v>Z</v>
      </c>
      <c r="B218" s="51"/>
      <c r="C218" s="52"/>
      <c r="D218" s="53"/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  <c r="AI218" s="53"/>
      <c r="AJ218" s="53"/>
      <c r="AL218" s="55">
        <f t="shared" si="13"/>
        <v>0</v>
      </c>
      <c r="AM218" s="55">
        <f t="shared" si="14"/>
        <v>0</v>
      </c>
      <c r="AN218" s="55">
        <f t="shared" si="15"/>
        <v>0</v>
      </c>
      <c r="AO218" s="121"/>
      <c r="AP218" s="236"/>
      <c r="AQ218" s="194"/>
      <c r="AR218" s="59" t="s">
        <v>63</v>
      </c>
      <c r="AS218" s="59"/>
    </row>
    <row r="219" spans="1:45" ht="14.15" customHeight="1">
      <c r="A219" s="60" t="str">
        <f>L3</f>
        <v>E</v>
      </c>
      <c r="B219" s="51"/>
      <c r="C219" s="52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 t="s">
        <v>74</v>
      </c>
      <c r="Q219" s="53" t="s">
        <v>74</v>
      </c>
      <c r="R219" s="53" t="s">
        <v>74</v>
      </c>
      <c r="S219" s="53" t="s">
        <v>74</v>
      </c>
      <c r="T219" s="53" t="s">
        <v>74</v>
      </c>
      <c r="U219" s="53" t="s">
        <v>74</v>
      </c>
      <c r="V219" s="53" t="s">
        <v>74</v>
      </c>
      <c r="W219" s="53" t="s">
        <v>74</v>
      </c>
      <c r="X219" s="53" t="s">
        <v>74</v>
      </c>
      <c r="Y219" s="53" t="s">
        <v>73</v>
      </c>
      <c r="Z219" s="53"/>
      <c r="AA219" s="53"/>
      <c r="AB219" s="53"/>
      <c r="AC219" s="53"/>
      <c r="AD219" s="53"/>
      <c r="AE219" s="53"/>
      <c r="AF219" s="53"/>
      <c r="AG219" s="53"/>
      <c r="AH219" s="53"/>
      <c r="AI219" s="53"/>
      <c r="AJ219" s="53"/>
      <c r="AK219" s="48"/>
      <c r="AL219" s="55">
        <f t="shared" si="13"/>
        <v>4.5</v>
      </c>
      <c r="AM219" s="55">
        <f t="shared" si="14"/>
        <v>5</v>
      </c>
      <c r="AN219" s="55">
        <f t="shared" si="15"/>
        <v>0</v>
      </c>
      <c r="AO219" s="121"/>
      <c r="AP219" s="193"/>
      <c r="AQ219" s="194"/>
      <c r="AR219" s="195">
        <v>1.5</v>
      </c>
      <c r="AS219" s="196"/>
    </row>
    <row r="220" spans="1:45" ht="14.15" customHeight="1">
      <c r="A220" s="50" t="str">
        <f>N3</f>
        <v>R</v>
      </c>
      <c r="B220" s="51"/>
      <c r="C220" s="52"/>
      <c r="D220" s="53"/>
      <c r="E220" s="53"/>
      <c r="F220" s="53"/>
      <c r="G220" s="53"/>
      <c r="H220" s="53"/>
      <c r="I220" s="53" t="s">
        <v>73</v>
      </c>
      <c r="J220" s="53" t="s">
        <v>74</v>
      </c>
      <c r="K220" s="53" t="s">
        <v>74</v>
      </c>
      <c r="L220" s="53" t="s">
        <v>74</v>
      </c>
      <c r="M220" s="53" t="s">
        <v>74</v>
      </c>
      <c r="N220" s="53" t="s">
        <v>74</v>
      </c>
      <c r="O220" s="53" t="s">
        <v>74</v>
      </c>
      <c r="P220" s="53"/>
      <c r="Q220" s="53" t="s">
        <v>74</v>
      </c>
      <c r="R220" s="53" t="s">
        <v>74</v>
      </c>
      <c r="S220" s="53" t="s">
        <v>74</v>
      </c>
      <c r="T220" s="53" t="s">
        <v>74</v>
      </c>
      <c r="U220" s="53" t="s">
        <v>74</v>
      </c>
      <c r="V220" s="53" t="s">
        <v>74</v>
      </c>
      <c r="W220" s="53" t="s">
        <v>74</v>
      </c>
      <c r="X220" s="53" t="s">
        <v>74</v>
      </c>
      <c r="Y220" s="53"/>
      <c r="Z220" s="53"/>
      <c r="AA220" s="53"/>
      <c r="AB220" s="53"/>
      <c r="AC220" s="53"/>
      <c r="AD220" s="53"/>
      <c r="AE220" s="53"/>
      <c r="AF220" s="53"/>
      <c r="AG220" s="53"/>
      <c r="AH220" s="53"/>
      <c r="AI220" s="53"/>
      <c r="AJ220" s="53"/>
      <c r="AK220" s="53"/>
      <c r="AL220" s="55">
        <f t="shared" si="13"/>
        <v>7</v>
      </c>
      <c r="AM220" s="55">
        <f t="shared" si="14"/>
        <v>7.5</v>
      </c>
      <c r="AN220" s="55">
        <f t="shared" si="15"/>
        <v>0</v>
      </c>
      <c r="AO220" s="121"/>
      <c r="AP220" s="193"/>
      <c r="AQ220" s="194"/>
      <c r="AR220" s="197"/>
      <c r="AS220" s="198"/>
    </row>
    <row r="221" spans="1:45" ht="14.15" customHeight="1">
      <c r="A221" s="60" t="str">
        <f>P3</f>
        <v>T</v>
      </c>
      <c r="B221" s="51"/>
      <c r="C221" s="52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  <c r="W221" s="53"/>
      <c r="X221" s="53"/>
      <c r="Y221" s="53"/>
      <c r="Z221" s="53"/>
      <c r="AA221" s="53"/>
      <c r="AB221" s="53"/>
      <c r="AC221" s="53"/>
      <c r="AD221" s="53"/>
      <c r="AE221" s="53"/>
      <c r="AF221" s="53"/>
      <c r="AG221" s="53"/>
      <c r="AH221" s="53"/>
      <c r="AI221" s="53"/>
      <c r="AJ221" s="53"/>
      <c r="AK221" s="48"/>
      <c r="AL221" s="55">
        <f t="shared" si="13"/>
        <v>0</v>
      </c>
      <c r="AM221" s="55">
        <f t="shared" si="14"/>
        <v>0</v>
      </c>
      <c r="AN221" s="55">
        <f t="shared" si="15"/>
        <v>0</v>
      </c>
      <c r="AO221" s="121"/>
      <c r="AP221" s="236"/>
      <c r="AQ221" s="194"/>
    </row>
    <row r="222" spans="1:45" ht="14.15" customHeight="1">
      <c r="A222" s="50" t="str">
        <f>R3</f>
        <v>Y</v>
      </c>
      <c r="B222" s="51"/>
      <c r="C222" s="52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  <c r="W222" s="53"/>
      <c r="X222" s="53"/>
      <c r="Y222" s="53"/>
      <c r="Z222" s="53"/>
      <c r="AA222" s="53"/>
      <c r="AB222" s="53"/>
      <c r="AC222" s="53"/>
      <c r="AD222" s="53"/>
      <c r="AE222" s="53"/>
      <c r="AF222" s="53"/>
      <c r="AG222" s="53"/>
      <c r="AH222" s="53"/>
      <c r="AI222" s="53"/>
      <c r="AJ222" s="53"/>
      <c r="AL222" s="55">
        <f t="shared" si="13"/>
        <v>0</v>
      </c>
      <c r="AM222" s="55">
        <f t="shared" si="14"/>
        <v>0</v>
      </c>
      <c r="AN222" s="55">
        <f t="shared" si="15"/>
        <v>0</v>
      </c>
      <c r="AO222" s="121"/>
      <c r="AP222" s="193"/>
      <c r="AQ222" s="194"/>
      <c r="AR222" s="58" t="s">
        <v>64</v>
      </c>
      <c r="AS222" s="59"/>
    </row>
    <row r="223" spans="1:45" ht="14.15" customHeight="1">
      <c r="A223" s="60" t="str">
        <f>T3</f>
        <v>U</v>
      </c>
      <c r="B223" s="51"/>
      <c r="C223" s="52"/>
      <c r="D223" s="53"/>
      <c r="E223" s="53"/>
      <c r="F223" s="53"/>
      <c r="G223" s="53"/>
      <c r="H223" s="53"/>
      <c r="I223" s="53"/>
      <c r="J223" s="53"/>
      <c r="K223" s="53" t="s">
        <v>74</v>
      </c>
      <c r="L223" s="53" t="s">
        <v>74</v>
      </c>
      <c r="M223" s="53" t="s">
        <v>74</v>
      </c>
      <c r="N223" s="53" t="s">
        <v>74</v>
      </c>
      <c r="O223" s="53" t="s">
        <v>74</v>
      </c>
      <c r="P223" s="53" t="s">
        <v>74</v>
      </c>
      <c r="Q223" s="53" t="s">
        <v>74</v>
      </c>
      <c r="R223" s="53"/>
      <c r="S223" s="53" t="s">
        <v>74</v>
      </c>
      <c r="T223" s="53" t="s">
        <v>74</v>
      </c>
      <c r="U223" s="53" t="s">
        <v>74</v>
      </c>
      <c r="V223" s="53" t="s">
        <v>74</v>
      </c>
      <c r="W223" s="53" t="s">
        <v>74</v>
      </c>
      <c r="X223" s="53" t="s">
        <v>74</v>
      </c>
      <c r="Y223" s="53" t="s">
        <v>73</v>
      </c>
      <c r="Z223" s="53"/>
      <c r="AA223" s="53"/>
      <c r="AB223" s="53"/>
      <c r="AC223" s="53"/>
      <c r="AD223" s="53"/>
      <c r="AE223" s="53"/>
      <c r="AF223" s="53"/>
      <c r="AG223" s="53"/>
      <c r="AH223" s="53"/>
      <c r="AI223" s="53"/>
      <c r="AJ223" s="53"/>
      <c r="AK223" s="48"/>
      <c r="AL223" s="55">
        <f t="shared" si="13"/>
        <v>6.5</v>
      </c>
      <c r="AM223" s="55">
        <f t="shared" si="14"/>
        <v>7</v>
      </c>
      <c r="AN223" s="55">
        <f t="shared" si="15"/>
        <v>0</v>
      </c>
      <c r="AO223" s="121"/>
      <c r="AP223" s="193"/>
      <c r="AQ223" s="194"/>
      <c r="AR223" s="199">
        <v>1</v>
      </c>
      <c r="AS223" s="200"/>
    </row>
    <row r="224" spans="1:45" ht="14.15" customHeight="1">
      <c r="A224" s="50" t="str">
        <f>V3</f>
        <v>I</v>
      </c>
      <c r="B224" s="51"/>
      <c r="C224" s="52"/>
      <c r="D224" s="53"/>
      <c r="E224" s="53"/>
      <c r="F224" s="53"/>
      <c r="G224" s="53"/>
      <c r="H224" s="53"/>
      <c r="I224" s="53"/>
      <c r="J224" s="53" t="s">
        <v>75</v>
      </c>
      <c r="K224" s="53" t="s">
        <v>75</v>
      </c>
      <c r="L224" s="53" t="s">
        <v>75</v>
      </c>
      <c r="M224" s="53" t="s">
        <v>75</v>
      </c>
      <c r="N224" s="53" t="s">
        <v>75</v>
      </c>
      <c r="O224" s="53" t="s">
        <v>75</v>
      </c>
      <c r="P224" s="53" t="s">
        <v>75</v>
      </c>
      <c r="Q224" s="53"/>
      <c r="R224" s="53" t="s">
        <v>75</v>
      </c>
      <c r="S224" s="53" t="s">
        <v>75</v>
      </c>
      <c r="T224" s="53" t="s">
        <v>75</v>
      </c>
      <c r="U224" s="53" t="s">
        <v>75</v>
      </c>
      <c r="V224" s="53" t="s">
        <v>75</v>
      </c>
      <c r="W224" s="53" t="s">
        <v>75</v>
      </c>
      <c r="X224" s="53" t="s">
        <v>75</v>
      </c>
      <c r="Y224" s="53" t="s">
        <v>75</v>
      </c>
      <c r="Z224" s="53" t="s">
        <v>75</v>
      </c>
      <c r="AA224" s="53" t="s">
        <v>75</v>
      </c>
      <c r="AB224" s="53"/>
      <c r="AC224" s="53"/>
      <c r="AD224" s="53"/>
      <c r="AE224" s="53"/>
      <c r="AF224" s="53"/>
      <c r="AG224" s="53"/>
      <c r="AH224" s="53"/>
      <c r="AI224" s="53"/>
      <c r="AJ224" s="53"/>
      <c r="AL224" s="55">
        <f t="shared" si="13"/>
        <v>0</v>
      </c>
      <c r="AM224" s="55">
        <f t="shared" si="14"/>
        <v>8.5</v>
      </c>
      <c r="AN224" s="55">
        <f t="shared" si="15"/>
        <v>0</v>
      </c>
      <c r="AO224" s="121"/>
      <c r="AP224" s="193"/>
      <c r="AQ224" s="194"/>
      <c r="AR224" s="199"/>
      <c r="AS224" s="200"/>
    </row>
    <row r="225" spans="1:43" ht="14.15" customHeight="1">
      <c r="A225" s="60">
        <f>X3</f>
        <v>0</v>
      </c>
      <c r="B225" s="51"/>
      <c r="C225" s="52"/>
      <c r="D225" s="53" t="s">
        <v>77</v>
      </c>
      <c r="E225" s="53" t="s">
        <v>77</v>
      </c>
      <c r="F225" s="53" t="s">
        <v>77</v>
      </c>
      <c r="G225" s="53" t="s">
        <v>77</v>
      </c>
      <c r="H225" s="53" t="s">
        <v>77</v>
      </c>
      <c r="I225" s="53" t="s">
        <v>77</v>
      </c>
      <c r="J225" s="53" t="s">
        <v>77</v>
      </c>
      <c r="K225" s="53" t="s">
        <v>77</v>
      </c>
      <c r="L225" s="53" t="s">
        <v>77</v>
      </c>
      <c r="M225" s="53" t="s">
        <v>77</v>
      </c>
      <c r="N225" s="53" t="s">
        <v>77</v>
      </c>
      <c r="O225" s="53" t="s">
        <v>77</v>
      </c>
      <c r="P225" s="53" t="s">
        <v>77</v>
      </c>
      <c r="Q225" s="53" t="s">
        <v>77</v>
      </c>
      <c r="R225" s="53" t="s">
        <v>77</v>
      </c>
      <c r="S225" s="53" t="s">
        <v>77</v>
      </c>
      <c r="T225" s="53" t="s">
        <v>77</v>
      </c>
      <c r="U225" s="53" t="s">
        <v>77</v>
      </c>
      <c r="V225" s="53" t="s">
        <v>77</v>
      </c>
      <c r="W225" s="53" t="s">
        <v>77</v>
      </c>
      <c r="X225" s="53" t="s">
        <v>77</v>
      </c>
      <c r="Y225" s="53" t="s">
        <v>77</v>
      </c>
      <c r="Z225" s="53" t="s">
        <v>77</v>
      </c>
      <c r="AA225" s="53" t="s">
        <v>77</v>
      </c>
      <c r="AB225" s="53" t="s">
        <v>77</v>
      </c>
      <c r="AC225" s="53" t="s">
        <v>77</v>
      </c>
      <c r="AD225" s="53" t="s">
        <v>77</v>
      </c>
      <c r="AE225" s="53" t="s">
        <v>77</v>
      </c>
      <c r="AF225" s="53" t="s">
        <v>77</v>
      </c>
      <c r="AG225" s="53" t="s">
        <v>77</v>
      </c>
      <c r="AH225" s="53" t="s">
        <v>77</v>
      </c>
      <c r="AI225" s="53" t="s">
        <v>77</v>
      </c>
      <c r="AJ225" s="53" t="s">
        <v>77</v>
      </c>
      <c r="AK225" s="48"/>
      <c r="AL225" s="55">
        <f t="shared" si="13"/>
        <v>0</v>
      </c>
      <c r="AM225" s="55">
        <f t="shared" si="14"/>
        <v>0</v>
      </c>
      <c r="AN225" s="55">
        <f t="shared" si="15"/>
        <v>0</v>
      </c>
      <c r="AO225" s="121"/>
      <c r="AP225" s="193"/>
      <c r="AQ225" s="194"/>
    </row>
    <row r="226" spans="1:43" ht="14.15" customHeight="1">
      <c r="A226" s="60">
        <f>Z3</f>
        <v>0</v>
      </c>
      <c r="B226" s="51"/>
      <c r="C226" s="52"/>
      <c r="D226" s="66"/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  <c r="AA226" s="66"/>
      <c r="AB226" s="66"/>
      <c r="AC226" s="66"/>
      <c r="AD226" s="66"/>
      <c r="AE226" s="66"/>
      <c r="AF226" s="66"/>
      <c r="AG226" s="66"/>
      <c r="AH226" s="66"/>
      <c r="AI226" s="66"/>
      <c r="AJ226" s="66"/>
      <c r="AK226" s="48"/>
      <c r="AL226" s="55">
        <f t="shared" si="13"/>
        <v>0</v>
      </c>
      <c r="AM226" s="55">
        <f t="shared" si="14"/>
        <v>0</v>
      </c>
      <c r="AN226" s="55">
        <f t="shared" si="15"/>
        <v>0</v>
      </c>
      <c r="AO226" s="121"/>
      <c r="AP226" s="193"/>
      <c r="AQ226" s="194"/>
    </row>
    <row r="227" spans="1:43" ht="14.15" customHeight="1">
      <c r="A227" s="50">
        <f>AB3</f>
        <v>0</v>
      </c>
      <c r="B227" s="51"/>
      <c r="C227" s="52"/>
      <c r="D227" s="53"/>
      <c r="E227" s="72"/>
      <c r="F227" s="73"/>
      <c r="G227" s="74"/>
      <c r="H227" s="75"/>
      <c r="I227" s="72"/>
      <c r="J227" s="73"/>
      <c r="K227" s="74"/>
      <c r="L227" s="75"/>
      <c r="M227" s="72"/>
      <c r="N227" s="73"/>
      <c r="O227" s="74"/>
      <c r="P227" s="75"/>
      <c r="Q227" s="72"/>
      <c r="R227" s="73"/>
      <c r="S227" s="74"/>
      <c r="T227" s="75"/>
      <c r="U227" s="72"/>
      <c r="V227" s="73"/>
      <c r="W227" s="74"/>
      <c r="X227" s="75"/>
      <c r="Y227" s="72"/>
      <c r="Z227" s="73"/>
      <c r="AA227" s="74"/>
      <c r="AB227" s="75"/>
      <c r="AC227" s="72"/>
      <c r="AD227" s="73"/>
      <c r="AE227" s="74"/>
      <c r="AF227" s="75"/>
      <c r="AG227" s="72"/>
      <c r="AH227" s="73"/>
      <c r="AI227" s="74"/>
      <c r="AJ227" s="76"/>
      <c r="AL227" s="55">
        <f t="shared" si="13"/>
        <v>0</v>
      </c>
      <c r="AM227" s="55">
        <f t="shared" si="14"/>
        <v>0</v>
      </c>
      <c r="AN227" s="55">
        <f t="shared" si="15"/>
        <v>0</v>
      </c>
      <c r="AO227" s="121"/>
      <c r="AP227" s="193"/>
      <c r="AQ227" s="194"/>
    </row>
    <row r="228" spans="1:43" ht="14.15" customHeight="1">
      <c r="A228" s="50">
        <f>AD3</f>
        <v>0</v>
      </c>
      <c r="B228" s="51"/>
      <c r="C228" s="52"/>
      <c r="D228" s="53"/>
      <c r="E228" s="72"/>
      <c r="F228" s="73"/>
      <c r="G228" s="74"/>
      <c r="H228" s="75"/>
      <c r="I228" s="72"/>
      <c r="J228" s="73"/>
      <c r="K228" s="74"/>
      <c r="L228" s="75"/>
      <c r="M228" s="72"/>
      <c r="N228" s="73"/>
      <c r="O228" s="74"/>
      <c r="P228" s="75"/>
      <c r="Q228" s="72"/>
      <c r="R228" s="73"/>
      <c r="S228" s="74"/>
      <c r="T228" s="75"/>
      <c r="U228" s="72"/>
      <c r="V228" s="73"/>
      <c r="W228" s="74"/>
      <c r="X228" s="75"/>
      <c r="Y228" s="72"/>
      <c r="Z228" s="73"/>
      <c r="AA228" s="74"/>
      <c r="AB228" s="75"/>
      <c r="AC228" s="72"/>
      <c r="AD228" s="73"/>
      <c r="AE228" s="74"/>
      <c r="AF228" s="75"/>
      <c r="AG228" s="72"/>
      <c r="AH228" s="73"/>
      <c r="AI228" s="74"/>
      <c r="AJ228" s="76"/>
      <c r="AL228" s="55">
        <f t="shared" si="13"/>
        <v>0</v>
      </c>
      <c r="AM228" s="55">
        <f t="shared" si="14"/>
        <v>0</v>
      </c>
      <c r="AN228" s="55">
        <f t="shared" si="15"/>
        <v>0</v>
      </c>
      <c r="AO228" s="121"/>
      <c r="AP228" s="193"/>
      <c r="AQ228" s="194"/>
    </row>
    <row r="229" spans="1:43" ht="14.15" customHeight="1">
      <c r="A229" s="50">
        <f>AF3</f>
        <v>0</v>
      </c>
      <c r="B229" s="51"/>
      <c r="C229" s="52"/>
      <c r="D229" s="53"/>
      <c r="E229" s="72"/>
      <c r="F229" s="73"/>
      <c r="G229" s="74"/>
      <c r="H229" s="75"/>
      <c r="I229" s="72"/>
      <c r="J229" s="73"/>
      <c r="K229" s="74"/>
      <c r="L229" s="75"/>
      <c r="M229" s="72"/>
      <c r="N229" s="73"/>
      <c r="O229" s="74"/>
      <c r="P229" s="75"/>
      <c r="Q229" s="72"/>
      <c r="R229" s="73"/>
      <c r="S229" s="74"/>
      <c r="T229" s="75"/>
      <c r="U229" s="72"/>
      <c r="V229" s="73"/>
      <c r="W229" s="74"/>
      <c r="X229" s="75"/>
      <c r="Y229" s="72"/>
      <c r="Z229" s="73"/>
      <c r="AA229" s="74"/>
      <c r="AB229" s="75"/>
      <c r="AC229" s="72"/>
      <c r="AD229" s="73"/>
      <c r="AE229" s="74"/>
      <c r="AF229" s="75"/>
      <c r="AG229" s="72"/>
      <c r="AH229" s="73"/>
      <c r="AI229" s="74"/>
      <c r="AJ229" s="76"/>
      <c r="AL229" s="55">
        <f t="shared" si="13"/>
        <v>0</v>
      </c>
      <c r="AM229" s="55">
        <f t="shared" si="14"/>
        <v>0</v>
      </c>
      <c r="AN229" s="55">
        <f t="shared" si="15"/>
        <v>0</v>
      </c>
      <c r="AO229" s="121"/>
      <c r="AP229" s="193"/>
      <c r="AQ229" s="194"/>
    </row>
    <row r="230" spans="1:43" ht="14.15" customHeight="1">
      <c r="A230" s="50">
        <f>H12</f>
        <v>0</v>
      </c>
      <c r="B230" s="51"/>
      <c r="C230" s="52"/>
      <c r="D230" s="53"/>
      <c r="E230" s="72"/>
      <c r="F230" s="73"/>
      <c r="G230" s="74"/>
      <c r="H230" s="75"/>
      <c r="I230" s="72"/>
      <c r="J230" s="73"/>
      <c r="K230" s="74"/>
      <c r="L230" s="75"/>
      <c r="M230" s="72"/>
      <c r="N230" s="73"/>
      <c r="O230" s="74"/>
      <c r="P230" s="75"/>
      <c r="Q230" s="72"/>
      <c r="R230" s="73"/>
      <c r="S230" s="74"/>
      <c r="T230" s="75"/>
      <c r="U230" s="72"/>
      <c r="V230" s="73"/>
      <c r="W230" s="74"/>
      <c r="X230" s="75"/>
      <c r="Y230" s="72"/>
      <c r="Z230" s="73"/>
      <c r="AA230" s="74"/>
      <c r="AB230" s="75"/>
      <c r="AC230" s="72"/>
      <c r="AD230" s="73"/>
      <c r="AE230" s="74"/>
      <c r="AF230" s="75"/>
      <c r="AG230" s="72"/>
      <c r="AH230" s="73"/>
      <c r="AI230" s="74"/>
      <c r="AJ230" s="76"/>
      <c r="AL230" s="55">
        <f t="shared" si="13"/>
        <v>0</v>
      </c>
      <c r="AM230" s="55">
        <f t="shared" si="14"/>
        <v>0</v>
      </c>
      <c r="AN230" s="55">
        <f t="shared" si="15"/>
        <v>0</v>
      </c>
      <c r="AO230" s="121"/>
      <c r="AP230" s="193"/>
      <c r="AQ230" s="194"/>
    </row>
    <row r="231" spans="1:43" ht="14.15" customHeight="1">
      <c r="A231" s="50">
        <f>J12</f>
        <v>0</v>
      </c>
      <c r="B231" s="51"/>
      <c r="C231" s="52"/>
      <c r="D231" s="53"/>
      <c r="E231" s="72"/>
      <c r="F231" s="73"/>
      <c r="G231" s="74"/>
      <c r="H231" s="75"/>
      <c r="I231" s="72"/>
      <c r="J231" s="73"/>
      <c r="K231" s="74"/>
      <c r="L231" s="75"/>
      <c r="M231" s="72"/>
      <c r="N231" s="73"/>
      <c r="O231" s="74"/>
      <c r="P231" s="75"/>
      <c r="Q231" s="72"/>
      <c r="R231" s="73"/>
      <c r="S231" s="74"/>
      <c r="T231" s="75"/>
      <c r="U231" s="72"/>
      <c r="V231" s="73"/>
      <c r="W231" s="74"/>
      <c r="X231" s="75"/>
      <c r="Y231" s="72"/>
      <c r="Z231" s="73"/>
      <c r="AA231" s="74"/>
      <c r="AB231" s="75"/>
      <c r="AC231" s="72"/>
      <c r="AD231" s="73"/>
      <c r="AE231" s="74"/>
      <c r="AF231" s="75"/>
      <c r="AG231" s="72"/>
      <c r="AH231" s="73"/>
      <c r="AI231" s="74"/>
      <c r="AJ231" s="76"/>
      <c r="AL231" s="55">
        <f t="shared" si="13"/>
        <v>0</v>
      </c>
      <c r="AM231" s="55">
        <f t="shared" si="14"/>
        <v>0</v>
      </c>
      <c r="AN231" s="55">
        <f t="shared" si="15"/>
        <v>0</v>
      </c>
      <c r="AO231" s="121"/>
      <c r="AP231" s="193"/>
      <c r="AQ231" s="194"/>
    </row>
    <row r="232" spans="1:43" ht="14.15" customHeight="1">
      <c r="A232" s="50">
        <f>L12</f>
        <v>0</v>
      </c>
      <c r="B232" s="51"/>
      <c r="C232" s="52"/>
      <c r="D232" s="53"/>
      <c r="E232" s="72"/>
      <c r="F232" s="73"/>
      <c r="G232" s="74"/>
      <c r="H232" s="75"/>
      <c r="I232" s="72"/>
      <c r="J232" s="73"/>
      <c r="K232" s="74"/>
      <c r="L232" s="75"/>
      <c r="M232" s="72"/>
      <c r="N232" s="73"/>
      <c r="O232" s="74"/>
      <c r="P232" s="75"/>
      <c r="Q232" s="72"/>
      <c r="R232" s="73"/>
      <c r="S232" s="74"/>
      <c r="T232" s="75"/>
      <c r="U232" s="72"/>
      <c r="V232" s="73"/>
      <c r="W232" s="74"/>
      <c r="X232" s="75"/>
      <c r="Y232" s="72"/>
      <c r="Z232" s="73"/>
      <c r="AA232" s="74"/>
      <c r="AB232" s="75"/>
      <c r="AC232" s="72"/>
      <c r="AD232" s="73"/>
      <c r="AE232" s="74"/>
      <c r="AF232" s="75"/>
      <c r="AG232" s="72"/>
      <c r="AH232" s="73"/>
      <c r="AI232" s="74"/>
      <c r="AJ232" s="76"/>
      <c r="AL232" s="55">
        <f t="shared" si="13"/>
        <v>0</v>
      </c>
      <c r="AM232" s="55">
        <f t="shared" si="14"/>
        <v>0</v>
      </c>
      <c r="AN232" s="55">
        <f t="shared" si="15"/>
        <v>0</v>
      </c>
      <c r="AO232" s="121"/>
      <c r="AP232" s="193"/>
      <c r="AQ232" s="194"/>
    </row>
    <row r="233" spans="1:43" ht="14.15" customHeight="1">
      <c r="A233" s="50">
        <f>N12</f>
        <v>0</v>
      </c>
      <c r="B233" s="51"/>
      <c r="C233" s="52"/>
      <c r="D233" s="53"/>
      <c r="E233" s="72"/>
      <c r="F233" s="73"/>
      <c r="G233" s="74"/>
      <c r="H233" s="75"/>
      <c r="I233" s="72"/>
      <c r="J233" s="73"/>
      <c r="K233" s="74"/>
      <c r="L233" s="75"/>
      <c r="M233" s="72"/>
      <c r="N233" s="73"/>
      <c r="O233" s="74"/>
      <c r="P233" s="75"/>
      <c r="Q233" s="72"/>
      <c r="R233" s="73"/>
      <c r="S233" s="74"/>
      <c r="T233" s="75"/>
      <c r="U233" s="72"/>
      <c r="V233" s="73"/>
      <c r="W233" s="74"/>
      <c r="X233" s="75"/>
      <c r="Y233" s="72"/>
      <c r="Z233" s="73"/>
      <c r="AA233" s="74"/>
      <c r="AB233" s="75"/>
      <c r="AC233" s="72"/>
      <c r="AD233" s="73"/>
      <c r="AE233" s="74"/>
      <c r="AF233" s="75"/>
      <c r="AG233" s="72"/>
      <c r="AH233" s="73"/>
      <c r="AI233" s="74"/>
      <c r="AJ233" s="76"/>
      <c r="AL233" s="55">
        <f t="shared" si="13"/>
        <v>0</v>
      </c>
      <c r="AM233" s="55">
        <f t="shared" si="14"/>
        <v>0</v>
      </c>
      <c r="AN233" s="55">
        <f t="shared" si="15"/>
        <v>0</v>
      </c>
      <c r="AO233" s="121"/>
      <c r="AP233" s="193"/>
      <c r="AQ233" s="194"/>
    </row>
    <row r="234" spans="1:43" ht="14.15" customHeight="1">
      <c r="A234" s="50">
        <f>P12</f>
        <v>0</v>
      </c>
      <c r="B234" s="51"/>
      <c r="C234" s="52"/>
      <c r="D234" s="53"/>
      <c r="E234" s="72"/>
      <c r="F234" s="73"/>
      <c r="G234" s="74"/>
      <c r="H234" s="75"/>
      <c r="I234" s="72"/>
      <c r="J234" s="73"/>
      <c r="K234" s="74"/>
      <c r="L234" s="75"/>
      <c r="M234" s="72"/>
      <c r="N234" s="73"/>
      <c r="O234" s="74"/>
      <c r="P234" s="75"/>
      <c r="Q234" s="72"/>
      <c r="R234" s="73"/>
      <c r="S234" s="74"/>
      <c r="T234" s="75"/>
      <c r="U234" s="72"/>
      <c r="V234" s="73"/>
      <c r="W234" s="74"/>
      <c r="X234" s="75"/>
      <c r="Y234" s="72"/>
      <c r="Z234" s="73"/>
      <c r="AA234" s="74"/>
      <c r="AB234" s="75"/>
      <c r="AC234" s="72"/>
      <c r="AD234" s="73"/>
      <c r="AE234" s="74"/>
      <c r="AF234" s="75"/>
      <c r="AG234" s="72"/>
      <c r="AH234" s="73"/>
      <c r="AI234" s="74"/>
      <c r="AJ234" s="76"/>
      <c r="AL234" s="55">
        <f t="shared" si="13"/>
        <v>0</v>
      </c>
      <c r="AM234" s="55">
        <f t="shared" si="14"/>
        <v>0</v>
      </c>
      <c r="AN234" s="55">
        <f t="shared" si="15"/>
        <v>0</v>
      </c>
      <c r="AO234" s="121"/>
      <c r="AP234" s="193"/>
      <c r="AQ234" s="194"/>
    </row>
    <row r="235" spans="1:43" ht="14.15" customHeight="1">
      <c r="A235" s="50">
        <f>R12</f>
        <v>0</v>
      </c>
      <c r="B235" s="51"/>
      <c r="C235" s="52"/>
      <c r="D235" s="53"/>
      <c r="E235" s="72"/>
      <c r="F235" s="73"/>
      <c r="G235" s="74"/>
      <c r="H235" s="75"/>
      <c r="I235" s="72"/>
      <c r="J235" s="73"/>
      <c r="K235" s="74"/>
      <c r="L235" s="75"/>
      <c r="M235" s="72"/>
      <c r="N235" s="73"/>
      <c r="O235" s="74"/>
      <c r="P235" s="75"/>
      <c r="Q235" s="72"/>
      <c r="R235" s="73"/>
      <c r="S235" s="74"/>
      <c r="T235" s="75"/>
      <c r="U235" s="72"/>
      <c r="V235" s="73"/>
      <c r="W235" s="74"/>
      <c r="X235" s="75"/>
      <c r="Y235" s="72"/>
      <c r="Z235" s="73"/>
      <c r="AA235" s="74"/>
      <c r="AB235" s="75"/>
      <c r="AC235" s="72"/>
      <c r="AD235" s="73"/>
      <c r="AE235" s="74"/>
      <c r="AF235" s="75"/>
      <c r="AG235" s="72"/>
      <c r="AH235" s="73"/>
      <c r="AI235" s="74"/>
      <c r="AJ235" s="76"/>
      <c r="AL235" s="55">
        <f t="shared" si="13"/>
        <v>0</v>
      </c>
      <c r="AM235" s="55">
        <f t="shared" si="14"/>
        <v>0</v>
      </c>
      <c r="AN235" s="55">
        <f t="shared" si="15"/>
        <v>0</v>
      </c>
      <c r="AO235" s="121"/>
      <c r="AP235" s="193"/>
      <c r="AQ235" s="194"/>
    </row>
    <row r="236" spans="1:43" ht="14.15" customHeight="1">
      <c r="A236" s="50">
        <f>T12</f>
        <v>0</v>
      </c>
      <c r="B236" s="51"/>
      <c r="C236" s="52"/>
      <c r="D236" s="53"/>
      <c r="E236" s="72"/>
      <c r="F236" s="73"/>
      <c r="G236" s="74"/>
      <c r="H236" s="75"/>
      <c r="I236" s="72"/>
      <c r="J236" s="73"/>
      <c r="K236" s="74"/>
      <c r="L236" s="75"/>
      <c r="M236" s="72"/>
      <c r="N236" s="73"/>
      <c r="O236" s="74"/>
      <c r="P236" s="75"/>
      <c r="Q236" s="72"/>
      <c r="R236" s="73"/>
      <c r="S236" s="74"/>
      <c r="T236" s="75"/>
      <c r="U236" s="72"/>
      <c r="V236" s="73"/>
      <c r="W236" s="74"/>
      <c r="X236" s="75"/>
      <c r="Y236" s="72"/>
      <c r="Z236" s="73"/>
      <c r="AA236" s="74"/>
      <c r="AB236" s="75"/>
      <c r="AC236" s="72"/>
      <c r="AD236" s="73"/>
      <c r="AE236" s="74"/>
      <c r="AF236" s="75"/>
      <c r="AG236" s="72"/>
      <c r="AH236" s="73"/>
      <c r="AI236" s="74"/>
      <c r="AJ236" s="76"/>
      <c r="AL236" s="55">
        <f t="shared" si="13"/>
        <v>0</v>
      </c>
      <c r="AM236" s="55">
        <f t="shared" si="14"/>
        <v>0</v>
      </c>
      <c r="AN236" s="55">
        <f t="shared" si="15"/>
        <v>0</v>
      </c>
      <c r="AO236" s="121"/>
      <c r="AP236" s="193"/>
      <c r="AQ236" s="194"/>
    </row>
    <row r="237" spans="1:43" ht="14.15" customHeight="1">
      <c r="A237" s="50">
        <f>V12</f>
        <v>0</v>
      </c>
      <c r="B237" s="51"/>
      <c r="C237" s="52"/>
      <c r="D237" s="53"/>
      <c r="E237" s="72"/>
      <c r="F237" s="73"/>
      <c r="G237" s="74"/>
      <c r="H237" s="75"/>
      <c r="I237" s="72"/>
      <c r="J237" s="73"/>
      <c r="K237" s="74"/>
      <c r="L237" s="75"/>
      <c r="M237" s="72"/>
      <c r="N237" s="73"/>
      <c r="O237" s="74"/>
      <c r="P237" s="75"/>
      <c r="Q237" s="72"/>
      <c r="R237" s="73"/>
      <c r="S237" s="74"/>
      <c r="T237" s="75"/>
      <c r="U237" s="72"/>
      <c r="V237" s="73"/>
      <c r="W237" s="74"/>
      <c r="X237" s="75"/>
      <c r="Y237" s="72"/>
      <c r="Z237" s="73"/>
      <c r="AA237" s="74"/>
      <c r="AB237" s="75"/>
      <c r="AC237" s="72"/>
      <c r="AD237" s="73"/>
      <c r="AE237" s="74"/>
      <c r="AF237" s="75"/>
      <c r="AG237" s="72"/>
      <c r="AH237" s="73"/>
      <c r="AI237" s="74"/>
      <c r="AJ237" s="76"/>
      <c r="AL237" s="55">
        <f t="shared" si="13"/>
        <v>0</v>
      </c>
      <c r="AM237" s="55">
        <f t="shared" si="14"/>
        <v>0</v>
      </c>
      <c r="AN237" s="55">
        <f t="shared" si="15"/>
        <v>0</v>
      </c>
      <c r="AO237" s="121"/>
      <c r="AP237" s="193"/>
      <c r="AQ237" s="194"/>
    </row>
    <row r="238" spans="1:43" ht="14.15" customHeight="1">
      <c r="A238" s="50">
        <f>X12</f>
        <v>0</v>
      </c>
      <c r="B238" s="51"/>
      <c r="C238" s="52"/>
      <c r="D238" s="53"/>
      <c r="E238" s="72"/>
      <c r="F238" s="73"/>
      <c r="G238" s="74"/>
      <c r="H238" s="75"/>
      <c r="I238" s="72"/>
      <c r="J238" s="73"/>
      <c r="K238" s="74"/>
      <c r="L238" s="75"/>
      <c r="M238" s="72"/>
      <c r="N238" s="73"/>
      <c r="O238" s="74"/>
      <c r="P238" s="75"/>
      <c r="Q238" s="72"/>
      <c r="R238" s="73"/>
      <c r="S238" s="74"/>
      <c r="T238" s="75"/>
      <c r="U238" s="72"/>
      <c r="V238" s="73"/>
      <c r="W238" s="74"/>
      <c r="X238" s="75"/>
      <c r="Y238" s="72"/>
      <c r="Z238" s="73"/>
      <c r="AA238" s="74"/>
      <c r="AB238" s="75"/>
      <c r="AC238" s="72"/>
      <c r="AD238" s="73"/>
      <c r="AE238" s="74"/>
      <c r="AF238" s="75"/>
      <c r="AG238" s="72"/>
      <c r="AH238" s="73"/>
      <c r="AI238" s="74"/>
      <c r="AJ238" s="76"/>
      <c r="AL238" s="55">
        <f t="shared" si="13"/>
        <v>0</v>
      </c>
      <c r="AM238" s="55">
        <f t="shared" si="14"/>
        <v>0</v>
      </c>
      <c r="AN238" s="55">
        <f t="shared" si="15"/>
        <v>0</v>
      </c>
      <c r="AO238" s="121"/>
      <c r="AP238" s="193"/>
      <c r="AQ238" s="194"/>
    </row>
    <row r="239" spans="1:43" ht="14.15" customHeight="1">
      <c r="A239" s="50">
        <f>Z12</f>
        <v>0</v>
      </c>
      <c r="B239" s="51"/>
      <c r="C239" s="52"/>
      <c r="D239" s="53"/>
      <c r="E239" s="72"/>
      <c r="F239" s="73"/>
      <c r="G239" s="74"/>
      <c r="H239" s="75"/>
      <c r="I239" s="72"/>
      <c r="J239" s="73"/>
      <c r="K239" s="74"/>
      <c r="L239" s="75"/>
      <c r="M239" s="72"/>
      <c r="N239" s="73"/>
      <c r="O239" s="74"/>
      <c r="P239" s="75"/>
      <c r="Q239" s="72"/>
      <c r="R239" s="73"/>
      <c r="S239" s="74"/>
      <c r="T239" s="75"/>
      <c r="U239" s="72"/>
      <c r="V239" s="73"/>
      <c r="W239" s="74"/>
      <c r="X239" s="75"/>
      <c r="Y239" s="72"/>
      <c r="Z239" s="73"/>
      <c r="AA239" s="74"/>
      <c r="AB239" s="75"/>
      <c r="AC239" s="72"/>
      <c r="AD239" s="73"/>
      <c r="AE239" s="74"/>
      <c r="AF239" s="75"/>
      <c r="AG239" s="72"/>
      <c r="AH239" s="73"/>
      <c r="AI239" s="74"/>
      <c r="AJ239" s="76"/>
      <c r="AL239" s="55">
        <f t="shared" si="13"/>
        <v>0</v>
      </c>
      <c r="AM239" s="55">
        <f t="shared" si="14"/>
        <v>0</v>
      </c>
      <c r="AN239" s="55">
        <f t="shared" si="15"/>
        <v>0</v>
      </c>
      <c r="AO239" s="121"/>
      <c r="AP239" s="193"/>
      <c r="AQ239" s="194"/>
    </row>
    <row r="240" spans="1:43" ht="14.15" customHeight="1">
      <c r="A240" s="50">
        <f>AB12</f>
        <v>0</v>
      </c>
      <c r="B240" s="51"/>
      <c r="C240" s="52"/>
      <c r="D240" s="53"/>
      <c r="E240" s="72"/>
      <c r="F240" s="73"/>
      <c r="G240" s="74"/>
      <c r="H240" s="75"/>
      <c r="I240" s="72"/>
      <c r="J240" s="73"/>
      <c r="K240" s="74"/>
      <c r="L240" s="75"/>
      <c r="M240" s="72"/>
      <c r="N240" s="73"/>
      <c r="O240" s="74"/>
      <c r="P240" s="75"/>
      <c r="Q240" s="72"/>
      <c r="R240" s="73"/>
      <c r="S240" s="74"/>
      <c r="T240" s="75"/>
      <c r="U240" s="72"/>
      <c r="V240" s="73"/>
      <c r="W240" s="74"/>
      <c r="X240" s="75"/>
      <c r="Y240" s="72"/>
      <c r="Z240" s="73"/>
      <c r="AA240" s="74"/>
      <c r="AB240" s="75"/>
      <c r="AC240" s="72"/>
      <c r="AD240" s="73"/>
      <c r="AE240" s="74"/>
      <c r="AF240" s="75"/>
      <c r="AG240" s="72"/>
      <c r="AH240" s="73"/>
      <c r="AI240" s="74"/>
      <c r="AJ240" s="76"/>
      <c r="AL240" s="55">
        <f t="shared" si="13"/>
        <v>0</v>
      </c>
      <c r="AM240" s="55">
        <f t="shared" si="14"/>
        <v>0</v>
      </c>
      <c r="AN240" s="55">
        <f t="shared" si="15"/>
        <v>0</v>
      </c>
      <c r="AO240" s="121"/>
      <c r="AP240" s="193"/>
      <c r="AQ240" s="194"/>
    </row>
    <row r="241" spans="1:43" ht="14.15" customHeight="1">
      <c r="A241" s="50">
        <f>AD12</f>
        <v>0</v>
      </c>
      <c r="B241" s="51"/>
      <c r="C241" s="52"/>
      <c r="D241" s="53"/>
      <c r="E241" s="72"/>
      <c r="F241" s="73"/>
      <c r="G241" s="74"/>
      <c r="H241" s="75"/>
      <c r="I241" s="72"/>
      <c r="J241" s="73"/>
      <c r="K241" s="74"/>
      <c r="L241" s="75"/>
      <c r="M241" s="72"/>
      <c r="N241" s="73"/>
      <c r="O241" s="74"/>
      <c r="P241" s="75"/>
      <c r="Q241" s="72"/>
      <c r="R241" s="73"/>
      <c r="S241" s="74"/>
      <c r="T241" s="75"/>
      <c r="U241" s="72"/>
      <c r="V241" s="73"/>
      <c r="W241" s="74"/>
      <c r="X241" s="75"/>
      <c r="Y241" s="72"/>
      <c r="Z241" s="73"/>
      <c r="AA241" s="74"/>
      <c r="AB241" s="75"/>
      <c r="AC241" s="72"/>
      <c r="AD241" s="73"/>
      <c r="AE241" s="74"/>
      <c r="AF241" s="75"/>
      <c r="AG241" s="72"/>
      <c r="AH241" s="73"/>
      <c r="AI241" s="74"/>
      <c r="AJ241" s="76"/>
      <c r="AL241" s="55">
        <f t="shared" si="13"/>
        <v>0</v>
      </c>
      <c r="AM241" s="55">
        <f t="shared" si="14"/>
        <v>0</v>
      </c>
      <c r="AN241" s="55">
        <f t="shared" si="15"/>
        <v>0</v>
      </c>
      <c r="AO241" s="121"/>
      <c r="AP241" s="193"/>
      <c r="AQ241" s="194"/>
    </row>
    <row r="242" spans="1:43" ht="14.15" customHeight="1">
      <c r="A242" s="50">
        <f>AF12</f>
        <v>0</v>
      </c>
      <c r="B242" s="51"/>
      <c r="C242" s="52"/>
      <c r="D242" s="53"/>
      <c r="E242" s="72"/>
      <c r="F242" s="73"/>
      <c r="G242" s="74"/>
      <c r="H242" s="75"/>
      <c r="I242" s="72"/>
      <c r="J242" s="73"/>
      <c r="K242" s="74"/>
      <c r="L242" s="75"/>
      <c r="M242" s="72"/>
      <c r="N242" s="73"/>
      <c r="O242" s="74"/>
      <c r="P242" s="75"/>
      <c r="Q242" s="72"/>
      <c r="R242" s="73"/>
      <c r="S242" s="74"/>
      <c r="T242" s="75"/>
      <c r="U242" s="72"/>
      <c r="V242" s="73"/>
      <c r="W242" s="74"/>
      <c r="X242" s="75"/>
      <c r="Y242" s="72"/>
      <c r="Z242" s="73"/>
      <c r="AA242" s="74"/>
      <c r="AB242" s="75"/>
      <c r="AC242" s="72"/>
      <c r="AD242" s="73"/>
      <c r="AE242" s="74"/>
      <c r="AF242" s="75"/>
      <c r="AG242" s="72"/>
      <c r="AH242" s="73"/>
      <c r="AI242" s="74"/>
      <c r="AJ242" s="76"/>
      <c r="AL242" s="55">
        <f t="shared" si="13"/>
        <v>0</v>
      </c>
      <c r="AM242" s="55">
        <f t="shared" si="14"/>
        <v>0</v>
      </c>
      <c r="AN242" s="55">
        <f t="shared" si="15"/>
        <v>0</v>
      </c>
      <c r="AO242" s="121"/>
      <c r="AP242" s="193"/>
      <c r="AQ242" s="194"/>
    </row>
    <row r="243" spans="1:43" ht="14.15" customHeight="1">
      <c r="A243" s="50">
        <f>H21</f>
        <v>0</v>
      </c>
      <c r="B243" s="51"/>
      <c r="C243" s="52"/>
      <c r="D243" s="53"/>
      <c r="E243" s="72"/>
      <c r="F243" s="73"/>
      <c r="G243" s="74"/>
      <c r="H243" s="75"/>
      <c r="I243" s="72"/>
      <c r="J243" s="73"/>
      <c r="K243" s="74"/>
      <c r="L243" s="75"/>
      <c r="M243" s="72"/>
      <c r="N243" s="73"/>
      <c r="O243" s="74"/>
      <c r="P243" s="75"/>
      <c r="Q243" s="72"/>
      <c r="R243" s="73"/>
      <c r="S243" s="74"/>
      <c r="T243" s="75"/>
      <c r="U243" s="72"/>
      <c r="V243" s="73"/>
      <c r="W243" s="74"/>
      <c r="X243" s="75"/>
      <c r="Y243" s="72"/>
      <c r="Z243" s="73"/>
      <c r="AA243" s="74"/>
      <c r="AB243" s="75"/>
      <c r="AC243" s="72"/>
      <c r="AD243" s="73"/>
      <c r="AE243" s="74"/>
      <c r="AF243" s="75"/>
      <c r="AG243" s="72"/>
      <c r="AH243" s="73"/>
      <c r="AI243" s="74"/>
      <c r="AJ243" s="76"/>
      <c r="AL243" s="55">
        <f t="shared" si="13"/>
        <v>0</v>
      </c>
      <c r="AM243" s="55">
        <f t="shared" si="14"/>
        <v>0</v>
      </c>
      <c r="AN243" s="55">
        <f t="shared" si="15"/>
        <v>0</v>
      </c>
      <c r="AO243" s="121"/>
      <c r="AP243" s="193"/>
      <c r="AQ243" s="194"/>
    </row>
    <row r="244" spans="1:43" ht="14.15" customHeight="1">
      <c r="A244" s="50">
        <f>J21</f>
        <v>0</v>
      </c>
      <c r="B244" s="51"/>
      <c r="C244" s="52"/>
      <c r="D244" s="53"/>
      <c r="E244" s="72"/>
      <c r="F244" s="73"/>
      <c r="G244" s="74"/>
      <c r="H244" s="75"/>
      <c r="I244" s="72"/>
      <c r="J244" s="73"/>
      <c r="K244" s="74"/>
      <c r="L244" s="75"/>
      <c r="M244" s="72"/>
      <c r="N244" s="73"/>
      <c r="O244" s="74"/>
      <c r="P244" s="75"/>
      <c r="Q244" s="72"/>
      <c r="R244" s="73"/>
      <c r="S244" s="74"/>
      <c r="T244" s="75"/>
      <c r="U244" s="72"/>
      <c r="V244" s="73"/>
      <c r="W244" s="74"/>
      <c r="X244" s="75"/>
      <c r="Y244" s="72"/>
      <c r="Z244" s="73"/>
      <c r="AA244" s="74"/>
      <c r="AB244" s="75"/>
      <c r="AC244" s="72"/>
      <c r="AD244" s="73"/>
      <c r="AE244" s="74"/>
      <c r="AF244" s="75"/>
      <c r="AG244" s="72"/>
      <c r="AH244" s="73"/>
      <c r="AI244" s="74"/>
      <c r="AJ244" s="76"/>
      <c r="AL244" s="55">
        <f t="shared" si="13"/>
        <v>0</v>
      </c>
      <c r="AM244" s="55">
        <f t="shared" si="14"/>
        <v>0</v>
      </c>
      <c r="AN244" s="55">
        <f t="shared" si="15"/>
        <v>0</v>
      </c>
      <c r="AO244" s="121"/>
      <c r="AP244" s="193"/>
      <c r="AQ244" s="194"/>
    </row>
    <row r="245" spans="1:43" ht="14.15" customHeight="1">
      <c r="A245" s="50">
        <f>L21</f>
        <v>0</v>
      </c>
      <c r="B245" s="51"/>
      <c r="C245" s="52"/>
      <c r="D245" s="53"/>
      <c r="E245" s="72"/>
      <c r="F245" s="73"/>
      <c r="G245" s="74"/>
      <c r="H245" s="75"/>
      <c r="I245" s="72"/>
      <c r="J245" s="73"/>
      <c r="K245" s="74"/>
      <c r="L245" s="75"/>
      <c r="M245" s="72"/>
      <c r="N245" s="73"/>
      <c r="O245" s="74"/>
      <c r="P245" s="75"/>
      <c r="Q245" s="72"/>
      <c r="R245" s="73"/>
      <c r="S245" s="74"/>
      <c r="T245" s="75"/>
      <c r="U245" s="72"/>
      <c r="V245" s="73"/>
      <c r="W245" s="74"/>
      <c r="X245" s="75"/>
      <c r="Y245" s="72"/>
      <c r="Z245" s="73"/>
      <c r="AA245" s="74"/>
      <c r="AB245" s="75"/>
      <c r="AC245" s="72"/>
      <c r="AD245" s="73"/>
      <c r="AE245" s="74"/>
      <c r="AF245" s="75"/>
      <c r="AG245" s="72"/>
      <c r="AH245" s="73"/>
      <c r="AI245" s="74"/>
      <c r="AJ245" s="76"/>
      <c r="AL245" s="55">
        <f t="shared" si="13"/>
        <v>0</v>
      </c>
      <c r="AM245" s="55">
        <f t="shared" si="14"/>
        <v>0</v>
      </c>
      <c r="AN245" s="55">
        <f t="shared" si="15"/>
        <v>0</v>
      </c>
      <c r="AO245" s="121"/>
      <c r="AP245" s="193"/>
      <c r="AQ245" s="194"/>
    </row>
    <row r="246" spans="1:43" ht="14.15" customHeight="1">
      <c r="A246" s="50">
        <f>N21</f>
        <v>0</v>
      </c>
      <c r="B246" s="51"/>
      <c r="C246" s="52"/>
      <c r="D246" s="53"/>
      <c r="E246" s="72"/>
      <c r="F246" s="73"/>
      <c r="G246" s="74"/>
      <c r="H246" s="75"/>
      <c r="I246" s="72"/>
      <c r="J246" s="73"/>
      <c r="K246" s="74"/>
      <c r="L246" s="75"/>
      <c r="M246" s="72"/>
      <c r="N246" s="73"/>
      <c r="O246" s="74"/>
      <c r="P246" s="75"/>
      <c r="Q246" s="72"/>
      <c r="R246" s="73"/>
      <c r="S246" s="74"/>
      <c r="T246" s="75"/>
      <c r="U246" s="72"/>
      <c r="V246" s="73"/>
      <c r="W246" s="74"/>
      <c r="X246" s="75"/>
      <c r="Y246" s="72"/>
      <c r="Z246" s="73"/>
      <c r="AA246" s="74"/>
      <c r="AB246" s="75"/>
      <c r="AC246" s="72"/>
      <c r="AD246" s="73"/>
      <c r="AE246" s="74"/>
      <c r="AF246" s="75"/>
      <c r="AG246" s="72"/>
      <c r="AH246" s="73"/>
      <c r="AI246" s="74"/>
      <c r="AJ246" s="76"/>
      <c r="AL246" s="55">
        <f t="shared" si="13"/>
        <v>0</v>
      </c>
      <c r="AM246" s="55">
        <f t="shared" si="14"/>
        <v>0</v>
      </c>
      <c r="AN246" s="55">
        <f t="shared" si="15"/>
        <v>0</v>
      </c>
      <c r="AO246" s="121"/>
      <c r="AP246" s="193"/>
      <c r="AQ246" s="194"/>
    </row>
    <row r="247" spans="1:43" ht="14.15" customHeight="1">
      <c r="A247" s="50">
        <f>P21</f>
        <v>0</v>
      </c>
      <c r="B247" s="51"/>
      <c r="C247" s="52"/>
      <c r="D247" s="53"/>
      <c r="E247" s="72"/>
      <c r="F247" s="73"/>
      <c r="G247" s="74"/>
      <c r="H247" s="75"/>
      <c r="I247" s="72"/>
      <c r="J247" s="73"/>
      <c r="K247" s="74"/>
      <c r="L247" s="75"/>
      <c r="M247" s="72"/>
      <c r="N247" s="73"/>
      <c r="O247" s="74"/>
      <c r="P247" s="75"/>
      <c r="Q247" s="72"/>
      <c r="R247" s="73"/>
      <c r="S247" s="74"/>
      <c r="T247" s="75"/>
      <c r="U247" s="72"/>
      <c r="V247" s="73"/>
      <c r="W247" s="74"/>
      <c r="X247" s="75"/>
      <c r="Y247" s="72"/>
      <c r="Z247" s="73"/>
      <c r="AA247" s="74"/>
      <c r="AB247" s="75"/>
      <c r="AC247" s="72"/>
      <c r="AD247" s="73"/>
      <c r="AE247" s="74"/>
      <c r="AF247" s="75"/>
      <c r="AG247" s="72"/>
      <c r="AH247" s="73"/>
      <c r="AI247" s="74"/>
      <c r="AJ247" s="76"/>
      <c r="AL247" s="55">
        <f t="shared" si="13"/>
        <v>0</v>
      </c>
      <c r="AM247" s="55">
        <f t="shared" si="14"/>
        <v>0</v>
      </c>
      <c r="AN247" s="55">
        <f t="shared" si="15"/>
        <v>0</v>
      </c>
      <c r="AO247" s="121"/>
      <c r="AP247" s="193"/>
      <c r="AQ247" s="194"/>
    </row>
    <row r="248" spans="1:43" ht="14.15" customHeight="1">
      <c r="A248" s="50">
        <f>R21</f>
        <v>0</v>
      </c>
      <c r="B248" s="51"/>
      <c r="C248" s="52"/>
      <c r="D248" s="53"/>
      <c r="E248" s="72"/>
      <c r="F248" s="73"/>
      <c r="G248" s="74"/>
      <c r="H248" s="75"/>
      <c r="I248" s="72"/>
      <c r="J248" s="73"/>
      <c r="K248" s="74"/>
      <c r="L248" s="75"/>
      <c r="M248" s="72"/>
      <c r="N248" s="73"/>
      <c r="O248" s="74"/>
      <c r="P248" s="75"/>
      <c r="Q248" s="72"/>
      <c r="R248" s="73"/>
      <c r="S248" s="74"/>
      <c r="T248" s="75"/>
      <c r="U248" s="72"/>
      <c r="V248" s="73"/>
      <c r="W248" s="74"/>
      <c r="X248" s="75"/>
      <c r="Y248" s="72"/>
      <c r="Z248" s="73"/>
      <c r="AA248" s="74"/>
      <c r="AB248" s="75"/>
      <c r="AC248" s="72"/>
      <c r="AD248" s="73"/>
      <c r="AE248" s="74"/>
      <c r="AF248" s="75"/>
      <c r="AG248" s="72"/>
      <c r="AH248" s="73"/>
      <c r="AI248" s="74"/>
      <c r="AJ248" s="76"/>
      <c r="AL248" s="55">
        <f t="shared" si="13"/>
        <v>0</v>
      </c>
      <c r="AM248" s="55">
        <f t="shared" si="14"/>
        <v>0</v>
      </c>
      <c r="AN248" s="55">
        <f t="shared" si="15"/>
        <v>0</v>
      </c>
      <c r="AO248" s="121"/>
      <c r="AP248" s="193"/>
      <c r="AQ248" s="194"/>
    </row>
    <row r="249" spans="1:43" ht="14.15" customHeight="1">
      <c r="A249" s="50">
        <f>T21</f>
        <v>0</v>
      </c>
      <c r="B249" s="51"/>
      <c r="C249" s="52"/>
      <c r="D249" s="53"/>
      <c r="E249" s="72"/>
      <c r="F249" s="73"/>
      <c r="G249" s="74"/>
      <c r="H249" s="75"/>
      <c r="I249" s="72"/>
      <c r="J249" s="73"/>
      <c r="K249" s="74"/>
      <c r="L249" s="75"/>
      <c r="M249" s="72"/>
      <c r="N249" s="73"/>
      <c r="O249" s="74"/>
      <c r="P249" s="75"/>
      <c r="Q249" s="72"/>
      <c r="R249" s="73"/>
      <c r="S249" s="74"/>
      <c r="T249" s="75"/>
      <c r="U249" s="72"/>
      <c r="V249" s="73"/>
      <c r="W249" s="74"/>
      <c r="X249" s="75"/>
      <c r="Y249" s="72"/>
      <c r="Z249" s="73"/>
      <c r="AA249" s="74"/>
      <c r="AB249" s="75"/>
      <c r="AC249" s="72"/>
      <c r="AD249" s="73"/>
      <c r="AE249" s="74"/>
      <c r="AF249" s="75"/>
      <c r="AG249" s="72"/>
      <c r="AH249" s="73"/>
      <c r="AI249" s="74"/>
      <c r="AJ249" s="76"/>
      <c r="AL249" s="55">
        <f t="shared" si="13"/>
        <v>0</v>
      </c>
      <c r="AM249" s="55">
        <f t="shared" si="14"/>
        <v>0</v>
      </c>
      <c r="AN249" s="55">
        <f t="shared" si="15"/>
        <v>0</v>
      </c>
      <c r="AO249" s="121"/>
      <c r="AP249" s="193"/>
      <c r="AQ249" s="194"/>
    </row>
    <row r="250" spans="1:43" ht="14.15" customHeight="1">
      <c r="A250" s="50">
        <f>V21</f>
        <v>0</v>
      </c>
      <c r="B250" s="51"/>
      <c r="C250" s="52"/>
      <c r="D250" s="53"/>
      <c r="E250" s="72"/>
      <c r="F250" s="73"/>
      <c r="G250" s="74"/>
      <c r="H250" s="75"/>
      <c r="I250" s="72"/>
      <c r="J250" s="73"/>
      <c r="K250" s="74"/>
      <c r="L250" s="75"/>
      <c r="M250" s="72"/>
      <c r="N250" s="73"/>
      <c r="O250" s="74"/>
      <c r="P250" s="75"/>
      <c r="Q250" s="72"/>
      <c r="R250" s="73"/>
      <c r="S250" s="74"/>
      <c r="T250" s="75"/>
      <c r="U250" s="72"/>
      <c r="V250" s="73"/>
      <c r="W250" s="74"/>
      <c r="X250" s="75"/>
      <c r="Y250" s="72"/>
      <c r="Z250" s="73"/>
      <c r="AA250" s="74"/>
      <c r="AB250" s="75"/>
      <c r="AC250" s="72"/>
      <c r="AD250" s="73"/>
      <c r="AE250" s="74"/>
      <c r="AF250" s="75"/>
      <c r="AG250" s="72"/>
      <c r="AH250" s="73"/>
      <c r="AI250" s="74"/>
      <c r="AJ250" s="76"/>
      <c r="AL250" s="55">
        <f t="shared" si="13"/>
        <v>0</v>
      </c>
      <c r="AM250" s="55">
        <f t="shared" si="14"/>
        <v>0</v>
      </c>
      <c r="AN250" s="55">
        <f t="shared" si="15"/>
        <v>0</v>
      </c>
      <c r="AO250" s="121"/>
      <c r="AP250" s="193"/>
      <c r="AQ250" s="194"/>
    </row>
    <row r="251" spans="1:43" ht="14.15" customHeight="1">
      <c r="A251" s="50">
        <f>X21</f>
        <v>0</v>
      </c>
      <c r="B251" s="51"/>
      <c r="C251" s="52"/>
      <c r="D251" s="53"/>
      <c r="E251" s="72"/>
      <c r="F251" s="73"/>
      <c r="G251" s="74"/>
      <c r="H251" s="75"/>
      <c r="I251" s="72"/>
      <c r="J251" s="73"/>
      <c r="K251" s="74"/>
      <c r="L251" s="75"/>
      <c r="M251" s="72"/>
      <c r="N251" s="73"/>
      <c r="O251" s="74"/>
      <c r="P251" s="75"/>
      <c r="Q251" s="72"/>
      <c r="R251" s="73"/>
      <c r="S251" s="74"/>
      <c r="T251" s="75"/>
      <c r="U251" s="72"/>
      <c r="V251" s="73"/>
      <c r="W251" s="74"/>
      <c r="X251" s="75"/>
      <c r="Y251" s="72"/>
      <c r="Z251" s="73"/>
      <c r="AA251" s="74"/>
      <c r="AB251" s="75"/>
      <c r="AC251" s="72"/>
      <c r="AD251" s="73"/>
      <c r="AE251" s="74"/>
      <c r="AF251" s="75"/>
      <c r="AG251" s="72"/>
      <c r="AH251" s="73"/>
      <c r="AI251" s="74"/>
      <c r="AJ251" s="76"/>
      <c r="AL251" s="55">
        <f t="shared" si="13"/>
        <v>0</v>
      </c>
      <c r="AM251" s="55">
        <f t="shared" si="14"/>
        <v>0</v>
      </c>
      <c r="AN251" s="55">
        <f t="shared" si="15"/>
        <v>0</v>
      </c>
      <c r="AO251" s="121"/>
      <c r="AP251" s="193"/>
      <c r="AQ251" s="194"/>
    </row>
    <row r="252" spans="1:43" ht="14.15" customHeight="1">
      <c r="A252" s="50">
        <f>Z21</f>
        <v>0</v>
      </c>
      <c r="B252" s="51"/>
      <c r="C252" s="52"/>
      <c r="D252" s="53"/>
      <c r="E252" s="72"/>
      <c r="F252" s="73"/>
      <c r="G252" s="74"/>
      <c r="H252" s="75"/>
      <c r="I252" s="72"/>
      <c r="J252" s="73"/>
      <c r="K252" s="74"/>
      <c r="L252" s="75"/>
      <c r="M252" s="72"/>
      <c r="N252" s="73"/>
      <c r="O252" s="74"/>
      <c r="P252" s="75"/>
      <c r="Q252" s="72"/>
      <c r="R252" s="73"/>
      <c r="S252" s="74"/>
      <c r="T252" s="75"/>
      <c r="U252" s="72"/>
      <c r="V252" s="73"/>
      <c r="W252" s="74"/>
      <c r="X252" s="75"/>
      <c r="Y252" s="72"/>
      <c r="Z252" s="73"/>
      <c r="AA252" s="74"/>
      <c r="AB252" s="75"/>
      <c r="AC252" s="72"/>
      <c r="AD252" s="73"/>
      <c r="AE252" s="74"/>
      <c r="AF252" s="75"/>
      <c r="AG252" s="72"/>
      <c r="AH252" s="73"/>
      <c r="AI252" s="74"/>
      <c r="AJ252" s="76"/>
      <c r="AL252" s="55">
        <f t="shared" si="13"/>
        <v>0</v>
      </c>
      <c r="AM252" s="55">
        <f t="shared" si="14"/>
        <v>0</v>
      </c>
      <c r="AN252" s="55">
        <f t="shared" si="15"/>
        <v>0</v>
      </c>
      <c r="AO252" s="121"/>
      <c r="AP252" s="193"/>
      <c r="AQ252" s="194"/>
    </row>
    <row r="253" spans="1:43" ht="14.15" customHeight="1">
      <c r="A253" s="50">
        <f>AB21</f>
        <v>0</v>
      </c>
      <c r="B253" s="51"/>
      <c r="C253" s="52"/>
      <c r="D253" s="53"/>
      <c r="E253" s="72"/>
      <c r="F253" s="73"/>
      <c r="G253" s="74"/>
      <c r="H253" s="75"/>
      <c r="I253" s="72"/>
      <c r="J253" s="73"/>
      <c r="K253" s="74"/>
      <c r="L253" s="75"/>
      <c r="M253" s="72"/>
      <c r="N253" s="73"/>
      <c r="O253" s="74"/>
      <c r="P253" s="75"/>
      <c r="Q253" s="72"/>
      <c r="R253" s="73"/>
      <c r="S253" s="74"/>
      <c r="T253" s="75"/>
      <c r="U253" s="72"/>
      <c r="V253" s="73"/>
      <c r="W253" s="74"/>
      <c r="X253" s="75"/>
      <c r="Y253" s="72"/>
      <c r="Z253" s="73"/>
      <c r="AA253" s="74"/>
      <c r="AB253" s="75"/>
      <c r="AC253" s="72"/>
      <c r="AD253" s="73"/>
      <c r="AE253" s="74"/>
      <c r="AF253" s="75"/>
      <c r="AG253" s="72"/>
      <c r="AH253" s="73"/>
      <c r="AI253" s="74"/>
      <c r="AJ253" s="76"/>
      <c r="AL253" s="55">
        <f t="shared" si="13"/>
        <v>0</v>
      </c>
      <c r="AM253" s="55">
        <f t="shared" si="14"/>
        <v>0</v>
      </c>
      <c r="AN253" s="55">
        <f t="shared" si="15"/>
        <v>0</v>
      </c>
      <c r="AO253" s="121"/>
      <c r="AP253" s="193"/>
      <c r="AQ253" s="194"/>
    </row>
    <row r="254" spans="1:43" ht="14.15" customHeight="1">
      <c r="A254" s="50">
        <f>AD21</f>
        <v>0</v>
      </c>
      <c r="B254" s="51"/>
      <c r="C254" s="52"/>
      <c r="D254" s="53"/>
      <c r="E254" s="72"/>
      <c r="F254" s="73"/>
      <c r="G254" s="74"/>
      <c r="H254" s="75"/>
      <c r="I254" s="72"/>
      <c r="J254" s="73"/>
      <c r="K254" s="74"/>
      <c r="L254" s="75"/>
      <c r="M254" s="72"/>
      <c r="N254" s="73"/>
      <c r="O254" s="74"/>
      <c r="P254" s="75"/>
      <c r="Q254" s="72"/>
      <c r="R254" s="73"/>
      <c r="S254" s="74"/>
      <c r="T254" s="75"/>
      <c r="U254" s="72"/>
      <c r="V254" s="73"/>
      <c r="W254" s="74"/>
      <c r="X254" s="75"/>
      <c r="Y254" s="72"/>
      <c r="Z254" s="73"/>
      <c r="AA254" s="74"/>
      <c r="AB254" s="75"/>
      <c r="AC254" s="72"/>
      <c r="AD254" s="73"/>
      <c r="AE254" s="74"/>
      <c r="AF254" s="75"/>
      <c r="AG254" s="72"/>
      <c r="AH254" s="73"/>
      <c r="AI254" s="74"/>
      <c r="AJ254" s="76"/>
      <c r="AL254" s="55">
        <f t="shared" si="13"/>
        <v>0</v>
      </c>
      <c r="AM254" s="55">
        <f t="shared" si="14"/>
        <v>0</v>
      </c>
      <c r="AN254" s="55">
        <f t="shared" si="15"/>
        <v>0</v>
      </c>
      <c r="AO254" s="121"/>
      <c r="AP254" s="193"/>
      <c r="AQ254" s="194"/>
    </row>
    <row r="255" spans="1:43" ht="15" thickBot="1">
      <c r="A255" s="122">
        <f>AF21</f>
        <v>0</v>
      </c>
      <c r="B255" s="123"/>
      <c r="C255" s="124"/>
      <c r="D255" s="125"/>
      <c r="E255" s="126"/>
      <c r="F255" s="127"/>
      <c r="G255" s="128"/>
      <c r="H255" s="129"/>
      <c r="I255" s="126"/>
      <c r="J255" s="127"/>
      <c r="K255" s="128"/>
      <c r="L255" s="129"/>
      <c r="M255" s="126"/>
      <c r="N255" s="127"/>
      <c r="O255" s="128"/>
      <c r="P255" s="129"/>
      <c r="Q255" s="126"/>
      <c r="R255" s="127"/>
      <c r="S255" s="128"/>
      <c r="T255" s="129"/>
      <c r="U255" s="126"/>
      <c r="V255" s="127"/>
      <c r="W255" s="128"/>
      <c r="X255" s="129"/>
      <c r="Y255" s="126"/>
      <c r="Z255" s="127"/>
      <c r="AA255" s="128"/>
      <c r="AB255" s="129"/>
      <c r="AC255" s="126"/>
      <c r="AD255" s="127"/>
      <c r="AE255" s="128"/>
      <c r="AF255" s="130"/>
      <c r="AG255" s="131"/>
      <c r="AH255" s="132"/>
      <c r="AI255" s="133"/>
      <c r="AJ255" s="134"/>
      <c r="AL255" s="87">
        <f t="shared" si="13"/>
        <v>0</v>
      </c>
      <c r="AM255" s="87">
        <f t="shared" si="14"/>
        <v>0</v>
      </c>
      <c r="AN255" s="87">
        <f t="shared" si="15"/>
        <v>0</v>
      </c>
      <c r="AO255" s="138"/>
      <c r="AP255" s="209"/>
      <c r="AQ255" s="210"/>
    </row>
    <row r="256" spans="1:43">
      <c r="A256" s="89" t="s">
        <v>65</v>
      </c>
      <c r="B256" s="90"/>
      <c r="C256" s="90"/>
      <c r="D256" s="211">
        <f>(COUNTIF(D217:E255,"f")+COUNTIF(D217:E255,"b")+COUNTIF(D217:E255,"l")+COUNTIF(D217:E255,"i")+COUNTIF(D217:E255,"com")+COUNTIF(D217:E255,"s")+COUNTIF(D217:E255,"waste"))/2</f>
        <v>0</v>
      </c>
      <c r="E256" s="212"/>
      <c r="F256" s="208">
        <f>(COUNTIF(F217:G255,"f")+COUNTIF(F217:G255,"b")+COUNTIF(F217:G255,"l")+COUNTIF(F217:G255,"i")+COUNTIF(F217:G255,"com")+COUNTIF(F217:G255,"s")+COUNTIF(F217:G255,"waste"))/2</f>
        <v>0</v>
      </c>
      <c r="G256" s="208"/>
      <c r="H256" s="208">
        <f>(COUNTIF(H217:I255,"f")+COUNTIF(H217:I255,"b")+COUNTIF(H217:I255,"l")+COUNTIF(H217:I255,"i")+COUNTIF(H217:I255,"com")+COUNTIF(H217:I255,"s")+COUNTIF(H217:I255,"waste"))/2</f>
        <v>0.5</v>
      </c>
      <c r="I256" s="208"/>
      <c r="J256" s="208">
        <f>(COUNTIF(J217:K255,"f")+COUNTIF(J217:K255,"b")+COUNTIF(J217:K255,"l")+COUNTIF(J217:K255,"i")+COUNTIF(J217:K255,"com")+COUNTIF(J217:K255,"s")+COUNTIF(J217:K255,"waste"))/2</f>
        <v>2.5</v>
      </c>
      <c r="K256" s="208"/>
      <c r="L256" s="208">
        <f>(COUNTIF(L217:M255,"f")+COUNTIF(L217:M255,"b")+COUNTIF(L217:M255,"l")+COUNTIF(L217:M255,"i")+COUNTIF(L217:M255,"com")+COUNTIF(L217:M255,"s")+COUNTIF(L217:M255,"waste"))/2</f>
        <v>3</v>
      </c>
      <c r="M256" s="208"/>
      <c r="N256" s="208">
        <f>(COUNTIF(N217:O255,"f")+COUNTIF(N217:O255,"b")+COUNTIF(N217:O255,"l")+COUNTIF(N217:O255,"i")+COUNTIF(N217:O255,"com")+COUNTIF(N217:O255,"s")+COUNTIF(N217:O255,"waste"))/2</f>
        <v>3</v>
      </c>
      <c r="O256" s="208"/>
      <c r="P256" s="208">
        <f>(COUNTIF(P217:Q255,"f")+COUNTIF(P217:Q255,"b")+COUNTIF(P217:Q255,"l")+COUNTIF(P217:Q255,"i")+COUNTIF(P217:Q255,"com")+COUNTIF(P217:Q255,"s")+COUNTIF(P217:Q255,"waste"))/2</f>
        <v>3</v>
      </c>
      <c r="Q256" s="208"/>
      <c r="R256" s="208">
        <f>(COUNTIF(R217:S255,"f")+COUNTIF(R217:S255,"b")+COUNTIF(R217:S255,"l")+COUNTIF(R217:S255,"i")+COUNTIF(R217:S255,"com")+COUNTIF(R217:S255,"s")+COUNTIF(R217:S255,"waste"))/2</f>
        <v>3.5</v>
      </c>
      <c r="S256" s="208"/>
      <c r="T256" s="208">
        <f>(COUNTIF(T217:U255,"f")+COUNTIF(T217:U255,"b")+COUNTIF(T217:U255,"l")+COUNTIF(T217:U255,"i")+COUNTIF(T217:U255,"com")+COUNTIF(T217:U255,"s")+COUNTIF(T217:U255,"waste"))/2</f>
        <v>4</v>
      </c>
      <c r="U256" s="208"/>
      <c r="V256" s="208">
        <f>(COUNTIF(V217:W255,"f")+COUNTIF(V217:W255,"b")+COUNTIF(V217:W255,"l")+COUNTIF(V217:W255,"i")+COUNTIF(V217:W255,"com")+COUNTIF(V217:W255,"s")+COUNTIF(V217:W255,"waste"))/2</f>
        <v>4</v>
      </c>
      <c r="W256" s="208"/>
      <c r="X256" s="208">
        <f>(COUNTIF(X217:Y255,"f")+COUNTIF(X217:Y255,"b")+COUNTIF(X217:Y255,"l")+COUNTIF(X217:Y255,"i")+COUNTIF(X217:Y255,"com")+COUNTIF(X217:Y255,"s")+COUNTIF(X217:Y255,"waste"))/2</f>
        <v>3.5</v>
      </c>
      <c r="Y256" s="208"/>
      <c r="Z256" s="208">
        <f>(COUNTIF(Z217:AA255,"f")+COUNTIF(Z217:AA255,"b")+COUNTIF(Z217:AA255,"l")+COUNTIF(Z217:AA255,"i")+COUNTIF(Z217:AA255,"com")+COUNTIF(Z217:AA255,"s")+COUNTIF(Z217:AA255,"waste"))/2</f>
        <v>1</v>
      </c>
      <c r="AA256" s="208"/>
      <c r="AB256" s="208">
        <f>(COUNTIF(AB217:AC255,"f")+COUNTIF(AB217:AC255,"b")+COUNTIF(AB217:AC255,"l")+COUNTIF(AB217:AC255,"i")+COUNTIF(AB217:AC255,"com")+COUNTIF(AB217:AC255,"s")+COUNTIF(AB217:AC255,"waste"))/2</f>
        <v>0</v>
      </c>
      <c r="AC256" s="208"/>
      <c r="AD256" s="208">
        <f>(COUNTIF(AD217:AE255,"f")+COUNTIF(AD217:AE255,"b")+COUNTIF(AD217:AE255,"l")+COUNTIF(AD217:AE255,"i")+COUNTIF(AD217:AE255,"com")+COUNTIF(AD217:AE255,"s")+COUNTIF(AD217:AE255,"waste"))/2</f>
        <v>0</v>
      </c>
      <c r="AE256" s="208"/>
      <c r="AF256" s="208">
        <f>(COUNTIF(AF217:AG255,"f")+COUNTIF(AF217:AG255,"b")+COUNTIF(AF217:AG255,"l")+COUNTIF(AF217:AG255,"i")+COUNTIF(AF217:AG255,"com")+COUNTIF(AF217:AG255,"s")+COUNTIF(AF217:AG255,"waste"))/2</f>
        <v>0</v>
      </c>
      <c r="AG256" s="208"/>
      <c r="AH256" s="91"/>
      <c r="AI256" s="91"/>
      <c r="AJ256" s="91"/>
      <c r="AN256" s="11"/>
      <c r="AO256" s="11"/>
      <c r="AP256" s="92"/>
      <c r="AQ256" s="92"/>
    </row>
    <row r="257" spans="1:45" ht="15" thickBot="1">
      <c r="A257" s="93" t="s">
        <v>66</v>
      </c>
      <c r="B257" s="94"/>
      <c r="C257" s="94"/>
      <c r="D257" s="213">
        <f>COUNTIF(D217:E255,"f")/2</f>
        <v>0</v>
      </c>
      <c r="E257" s="214"/>
      <c r="F257" s="213">
        <f>COUNTIF(F217:G255,"f")/2</f>
        <v>0</v>
      </c>
      <c r="G257" s="214"/>
      <c r="H257" s="213">
        <f>COUNTIF(H217:I255,"f")/2</f>
        <v>0</v>
      </c>
      <c r="I257" s="214"/>
      <c r="J257" s="213">
        <f>COUNTIF(J217:K255,"f")/2</f>
        <v>1.5</v>
      </c>
      <c r="K257" s="214"/>
      <c r="L257" s="213">
        <f>COUNTIF(L217:M255,"f")/2</f>
        <v>2</v>
      </c>
      <c r="M257" s="214"/>
      <c r="N257" s="213">
        <f>COUNTIF(N217:O255,"f")/2</f>
        <v>2</v>
      </c>
      <c r="O257" s="214"/>
      <c r="P257" s="213">
        <f>COUNTIF(P217:Q255,"f")/2</f>
        <v>2.5</v>
      </c>
      <c r="Q257" s="214"/>
      <c r="R257" s="213">
        <f>COUNTIF(R217:S255,"f")/2</f>
        <v>2.5</v>
      </c>
      <c r="S257" s="214"/>
      <c r="T257" s="213">
        <f>COUNTIF(T217:U255,"f")/2</f>
        <v>3</v>
      </c>
      <c r="U257" s="214"/>
      <c r="V257" s="213">
        <f>COUNTIF(V217:W255,"f")/2</f>
        <v>3</v>
      </c>
      <c r="W257" s="214"/>
      <c r="X257" s="213">
        <f>COUNTIF(X217:Y255,"f")/2</f>
        <v>1.5</v>
      </c>
      <c r="Y257" s="214"/>
      <c r="Z257" s="213">
        <f>COUNTIF(Z217:AA255,"f")/2</f>
        <v>0</v>
      </c>
      <c r="AA257" s="214"/>
      <c r="AB257" s="213">
        <f>COUNTIF(AB217:AC255,"f")/2</f>
        <v>0</v>
      </c>
      <c r="AC257" s="214"/>
      <c r="AD257" s="213">
        <f>COUNTIF(AD217:AE255,"f")/2</f>
        <v>0</v>
      </c>
      <c r="AE257" s="214"/>
      <c r="AF257" s="213">
        <f>COUNTIF(AF217:AG255,"f")/2</f>
        <v>0</v>
      </c>
      <c r="AG257" s="235"/>
      <c r="AH257" s="95"/>
      <c r="AI257" s="96"/>
      <c r="AJ257" s="96"/>
      <c r="AK257" s="137"/>
      <c r="AL257" s="97" t="s">
        <v>67</v>
      </c>
      <c r="AM257" s="97" t="s">
        <v>68</v>
      </c>
      <c r="AN257" s="11"/>
      <c r="AO257" s="11"/>
      <c r="AP257" s="92"/>
      <c r="AQ257" s="92"/>
    </row>
    <row r="258" spans="1:45" ht="14.15" customHeight="1" thickBot="1">
      <c r="A258" s="99" t="s">
        <v>69</v>
      </c>
      <c r="B258" s="100"/>
      <c r="C258" s="100"/>
      <c r="D258" s="215">
        <f>AL258*'[1]trans-h'!$C$6/100</f>
        <v>0</v>
      </c>
      <c r="E258" s="216"/>
      <c r="F258" s="215">
        <f>AL258*'[1]trans-h'!$D$6/100</f>
        <v>0</v>
      </c>
      <c r="G258" s="216"/>
      <c r="H258" s="215">
        <f>AL258*'[1]trans-h'!$E$6/100</f>
        <v>0</v>
      </c>
      <c r="I258" s="216"/>
      <c r="J258" s="215">
        <f>AL258*'[1]trans-h'!$F$6/100</f>
        <v>0.94736842105263153</v>
      </c>
      <c r="K258" s="216"/>
      <c r="L258" s="217">
        <f>AL258*'[1]trans-h'!$G$6/100</f>
        <v>1.8738390092879258</v>
      </c>
      <c r="M258" s="218"/>
      <c r="N258" s="219">
        <f>AL258*'[1]trans-h'!$H$6/100</f>
        <v>1.8111455108359131</v>
      </c>
      <c r="O258" s="220"/>
      <c r="P258" s="217">
        <f>AL258*'[1]trans-h'!$I$6/100</f>
        <v>2.054953560371517</v>
      </c>
      <c r="Q258" s="218"/>
      <c r="R258" s="219">
        <f>AL258*'[1]trans-h'!$J$6/100</f>
        <v>2.7236842105263155</v>
      </c>
      <c r="S258" s="220"/>
      <c r="T258" s="217">
        <f>AL258*'[1]trans-h'!$K$6/100</f>
        <v>3.2043343653250775</v>
      </c>
      <c r="U258" s="218"/>
      <c r="V258" s="219">
        <f>AL258*'[1]trans-h'!$L$6/100</f>
        <v>2.9605263157894739</v>
      </c>
      <c r="W258" s="220"/>
      <c r="X258" s="217">
        <f>AL258*'[1]trans-h'!$M$6/100</f>
        <v>2.4241486068111455</v>
      </c>
      <c r="Y258" s="218"/>
      <c r="Z258" s="219">
        <f>AL258*'[1]trans-h'!$N$6/100</f>
        <v>0</v>
      </c>
      <c r="AA258" s="220"/>
      <c r="AB258" s="215">
        <f>AL258*'[1]trans-h'!$O$6/100</f>
        <v>0</v>
      </c>
      <c r="AC258" s="216"/>
      <c r="AD258" s="215">
        <f>AL258*'[1]trans-h'!$P$6/100</f>
        <v>0</v>
      </c>
      <c r="AE258" s="228"/>
      <c r="AF258" s="229"/>
      <c r="AG258" s="230"/>
      <c r="AH258" s="231" t="s">
        <v>70</v>
      </c>
      <c r="AI258" s="232"/>
      <c r="AJ258" s="232"/>
      <c r="AK258" s="233"/>
      <c r="AL258" s="101">
        <f>SUM(AL217:AL255)</f>
        <v>18</v>
      </c>
      <c r="AM258" s="102">
        <f>SUM(AM217:AM255)</f>
        <v>28</v>
      </c>
    </row>
    <row r="259" spans="1:45" ht="14.15" customHeight="1" thickBot="1">
      <c r="A259" s="103" t="s">
        <v>71</v>
      </c>
      <c r="B259" s="104"/>
      <c r="C259" s="104"/>
      <c r="D259" s="221">
        <f>D257-D258</f>
        <v>0</v>
      </c>
      <c r="E259" s="222"/>
      <c r="F259" s="221">
        <f>F257-F258</f>
        <v>0</v>
      </c>
      <c r="G259" s="222"/>
      <c r="H259" s="221">
        <f>H257-H258</f>
        <v>0</v>
      </c>
      <c r="I259" s="222"/>
      <c r="J259" s="221">
        <f>J257-J258</f>
        <v>0.55263157894736847</v>
      </c>
      <c r="K259" s="222"/>
      <c r="L259" s="221">
        <f>L257-L258</f>
        <v>0.12616099071207421</v>
      </c>
      <c r="M259" s="222"/>
      <c r="N259" s="221">
        <f>N257-N258</f>
        <v>0.18885448916408687</v>
      </c>
      <c r="O259" s="222"/>
      <c r="P259" s="221">
        <f>P257-P258</f>
        <v>0.445046439628483</v>
      </c>
      <c r="Q259" s="222"/>
      <c r="R259" s="221">
        <f>R257-R258</f>
        <v>-0.22368421052631549</v>
      </c>
      <c r="S259" s="222"/>
      <c r="T259" s="221">
        <f>T257-T258</f>
        <v>-0.20433436532507754</v>
      </c>
      <c r="U259" s="222"/>
      <c r="V259" s="221">
        <f>V257-V258</f>
        <v>3.9473684210526105E-2</v>
      </c>
      <c r="W259" s="222"/>
      <c r="X259" s="221">
        <f>X257-X258</f>
        <v>-0.92414860681114552</v>
      </c>
      <c r="Y259" s="222"/>
      <c r="Z259" s="221">
        <f>Z257-Z258</f>
        <v>0</v>
      </c>
      <c r="AA259" s="222"/>
      <c r="AB259" s="221">
        <f>AB257-AB258</f>
        <v>0</v>
      </c>
      <c r="AC259" s="222"/>
      <c r="AD259" s="221">
        <f>AD257-AD258</f>
        <v>0</v>
      </c>
      <c r="AE259" s="222"/>
      <c r="AF259" s="223"/>
      <c r="AG259" s="224"/>
      <c r="AH259" s="225" t="s">
        <v>72</v>
      </c>
      <c r="AI259" s="226"/>
      <c r="AJ259" s="226"/>
      <c r="AK259" s="227"/>
      <c r="AL259" s="77"/>
      <c r="AM259" s="105">
        <f>AR215/AM258</f>
        <v>0</v>
      </c>
    </row>
    <row r="260" spans="1:45" ht="14.15" customHeight="1" thickBot="1"/>
    <row r="261" spans="1:45" ht="14.15" customHeight="1" thickBot="1">
      <c r="A261" s="190">
        <f>SUM(A215)+1</f>
        <v>44219</v>
      </c>
      <c r="B261" s="191"/>
      <c r="C261" s="191"/>
      <c r="D261" s="191"/>
      <c r="E261" s="191"/>
      <c r="F261" s="191"/>
      <c r="G261" s="191"/>
      <c r="H261" s="191"/>
      <c r="I261" s="191"/>
      <c r="J261" s="191"/>
      <c r="K261" s="191"/>
      <c r="L261" s="191"/>
      <c r="M261" s="191"/>
      <c r="N261" s="191"/>
      <c r="O261" s="191"/>
      <c r="P261" s="191"/>
      <c r="Q261" s="191"/>
      <c r="R261" s="191"/>
      <c r="S261" s="191"/>
      <c r="T261" s="191"/>
      <c r="U261" s="191"/>
      <c r="V261" s="191"/>
      <c r="W261" s="191"/>
      <c r="X261" s="191"/>
      <c r="Y261" s="191"/>
      <c r="Z261" s="191"/>
      <c r="AA261" s="191"/>
      <c r="AB261" s="191"/>
      <c r="AC261" s="191"/>
      <c r="AD261" s="191"/>
      <c r="AE261" s="191"/>
      <c r="AF261" s="191"/>
      <c r="AG261" s="191"/>
      <c r="AH261" s="191"/>
      <c r="AI261" s="191"/>
      <c r="AJ261" s="191"/>
      <c r="AK261" s="191"/>
      <c r="AL261" s="191"/>
      <c r="AM261" s="191"/>
      <c r="AN261" s="192"/>
      <c r="AO261" s="107"/>
      <c r="AP261" s="34" t="s">
        <v>54</v>
      </c>
      <c r="AQ261" s="203">
        <v>32</v>
      </c>
      <c r="AR261" s="205">
        <f>Q1*AQ261/100</f>
        <v>0</v>
      </c>
      <c r="AS261" s="205"/>
    </row>
    <row r="262" spans="1:45" ht="14.15" customHeight="1" thickBot="1">
      <c r="A262" s="108" t="s">
        <v>55</v>
      </c>
      <c r="B262" s="109" t="s">
        <v>56</v>
      </c>
      <c r="C262" s="110" t="s">
        <v>57</v>
      </c>
      <c r="D262" s="111" t="s">
        <v>19</v>
      </c>
      <c r="E262" s="112" t="s">
        <v>20</v>
      </c>
      <c r="F262" s="113" t="s">
        <v>21</v>
      </c>
      <c r="G262" s="114" t="s">
        <v>22</v>
      </c>
      <c r="H262" s="111" t="s">
        <v>23</v>
      </c>
      <c r="I262" s="112" t="s">
        <v>24</v>
      </c>
      <c r="J262" s="113" t="s">
        <v>25</v>
      </c>
      <c r="K262" s="114" t="s">
        <v>26</v>
      </c>
      <c r="L262" s="111" t="s">
        <v>27</v>
      </c>
      <c r="M262" s="112" t="s">
        <v>28</v>
      </c>
      <c r="N262" s="113" t="s">
        <v>29</v>
      </c>
      <c r="O262" s="114" t="s">
        <v>30</v>
      </c>
      <c r="P262" s="111" t="s">
        <v>31</v>
      </c>
      <c r="Q262" s="112" t="s">
        <v>32</v>
      </c>
      <c r="R262" s="113" t="s">
        <v>33</v>
      </c>
      <c r="S262" s="114" t="s">
        <v>34</v>
      </c>
      <c r="T262" s="111" t="s">
        <v>35</v>
      </c>
      <c r="U262" s="112" t="s">
        <v>36</v>
      </c>
      <c r="V262" s="113" t="s">
        <v>37</v>
      </c>
      <c r="W262" s="114" t="s">
        <v>38</v>
      </c>
      <c r="X262" s="111" t="s">
        <v>39</v>
      </c>
      <c r="Y262" s="112" t="s">
        <v>40</v>
      </c>
      <c r="Z262" s="113" t="s">
        <v>41</v>
      </c>
      <c r="AA262" s="114" t="s">
        <v>42</v>
      </c>
      <c r="AB262" s="111" t="s">
        <v>43</v>
      </c>
      <c r="AC262" s="112" t="s">
        <v>44</v>
      </c>
      <c r="AD262" s="113" t="s">
        <v>45</v>
      </c>
      <c r="AE262" s="114" t="s">
        <v>46</v>
      </c>
      <c r="AF262" s="111" t="s">
        <v>47</v>
      </c>
      <c r="AG262" s="112" t="s">
        <v>48</v>
      </c>
      <c r="AH262" s="113" t="s">
        <v>49</v>
      </c>
      <c r="AI262" s="114" t="s">
        <v>50</v>
      </c>
      <c r="AJ262" s="115" t="s">
        <v>51</v>
      </c>
      <c r="AL262" s="43" t="s">
        <v>58</v>
      </c>
      <c r="AM262" s="44" t="s">
        <v>59</v>
      </c>
      <c r="AN262" s="45" t="s">
        <v>60</v>
      </c>
      <c r="AO262" s="116"/>
      <c r="AP262" s="46" t="s">
        <v>61</v>
      </c>
      <c r="AQ262" s="204"/>
      <c r="AR262" s="206">
        <f>AB1*AQ261/100</f>
        <v>39.520000000000003</v>
      </c>
      <c r="AS262" s="206"/>
    </row>
    <row r="263" spans="1:45" ht="14.15" customHeight="1">
      <c r="A263" s="47" t="str">
        <f>H3</f>
        <v>A</v>
      </c>
      <c r="B263" s="117"/>
      <c r="C263" s="118"/>
      <c r="D263" s="53"/>
      <c r="E263" s="53"/>
      <c r="F263" s="53"/>
      <c r="G263" s="53"/>
      <c r="H263" s="53"/>
      <c r="I263" s="53"/>
      <c r="J263" s="53"/>
      <c r="K263" s="53"/>
      <c r="L263" s="53"/>
      <c r="M263" s="53" t="s">
        <v>74</v>
      </c>
      <c r="N263" s="53" t="s">
        <v>74</v>
      </c>
      <c r="O263" s="53"/>
      <c r="P263" s="53" t="s">
        <v>74</v>
      </c>
      <c r="Q263" s="53" t="s">
        <v>74</v>
      </c>
      <c r="R263" s="53" t="s">
        <v>74</v>
      </c>
      <c r="S263" s="53" t="s">
        <v>74</v>
      </c>
      <c r="T263" s="53" t="s">
        <v>74</v>
      </c>
      <c r="U263" s="53" t="s">
        <v>74</v>
      </c>
      <c r="V263" s="53" t="s">
        <v>74</v>
      </c>
      <c r="W263" s="53" t="s">
        <v>74</v>
      </c>
      <c r="X263" s="53" t="s">
        <v>74</v>
      </c>
      <c r="Y263" s="53" t="s">
        <v>73</v>
      </c>
      <c r="Z263" s="53"/>
      <c r="AA263" s="53"/>
      <c r="AB263" s="53"/>
      <c r="AC263" s="53"/>
      <c r="AD263" s="53"/>
      <c r="AE263" s="53"/>
      <c r="AF263" s="53"/>
      <c r="AG263" s="53"/>
      <c r="AH263" s="53"/>
      <c r="AI263" s="53"/>
      <c r="AJ263" s="53"/>
      <c r="AK263" s="48"/>
      <c r="AL263" s="140">
        <f t="shared" ref="AL263:AL301" si="16">(COUNTIF(J263:AA263,"f"))/2</f>
        <v>5.5</v>
      </c>
      <c r="AM263" s="55">
        <f t="shared" ref="AM263:AM301" si="17">(COUNTIF(D263:AJ263,"f")+COUNTIF(D263:AJ263,"b")+COUNTIF(D263:AJ263,"l")+COUNTIF(D263:AJ263,"i")+COUNTIF(D263:AJ263,"com")+COUNTIF(D263:AJ263,"s")+COUNTIF(D263:AJ263,"waste"))/2</f>
        <v>6</v>
      </c>
      <c r="AN263" s="49">
        <f t="shared" ref="AN263:AN301" si="18">(COUNTIF(AF263:AJ263,"f")+COUNTIF(AF263:AJ263,"b")+COUNTIF(AF263:AJ263,"l")+COUNTIF(AF263:AJ263,"i")+COUNTIF(AF263:AJ263,"com fresh")+COUNTIF(AF263:AJ263,"fb")+COUNTIF(AF263:AJ263,"waste"))/2</f>
        <v>0</v>
      </c>
      <c r="AO263" s="119"/>
      <c r="AP263" s="234"/>
      <c r="AQ263" s="207"/>
    </row>
    <row r="264" spans="1:45" ht="14.15" customHeight="1">
      <c r="A264" s="50" t="str">
        <f>J3</f>
        <v>Z</v>
      </c>
      <c r="B264" s="51"/>
      <c r="C264" s="52"/>
      <c r="D264" s="53"/>
      <c r="E264" s="53"/>
      <c r="F264" s="53"/>
      <c r="G264" s="53"/>
      <c r="H264" s="53"/>
      <c r="I264" s="53" t="s">
        <v>73</v>
      </c>
      <c r="J264" s="53" t="s">
        <v>74</v>
      </c>
      <c r="K264" s="53" t="s">
        <v>74</v>
      </c>
      <c r="L264" s="53" t="s">
        <v>74</v>
      </c>
      <c r="M264" s="53" t="s">
        <v>74</v>
      </c>
      <c r="N264" s="53"/>
      <c r="O264" s="53" t="s">
        <v>74</v>
      </c>
      <c r="P264" s="53" t="s">
        <v>74</v>
      </c>
      <c r="Q264" s="53" t="s">
        <v>74</v>
      </c>
      <c r="R264" s="53" t="s">
        <v>74</v>
      </c>
      <c r="S264" s="53"/>
      <c r="T264" s="53"/>
      <c r="U264" s="53"/>
      <c r="V264" s="53"/>
      <c r="W264" s="53"/>
      <c r="X264" s="53"/>
      <c r="Y264" s="53"/>
      <c r="Z264" s="53"/>
      <c r="AA264" s="53"/>
      <c r="AB264" s="53"/>
      <c r="AC264" s="53"/>
      <c r="AD264" s="53"/>
      <c r="AE264" s="53"/>
      <c r="AF264" s="53"/>
      <c r="AG264" s="53"/>
      <c r="AH264" s="53"/>
      <c r="AI264" s="53"/>
      <c r="AJ264" s="53"/>
      <c r="AL264" s="141">
        <f t="shared" si="16"/>
        <v>4</v>
      </c>
      <c r="AM264" s="55">
        <f t="shared" si="17"/>
        <v>4.5</v>
      </c>
      <c r="AN264" s="55">
        <f t="shared" si="18"/>
        <v>0</v>
      </c>
      <c r="AO264" s="121"/>
      <c r="AP264" s="193"/>
      <c r="AQ264" s="194"/>
      <c r="AR264" s="59" t="s">
        <v>63</v>
      </c>
      <c r="AS264" s="59"/>
    </row>
    <row r="265" spans="1:45" ht="14.15" customHeight="1">
      <c r="A265" s="60" t="str">
        <f>L3</f>
        <v>E</v>
      </c>
      <c r="B265" s="51"/>
      <c r="C265" s="52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 t="s">
        <v>74</v>
      </c>
      <c r="R265" s="53" t="s">
        <v>74</v>
      </c>
      <c r="S265" s="53" t="s">
        <v>74</v>
      </c>
      <c r="T265" s="53" t="s">
        <v>74</v>
      </c>
      <c r="U265" s="53" t="s">
        <v>74</v>
      </c>
      <c r="V265" s="53" t="s">
        <v>74</v>
      </c>
      <c r="W265" s="53" t="s">
        <v>74</v>
      </c>
      <c r="X265" s="53"/>
      <c r="Y265" s="53"/>
      <c r="Z265" s="53"/>
      <c r="AA265" s="53"/>
      <c r="AB265" s="53"/>
      <c r="AC265" s="53"/>
      <c r="AD265" s="53"/>
      <c r="AE265" s="53"/>
      <c r="AF265" s="53"/>
      <c r="AG265" s="53"/>
      <c r="AH265" s="53"/>
      <c r="AI265" s="53"/>
      <c r="AJ265" s="53"/>
      <c r="AK265" s="48"/>
      <c r="AL265" s="141">
        <f t="shared" si="16"/>
        <v>3.5</v>
      </c>
      <c r="AM265" s="55">
        <f t="shared" si="17"/>
        <v>3.5</v>
      </c>
      <c r="AN265" s="55">
        <f t="shared" si="18"/>
        <v>0</v>
      </c>
      <c r="AO265" s="121"/>
      <c r="AP265" s="193"/>
      <c r="AQ265" s="194"/>
      <c r="AR265" s="195">
        <v>2</v>
      </c>
      <c r="AS265" s="196"/>
    </row>
    <row r="266" spans="1:45" ht="14.15" customHeight="1">
      <c r="A266" s="50" t="str">
        <f>N3</f>
        <v>R</v>
      </c>
      <c r="B266" s="51"/>
      <c r="C266" s="52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 t="s">
        <v>74</v>
      </c>
      <c r="R266" s="53" t="s">
        <v>74</v>
      </c>
      <c r="S266" s="53" t="s">
        <v>74</v>
      </c>
      <c r="T266" s="53" t="s">
        <v>74</v>
      </c>
      <c r="U266" s="53" t="s">
        <v>74</v>
      </c>
      <c r="V266" s="53" t="s">
        <v>74</v>
      </c>
      <c r="W266" s="53" t="s">
        <v>74</v>
      </c>
      <c r="X266" s="53" t="s">
        <v>74</v>
      </c>
      <c r="Y266" s="53"/>
      <c r="Z266" s="53"/>
      <c r="AA266" s="53"/>
      <c r="AB266" s="53"/>
      <c r="AC266" s="53"/>
      <c r="AD266" s="53"/>
      <c r="AE266" s="53"/>
      <c r="AF266" s="53"/>
      <c r="AG266" s="53"/>
      <c r="AH266" s="53"/>
      <c r="AI266" s="53"/>
      <c r="AJ266" s="53"/>
      <c r="AL266" s="141">
        <f t="shared" si="16"/>
        <v>4</v>
      </c>
      <c r="AM266" s="55">
        <f t="shared" si="17"/>
        <v>4</v>
      </c>
      <c r="AN266" s="55">
        <f t="shared" si="18"/>
        <v>0</v>
      </c>
      <c r="AO266" s="121"/>
      <c r="AP266" s="193"/>
      <c r="AQ266" s="194"/>
      <c r="AR266" s="197"/>
      <c r="AS266" s="198"/>
    </row>
    <row r="267" spans="1:45" ht="14.15" customHeight="1">
      <c r="A267" s="60" t="str">
        <f>P3</f>
        <v>T</v>
      </c>
      <c r="B267" s="51"/>
      <c r="C267" s="52"/>
      <c r="D267" s="53"/>
      <c r="E267" s="53"/>
      <c r="F267" s="53"/>
      <c r="G267" s="53"/>
      <c r="H267" s="53"/>
      <c r="I267" s="53"/>
      <c r="J267" s="53" t="s">
        <v>74</v>
      </c>
      <c r="K267" s="53" t="s">
        <v>74</v>
      </c>
      <c r="L267" s="53" t="s">
        <v>74</v>
      </c>
      <c r="M267" s="53" t="s">
        <v>74</v>
      </c>
      <c r="N267" s="53" t="s">
        <v>74</v>
      </c>
      <c r="O267" s="53" t="s">
        <v>74</v>
      </c>
      <c r="P267" s="53" t="s">
        <v>74</v>
      </c>
      <c r="Q267" s="53"/>
      <c r="R267" s="53"/>
      <c r="S267" s="53"/>
      <c r="T267" s="53"/>
      <c r="U267" s="53"/>
      <c r="V267" s="53"/>
      <c r="W267" s="53"/>
      <c r="X267" s="53"/>
      <c r="Y267" s="53"/>
      <c r="Z267" s="53"/>
      <c r="AA267" s="53"/>
      <c r="AB267" s="53"/>
      <c r="AC267" s="53"/>
      <c r="AD267" s="53"/>
      <c r="AE267" s="53"/>
      <c r="AF267" s="53"/>
      <c r="AG267" s="53"/>
      <c r="AH267" s="53"/>
      <c r="AI267" s="53"/>
      <c r="AJ267" s="53"/>
      <c r="AK267" s="48"/>
      <c r="AL267" s="141">
        <f t="shared" si="16"/>
        <v>3.5</v>
      </c>
      <c r="AM267" s="55">
        <f t="shared" si="17"/>
        <v>3.5</v>
      </c>
      <c r="AN267" s="55">
        <f t="shared" si="18"/>
        <v>0</v>
      </c>
      <c r="AO267" s="121"/>
      <c r="AP267" s="193"/>
      <c r="AQ267" s="194"/>
    </row>
    <row r="268" spans="1:45" ht="14.15" customHeight="1">
      <c r="A268" s="50" t="str">
        <f>R3</f>
        <v>Y</v>
      </c>
      <c r="B268" s="51"/>
      <c r="C268" s="52"/>
      <c r="D268" s="53"/>
      <c r="E268" s="53"/>
      <c r="F268" s="53"/>
      <c r="G268" s="53"/>
      <c r="H268" s="53"/>
      <c r="I268" s="53"/>
      <c r="J268" s="53" t="s">
        <v>74</v>
      </c>
      <c r="K268" s="53" t="s">
        <v>74</v>
      </c>
      <c r="L268" s="53" t="s">
        <v>74</v>
      </c>
      <c r="M268" s="53" t="s">
        <v>74</v>
      </c>
      <c r="N268" s="53" t="s">
        <v>74</v>
      </c>
      <c r="O268" s="53" t="s">
        <v>74</v>
      </c>
      <c r="P268" s="53"/>
      <c r="Q268" s="53" t="s">
        <v>74</v>
      </c>
      <c r="R268" s="53" t="s">
        <v>74</v>
      </c>
      <c r="S268" s="53" t="s">
        <v>74</v>
      </c>
      <c r="T268" s="53" t="s">
        <v>74</v>
      </c>
      <c r="U268" s="53" t="s">
        <v>74</v>
      </c>
      <c r="V268" s="53" t="s">
        <v>74</v>
      </c>
      <c r="W268" s="53" t="s">
        <v>74</v>
      </c>
      <c r="X268" s="53" t="s">
        <v>74</v>
      </c>
      <c r="Y268" s="53" t="s">
        <v>73</v>
      </c>
      <c r="Z268" s="53"/>
      <c r="AA268" s="53"/>
      <c r="AB268" s="53"/>
      <c r="AC268" s="53"/>
      <c r="AD268" s="53"/>
      <c r="AE268" s="53"/>
      <c r="AF268" s="53"/>
      <c r="AG268" s="53"/>
      <c r="AH268" s="53"/>
      <c r="AI268" s="53"/>
      <c r="AJ268" s="53"/>
      <c r="AL268" s="141">
        <f t="shared" si="16"/>
        <v>7</v>
      </c>
      <c r="AM268" s="55">
        <f t="shared" si="17"/>
        <v>7.5</v>
      </c>
      <c r="AN268" s="55">
        <f t="shared" si="18"/>
        <v>0</v>
      </c>
      <c r="AO268" s="121"/>
      <c r="AP268" s="237"/>
      <c r="AQ268" s="194"/>
      <c r="AR268" s="58" t="s">
        <v>64</v>
      </c>
      <c r="AS268" s="59"/>
    </row>
    <row r="269" spans="1:45" ht="14.15" customHeight="1">
      <c r="A269" s="60" t="str">
        <f>T3</f>
        <v>U</v>
      </c>
      <c r="B269" s="51"/>
      <c r="C269" s="52"/>
      <c r="D269" s="66"/>
      <c r="E269" s="66"/>
      <c r="F269" s="66"/>
      <c r="G269" s="66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6"/>
      <c r="AA269" s="66"/>
      <c r="AB269" s="66"/>
      <c r="AC269" s="66"/>
      <c r="AD269" s="66"/>
      <c r="AE269" s="66"/>
      <c r="AF269" s="66"/>
      <c r="AG269" s="66"/>
      <c r="AH269" s="66"/>
      <c r="AI269" s="66"/>
      <c r="AJ269" s="66"/>
      <c r="AK269" s="48"/>
      <c r="AL269" s="141">
        <f t="shared" si="16"/>
        <v>0</v>
      </c>
      <c r="AM269" s="55">
        <f t="shared" si="17"/>
        <v>0</v>
      </c>
      <c r="AN269" s="55">
        <f t="shared" si="18"/>
        <v>0</v>
      </c>
      <c r="AO269" s="121"/>
      <c r="AP269" s="193"/>
      <c r="AQ269" s="194"/>
      <c r="AR269" s="199" t="s">
        <v>80</v>
      </c>
      <c r="AS269" s="200"/>
    </row>
    <row r="270" spans="1:45" ht="14.15" customHeight="1">
      <c r="A270" s="50" t="str">
        <f>V3</f>
        <v>I</v>
      </c>
      <c r="B270" s="51"/>
      <c r="C270" s="52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 t="s">
        <v>76</v>
      </c>
      <c r="P270" s="53" t="s">
        <v>76</v>
      </c>
      <c r="Q270" s="53" t="s">
        <v>76</v>
      </c>
      <c r="R270" s="53" t="s">
        <v>76</v>
      </c>
      <c r="S270" s="53" t="s">
        <v>76</v>
      </c>
      <c r="T270" s="53" t="s">
        <v>76</v>
      </c>
      <c r="U270" s="53" t="s">
        <v>76</v>
      </c>
      <c r="V270" s="53" t="s">
        <v>76</v>
      </c>
      <c r="W270" s="53" t="s">
        <v>76</v>
      </c>
      <c r="X270" s="53" t="s">
        <v>76</v>
      </c>
      <c r="Y270" s="53" t="s">
        <v>76</v>
      </c>
      <c r="Z270" s="53"/>
      <c r="AA270" s="53"/>
      <c r="AB270" s="53"/>
      <c r="AC270" s="53"/>
      <c r="AD270" s="53"/>
      <c r="AE270" s="53"/>
      <c r="AF270" s="53"/>
      <c r="AG270" s="53"/>
      <c r="AH270" s="53"/>
      <c r="AI270" s="53"/>
      <c r="AJ270" s="53"/>
      <c r="AL270" s="141">
        <f t="shared" si="16"/>
        <v>0</v>
      </c>
      <c r="AM270" s="55">
        <f t="shared" si="17"/>
        <v>5.5</v>
      </c>
      <c r="AN270" s="55">
        <f t="shared" si="18"/>
        <v>0</v>
      </c>
      <c r="AO270" s="121"/>
      <c r="AP270" s="238"/>
      <c r="AQ270" s="239"/>
      <c r="AR270" s="199"/>
      <c r="AS270" s="200"/>
    </row>
    <row r="271" spans="1:45" ht="14.15" customHeight="1">
      <c r="A271" s="60">
        <f>X3</f>
        <v>0</v>
      </c>
      <c r="B271" s="51"/>
      <c r="C271" s="52"/>
      <c r="D271" s="53" t="s">
        <v>77</v>
      </c>
      <c r="E271" s="53" t="s">
        <v>77</v>
      </c>
      <c r="F271" s="53" t="s">
        <v>77</v>
      </c>
      <c r="G271" s="53" t="s">
        <v>77</v>
      </c>
      <c r="H271" s="53" t="s">
        <v>77</v>
      </c>
      <c r="I271" s="53" t="s">
        <v>77</v>
      </c>
      <c r="J271" s="53" t="s">
        <v>77</v>
      </c>
      <c r="K271" s="53" t="s">
        <v>77</v>
      </c>
      <c r="L271" s="53" t="s">
        <v>77</v>
      </c>
      <c r="M271" s="53" t="s">
        <v>77</v>
      </c>
      <c r="N271" s="53" t="s">
        <v>77</v>
      </c>
      <c r="O271" s="53" t="s">
        <v>77</v>
      </c>
      <c r="P271" s="53" t="s">
        <v>77</v>
      </c>
      <c r="Q271" s="53" t="s">
        <v>77</v>
      </c>
      <c r="R271" s="53" t="s">
        <v>77</v>
      </c>
      <c r="S271" s="53" t="s">
        <v>77</v>
      </c>
      <c r="T271" s="53" t="s">
        <v>77</v>
      </c>
      <c r="U271" s="53" t="s">
        <v>77</v>
      </c>
      <c r="V271" s="53" t="s">
        <v>77</v>
      </c>
      <c r="W271" s="53" t="s">
        <v>77</v>
      </c>
      <c r="X271" s="53" t="s">
        <v>77</v>
      </c>
      <c r="Y271" s="53" t="s">
        <v>77</v>
      </c>
      <c r="Z271" s="53" t="s">
        <v>77</v>
      </c>
      <c r="AA271" s="53" t="s">
        <v>77</v>
      </c>
      <c r="AB271" s="53" t="s">
        <v>77</v>
      </c>
      <c r="AC271" s="53" t="s">
        <v>77</v>
      </c>
      <c r="AD271" s="53" t="s">
        <v>77</v>
      </c>
      <c r="AE271" s="53" t="s">
        <v>77</v>
      </c>
      <c r="AF271" s="53" t="s">
        <v>77</v>
      </c>
      <c r="AG271" s="53" t="s">
        <v>77</v>
      </c>
      <c r="AH271" s="53" t="s">
        <v>77</v>
      </c>
      <c r="AI271" s="53" t="s">
        <v>77</v>
      </c>
      <c r="AJ271" s="53" t="s">
        <v>77</v>
      </c>
      <c r="AK271" s="53"/>
      <c r="AL271" s="141">
        <f t="shared" si="16"/>
        <v>0</v>
      </c>
      <c r="AM271" s="55">
        <f t="shared" si="17"/>
        <v>0</v>
      </c>
      <c r="AN271" s="55">
        <f t="shared" si="18"/>
        <v>0</v>
      </c>
      <c r="AO271" s="121"/>
      <c r="AP271" s="193"/>
      <c r="AQ271" s="194"/>
    </row>
    <row r="272" spans="1:45" ht="14.15" customHeight="1">
      <c r="A272" s="60" t="s">
        <v>7</v>
      </c>
      <c r="B272" s="51"/>
      <c r="C272" s="52"/>
      <c r="D272" s="66"/>
      <c r="E272" s="66"/>
      <c r="F272" s="66"/>
      <c r="G272" s="66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  <c r="AA272" s="66"/>
      <c r="AB272" s="66"/>
      <c r="AC272" s="66"/>
      <c r="AD272" s="66"/>
      <c r="AE272" s="66"/>
      <c r="AF272" s="66"/>
      <c r="AG272" s="66"/>
      <c r="AH272" s="66"/>
      <c r="AI272" s="66"/>
      <c r="AJ272" s="66"/>
      <c r="AK272" s="48"/>
      <c r="AL272" s="141">
        <f t="shared" si="16"/>
        <v>0</v>
      </c>
      <c r="AM272" s="55">
        <f t="shared" si="17"/>
        <v>0</v>
      </c>
      <c r="AN272" s="55">
        <f t="shared" si="18"/>
        <v>0</v>
      </c>
      <c r="AO272" s="121"/>
      <c r="AP272" s="193"/>
      <c r="AQ272" s="194"/>
    </row>
    <row r="273" spans="1:43" ht="14.15" customHeight="1">
      <c r="A273" s="50">
        <f>AB3</f>
        <v>0</v>
      </c>
      <c r="B273" s="51"/>
      <c r="C273" s="52"/>
      <c r="D273" s="53"/>
      <c r="E273" s="72"/>
      <c r="F273" s="73"/>
      <c r="G273" s="74"/>
      <c r="H273" s="75"/>
      <c r="I273" s="53"/>
      <c r="J273" s="73"/>
      <c r="K273" s="74"/>
      <c r="L273" s="75"/>
      <c r="M273" s="72"/>
      <c r="N273" s="73"/>
      <c r="O273" s="74"/>
      <c r="P273" s="75"/>
      <c r="Q273" s="72"/>
      <c r="R273" s="73"/>
      <c r="S273" s="74"/>
      <c r="T273" s="75"/>
      <c r="U273" s="72"/>
      <c r="V273" s="73"/>
      <c r="W273" s="74"/>
      <c r="X273" s="75"/>
      <c r="Y273" s="72"/>
      <c r="Z273" s="73"/>
      <c r="AA273" s="74"/>
      <c r="AB273" s="75"/>
      <c r="AC273" s="72"/>
      <c r="AD273" s="73"/>
      <c r="AE273" s="74"/>
      <c r="AF273" s="75"/>
      <c r="AG273" s="72"/>
      <c r="AH273" s="73"/>
      <c r="AI273" s="74"/>
      <c r="AJ273" s="76"/>
      <c r="AL273" s="141">
        <f t="shared" si="16"/>
        <v>0</v>
      </c>
      <c r="AM273" s="55">
        <f t="shared" si="17"/>
        <v>0</v>
      </c>
      <c r="AN273" s="55">
        <f t="shared" si="18"/>
        <v>0</v>
      </c>
      <c r="AO273" s="121"/>
      <c r="AP273" s="193"/>
      <c r="AQ273" s="194"/>
    </row>
    <row r="274" spans="1:43" ht="14.15" customHeight="1">
      <c r="A274" s="50">
        <f>AD3</f>
        <v>0</v>
      </c>
      <c r="B274" s="51"/>
      <c r="C274" s="52"/>
      <c r="D274" s="53"/>
      <c r="E274" s="72"/>
      <c r="F274" s="73"/>
      <c r="G274" s="74"/>
      <c r="H274" s="75"/>
      <c r="I274" s="53"/>
      <c r="J274" s="73"/>
      <c r="K274" s="74"/>
      <c r="L274" s="75"/>
      <c r="M274" s="72"/>
      <c r="N274" s="73"/>
      <c r="O274" s="74"/>
      <c r="P274" s="75"/>
      <c r="Q274" s="72"/>
      <c r="R274" s="73"/>
      <c r="S274" s="74"/>
      <c r="T274" s="75"/>
      <c r="U274" s="72"/>
      <c r="V274" s="73"/>
      <c r="W274" s="74"/>
      <c r="X274" s="75"/>
      <c r="Y274" s="72"/>
      <c r="Z274" s="73"/>
      <c r="AA274" s="74"/>
      <c r="AB274" s="75"/>
      <c r="AC274" s="72"/>
      <c r="AD274" s="73"/>
      <c r="AE274" s="74"/>
      <c r="AF274" s="75"/>
      <c r="AG274" s="72"/>
      <c r="AH274" s="73"/>
      <c r="AI274" s="74"/>
      <c r="AJ274" s="76"/>
      <c r="AL274" s="141">
        <f t="shared" si="16"/>
        <v>0</v>
      </c>
      <c r="AM274" s="55">
        <f t="shared" si="17"/>
        <v>0</v>
      </c>
      <c r="AN274" s="55">
        <f t="shared" si="18"/>
        <v>0</v>
      </c>
      <c r="AO274" s="121"/>
      <c r="AP274" s="193"/>
      <c r="AQ274" s="194"/>
    </row>
    <row r="275" spans="1:43" ht="14.15" customHeight="1">
      <c r="A275" s="50">
        <f>AF3</f>
        <v>0</v>
      </c>
      <c r="B275" s="51"/>
      <c r="C275" s="52"/>
      <c r="D275" s="53"/>
      <c r="E275" s="72"/>
      <c r="F275" s="73"/>
      <c r="G275" s="74"/>
      <c r="H275" s="75"/>
      <c r="I275" s="53"/>
      <c r="J275" s="73"/>
      <c r="K275" s="74"/>
      <c r="L275" s="75"/>
      <c r="M275" s="72"/>
      <c r="N275" s="73"/>
      <c r="O275" s="74"/>
      <c r="P275" s="75"/>
      <c r="Q275" s="72"/>
      <c r="R275" s="73"/>
      <c r="S275" s="74"/>
      <c r="T275" s="75"/>
      <c r="U275" s="72"/>
      <c r="V275" s="73"/>
      <c r="W275" s="74"/>
      <c r="X275" s="75"/>
      <c r="Y275" s="72"/>
      <c r="Z275" s="73"/>
      <c r="AA275" s="74"/>
      <c r="AB275" s="75"/>
      <c r="AC275" s="72"/>
      <c r="AD275" s="73"/>
      <c r="AE275" s="74"/>
      <c r="AF275" s="75"/>
      <c r="AG275" s="72"/>
      <c r="AH275" s="73"/>
      <c r="AI275" s="74"/>
      <c r="AJ275" s="76"/>
      <c r="AL275" s="141">
        <f t="shared" si="16"/>
        <v>0</v>
      </c>
      <c r="AM275" s="55">
        <f t="shared" si="17"/>
        <v>0</v>
      </c>
      <c r="AN275" s="55">
        <f t="shared" si="18"/>
        <v>0</v>
      </c>
      <c r="AO275" s="121"/>
      <c r="AP275" s="193"/>
      <c r="AQ275" s="194"/>
    </row>
    <row r="276" spans="1:43" ht="14.15" customHeight="1">
      <c r="A276" s="50">
        <f>H12</f>
        <v>0</v>
      </c>
      <c r="B276" s="51"/>
      <c r="C276" s="52"/>
      <c r="D276" s="53"/>
      <c r="E276" s="72"/>
      <c r="F276" s="73"/>
      <c r="G276" s="74"/>
      <c r="H276" s="75"/>
      <c r="I276" s="53"/>
      <c r="J276" s="73"/>
      <c r="K276" s="74"/>
      <c r="L276" s="75"/>
      <c r="M276" s="72"/>
      <c r="N276" s="73"/>
      <c r="O276" s="74"/>
      <c r="P276" s="75"/>
      <c r="Q276" s="72"/>
      <c r="R276" s="73"/>
      <c r="S276" s="74"/>
      <c r="T276" s="75"/>
      <c r="U276" s="72"/>
      <c r="V276" s="73"/>
      <c r="W276" s="74"/>
      <c r="X276" s="75"/>
      <c r="Y276" s="72"/>
      <c r="Z276" s="73"/>
      <c r="AA276" s="74"/>
      <c r="AB276" s="75"/>
      <c r="AC276" s="72"/>
      <c r="AD276" s="73"/>
      <c r="AE276" s="74"/>
      <c r="AF276" s="75"/>
      <c r="AG276" s="72"/>
      <c r="AH276" s="73"/>
      <c r="AI276" s="74"/>
      <c r="AJ276" s="76"/>
      <c r="AL276" s="141">
        <f t="shared" si="16"/>
        <v>0</v>
      </c>
      <c r="AM276" s="55">
        <f t="shared" si="17"/>
        <v>0</v>
      </c>
      <c r="AN276" s="55">
        <f t="shared" si="18"/>
        <v>0</v>
      </c>
      <c r="AO276" s="121"/>
      <c r="AP276" s="193"/>
      <c r="AQ276" s="194"/>
    </row>
    <row r="277" spans="1:43" ht="14.15" customHeight="1">
      <c r="A277" s="50">
        <f>J12</f>
        <v>0</v>
      </c>
      <c r="B277" s="51"/>
      <c r="C277" s="52"/>
      <c r="D277" s="53"/>
      <c r="E277" s="72"/>
      <c r="F277" s="73"/>
      <c r="G277" s="74"/>
      <c r="H277" s="75"/>
      <c r="I277" s="53"/>
      <c r="J277" s="73"/>
      <c r="K277" s="74"/>
      <c r="L277" s="75"/>
      <c r="M277" s="72"/>
      <c r="N277" s="73"/>
      <c r="O277" s="74"/>
      <c r="P277" s="75"/>
      <c r="Q277" s="72"/>
      <c r="R277" s="73"/>
      <c r="S277" s="74"/>
      <c r="T277" s="75"/>
      <c r="U277" s="72"/>
      <c r="V277" s="73"/>
      <c r="W277" s="74"/>
      <c r="X277" s="75"/>
      <c r="Y277" s="72"/>
      <c r="Z277" s="73"/>
      <c r="AA277" s="74"/>
      <c r="AB277" s="75"/>
      <c r="AC277" s="72"/>
      <c r="AD277" s="73"/>
      <c r="AE277" s="74"/>
      <c r="AF277" s="75"/>
      <c r="AG277" s="72"/>
      <c r="AH277" s="73"/>
      <c r="AI277" s="74"/>
      <c r="AJ277" s="76"/>
      <c r="AL277" s="141">
        <f t="shared" si="16"/>
        <v>0</v>
      </c>
      <c r="AM277" s="55">
        <f t="shared" si="17"/>
        <v>0</v>
      </c>
      <c r="AN277" s="55">
        <f t="shared" si="18"/>
        <v>0</v>
      </c>
      <c r="AO277" s="121"/>
      <c r="AP277" s="193"/>
      <c r="AQ277" s="194"/>
    </row>
    <row r="278" spans="1:43" ht="14.15" customHeight="1">
      <c r="A278" s="50">
        <f>L12</f>
        <v>0</v>
      </c>
      <c r="B278" s="51"/>
      <c r="C278" s="52"/>
      <c r="D278" s="53"/>
      <c r="E278" s="72"/>
      <c r="F278" s="73"/>
      <c r="G278" s="74"/>
      <c r="H278" s="75"/>
      <c r="I278" s="53"/>
      <c r="J278" s="73"/>
      <c r="K278" s="74"/>
      <c r="L278" s="75"/>
      <c r="M278" s="72"/>
      <c r="N278" s="73"/>
      <c r="O278" s="74"/>
      <c r="P278" s="75"/>
      <c r="Q278" s="72"/>
      <c r="R278" s="73"/>
      <c r="S278" s="74"/>
      <c r="T278" s="75"/>
      <c r="U278" s="72"/>
      <c r="V278" s="73"/>
      <c r="W278" s="74"/>
      <c r="X278" s="75"/>
      <c r="Y278" s="72"/>
      <c r="Z278" s="73"/>
      <c r="AA278" s="74"/>
      <c r="AB278" s="75"/>
      <c r="AC278" s="72"/>
      <c r="AD278" s="73"/>
      <c r="AE278" s="74"/>
      <c r="AF278" s="75"/>
      <c r="AG278" s="72"/>
      <c r="AH278" s="73"/>
      <c r="AI278" s="74"/>
      <c r="AJ278" s="76"/>
      <c r="AL278" s="141">
        <f t="shared" si="16"/>
        <v>0</v>
      </c>
      <c r="AM278" s="55">
        <f t="shared" si="17"/>
        <v>0</v>
      </c>
      <c r="AN278" s="55">
        <f t="shared" si="18"/>
        <v>0</v>
      </c>
      <c r="AO278" s="121"/>
      <c r="AP278" s="193"/>
      <c r="AQ278" s="194"/>
    </row>
    <row r="279" spans="1:43" ht="14.15" customHeight="1">
      <c r="A279" s="50">
        <f>N12</f>
        <v>0</v>
      </c>
      <c r="B279" s="51"/>
      <c r="C279" s="52"/>
      <c r="D279" s="53"/>
      <c r="E279" s="72"/>
      <c r="F279" s="73"/>
      <c r="G279" s="74"/>
      <c r="H279" s="75"/>
      <c r="I279" s="53"/>
      <c r="J279" s="73"/>
      <c r="K279" s="74"/>
      <c r="L279" s="75"/>
      <c r="M279" s="72"/>
      <c r="N279" s="73"/>
      <c r="O279" s="74"/>
      <c r="P279" s="75"/>
      <c r="Q279" s="72"/>
      <c r="R279" s="73"/>
      <c r="S279" s="74"/>
      <c r="T279" s="75"/>
      <c r="U279" s="72"/>
      <c r="V279" s="73"/>
      <c r="W279" s="74"/>
      <c r="X279" s="75"/>
      <c r="Y279" s="72"/>
      <c r="Z279" s="73"/>
      <c r="AA279" s="74"/>
      <c r="AB279" s="75"/>
      <c r="AC279" s="72"/>
      <c r="AD279" s="73"/>
      <c r="AE279" s="74"/>
      <c r="AF279" s="75"/>
      <c r="AG279" s="72"/>
      <c r="AH279" s="73"/>
      <c r="AI279" s="74"/>
      <c r="AJ279" s="76"/>
      <c r="AL279" s="141">
        <f t="shared" si="16"/>
        <v>0</v>
      </c>
      <c r="AM279" s="55">
        <f t="shared" si="17"/>
        <v>0</v>
      </c>
      <c r="AN279" s="55">
        <f t="shared" si="18"/>
        <v>0</v>
      </c>
      <c r="AO279" s="121"/>
      <c r="AP279" s="193"/>
      <c r="AQ279" s="194"/>
    </row>
    <row r="280" spans="1:43" ht="14.15" customHeight="1">
      <c r="A280" s="50">
        <f>P12</f>
        <v>0</v>
      </c>
      <c r="B280" s="51"/>
      <c r="C280" s="52"/>
      <c r="D280" s="53"/>
      <c r="E280" s="72"/>
      <c r="F280" s="73"/>
      <c r="G280" s="74"/>
      <c r="H280" s="75"/>
      <c r="I280" s="53"/>
      <c r="J280" s="73"/>
      <c r="K280" s="74"/>
      <c r="L280" s="75"/>
      <c r="M280" s="72"/>
      <c r="N280" s="73"/>
      <c r="O280" s="74"/>
      <c r="P280" s="75"/>
      <c r="Q280" s="72"/>
      <c r="R280" s="73"/>
      <c r="S280" s="74"/>
      <c r="T280" s="75"/>
      <c r="U280" s="72"/>
      <c r="V280" s="73"/>
      <c r="W280" s="74"/>
      <c r="X280" s="75"/>
      <c r="Y280" s="72"/>
      <c r="Z280" s="73"/>
      <c r="AA280" s="74"/>
      <c r="AB280" s="75"/>
      <c r="AC280" s="72"/>
      <c r="AD280" s="73"/>
      <c r="AE280" s="74"/>
      <c r="AF280" s="75"/>
      <c r="AG280" s="72"/>
      <c r="AH280" s="73"/>
      <c r="AI280" s="74"/>
      <c r="AJ280" s="76"/>
      <c r="AL280" s="141">
        <f t="shared" si="16"/>
        <v>0</v>
      </c>
      <c r="AM280" s="55">
        <f t="shared" si="17"/>
        <v>0</v>
      </c>
      <c r="AN280" s="55">
        <f t="shared" si="18"/>
        <v>0</v>
      </c>
      <c r="AO280" s="121"/>
      <c r="AP280" s="193"/>
      <c r="AQ280" s="194"/>
    </row>
    <row r="281" spans="1:43" ht="14.15" customHeight="1">
      <c r="A281" s="50">
        <f>R12</f>
        <v>0</v>
      </c>
      <c r="B281" s="51"/>
      <c r="C281" s="52"/>
      <c r="D281" s="53"/>
      <c r="E281" s="72"/>
      <c r="F281" s="73"/>
      <c r="G281" s="74"/>
      <c r="H281" s="75"/>
      <c r="I281" s="53"/>
      <c r="J281" s="73"/>
      <c r="K281" s="74"/>
      <c r="L281" s="75"/>
      <c r="M281" s="72"/>
      <c r="N281" s="73"/>
      <c r="O281" s="74"/>
      <c r="P281" s="75"/>
      <c r="Q281" s="72"/>
      <c r="R281" s="73"/>
      <c r="S281" s="74"/>
      <c r="T281" s="75"/>
      <c r="U281" s="72"/>
      <c r="V281" s="73"/>
      <c r="W281" s="74"/>
      <c r="X281" s="75"/>
      <c r="Y281" s="72"/>
      <c r="Z281" s="73"/>
      <c r="AA281" s="74"/>
      <c r="AB281" s="75"/>
      <c r="AC281" s="72"/>
      <c r="AD281" s="73"/>
      <c r="AE281" s="74"/>
      <c r="AF281" s="75"/>
      <c r="AG281" s="72"/>
      <c r="AH281" s="73"/>
      <c r="AI281" s="74"/>
      <c r="AJ281" s="76"/>
      <c r="AL281" s="141">
        <f t="shared" si="16"/>
        <v>0</v>
      </c>
      <c r="AM281" s="55">
        <f t="shared" si="17"/>
        <v>0</v>
      </c>
      <c r="AN281" s="55">
        <f t="shared" si="18"/>
        <v>0</v>
      </c>
      <c r="AO281" s="121"/>
      <c r="AP281" s="193"/>
      <c r="AQ281" s="194"/>
    </row>
    <row r="282" spans="1:43" ht="14.15" customHeight="1">
      <c r="A282" s="50">
        <f>T12</f>
        <v>0</v>
      </c>
      <c r="B282" s="51"/>
      <c r="C282" s="52"/>
      <c r="D282" s="53"/>
      <c r="E282" s="72"/>
      <c r="F282" s="73"/>
      <c r="G282" s="74"/>
      <c r="H282" s="75"/>
      <c r="I282" s="53"/>
      <c r="J282" s="73"/>
      <c r="K282" s="74"/>
      <c r="L282" s="75"/>
      <c r="M282" s="72"/>
      <c r="N282" s="73"/>
      <c r="O282" s="74"/>
      <c r="P282" s="75"/>
      <c r="Q282" s="72"/>
      <c r="R282" s="73"/>
      <c r="S282" s="74"/>
      <c r="T282" s="75"/>
      <c r="U282" s="72"/>
      <c r="V282" s="73"/>
      <c r="W282" s="74"/>
      <c r="X282" s="75"/>
      <c r="Y282" s="72"/>
      <c r="Z282" s="73"/>
      <c r="AA282" s="74"/>
      <c r="AB282" s="75"/>
      <c r="AC282" s="72"/>
      <c r="AD282" s="73"/>
      <c r="AE282" s="74"/>
      <c r="AF282" s="75"/>
      <c r="AG282" s="72"/>
      <c r="AH282" s="73"/>
      <c r="AI282" s="74"/>
      <c r="AJ282" s="76"/>
      <c r="AL282" s="141">
        <f t="shared" si="16"/>
        <v>0</v>
      </c>
      <c r="AM282" s="55">
        <f t="shared" si="17"/>
        <v>0</v>
      </c>
      <c r="AN282" s="55">
        <f t="shared" si="18"/>
        <v>0</v>
      </c>
      <c r="AO282" s="121"/>
      <c r="AP282" s="193"/>
      <c r="AQ282" s="194"/>
    </row>
    <row r="283" spans="1:43" ht="14.15" customHeight="1">
      <c r="A283" s="50">
        <f>V12</f>
        <v>0</v>
      </c>
      <c r="B283" s="51"/>
      <c r="C283" s="52"/>
      <c r="D283" s="53"/>
      <c r="E283" s="72"/>
      <c r="F283" s="73"/>
      <c r="G283" s="74"/>
      <c r="H283" s="75"/>
      <c r="I283" s="53"/>
      <c r="J283" s="73"/>
      <c r="K283" s="74"/>
      <c r="L283" s="75"/>
      <c r="M283" s="72"/>
      <c r="N283" s="73"/>
      <c r="O283" s="74"/>
      <c r="P283" s="75"/>
      <c r="Q283" s="72"/>
      <c r="R283" s="73"/>
      <c r="S283" s="74"/>
      <c r="T283" s="75"/>
      <c r="U283" s="72"/>
      <c r="V283" s="73"/>
      <c r="W283" s="74"/>
      <c r="X283" s="75"/>
      <c r="Y283" s="72"/>
      <c r="Z283" s="73"/>
      <c r="AA283" s="74"/>
      <c r="AB283" s="75"/>
      <c r="AC283" s="72"/>
      <c r="AD283" s="73"/>
      <c r="AE283" s="74"/>
      <c r="AF283" s="75"/>
      <c r="AG283" s="72"/>
      <c r="AH283" s="73"/>
      <c r="AI283" s="74"/>
      <c r="AJ283" s="76"/>
      <c r="AL283" s="141">
        <f t="shared" si="16"/>
        <v>0</v>
      </c>
      <c r="AM283" s="55">
        <f t="shared" si="17"/>
        <v>0</v>
      </c>
      <c r="AN283" s="55">
        <f t="shared" si="18"/>
        <v>0</v>
      </c>
      <c r="AO283" s="121"/>
      <c r="AP283" s="193"/>
      <c r="AQ283" s="194"/>
    </row>
    <row r="284" spans="1:43" ht="14.15" customHeight="1">
      <c r="A284" s="50">
        <f>X12</f>
        <v>0</v>
      </c>
      <c r="B284" s="51"/>
      <c r="C284" s="52"/>
      <c r="D284" s="53"/>
      <c r="E284" s="72"/>
      <c r="F284" s="73"/>
      <c r="G284" s="74"/>
      <c r="H284" s="75"/>
      <c r="I284" s="53"/>
      <c r="J284" s="73"/>
      <c r="K284" s="74"/>
      <c r="L284" s="75"/>
      <c r="M284" s="72"/>
      <c r="N284" s="73"/>
      <c r="O284" s="74"/>
      <c r="P284" s="75"/>
      <c r="Q284" s="72"/>
      <c r="R284" s="73"/>
      <c r="S284" s="74"/>
      <c r="T284" s="75"/>
      <c r="U284" s="72"/>
      <c r="V284" s="73"/>
      <c r="W284" s="74"/>
      <c r="X284" s="75"/>
      <c r="Y284" s="72"/>
      <c r="Z284" s="73"/>
      <c r="AA284" s="74"/>
      <c r="AB284" s="75"/>
      <c r="AC284" s="72"/>
      <c r="AD284" s="73"/>
      <c r="AE284" s="74"/>
      <c r="AF284" s="75"/>
      <c r="AG284" s="72"/>
      <c r="AH284" s="73"/>
      <c r="AI284" s="74"/>
      <c r="AJ284" s="76"/>
      <c r="AL284" s="141">
        <f t="shared" si="16"/>
        <v>0</v>
      </c>
      <c r="AM284" s="55">
        <f t="shared" si="17"/>
        <v>0</v>
      </c>
      <c r="AN284" s="55">
        <f t="shared" si="18"/>
        <v>0</v>
      </c>
      <c r="AO284" s="121"/>
      <c r="AP284" s="193"/>
      <c r="AQ284" s="194"/>
    </row>
    <row r="285" spans="1:43" ht="14.15" customHeight="1">
      <c r="A285" s="50">
        <f>Z12</f>
        <v>0</v>
      </c>
      <c r="B285" s="51"/>
      <c r="C285" s="52"/>
      <c r="D285" s="53"/>
      <c r="E285" s="72"/>
      <c r="F285" s="73"/>
      <c r="G285" s="74"/>
      <c r="H285" s="75"/>
      <c r="I285" s="53"/>
      <c r="J285" s="73"/>
      <c r="K285" s="74"/>
      <c r="L285" s="75"/>
      <c r="M285" s="72"/>
      <c r="N285" s="73"/>
      <c r="O285" s="74"/>
      <c r="P285" s="75"/>
      <c r="Q285" s="72"/>
      <c r="R285" s="73"/>
      <c r="S285" s="74"/>
      <c r="T285" s="75"/>
      <c r="U285" s="72"/>
      <c r="V285" s="73"/>
      <c r="W285" s="74"/>
      <c r="X285" s="75"/>
      <c r="Y285" s="72"/>
      <c r="Z285" s="73"/>
      <c r="AA285" s="74"/>
      <c r="AB285" s="75"/>
      <c r="AC285" s="72"/>
      <c r="AD285" s="73"/>
      <c r="AE285" s="74"/>
      <c r="AF285" s="75"/>
      <c r="AG285" s="72"/>
      <c r="AH285" s="73"/>
      <c r="AI285" s="74"/>
      <c r="AJ285" s="76"/>
      <c r="AL285" s="141">
        <f t="shared" si="16"/>
        <v>0</v>
      </c>
      <c r="AM285" s="55">
        <f t="shared" si="17"/>
        <v>0</v>
      </c>
      <c r="AN285" s="55">
        <f t="shared" si="18"/>
        <v>0</v>
      </c>
      <c r="AO285" s="121"/>
      <c r="AP285" s="193"/>
      <c r="AQ285" s="194"/>
    </row>
    <row r="286" spans="1:43" ht="14.15" customHeight="1">
      <c r="A286" s="50">
        <f>AB12</f>
        <v>0</v>
      </c>
      <c r="B286" s="51"/>
      <c r="C286" s="52"/>
      <c r="D286" s="53"/>
      <c r="E286" s="72"/>
      <c r="F286" s="73"/>
      <c r="G286" s="74"/>
      <c r="H286" s="75"/>
      <c r="I286" s="53"/>
      <c r="J286" s="73"/>
      <c r="K286" s="74"/>
      <c r="L286" s="75"/>
      <c r="M286" s="72"/>
      <c r="N286" s="73"/>
      <c r="O286" s="74"/>
      <c r="P286" s="75"/>
      <c r="Q286" s="72"/>
      <c r="R286" s="73"/>
      <c r="S286" s="74"/>
      <c r="T286" s="75"/>
      <c r="U286" s="72"/>
      <c r="V286" s="73"/>
      <c r="W286" s="74"/>
      <c r="X286" s="75"/>
      <c r="Y286" s="72"/>
      <c r="Z286" s="73"/>
      <c r="AA286" s="74"/>
      <c r="AB286" s="75"/>
      <c r="AC286" s="72"/>
      <c r="AD286" s="73"/>
      <c r="AE286" s="74"/>
      <c r="AF286" s="75"/>
      <c r="AG286" s="72"/>
      <c r="AH286" s="73"/>
      <c r="AI286" s="74"/>
      <c r="AJ286" s="76"/>
      <c r="AL286" s="141">
        <f t="shared" si="16"/>
        <v>0</v>
      </c>
      <c r="AM286" s="55">
        <f t="shared" si="17"/>
        <v>0</v>
      </c>
      <c r="AN286" s="55">
        <f t="shared" si="18"/>
        <v>0</v>
      </c>
      <c r="AO286" s="121"/>
      <c r="AP286" s="193"/>
      <c r="AQ286" s="194"/>
    </row>
    <row r="287" spans="1:43" ht="14.15" customHeight="1">
      <c r="A287" s="50">
        <f>AD12</f>
        <v>0</v>
      </c>
      <c r="B287" s="51"/>
      <c r="C287" s="52"/>
      <c r="D287" s="53"/>
      <c r="E287" s="72"/>
      <c r="F287" s="73"/>
      <c r="G287" s="74"/>
      <c r="H287" s="75"/>
      <c r="I287" s="53"/>
      <c r="J287" s="73"/>
      <c r="K287" s="74"/>
      <c r="L287" s="75"/>
      <c r="M287" s="72"/>
      <c r="N287" s="73"/>
      <c r="O287" s="74"/>
      <c r="P287" s="75"/>
      <c r="Q287" s="72"/>
      <c r="R287" s="73"/>
      <c r="S287" s="74"/>
      <c r="T287" s="75"/>
      <c r="U287" s="72"/>
      <c r="V287" s="73"/>
      <c r="W287" s="74"/>
      <c r="X287" s="75"/>
      <c r="Y287" s="72"/>
      <c r="Z287" s="73"/>
      <c r="AA287" s="74"/>
      <c r="AB287" s="75"/>
      <c r="AC287" s="72"/>
      <c r="AD287" s="73"/>
      <c r="AE287" s="74"/>
      <c r="AF287" s="75"/>
      <c r="AG287" s="72"/>
      <c r="AH287" s="73"/>
      <c r="AI287" s="74"/>
      <c r="AJ287" s="76"/>
      <c r="AL287" s="141">
        <f t="shared" si="16"/>
        <v>0</v>
      </c>
      <c r="AM287" s="55">
        <f t="shared" si="17"/>
        <v>0</v>
      </c>
      <c r="AN287" s="55">
        <f t="shared" si="18"/>
        <v>0</v>
      </c>
      <c r="AO287" s="121"/>
      <c r="AP287" s="193"/>
      <c r="AQ287" s="194"/>
    </row>
    <row r="288" spans="1:43" ht="14.15" customHeight="1">
      <c r="A288" s="50">
        <f>AF12</f>
        <v>0</v>
      </c>
      <c r="B288" s="51"/>
      <c r="C288" s="52"/>
      <c r="D288" s="53"/>
      <c r="E288" s="72"/>
      <c r="F288" s="73"/>
      <c r="G288" s="74"/>
      <c r="H288" s="75"/>
      <c r="I288" s="53"/>
      <c r="J288" s="73"/>
      <c r="K288" s="74"/>
      <c r="L288" s="75"/>
      <c r="M288" s="72"/>
      <c r="N288" s="73"/>
      <c r="O288" s="74"/>
      <c r="P288" s="75"/>
      <c r="Q288" s="72"/>
      <c r="R288" s="73"/>
      <c r="S288" s="74"/>
      <c r="T288" s="75"/>
      <c r="U288" s="72"/>
      <c r="V288" s="73"/>
      <c r="W288" s="74"/>
      <c r="X288" s="75"/>
      <c r="Y288" s="72"/>
      <c r="Z288" s="73"/>
      <c r="AA288" s="74"/>
      <c r="AB288" s="75"/>
      <c r="AC288" s="72"/>
      <c r="AD288" s="73"/>
      <c r="AE288" s="74"/>
      <c r="AF288" s="75"/>
      <c r="AG288" s="72"/>
      <c r="AH288" s="73"/>
      <c r="AI288" s="74"/>
      <c r="AJ288" s="76"/>
      <c r="AL288" s="141">
        <f t="shared" si="16"/>
        <v>0</v>
      </c>
      <c r="AM288" s="55">
        <f t="shared" si="17"/>
        <v>0</v>
      </c>
      <c r="AN288" s="55">
        <f t="shared" si="18"/>
        <v>0</v>
      </c>
      <c r="AO288" s="121"/>
      <c r="AP288" s="193"/>
      <c r="AQ288" s="194"/>
    </row>
    <row r="289" spans="1:43" ht="14.15" customHeight="1">
      <c r="A289" s="50">
        <f>H21</f>
        <v>0</v>
      </c>
      <c r="B289" s="51"/>
      <c r="C289" s="52"/>
      <c r="D289" s="53"/>
      <c r="E289" s="72"/>
      <c r="F289" s="73"/>
      <c r="G289" s="74"/>
      <c r="H289" s="75"/>
      <c r="I289" s="53"/>
      <c r="J289" s="73"/>
      <c r="K289" s="74"/>
      <c r="L289" s="75"/>
      <c r="M289" s="72"/>
      <c r="N289" s="73"/>
      <c r="O289" s="74"/>
      <c r="P289" s="75"/>
      <c r="Q289" s="72"/>
      <c r="R289" s="73"/>
      <c r="S289" s="74"/>
      <c r="T289" s="75"/>
      <c r="U289" s="72"/>
      <c r="V289" s="73"/>
      <c r="W289" s="74"/>
      <c r="X289" s="75"/>
      <c r="Y289" s="72"/>
      <c r="Z289" s="73"/>
      <c r="AA289" s="74"/>
      <c r="AB289" s="75"/>
      <c r="AC289" s="72"/>
      <c r="AD289" s="73"/>
      <c r="AE289" s="74"/>
      <c r="AF289" s="75"/>
      <c r="AG289" s="72"/>
      <c r="AH289" s="73"/>
      <c r="AI289" s="74"/>
      <c r="AJ289" s="76"/>
      <c r="AL289" s="141">
        <f t="shared" si="16"/>
        <v>0</v>
      </c>
      <c r="AM289" s="55">
        <f t="shared" si="17"/>
        <v>0</v>
      </c>
      <c r="AN289" s="55">
        <f t="shared" si="18"/>
        <v>0</v>
      </c>
      <c r="AO289" s="121"/>
      <c r="AP289" s="193"/>
      <c r="AQ289" s="194"/>
    </row>
    <row r="290" spans="1:43" ht="14.15" customHeight="1">
      <c r="A290" s="50">
        <f>J21</f>
        <v>0</v>
      </c>
      <c r="B290" s="51"/>
      <c r="C290" s="52"/>
      <c r="D290" s="53"/>
      <c r="E290" s="72"/>
      <c r="F290" s="73"/>
      <c r="G290" s="74"/>
      <c r="H290" s="75"/>
      <c r="I290" s="53"/>
      <c r="J290" s="73"/>
      <c r="K290" s="74"/>
      <c r="L290" s="75"/>
      <c r="M290" s="72"/>
      <c r="N290" s="73"/>
      <c r="O290" s="74"/>
      <c r="P290" s="75"/>
      <c r="Q290" s="72"/>
      <c r="R290" s="73"/>
      <c r="S290" s="74"/>
      <c r="T290" s="75"/>
      <c r="U290" s="72"/>
      <c r="V290" s="73"/>
      <c r="W290" s="74"/>
      <c r="X290" s="75"/>
      <c r="Y290" s="72"/>
      <c r="Z290" s="73"/>
      <c r="AA290" s="74"/>
      <c r="AB290" s="75"/>
      <c r="AC290" s="72"/>
      <c r="AD290" s="73"/>
      <c r="AE290" s="74"/>
      <c r="AF290" s="75"/>
      <c r="AG290" s="72"/>
      <c r="AH290" s="73"/>
      <c r="AI290" s="74"/>
      <c r="AJ290" s="76"/>
      <c r="AL290" s="141">
        <f t="shared" si="16"/>
        <v>0</v>
      </c>
      <c r="AM290" s="55">
        <f t="shared" si="17"/>
        <v>0</v>
      </c>
      <c r="AN290" s="55">
        <f t="shared" si="18"/>
        <v>0</v>
      </c>
      <c r="AO290" s="121"/>
      <c r="AP290" s="193"/>
      <c r="AQ290" s="194"/>
    </row>
    <row r="291" spans="1:43" ht="14.15" customHeight="1">
      <c r="A291" s="50">
        <f>L21</f>
        <v>0</v>
      </c>
      <c r="B291" s="51"/>
      <c r="C291" s="52"/>
      <c r="D291" s="53"/>
      <c r="E291" s="72"/>
      <c r="F291" s="73"/>
      <c r="G291" s="74"/>
      <c r="H291" s="75"/>
      <c r="I291" s="53"/>
      <c r="J291" s="73"/>
      <c r="K291" s="74"/>
      <c r="L291" s="75"/>
      <c r="M291" s="72"/>
      <c r="N291" s="73"/>
      <c r="O291" s="74"/>
      <c r="P291" s="75"/>
      <c r="Q291" s="72"/>
      <c r="R291" s="73"/>
      <c r="S291" s="74"/>
      <c r="T291" s="75"/>
      <c r="U291" s="72"/>
      <c r="V291" s="73"/>
      <c r="W291" s="74"/>
      <c r="X291" s="75"/>
      <c r="Y291" s="72"/>
      <c r="Z291" s="73"/>
      <c r="AA291" s="74"/>
      <c r="AB291" s="75"/>
      <c r="AC291" s="72"/>
      <c r="AD291" s="73"/>
      <c r="AE291" s="74"/>
      <c r="AF291" s="75"/>
      <c r="AG291" s="72"/>
      <c r="AH291" s="73"/>
      <c r="AI291" s="74"/>
      <c r="AJ291" s="76"/>
      <c r="AL291" s="141">
        <f t="shared" si="16"/>
        <v>0</v>
      </c>
      <c r="AM291" s="55">
        <f t="shared" si="17"/>
        <v>0</v>
      </c>
      <c r="AN291" s="55">
        <f t="shared" si="18"/>
        <v>0</v>
      </c>
      <c r="AO291" s="121"/>
      <c r="AP291" s="193"/>
      <c r="AQ291" s="194"/>
    </row>
    <row r="292" spans="1:43" ht="14.15" customHeight="1">
      <c r="A292" s="50">
        <f>N21</f>
        <v>0</v>
      </c>
      <c r="B292" s="51"/>
      <c r="C292" s="52"/>
      <c r="D292" s="53"/>
      <c r="E292" s="72"/>
      <c r="F292" s="73"/>
      <c r="G292" s="74"/>
      <c r="H292" s="75"/>
      <c r="I292" s="53"/>
      <c r="J292" s="73"/>
      <c r="K292" s="74"/>
      <c r="L292" s="75"/>
      <c r="M292" s="72"/>
      <c r="N292" s="73"/>
      <c r="O292" s="74"/>
      <c r="P292" s="75"/>
      <c r="Q292" s="72"/>
      <c r="R292" s="73"/>
      <c r="S292" s="74"/>
      <c r="T292" s="75"/>
      <c r="U292" s="72"/>
      <c r="V292" s="73"/>
      <c r="W292" s="74"/>
      <c r="X292" s="75"/>
      <c r="Y292" s="72"/>
      <c r="Z292" s="73"/>
      <c r="AA292" s="74"/>
      <c r="AB292" s="75"/>
      <c r="AC292" s="72"/>
      <c r="AD292" s="73"/>
      <c r="AE292" s="74"/>
      <c r="AF292" s="75"/>
      <c r="AG292" s="72"/>
      <c r="AH292" s="73"/>
      <c r="AI292" s="74"/>
      <c r="AJ292" s="76"/>
      <c r="AL292" s="141">
        <f t="shared" si="16"/>
        <v>0</v>
      </c>
      <c r="AM292" s="55">
        <f t="shared" si="17"/>
        <v>0</v>
      </c>
      <c r="AN292" s="55">
        <f t="shared" si="18"/>
        <v>0</v>
      </c>
      <c r="AO292" s="121"/>
      <c r="AP292" s="193"/>
      <c r="AQ292" s="194"/>
    </row>
    <row r="293" spans="1:43" ht="14.15" customHeight="1">
      <c r="A293" s="50">
        <f>P21</f>
        <v>0</v>
      </c>
      <c r="B293" s="51"/>
      <c r="C293" s="52"/>
      <c r="D293" s="53"/>
      <c r="E293" s="72"/>
      <c r="F293" s="73"/>
      <c r="G293" s="74"/>
      <c r="H293" s="75"/>
      <c r="I293" s="53"/>
      <c r="J293" s="73"/>
      <c r="K293" s="74"/>
      <c r="L293" s="75"/>
      <c r="M293" s="72"/>
      <c r="N293" s="73"/>
      <c r="O293" s="74"/>
      <c r="P293" s="75"/>
      <c r="Q293" s="72"/>
      <c r="R293" s="73"/>
      <c r="S293" s="74"/>
      <c r="T293" s="75"/>
      <c r="U293" s="72"/>
      <c r="V293" s="73"/>
      <c r="W293" s="74"/>
      <c r="X293" s="75"/>
      <c r="Y293" s="72"/>
      <c r="Z293" s="73"/>
      <c r="AA293" s="74"/>
      <c r="AB293" s="75"/>
      <c r="AC293" s="72"/>
      <c r="AD293" s="73"/>
      <c r="AE293" s="74"/>
      <c r="AF293" s="75"/>
      <c r="AG293" s="72"/>
      <c r="AH293" s="73"/>
      <c r="AI293" s="74"/>
      <c r="AJ293" s="76"/>
      <c r="AL293" s="141">
        <f t="shared" si="16"/>
        <v>0</v>
      </c>
      <c r="AM293" s="55">
        <f t="shared" si="17"/>
        <v>0</v>
      </c>
      <c r="AN293" s="55">
        <f t="shared" si="18"/>
        <v>0</v>
      </c>
      <c r="AO293" s="121"/>
      <c r="AP293" s="193"/>
      <c r="AQ293" s="194"/>
    </row>
    <row r="294" spans="1:43" ht="14.15" customHeight="1">
      <c r="A294" s="50">
        <f>R21</f>
        <v>0</v>
      </c>
      <c r="B294" s="51"/>
      <c r="C294" s="52"/>
      <c r="D294" s="53"/>
      <c r="E294" s="72"/>
      <c r="F294" s="73"/>
      <c r="G294" s="74"/>
      <c r="H294" s="75"/>
      <c r="I294" s="53"/>
      <c r="J294" s="73"/>
      <c r="K294" s="74"/>
      <c r="L294" s="75"/>
      <c r="M294" s="72"/>
      <c r="N294" s="73"/>
      <c r="O294" s="74"/>
      <c r="P294" s="75"/>
      <c r="Q294" s="72"/>
      <c r="R294" s="73"/>
      <c r="S294" s="74"/>
      <c r="T294" s="75"/>
      <c r="U294" s="72"/>
      <c r="V294" s="73"/>
      <c r="W294" s="74"/>
      <c r="X294" s="75"/>
      <c r="Y294" s="72"/>
      <c r="Z294" s="73"/>
      <c r="AA294" s="74"/>
      <c r="AB294" s="75"/>
      <c r="AC294" s="72"/>
      <c r="AD294" s="73"/>
      <c r="AE294" s="74"/>
      <c r="AF294" s="75"/>
      <c r="AG294" s="72"/>
      <c r="AH294" s="73"/>
      <c r="AI294" s="74"/>
      <c r="AJ294" s="76"/>
      <c r="AL294" s="141">
        <f t="shared" si="16"/>
        <v>0</v>
      </c>
      <c r="AM294" s="55">
        <f t="shared" si="17"/>
        <v>0</v>
      </c>
      <c r="AN294" s="55">
        <f t="shared" si="18"/>
        <v>0</v>
      </c>
      <c r="AO294" s="121"/>
      <c r="AP294" s="193"/>
      <c r="AQ294" s="194"/>
    </row>
    <row r="295" spans="1:43" ht="14.15" customHeight="1">
      <c r="A295" s="50">
        <f>T21</f>
        <v>0</v>
      </c>
      <c r="B295" s="51"/>
      <c r="C295" s="52"/>
      <c r="D295" s="53"/>
      <c r="E295" s="72"/>
      <c r="F295" s="73"/>
      <c r="G295" s="74"/>
      <c r="H295" s="75"/>
      <c r="I295" s="53"/>
      <c r="J295" s="73"/>
      <c r="K295" s="74"/>
      <c r="L295" s="75"/>
      <c r="M295" s="72"/>
      <c r="N295" s="73"/>
      <c r="O295" s="74"/>
      <c r="P295" s="75"/>
      <c r="Q295" s="72"/>
      <c r="R295" s="73"/>
      <c r="S295" s="74"/>
      <c r="T295" s="75"/>
      <c r="U295" s="72"/>
      <c r="V295" s="73"/>
      <c r="W295" s="74"/>
      <c r="X295" s="75"/>
      <c r="Y295" s="72"/>
      <c r="Z295" s="73"/>
      <c r="AA295" s="74"/>
      <c r="AB295" s="75"/>
      <c r="AC295" s="72"/>
      <c r="AD295" s="73"/>
      <c r="AE295" s="74"/>
      <c r="AF295" s="75"/>
      <c r="AG295" s="72"/>
      <c r="AH295" s="73"/>
      <c r="AI295" s="74"/>
      <c r="AJ295" s="76"/>
      <c r="AL295" s="141">
        <f t="shared" si="16"/>
        <v>0</v>
      </c>
      <c r="AM295" s="55">
        <f t="shared" si="17"/>
        <v>0</v>
      </c>
      <c r="AN295" s="55">
        <f t="shared" si="18"/>
        <v>0</v>
      </c>
      <c r="AO295" s="121"/>
      <c r="AP295" s="193"/>
      <c r="AQ295" s="194"/>
    </row>
    <row r="296" spans="1:43" ht="14.15" customHeight="1">
      <c r="A296" s="50">
        <f>V21</f>
        <v>0</v>
      </c>
      <c r="B296" s="51"/>
      <c r="C296" s="52"/>
      <c r="D296" s="53"/>
      <c r="E296" s="72"/>
      <c r="F296" s="73"/>
      <c r="G296" s="74"/>
      <c r="H296" s="75"/>
      <c r="I296" s="53"/>
      <c r="J296" s="73"/>
      <c r="K296" s="74"/>
      <c r="L296" s="75"/>
      <c r="M296" s="72"/>
      <c r="N296" s="73"/>
      <c r="O296" s="74"/>
      <c r="P296" s="75"/>
      <c r="Q296" s="72"/>
      <c r="R296" s="73"/>
      <c r="S296" s="74"/>
      <c r="T296" s="75"/>
      <c r="U296" s="72"/>
      <c r="V296" s="73"/>
      <c r="W296" s="74"/>
      <c r="X296" s="75"/>
      <c r="Y296" s="72"/>
      <c r="Z296" s="73"/>
      <c r="AA296" s="74"/>
      <c r="AB296" s="75"/>
      <c r="AC296" s="72"/>
      <c r="AD296" s="73"/>
      <c r="AE296" s="74"/>
      <c r="AF296" s="75"/>
      <c r="AG296" s="72"/>
      <c r="AH296" s="73"/>
      <c r="AI296" s="74"/>
      <c r="AJ296" s="76"/>
      <c r="AL296" s="141">
        <f t="shared" si="16"/>
        <v>0</v>
      </c>
      <c r="AM296" s="55">
        <f t="shared" si="17"/>
        <v>0</v>
      </c>
      <c r="AN296" s="55">
        <f t="shared" si="18"/>
        <v>0</v>
      </c>
      <c r="AO296" s="121"/>
      <c r="AP296" s="193"/>
      <c r="AQ296" s="194"/>
    </row>
    <row r="297" spans="1:43" ht="14.15" customHeight="1">
      <c r="A297" s="50">
        <f>X21</f>
        <v>0</v>
      </c>
      <c r="B297" s="51"/>
      <c r="C297" s="52"/>
      <c r="D297" s="53"/>
      <c r="E297" s="72"/>
      <c r="F297" s="73"/>
      <c r="G297" s="74"/>
      <c r="H297" s="75"/>
      <c r="I297" s="53"/>
      <c r="J297" s="73"/>
      <c r="K297" s="74"/>
      <c r="L297" s="75"/>
      <c r="M297" s="72"/>
      <c r="N297" s="73"/>
      <c r="O297" s="74"/>
      <c r="P297" s="75"/>
      <c r="Q297" s="72"/>
      <c r="R297" s="73"/>
      <c r="S297" s="74"/>
      <c r="T297" s="75"/>
      <c r="U297" s="72"/>
      <c r="V297" s="73"/>
      <c r="W297" s="74"/>
      <c r="X297" s="75"/>
      <c r="Y297" s="72"/>
      <c r="Z297" s="73"/>
      <c r="AA297" s="74"/>
      <c r="AB297" s="75"/>
      <c r="AC297" s="72"/>
      <c r="AD297" s="73"/>
      <c r="AE297" s="74"/>
      <c r="AF297" s="75"/>
      <c r="AG297" s="72"/>
      <c r="AH297" s="73"/>
      <c r="AI297" s="74"/>
      <c r="AJ297" s="76"/>
      <c r="AL297" s="141">
        <f t="shared" si="16"/>
        <v>0</v>
      </c>
      <c r="AM297" s="55">
        <f t="shared" si="17"/>
        <v>0</v>
      </c>
      <c r="AN297" s="55">
        <f t="shared" si="18"/>
        <v>0</v>
      </c>
      <c r="AO297" s="121"/>
      <c r="AP297" s="193"/>
      <c r="AQ297" s="194"/>
    </row>
    <row r="298" spans="1:43" ht="14.15" customHeight="1">
      <c r="A298" s="50">
        <f>Z21</f>
        <v>0</v>
      </c>
      <c r="B298" s="51"/>
      <c r="C298" s="52"/>
      <c r="D298" s="53"/>
      <c r="E298" s="72"/>
      <c r="F298" s="73"/>
      <c r="G298" s="74"/>
      <c r="H298" s="75"/>
      <c r="I298" s="53"/>
      <c r="J298" s="73"/>
      <c r="K298" s="74"/>
      <c r="L298" s="75"/>
      <c r="M298" s="72"/>
      <c r="N298" s="73"/>
      <c r="O298" s="74"/>
      <c r="P298" s="75"/>
      <c r="Q298" s="72"/>
      <c r="R298" s="73"/>
      <c r="S298" s="74"/>
      <c r="T298" s="75"/>
      <c r="U298" s="72"/>
      <c r="V298" s="73"/>
      <c r="W298" s="74"/>
      <c r="X298" s="75"/>
      <c r="Y298" s="72"/>
      <c r="Z298" s="73"/>
      <c r="AA298" s="74"/>
      <c r="AB298" s="75"/>
      <c r="AC298" s="72"/>
      <c r="AD298" s="73"/>
      <c r="AE298" s="74"/>
      <c r="AF298" s="75"/>
      <c r="AG298" s="72"/>
      <c r="AH298" s="73"/>
      <c r="AI298" s="74"/>
      <c r="AJ298" s="76"/>
      <c r="AL298" s="141">
        <f t="shared" si="16"/>
        <v>0</v>
      </c>
      <c r="AM298" s="55">
        <f t="shared" si="17"/>
        <v>0</v>
      </c>
      <c r="AN298" s="55">
        <f t="shared" si="18"/>
        <v>0</v>
      </c>
      <c r="AO298" s="121"/>
      <c r="AP298" s="193"/>
      <c r="AQ298" s="194"/>
    </row>
    <row r="299" spans="1:43" ht="14.15" customHeight="1">
      <c r="A299" s="50">
        <f>AB21</f>
        <v>0</v>
      </c>
      <c r="B299" s="51"/>
      <c r="C299" s="52"/>
      <c r="D299" s="53"/>
      <c r="E299" s="72"/>
      <c r="F299" s="73"/>
      <c r="G299" s="74"/>
      <c r="H299" s="75"/>
      <c r="I299" s="53"/>
      <c r="J299" s="73"/>
      <c r="K299" s="74"/>
      <c r="L299" s="75"/>
      <c r="M299" s="72"/>
      <c r="N299" s="73"/>
      <c r="O299" s="74"/>
      <c r="P299" s="75"/>
      <c r="Q299" s="72"/>
      <c r="R299" s="73"/>
      <c r="S299" s="74"/>
      <c r="T299" s="75"/>
      <c r="U299" s="72"/>
      <c r="V299" s="73"/>
      <c r="W299" s="74"/>
      <c r="X299" s="75"/>
      <c r="Y299" s="72"/>
      <c r="Z299" s="73"/>
      <c r="AA299" s="74"/>
      <c r="AB299" s="75"/>
      <c r="AC299" s="72"/>
      <c r="AD299" s="73"/>
      <c r="AE299" s="74"/>
      <c r="AF299" s="75"/>
      <c r="AG299" s="72"/>
      <c r="AH299" s="73"/>
      <c r="AI299" s="74"/>
      <c r="AJ299" s="76"/>
      <c r="AL299" s="141">
        <f t="shared" si="16"/>
        <v>0</v>
      </c>
      <c r="AM299" s="55">
        <f t="shared" si="17"/>
        <v>0</v>
      </c>
      <c r="AN299" s="55">
        <f t="shared" si="18"/>
        <v>0</v>
      </c>
      <c r="AO299" s="121"/>
      <c r="AP299" s="193"/>
      <c r="AQ299" s="194"/>
    </row>
    <row r="300" spans="1:43" ht="14.15" customHeight="1">
      <c r="A300" s="50">
        <f>AD21</f>
        <v>0</v>
      </c>
      <c r="B300" s="51"/>
      <c r="C300" s="52"/>
      <c r="D300" s="53"/>
      <c r="E300" s="72"/>
      <c r="F300" s="73"/>
      <c r="G300" s="74"/>
      <c r="H300" s="75"/>
      <c r="I300" s="53"/>
      <c r="J300" s="73"/>
      <c r="K300" s="74"/>
      <c r="L300" s="75"/>
      <c r="M300" s="72"/>
      <c r="N300" s="73"/>
      <c r="O300" s="74"/>
      <c r="P300" s="75"/>
      <c r="Q300" s="72"/>
      <c r="R300" s="73"/>
      <c r="S300" s="74"/>
      <c r="T300" s="75"/>
      <c r="U300" s="72"/>
      <c r="V300" s="73"/>
      <c r="W300" s="74"/>
      <c r="X300" s="75"/>
      <c r="Y300" s="72"/>
      <c r="Z300" s="73"/>
      <c r="AA300" s="74"/>
      <c r="AB300" s="75"/>
      <c r="AC300" s="72"/>
      <c r="AD300" s="73"/>
      <c r="AE300" s="74"/>
      <c r="AF300" s="75"/>
      <c r="AG300" s="72"/>
      <c r="AH300" s="73"/>
      <c r="AI300" s="74"/>
      <c r="AJ300" s="76"/>
      <c r="AL300" s="141">
        <f t="shared" si="16"/>
        <v>0</v>
      </c>
      <c r="AM300" s="55">
        <f t="shared" si="17"/>
        <v>0</v>
      </c>
      <c r="AN300" s="55">
        <f t="shared" si="18"/>
        <v>0</v>
      </c>
      <c r="AO300" s="121"/>
      <c r="AP300" s="193"/>
      <c r="AQ300" s="194"/>
    </row>
    <row r="301" spans="1:43" ht="15" thickBot="1">
      <c r="A301" s="122">
        <f>AF21</f>
        <v>0</v>
      </c>
      <c r="B301" s="123"/>
      <c r="C301" s="124"/>
      <c r="D301" s="125"/>
      <c r="E301" s="126"/>
      <c r="F301" s="127"/>
      <c r="G301" s="128"/>
      <c r="H301" s="129"/>
      <c r="I301" s="53"/>
      <c r="J301" s="127"/>
      <c r="K301" s="128"/>
      <c r="L301" s="129"/>
      <c r="M301" s="126"/>
      <c r="N301" s="127"/>
      <c r="O301" s="128"/>
      <c r="P301" s="129"/>
      <c r="Q301" s="126"/>
      <c r="R301" s="127"/>
      <c r="S301" s="128"/>
      <c r="T301" s="129"/>
      <c r="U301" s="126"/>
      <c r="V301" s="127"/>
      <c r="W301" s="128"/>
      <c r="X301" s="129"/>
      <c r="Y301" s="126"/>
      <c r="Z301" s="127"/>
      <c r="AA301" s="128"/>
      <c r="AB301" s="129"/>
      <c r="AC301" s="126"/>
      <c r="AD301" s="127"/>
      <c r="AE301" s="128"/>
      <c r="AF301" s="130"/>
      <c r="AG301" s="131"/>
      <c r="AH301" s="132"/>
      <c r="AI301" s="133"/>
      <c r="AJ301" s="134"/>
      <c r="AL301" s="142">
        <f t="shared" si="16"/>
        <v>0</v>
      </c>
      <c r="AM301" s="55">
        <f t="shared" si="17"/>
        <v>0</v>
      </c>
      <c r="AN301" s="87">
        <f t="shared" si="18"/>
        <v>0</v>
      </c>
      <c r="AO301" s="138"/>
      <c r="AP301" s="209"/>
      <c r="AQ301" s="210"/>
    </row>
    <row r="302" spans="1:43" ht="15.75" customHeight="1">
      <c r="A302" s="89" t="s">
        <v>65</v>
      </c>
      <c r="B302" s="90"/>
      <c r="C302" s="90"/>
      <c r="D302" s="211">
        <f>(COUNTIF(D263:E301,"f")+COUNTIF(D263:E301,"b")+COUNTIF(D263:E301,"l")+COUNTIF(D263:E301,"i")+COUNTIF(D263:E301,"com")+COUNTIF(D263:E301,"s")+COUNTIF(D263:E301,"waste"))/2</f>
        <v>0</v>
      </c>
      <c r="E302" s="212"/>
      <c r="F302" s="208">
        <f>(COUNTIF(F263:G301,"f")+COUNTIF(F263:G301,"b")+COUNTIF(F263:G301,"l")+COUNTIF(F263:G301,"i")+COUNTIF(F263:G301,"com")+COUNTIF(F263:G301,"s")+COUNTIF(F263:G301,"waste"))/2</f>
        <v>0</v>
      </c>
      <c r="G302" s="208"/>
      <c r="H302" s="208">
        <f>(COUNTIF(H263:I301,"f")+COUNTIF(H263:I301,"b")+COUNTIF(H263:I301,"l")+COUNTIF(H263:I301,"i")+COUNTIF(H263:I301,"com")+COUNTIF(H263:I301,"s")+COUNTIF(H263:I301,"waste"))/2</f>
        <v>0.5</v>
      </c>
      <c r="I302" s="208"/>
      <c r="J302" s="208">
        <f>(COUNTIF(J263:K301,"f")+COUNTIF(J263:K301,"b")+COUNTIF(J263:K301,"l")+COUNTIF(J263:K301,"i")+COUNTIF(J263:K301,"com")+COUNTIF(J263:K301,"s")+COUNTIF(J263:K301,"waste"))/2</f>
        <v>3</v>
      </c>
      <c r="K302" s="208"/>
      <c r="L302" s="208">
        <f>(COUNTIF(L263:M301,"f")+COUNTIF(L263:M301,"b")+COUNTIF(L263:M301,"l")+COUNTIF(L263:M301,"i")+COUNTIF(L263:M301,"com")+COUNTIF(L263:M301,"s")+COUNTIF(L263:M301,"waste"))/2</f>
        <v>3.5</v>
      </c>
      <c r="M302" s="208"/>
      <c r="N302" s="208">
        <f>(COUNTIF(N263:O301,"f")+COUNTIF(N263:O301,"b")+COUNTIF(N263:O301,"l")+COUNTIF(N263:O301,"i")+COUNTIF(N263:O301,"com")+COUNTIF(N263:O301,"s")+COUNTIF(N263:O301,"waste"))/2</f>
        <v>3.5</v>
      </c>
      <c r="O302" s="208"/>
      <c r="P302" s="208">
        <f>(COUNTIF(P263:Q301,"f")+COUNTIF(P263:Q301,"b")+COUNTIF(P263:Q301,"l")+COUNTIF(P263:Q301,"i")+COUNTIF(P263:Q301,"com")+COUNTIF(P263:Q301,"s")+COUNTIF(P263:Q301,"waste"))/2</f>
        <v>5</v>
      </c>
      <c r="Q302" s="208"/>
      <c r="R302" s="208">
        <f>(COUNTIF(R263:S301,"f")+COUNTIF(R263:S301,"b")+COUNTIF(R263:S301,"l")+COUNTIF(R263:S301,"i")+COUNTIF(R263:S301,"com")+COUNTIF(R263:S301,"s")+COUNTIF(R263:S301,"waste"))/2</f>
        <v>5.5</v>
      </c>
      <c r="S302" s="208"/>
      <c r="T302" s="208">
        <f>(COUNTIF(T263:U301,"f")+COUNTIF(T263:U301,"b")+COUNTIF(T263:U301,"l")+COUNTIF(T263:U301,"i")+COUNTIF(T263:U301,"com")+COUNTIF(T263:U301,"s")+COUNTIF(T263:U301,"waste"))/2</f>
        <v>5</v>
      </c>
      <c r="U302" s="208"/>
      <c r="V302" s="208">
        <f>(COUNTIF(V263:W301,"f")+COUNTIF(V263:W301,"b")+COUNTIF(V263:W301,"l")+COUNTIF(V263:W301,"i")+COUNTIF(V263:W301,"com")+COUNTIF(V263:W301,"s")+COUNTIF(V263:W301,"waste"))/2</f>
        <v>5</v>
      </c>
      <c r="W302" s="208"/>
      <c r="X302" s="208">
        <f>(COUNTIF(X263:Y301,"f")+COUNTIF(X263:Y301,"b")+COUNTIF(X263:Y301,"l")+COUNTIF(X263:Y301,"i")+COUNTIF(X263:Y301,"com")+COUNTIF(X263:Y301,"s")+COUNTIF(X263:Y301,"waste"))/2</f>
        <v>3.5</v>
      </c>
      <c r="Y302" s="208"/>
      <c r="Z302" s="208">
        <f>(COUNTIF(Z263:AA301,"f")+COUNTIF(Z263:AA301,"b")+COUNTIF(Z263:AA301,"l")+COUNTIF(Z263:AA301,"i")+COUNTIF(Z263:AA301,"com")+COUNTIF(Z263:AA301,"s")+COUNTIF(Z263:AA301,"waste"))/2</f>
        <v>0</v>
      </c>
      <c r="AA302" s="208"/>
      <c r="AB302" s="208">
        <f>(COUNTIF(AB263:AC301,"f")+COUNTIF(AB263:AC301,"b")+COUNTIF(AB263:AC301,"l")+COUNTIF(AB263:AC301,"i")+COUNTIF(AB263:AC301,"com")+COUNTIF(AB263:AC301,"s")+COUNTIF(AB263:AC301,"waste"))/2</f>
        <v>0</v>
      </c>
      <c r="AC302" s="208"/>
      <c r="AD302" s="208">
        <f>(COUNTIF(AD263:AE301,"f")+COUNTIF(AD263:AE301,"b")+COUNTIF(AD263:AE301,"l")+COUNTIF(AD263:AE301,"i")+COUNTIF(AD263:AE301,"com")+COUNTIF(AD263:AE301,"s")+COUNTIF(AD263:AE301,"waste"))/2</f>
        <v>0</v>
      </c>
      <c r="AE302" s="208"/>
      <c r="AF302" s="208">
        <f>(COUNTIF(AF263:AG301,"f")+COUNTIF(AF263:AG301,"b")+COUNTIF(AF263:AG301,"l")+COUNTIF(AF263:AG301,"i")+COUNTIF(AF263:AG301,"com")+COUNTIF(AF263:AG301,"s")+COUNTIF(AF263:AG301,"waste"))/2</f>
        <v>0</v>
      </c>
      <c r="AG302" s="208"/>
      <c r="AH302" s="91"/>
      <c r="AI302" s="91"/>
      <c r="AJ302" s="91"/>
      <c r="AN302" s="11"/>
      <c r="AO302" s="11"/>
      <c r="AP302" s="92"/>
      <c r="AQ302" s="92"/>
    </row>
    <row r="303" spans="1:43" ht="15" thickBot="1">
      <c r="A303" s="93" t="s">
        <v>66</v>
      </c>
      <c r="B303" s="94"/>
      <c r="C303" s="94"/>
      <c r="D303" s="213">
        <f>COUNTIF(D263:E301,"f")/2</f>
        <v>0</v>
      </c>
      <c r="E303" s="214"/>
      <c r="F303" s="213">
        <f>COUNTIF(F263:G301,"f")/2</f>
        <v>0</v>
      </c>
      <c r="G303" s="214"/>
      <c r="H303" s="213">
        <f>COUNTIF(H263:I301,"f")/2</f>
        <v>0</v>
      </c>
      <c r="I303" s="214"/>
      <c r="J303" s="213">
        <f>COUNTIF(J263:K301,"f")/2</f>
        <v>3</v>
      </c>
      <c r="K303" s="214"/>
      <c r="L303" s="213">
        <f>COUNTIF(L263:M301,"f")/2</f>
        <v>3.5</v>
      </c>
      <c r="M303" s="214"/>
      <c r="N303" s="213">
        <f>COUNTIF(N263:O301,"f")/2</f>
        <v>3</v>
      </c>
      <c r="O303" s="214"/>
      <c r="P303" s="213">
        <f>COUNTIF(P263:Q301,"f")/2</f>
        <v>4</v>
      </c>
      <c r="Q303" s="214"/>
      <c r="R303" s="213">
        <f>COUNTIF(R263:S301,"f")/2</f>
        <v>4.5</v>
      </c>
      <c r="S303" s="214"/>
      <c r="T303" s="213">
        <f>COUNTIF(T263:U301,"f")/2</f>
        <v>4</v>
      </c>
      <c r="U303" s="214"/>
      <c r="V303" s="213">
        <f>COUNTIF(V263:W301,"f")/2</f>
        <v>4</v>
      </c>
      <c r="W303" s="214"/>
      <c r="X303" s="213">
        <f>COUNTIF(X263:Y301,"f")/2</f>
        <v>1.5</v>
      </c>
      <c r="Y303" s="214"/>
      <c r="Z303" s="213">
        <f>COUNTIF(Z263:AA301,"f")/2</f>
        <v>0</v>
      </c>
      <c r="AA303" s="214"/>
      <c r="AB303" s="213">
        <f>COUNTIF(AB263:AC301,"f")/2</f>
        <v>0</v>
      </c>
      <c r="AC303" s="214"/>
      <c r="AD303" s="213">
        <f>COUNTIF(AD263:AE301,"f")/2</f>
        <v>0</v>
      </c>
      <c r="AE303" s="214"/>
      <c r="AF303" s="213">
        <f>COUNTIF(AF263:AG301,"f")/2</f>
        <v>0</v>
      </c>
      <c r="AG303" s="235"/>
      <c r="AH303" s="95"/>
      <c r="AI303" s="96"/>
      <c r="AJ303" s="96"/>
      <c r="AK303" s="137"/>
      <c r="AL303" s="97" t="s">
        <v>67</v>
      </c>
      <c r="AM303" s="97" t="s">
        <v>68</v>
      </c>
      <c r="AN303" s="11"/>
      <c r="AO303" s="11"/>
      <c r="AP303" s="92"/>
      <c r="AQ303" s="92"/>
    </row>
    <row r="304" spans="1:43" ht="14.15" customHeight="1" thickBot="1">
      <c r="A304" s="99" t="s">
        <v>69</v>
      </c>
      <c r="B304" s="100"/>
      <c r="C304" s="100"/>
      <c r="D304" s="215">
        <f>AL304*'[1]trans-h'!$C$6/100</f>
        <v>0</v>
      </c>
      <c r="E304" s="216"/>
      <c r="F304" s="215">
        <f>AL304*'[1]trans-h'!$D$6/100</f>
        <v>0</v>
      </c>
      <c r="G304" s="216"/>
      <c r="H304" s="215">
        <f>AL304*'[1]trans-h'!$E$6/100</f>
        <v>0</v>
      </c>
      <c r="I304" s="216"/>
      <c r="J304" s="215">
        <f>AL304*'[1]trans-h'!$F$6/100</f>
        <v>1.4473684210526314</v>
      </c>
      <c r="K304" s="216"/>
      <c r="L304" s="217">
        <f>AL304*'[1]trans-h'!$G$6/100</f>
        <v>2.8628095975232197</v>
      </c>
      <c r="M304" s="218"/>
      <c r="N304" s="219">
        <f>AL304*'[1]trans-h'!$H$6/100</f>
        <v>2.7670278637770895</v>
      </c>
      <c r="O304" s="220"/>
      <c r="P304" s="217">
        <f>AL304*'[1]trans-h'!$I$6/100</f>
        <v>3.1395123839009291</v>
      </c>
      <c r="Q304" s="218"/>
      <c r="R304" s="219">
        <f>AL304*'[1]trans-h'!$J$6/100</f>
        <v>4.1611842105263159</v>
      </c>
      <c r="S304" s="220"/>
      <c r="T304" s="217">
        <f>AL304*'[1]trans-h'!$K$6/100</f>
        <v>4.8955108359133126</v>
      </c>
      <c r="U304" s="218"/>
      <c r="V304" s="219">
        <f>AL304*'[1]trans-h'!$L$6/100</f>
        <v>4.5230263157894743</v>
      </c>
      <c r="W304" s="220"/>
      <c r="X304" s="217">
        <f>AL304*'[1]trans-h'!$M$6/100</f>
        <v>3.7035603715170282</v>
      </c>
      <c r="Y304" s="218"/>
      <c r="Z304" s="219">
        <f>AL304*'[1]trans-h'!$N$6/100</f>
        <v>0</v>
      </c>
      <c r="AA304" s="220"/>
      <c r="AB304" s="215">
        <f>AL304*'[1]trans-h'!$O$6/100</f>
        <v>0</v>
      </c>
      <c r="AC304" s="216"/>
      <c r="AD304" s="215">
        <f>AL304*'[1]trans-h'!$P$6/100</f>
        <v>0</v>
      </c>
      <c r="AE304" s="228"/>
      <c r="AF304" s="229"/>
      <c r="AG304" s="230"/>
      <c r="AH304" s="231" t="s">
        <v>70</v>
      </c>
      <c r="AI304" s="232"/>
      <c r="AJ304" s="232"/>
      <c r="AK304" s="233"/>
      <c r="AL304" s="101">
        <f>SUM(AL263:AL301)</f>
        <v>27.5</v>
      </c>
      <c r="AM304" s="102">
        <f>SUM(AM263:AM301)</f>
        <v>34.5</v>
      </c>
    </row>
    <row r="305" spans="1:45" ht="14.15" customHeight="1" thickBot="1">
      <c r="A305" s="103" t="s">
        <v>71</v>
      </c>
      <c r="B305" s="104"/>
      <c r="C305" s="104"/>
      <c r="D305" s="221">
        <f>D303-D304</f>
        <v>0</v>
      </c>
      <c r="E305" s="222"/>
      <c r="F305" s="221">
        <f>F303-F304</f>
        <v>0</v>
      </c>
      <c r="G305" s="222"/>
      <c r="H305" s="221">
        <f>H303-H304</f>
        <v>0</v>
      </c>
      <c r="I305" s="222"/>
      <c r="J305" s="221">
        <f>J303-J304</f>
        <v>1.5526315789473686</v>
      </c>
      <c r="K305" s="222"/>
      <c r="L305" s="221">
        <f>L303-L304</f>
        <v>0.63719040247678027</v>
      </c>
      <c r="M305" s="222"/>
      <c r="N305" s="221">
        <f>N303-N304</f>
        <v>0.23297213622291046</v>
      </c>
      <c r="O305" s="222"/>
      <c r="P305" s="221">
        <f>P303-P304</f>
        <v>0.86048761609907087</v>
      </c>
      <c r="Q305" s="222"/>
      <c r="R305" s="221">
        <f>R303-R304</f>
        <v>0.33881578947368407</v>
      </c>
      <c r="S305" s="222"/>
      <c r="T305" s="221">
        <f>T303-T304</f>
        <v>-0.8955108359133126</v>
      </c>
      <c r="U305" s="222"/>
      <c r="V305" s="221">
        <f>V303-V304</f>
        <v>-0.52302631578947434</v>
      </c>
      <c r="W305" s="222"/>
      <c r="X305" s="221">
        <f>X303-X304</f>
        <v>-2.2035603715170282</v>
      </c>
      <c r="Y305" s="222"/>
      <c r="Z305" s="221">
        <f>Z303-Z304</f>
        <v>0</v>
      </c>
      <c r="AA305" s="222"/>
      <c r="AB305" s="221">
        <f>AB303-AB304</f>
        <v>0</v>
      </c>
      <c r="AC305" s="222"/>
      <c r="AD305" s="221">
        <f>AD303-AD304</f>
        <v>0</v>
      </c>
      <c r="AE305" s="222"/>
      <c r="AF305" s="223"/>
      <c r="AG305" s="224"/>
      <c r="AH305" s="225" t="s">
        <v>72</v>
      </c>
      <c r="AI305" s="226"/>
      <c r="AJ305" s="226"/>
      <c r="AK305" s="227"/>
      <c r="AL305" s="77"/>
      <c r="AM305" s="105">
        <f>AR261/AM304</f>
        <v>0</v>
      </c>
    </row>
    <row r="306" spans="1:45" ht="14.15" customHeight="1" thickBot="1"/>
    <row r="307" spans="1:45" ht="14.15" customHeight="1" thickBot="1">
      <c r="A307" s="190">
        <f>SUM(A261)+1</f>
        <v>44220</v>
      </c>
      <c r="B307" s="191"/>
      <c r="C307" s="191"/>
      <c r="D307" s="191"/>
      <c r="E307" s="191"/>
      <c r="F307" s="191"/>
      <c r="G307" s="191"/>
      <c r="H307" s="191"/>
      <c r="I307" s="191"/>
      <c r="J307" s="191"/>
      <c r="K307" s="191"/>
      <c r="L307" s="191"/>
      <c r="M307" s="191"/>
      <c r="N307" s="191"/>
      <c r="O307" s="191"/>
      <c r="P307" s="191"/>
      <c r="Q307" s="191"/>
      <c r="R307" s="191"/>
      <c r="S307" s="191"/>
      <c r="T307" s="191"/>
      <c r="U307" s="191"/>
      <c r="V307" s="191"/>
      <c r="W307" s="191"/>
      <c r="X307" s="191"/>
      <c r="Y307" s="191"/>
      <c r="Z307" s="191"/>
      <c r="AA307" s="191"/>
      <c r="AB307" s="191"/>
      <c r="AC307" s="191"/>
      <c r="AD307" s="191"/>
      <c r="AE307" s="191"/>
      <c r="AF307" s="191"/>
      <c r="AG307" s="191"/>
      <c r="AH307" s="191"/>
      <c r="AI307" s="191"/>
      <c r="AJ307" s="191"/>
      <c r="AK307" s="191"/>
      <c r="AL307" s="191"/>
      <c r="AM307" s="191"/>
      <c r="AN307" s="192"/>
      <c r="AO307" s="107"/>
      <c r="AP307" s="34" t="s">
        <v>54</v>
      </c>
      <c r="AQ307" s="203">
        <v>0</v>
      </c>
      <c r="AR307" s="205">
        <f>Q1*AQ307/100</f>
        <v>0</v>
      </c>
      <c r="AS307" s="205"/>
    </row>
    <row r="308" spans="1:45" ht="14.15" customHeight="1" thickBot="1">
      <c r="A308" s="108" t="s">
        <v>55</v>
      </c>
      <c r="B308" s="109" t="s">
        <v>56</v>
      </c>
      <c r="C308" s="110" t="s">
        <v>57</v>
      </c>
      <c r="D308" s="111" t="s">
        <v>19</v>
      </c>
      <c r="E308" s="112" t="s">
        <v>20</v>
      </c>
      <c r="F308" s="113" t="s">
        <v>21</v>
      </c>
      <c r="G308" s="114" t="s">
        <v>22</v>
      </c>
      <c r="H308" s="111" t="s">
        <v>23</v>
      </c>
      <c r="I308" s="112" t="s">
        <v>24</v>
      </c>
      <c r="J308" s="113" t="s">
        <v>25</v>
      </c>
      <c r="K308" s="114" t="s">
        <v>26</v>
      </c>
      <c r="L308" s="111" t="s">
        <v>27</v>
      </c>
      <c r="M308" s="112" t="s">
        <v>28</v>
      </c>
      <c r="N308" s="113" t="s">
        <v>29</v>
      </c>
      <c r="O308" s="114" t="s">
        <v>30</v>
      </c>
      <c r="P308" s="111" t="s">
        <v>31</v>
      </c>
      <c r="Q308" s="112" t="s">
        <v>32</v>
      </c>
      <c r="R308" s="113" t="s">
        <v>33</v>
      </c>
      <c r="S308" s="114" t="s">
        <v>34</v>
      </c>
      <c r="T308" s="111" t="s">
        <v>35</v>
      </c>
      <c r="U308" s="112" t="s">
        <v>36</v>
      </c>
      <c r="V308" s="113" t="s">
        <v>37</v>
      </c>
      <c r="W308" s="114" t="s">
        <v>38</v>
      </c>
      <c r="X308" s="111" t="s">
        <v>39</v>
      </c>
      <c r="Y308" s="112" t="s">
        <v>40</v>
      </c>
      <c r="Z308" s="113" t="s">
        <v>41</v>
      </c>
      <c r="AA308" s="114" t="s">
        <v>42</v>
      </c>
      <c r="AB308" s="111" t="s">
        <v>43</v>
      </c>
      <c r="AC308" s="112" t="s">
        <v>44</v>
      </c>
      <c r="AD308" s="113" t="s">
        <v>45</v>
      </c>
      <c r="AE308" s="114" t="s">
        <v>46</v>
      </c>
      <c r="AF308" s="111" t="s">
        <v>47</v>
      </c>
      <c r="AG308" s="112" t="s">
        <v>48</v>
      </c>
      <c r="AH308" s="113" t="s">
        <v>49</v>
      </c>
      <c r="AI308" s="114" t="s">
        <v>50</v>
      </c>
      <c r="AJ308" s="115" t="s">
        <v>51</v>
      </c>
      <c r="AL308" s="43" t="s">
        <v>58</v>
      </c>
      <c r="AM308" s="44" t="s">
        <v>59</v>
      </c>
      <c r="AN308" s="45" t="s">
        <v>60</v>
      </c>
      <c r="AO308" s="116"/>
      <c r="AP308" s="46" t="s">
        <v>61</v>
      </c>
      <c r="AQ308" s="204"/>
      <c r="AR308" s="206">
        <f>AB1*AQ307/100</f>
        <v>0</v>
      </c>
      <c r="AS308" s="206"/>
    </row>
    <row r="309" spans="1:45" ht="14.15" customHeight="1">
      <c r="A309" s="47" t="str">
        <f>H3</f>
        <v>A</v>
      </c>
      <c r="B309" s="117"/>
      <c r="C309" s="118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  <c r="W309" s="53"/>
      <c r="X309" s="53"/>
      <c r="Y309" s="53"/>
      <c r="Z309" s="53"/>
      <c r="AA309" s="53"/>
      <c r="AB309" s="53"/>
      <c r="AC309" s="53"/>
      <c r="AD309" s="53"/>
      <c r="AE309" s="143"/>
      <c r="AF309" s="144"/>
      <c r="AG309" s="145"/>
      <c r="AH309" s="146"/>
      <c r="AI309" s="143"/>
      <c r="AJ309" s="147"/>
      <c r="AK309" s="48"/>
      <c r="AL309" s="140">
        <f>(COUNTIF(J309:AA309,"f"))/2</f>
        <v>0</v>
      </c>
      <c r="AM309" s="49">
        <f t="shared" ref="AM309:AM347" si="19">(COUNTIF(D309:AJ309,"f")+COUNTIF(D309:AJ309,"b")+COUNTIF(D309:AJ309,"l")+COUNTIF(D309:AJ309,"i")+COUNTIF(D309:AJ309,"M")+COUNTIF(D309:AJ309,"h"))/2</f>
        <v>0</v>
      </c>
      <c r="AN309" s="49">
        <f t="shared" ref="AN309:AN347" si="20">(COUNTIF(AF309:AJ309,"f")+COUNTIF(AF309:AJ309,"b")+COUNTIF(AF309:AJ309,"l")+COUNTIF(AF309:AJ309,"i")+COUNTIF(AF309:AJ309,"com fresh")+COUNTIF(AF309:AJ309,"fb")+COUNTIF(AF309:AJ309,"waste"))/2</f>
        <v>0</v>
      </c>
      <c r="AO309" s="119"/>
      <c r="AP309" s="234"/>
      <c r="AQ309" s="207"/>
    </row>
    <row r="310" spans="1:45" ht="14.15" customHeight="1">
      <c r="A310" s="50" t="str">
        <f>J3</f>
        <v>Z</v>
      </c>
      <c r="B310" s="51"/>
      <c r="C310" s="52"/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  <c r="W310" s="53"/>
      <c r="X310" s="53"/>
      <c r="Y310" s="53"/>
      <c r="Z310" s="53"/>
      <c r="AA310" s="53"/>
      <c r="AB310" s="53"/>
      <c r="AC310" s="53"/>
      <c r="AD310" s="53"/>
      <c r="AE310" s="74"/>
      <c r="AF310" s="75"/>
      <c r="AG310" s="72"/>
      <c r="AH310" s="73"/>
      <c r="AI310" s="74"/>
      <c r="AJ310" s="76"/>
      <c r="AL310" s="141">
        <f t="shared" ref="AL310:AL347" si="21">(COUNTIF(J310:AA310,"f"))/2</f>
        <v>0</v>
      </c>
      <c r="AM310" s="55">
        <f t="shared" si="19"/>
        <v>0</v>
      </c>
      <c r="AN310" s="55">
        <f t="shared" si="20"/>
        <v>0</v>
      </c>
      <c r="AO310" s="121"/>
      <c r="AP310" s="193"/>
      <c r="AQ310" s="194"/>
      <c r="AR310" s="59" t="s">
        <v>63</v>
      </c>
      <c r="AS310" s="59"/>
    </row>
    <row r="311" spans="1:45" ht="14.15" customHeight="1">
      <c r="A311" s="60" t="str">
        <f>L3</f>
        <v>E</v>
      </c>
      <c r="B311" s="51"/>
      <c r="C311" s="52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  <c r="W311" s="53"/>
      <c r="X311" s="53"/>
      <c r="Y311" s="53"/>
      <c r="Z311" s="53"/>
      <c r="AA311" s="53"/>
      <c r="AB311" s="53"/>
      <c r="AC311" s="53"/>
      <c r="AD311" s="53"/>
      <c r="AE311" s="69"/>
      <c r="AF311" s="70"/>
      <c r="AG311" s="67"/>
      <c r="AH311" s="68"/>
      <c r="AI311" s="69"/>
      <c r="AJ311" s="71"/>
      <c r="AK311" s="48"/>
      <c r="AL311" s="141">
        <f t="shared" si="21"/>
        <v>0</v>
      </c>
      <c r="AM311" s="55">
        <f t="shared" si="19"/>
        <v>0</v>
      </c>
      <c r="AN311" s="55">
        <f t="shared" si="20"/>
        <v>0</v>
      </c>
      <c r="AO311" s="121"/>
      <c r="AP311" s="193"/>
      <c r="AQ311" s="194"/>
      <c r="AR311" s="195"/>
      <c r="AS311" s="196"/>
    </row>
    <row r="312" spans="1:45" ht="14.15" customHeight="1">
      <c r="A312" s="50" t="str">
        <f>N3</f>
        <v>R</v>
      </c>
      <c r="B312" s="51"/>
      <c r="C312" s="52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  <c r="W312" s="53"/>
      <c r="X312" s="53"/>
      <c r="Y312" s="53"/>
      <c r="Z312" s="53"/>
      <c r="AA312" s="53"/>
      <c r="AB312" s="53"/>
      <c r="AC312" s="53"/>
      <c r="AD312" s="53"/>
      <c r="AE312" s="74"/>
      <c r="AF312" s="75"/>
      <c r="AG312" s="72"/>
      <c r="AH312" s="73"/>
      <c r="AI312" s="74"/>
      <c r="AJ312" s="76"/>
      <c r="AL312" s="141">
        <f t="shared" si="21"/>
        <v>0</v>
      </c>
      <c r="AM312" s="55">
        <f t="shared" si="19"/>
        <v>0</v>
      </c>
      <c r="AN312" s="55">
        <f t="shared" si="20"/>
        <v>0</v>
      </c>
      <c r="AO312" s="121"/>
      <c r="AP312" s="193"/>
      <c r="AQ312" s="194"/>
      <c r="AR312" s="197"/>
      <c r="AS312" s="198"/>
    </row>
    <row r="313" spans="1:45" ht="14.15" customHeight="1">
      <c r="A313" s="60" t="str">
        <f>P3</f>
        <v>T</v>
      </c>
      <c r="B313" s="51"/>
      <c r="C313" s="52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  <c r="W313" s="53"/>
      <c r="X313" s="53"/>
      <c r="Y313" s="53"/>
      <c r="Z313" s="53"/>
      <c r="AA313" s="53"/>
      <c r="AB313" s="53"/>
      <c r="AC313" s="53"/>
      <c r="AD313" s="53"/>
      <c r="AE313" s="69"/>
      <c r="AF313" s="70"/>
      <c r="AG313" s="67"/>
      <c r="AH313" s="68"/>
      <c r="AI313" s="69"/>
      <c r="AJ313" s="71"/>
      <c r="AK313" s="48"/>
      <c r="AL313" s="141">
        <f t="shared" si="21"/>
        <v>0</v>
      </c>
      <c r="AM313" s="55">
        <f t="shared" si="19"/>
        <v>0</v>
      </c>
      <c r="AN313" s="55">
        <f t="shared" si="20"/>
        <v>0</v>
      </c>
      <c r="AO313" s="121"/>
      <c r="AP313" s="193"/>
      <c r="AQ313" s="194"/>
    </row>
    <row r="314" spans="1:45" ht="14.15" customHeight="1">
      <c r="A314" s="50" t="str">
        <f>R3</f>
        <v>Y</v>
      </c>
      <c r="B314" s="51"/>
      <c r="C314" s="52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  <c r="W314" s="53"/>
      <c r="X314" s="53"/>
      <c r="Y314" s="53"/>
      <c r="Z314" s="53"/>
      <c r="AA314" s="53"/>
      <c r="AB314" s="53"/>
      <c r="AC314" s="53"/>
      <c r="AD314" s="53"/>
      <c r="AE314" s="74"/>
      <c r="AF314" s="75"/>
      <c r="AG314" s="72"/>
      <c r="AH314" s="73"/>
      <c r="AI314" s="74"/>
      <c r="AJ314" s="76"/>
      <c r="AL314" s="141">
        <f t="shared" si="21"/>
        <v>0</v>
      </c>
      <c r="AM314" s="55">
        <f t="shared" si="19"/>
        <v>0</v>
      </c>
      <c r="AN314" s="55">
        <f t="shared" si="20"/>
        <v>0</v>
      </c>
      <c r="AO314" s="121"/>
      <c r="AP314" s="193"/>
      <c r="AQ314" s="194"/>
      <c r="AR314" s="58" t="s">
        <v>64</v>
      </c>
      <c r="AS314" s="59"/>
    </row>
    <row r="315" spans="1:45" ht="14.15" customHeight="1">
      <c r="A315" s="60" t="str">
        <f>T3</f>
        <v>U</v>
      </c>
      <c r="B315" s="51"/>
      <c r="C315" s="52"/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  <c r="W315" s="53"/>
      <c r="X315" s="53"/>
      <c r="Y315" s="53"/>
      <c r="Z315" s="53"/>
      <c r="AA315" s="53"/>
      <c r="AB315" s="53"/>
      <c r="AC315" s="53"/>
      <c r="AD315" s="53"/>
      <c r="AE315" s="53"/>
      <c r="AF315" s="53"/>
      <c r="AG315" s="53"/>
      <c r="AH315" s="53"/>
      <c r="AI315" s="53"/>
      <c r="AJ315" s="53"/>
      <c r="AK315" s="48"/>
      <c r="AL315" s="141">
        <f t="shared" si="21"/>
        <v>0</v>
      </c>
      <c r="AM315" s="55">
        <f t="shared" si="19"/>
        <v>0</v>
      </c>
      <c r="AN315" s="55">
        <f t="shared" si="20"/>
        <v>0</v>
      </c>
      <c r="AO315" s="121"/>
      <c r="AP315" s="193"/>
      <c r="AQ315" s="194"/>
      <c r="AR315" s="199"/>
      <c r="AS315" s="200"/>
    </row>
    <row r="316" spans="1:45" ht="14.15" customHeight="1">
      <c r="A316" s="50" t="str">
        <f>V3</f>
        <v>I</v>
      </c>
      <c r="B316" s="51"/>
      <c r="C316" s="52"/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  <c r="W316" s="53"/>
      <c r="X316" s="53"/>
      <c r="Y316" s="53"/>
      <c r="Z316" s="53"/>
      <c r="AA316" s="53"/>
      <c r="AB316" s="53"/>
      <c r="AC316" s="53"/>
      <c r="AD316" s="53"/>
      <c r="AE316" s="53"/>
      <c r="AF316" s="53"/>
      <c r="AG316" s="53"/>
      <c r="AH316" s="53"/>
      <c r="AI316" s="53"/>
      <c r="AJ316" s="53"/>
      <c r="AL316" s="141">
        <f t="shared" si="21"/>
        <v>0</v>
      </c>
      <c r="AM316" s="55">
        <f t="shared" si="19"/>
        <v>0</v>
      </c>
      <c r="AN316" s="55">
        <f t="shared" si="20"/>
        <v>0</v>
      </c>
      <c r="AO316" s="121"/>
      <c r="AP316" s="193"/>
      <c r="AQ316" s="194"/>
      <c r="AR316" s="199"/>
      <c r="AS316" s="200"/>
    </row>
    <row r="317" spans="1:45" ht="14.15" customHeight="1">
      <c r="A317" s="60">
        <f>X3</f>
        <v>0</v>
      </c>
      <c r="B317" s="51"/>
      <c r="C317" s="52"/>
      <c r="D317" s="66"/>
      <c r="E317" s="67"/>
      <c r="F317" s="68"/>
      <c r="G317" s="69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  <c r="W317" s="53"/>
      <c r="X317" s="53"/>
      <c r="Y317" s="53"/>
      <c r="Z317" s="68"/>
      <c r="AA317" s="69"/>
      <c r="AB317" s="70"/>
      <c r="AC317" s="67"/>
      <c r="AD317" s="68"/>
      <c r="AE317" s="69"/>
      <c r="AF317" s="70"/>
      <c r="AG317" s="67"/>
      <c r="AH317" s="68"/>
      <c r="AI317" s="69"/>
      <c r="AJ317" s="71"/>
      <c r="AK317" s="48"/>
      <c r="AL317" s="141">
        <f t="shared" si="21"/>
        <v>0</v>
      </c>
      <c r="AM317" s="55">
        <f t="shared" si="19"/>
        <v>0</v>
      </c>
      <c r="AN317" s="55">
        <f t="shared" si="20"/>
        <v>0</v>
      </c>
      <c r="AO317" s="121"/>
      <c r="AP317" s="193"/>
      <c r="AQ317" s="194"/>
    </row>
    <row r="318" spans="1:45" ht="14.15" customHeight="1">
      <c r="A318" s="60">
        <f>Z3</f>
        <v>0</v>
      </c>
      <c r="B318" s="51"/>
      <c r="C318" s="52"/>
      <c r="D318" s="66"/>
      <c r="E318" s="67"/>
      <c r="F318" s="68"/>
      <c r="G318" s="69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  <c r="W318" s="53"/>
      <c r="X318" s="53"/>
      <c r="Y318" s="53"/>
      <c r="Z318" s="68"/>
      <c r="AA318" s="69"/>
      <c r="AB318" s="70"/>
      <c r="AC318" s="67"/>
      <c r="AD318" s="68"/>
      <c r="AE318" s="69"/>
      <c r="AF318" s="70"/>
      <c r="AG318" s="67"/>
      <c r="AH318" s="68"/>
      <c r="AI318" s="69"/>
      <c r="AJ318" s="71"/>
      <c r="AK318" s="48"/>
      <c r="AL318" s="141">
        <f t="shared" si="21"/>
        <v>0</v>
      </c>
      <c r="AM318" s="55">
        <f t="shared" si="19"/>
        <v>0</v>
      </c>
      <c r="AN318" s="55">
        <f t="shared" si="20"/>
        <v>0</v>
      </c>
      <c r="AO318" s="121"/>
      <c r="AP318" s="193"/>
      <c r="AQ318" s="194"/>
    </row>
    <row r="319" spans="1:45" ht="14.15" customHeight="1">
      <c r="A319" s="50">
        <f>AB3</f>
        <v>0</v>
      </c>
      <c r="B319" s="51"/>
      <c r="C319" s="52"/>
      <c r="D319" s="53"/>
      <c r="E319" s="72"/>
      <c r="F319" s="73"/>
      <c r="G319" s="74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  <c r="W319" s="53"/>
      <c r="X319" s="53"/>
      <c r="Y319" s="53"/>
      <c r="Z319" s="73"/>
      <c r="AA319" s="74"/>
      <c r="AB319" s="75"/>
      <c r="AC319" s="72"/>
      <c r="AD319" s="73"/>
      <c r="AE319" s="74"/>
      <c r="AF319" s="75"/>
      <c r="AG319" s="72"/>
      <c r="AH319" s="73"/>
      <c r="AI319" s="74"/>
      <c r="AJ319" s="76"/>
      <c r="AL319" s="141">
        <f t="shared" si="21"/>
        <v>0</v>
      </c>
      <c r="AM319" s="55">
        <f t="shared" si="19"/>
        <v>0</v>
      </c>
      <c r="AN319" s="55">
        <f t="shared" si="20"/>
        <v>0</v>
      </c>
      <c r="AO319" s="121"/>
      <c r="AP319" s="193"/>
      <c r="AQ319" s="194"/>
    </row>
    <row r="320" spans="1:45" ht="14.15" customHeight="1">
      <c r="A320" s="50">
        <f>AD3</f>
        <v>0</v>
      </c>
      <c r="B320" s="51"/>
      <c r="C320" s="52"/>
      <c r="D320" s="53"/>
      <c r="E320" s="72"/>
      <c r="F320" s="73"/>
      <c r="G320" s="74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  <c r="W320" s="53"/>
      <c r="X320" s="53"/>
      <c r="Y320" s="53"/>
      <c r="Z320" s="73"/>
      <c r="AA320" s="74"/>
      <c r="AB320" s="75"/>
      <c r="AC320" s="72"/>
      <c r="AD320" s="73"/>
      <c r="AE320" s="74"/>
      <c r="AF320" s="75"/>
      <c r="AG320" s="72"/>
      <c r="AH320" s="73"/>
      <c r="AI320" s="74"/>
      <c r="AJ320" s="76"/>
      <c r="AL320" s="141">
        <f t="shared" si="21"/>
        <v>0</v>
      </c>
      <c r="AM320" s="55">
        <f t="shared" si="19"/>
        <v>0</v>
      </c>
      <c r="AN320" s="55">
        <f t="shared" si="20"/>
        <v>0</v>
      </c>
      <c r="AO320" s="121"/>
      <c r="AP320" s="193"/>
      <c r="AQ320" s="194"/>
    </row>
    <row r="321" spans="1:43" ht="14.15" customHeight="1">
      <c r="A321" s="50">
        <f>AF3</f>
        <v>0</v>
      </c>
      <c r="B321" s="51"/>
      <c r="C321" s="52"/>
      <c r="D321" s="53"/>
      <c r="E321" s="72"/>
      <c r="F321" s="73"/>
      <c r="G321" s="74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  <c r="W321" s="53"/>
      <c r="X321" s="53"/>
      <c r="Y321" s="53"/>
      <c r="Z321" s="73"/>
      <c r="AA321" s="74"/>
      <c r="AB321" s="75"/>
      <c r="AC321" s="72"/>
      <c r="AD321" s="73"/>
      <c r="AE321" s="74"/>
      <c r="AF321" s="75"/>
      <c r="AG321" s="72"/>
      <c r="AH321" s="73"/>
      <c r="AI321" s="74"/>
      <c r="AJ321" s="76"/>
      <c r="AL321" s="141">
        <f t="shared" si="21"/>
        <v>0</v>
      </c>
      <c r="AM321" s="55">
        <f t="shared" si="19"/>
        <v>0</v>
      </c>
      <c r="AN321" s="55">
        <f t="shared" si="20"/>
        <v>0</v>
      </c>
      <c r="AO321" s="121"/>
      <c r="AP321" s="193"/>
      <c r="AQ321" s="194"/>
    </row>
    <row r="322" spans="1:43" ht="14.15" customHeight="1">
      <c r="A322" s="50">
        <f>H12</f>
        <v>0</v>
      </c>
      <c r="B322" s="51"/>
      <c r="C322" s="52"/>
      <c r="D322" s="53"/>
      <c r="E322" s="72"/>
      <c r="F322" s="73"/>
      <c r="G322" s="74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  <c r="W322" s="53"/>
      <c r="X322" s="53"/>
      <c r="Y322" s="53"/>
      <c r="Z322" s="73"/>
      <c r="AA322" s="74"/>
      <c r="AB322" s="75"/>
      <c r="AC322" s="72"/>
      <c r="AD322" s="73"/>
      <c r="AE322" s="74"/>
      <c r="AF322" s="75"/>
      <c r="AG322" s="72"/>
      <c r="AH322" s="73"/>
      <c r="AI322" s="74"/>
      <c r="AJ322" s="76"/>
      <c r="AL322" s="141">
        <f t="shared" si="21"/>
        <v>0</v>
      </c>
      <c r="AM322" s="55">
        <f t="shared" si="19"/>
        <v>0</v>
      </c>
      <c r="AN322" s="55">
        <f t="shared" si="20"/>
        <v>0</v>
      </c>
      <c r="AO322" s="121"/>
      <c r="AP322" s="193"/>
      <c r="AQ322" s="194"/>
    </row>
    <row r="323" spans="1:43" ht="14.15" customHeight="1">
      <c r="A323" s="50">
        <f>J12</f>
        <v>0</v>
      </c>
      <c r="B323" s="51"/>
      <c r="C323" s="52"/>
      <c r="D323" s="53"/>
      <c r="E323" s="72"/>
      <c r="F323" s="73"/>
      <c r="G323" s="74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  <c r="W323" s="53"/>
      <c r="X323" s="53"/>
      <c r="Y323" s="53"/>
      <c r="Z323" s="73"/>
      <c r="AA323" s="74"/>
      <c r="AB323" s="75"/>
      <c r="AC323" s="72"/>
      <c r="AD323" s="73"/>
      <c r="AE323" s="74"/>
      <c r="AF323" s="75"/>
      <c r="AG323" s="72"/>
      <c r="AH323" s="73"/>
      <c r="AI323" s="74"/>
      <c r="AJ323" s="76"/>
      <c r="AL323" s="141">
        <f t="shared" si="21"/>
        <v>0</v>
      </c>
      <c r="AM323" s="55">
        <f t="shared" si="19"/>
        <v>0</v>
      </c>
      <c r="AN323" s="55">
        <f t="shared" si="20"/>
        <v>0</v>
      </c>
      <c r="AO323" s="121"/>
      <c r="AP323" s="193"/>
      <c r="AQ323" s="194"/>
    </row>
    <row r="324" spans="1:43" ht="14.15" customHeight="1">
      <c r="A324" s="50">
        <f>L12</f>
        <v>0</v>
      </c>
      <c r="B324" s="51"/>
      <c r="C324" s="52"/>
      <c r="D324" s="53"/>
      <c r="E324" s="72"/>
      <c r="F324" s="73"/>
      <c r="G324" s="74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  <c r="W324" s="53"/>
      <c r="X324" s="53"/>
      <c r="Y324" s="53"/>
      <c r="Z324" s="73"/>
      <c r="AA324" s="74"/>
      <c r="AB324" s="75"/>
      <c r="AC324" s="72"/>
      <c r="AD324" s="73"/>
      <c r="AE324" s="74"/>
      <c r="AF324" s="75"/>
      <c r="AG324" s="72"/>
      <c r="AH324" s="73"/>
      <c r="AI324" s="74"/>
      <c r="AJ324" s="76"/>
      <c r="AL324" s="141">
        <f t="shared" si="21"/>
        <v>0</v>
      </c>
      <c r="AM324" s="55">
        <f t="shared" si="19"/>
        <v>0</v>
      </c>
      <c r="AN324" s="55">
        <f t="shared" si="20"/>
        <v>0</v>
      </c>
      <c r="AO324" s="121"/>
      <c r="AP324" s="193"/>
      <c r="AQ324" s="194"/>
    </row>
    <row r="325" spans="1:43" ht="14.15" customHeight="1">
      <c r="A325" s="50">
        <f>N12</f>
        <v>0</v>
      </c>
      <c r="B325" s="51"/>
      <c r="C325" s="52"/>
      <c r="D325" s="53"/>
      <c r="E325" s="72"/>
      <c r="F325" s="73"/>
      <c r="G325" s="74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  <c r="W325" s="53"/>
      <c r="X325" s="53"/>
      <c r="Y325" s="53"/>
      <c r="Z325" s="73"/>
      <c r="AA325" s="74"/>
      <c r="AB325" s="75"/>
      <c r="AC325" s="72"/>
      <c r="AD325" s="73"/>
      <c r="AE325" s="74"/>
      <c r="AF325" s="75"/>
      <c r="AG325" s="72"/>
      <c r="AH325" s="73"/>
      <c r="AI325" s="74"/>
      <c r="AJ325" s="76"/>
      <c r="AL325" s="141">
        <f t="shared" si="21"/>
        <v>0</v>
      </c>
      <c r="AM325" s="55">
        <f t="shared" si="19"/>
        <v>0</v>
      </c>
      <c r="AN325" s="55">
        <f t="shared" si="20"/>
        <v>0</v>
      </c>
      <c r="AO325" s="121"/>
      <c r="AP325" s="193"/>
      <c r="AQ325" s="194"/>
    </row>
    <row r="326" spans="1:43" ht="14.15" customHeight="1">
      <c r="A326" s="50">
        <f>P12</f>
        <v>0</v>
      </c>
      <c r="B326" s="51"/>
      <c r="C326" s="52"/>
      <c r="D326" s="53"/>
      <c r="E326" s="72"/>
      <c r="F326" s="73"/>
      <c r="G326" s="74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W326" s="53"/>
      <c r="X326" s="53"/>
      <c r="Y326" s="53"/>
      <c r="Z326" s="73"/>
      <c r="AA326" s="74"/>
      <c r="AB326" s="75"/>
      <c r="AC326" s="72"/>
      <c r="AD326" s="73"/>
      <c r="AE326" s="74"/>
      <c r="AF326" s="75"/>
      <c r="AG326" s="72"/>
      <c r="AH326" s="73"/>
      <c r="AI326" s="74"/>
      <c r="AJ326" s="76"/>
      <c r="AL326" s="141">
        <f t="shared" si="21"/>
        <v>0</v>
      </c>
      <c r="AM326" s="55">
        <f t="shared" si="19"/>
        <v>0</v>
      </c>
      <c r="AN326" s="55">
        <f t="shared" si="20"/>
        <v>0</v>
      </c>
      <c r="AO326" s="121"/>
      <c r="AP326" s="193"/>
      <c r="AQ326" s="194"/>
    </row>
    <row r="327" spans="1:43" ht="14.15" customHeight="1">
      <c r="A327" s="50">
        <f>R12</f>
        <v>0</v>
      </c>
      <c r="B327" s="51"/>
      <c r="C327" s="52"/>
      <c r="D327" s="53"/>
      <c r="E327" s="72"/>
      <c r="F327" s="73"/>
      <c r="G327" s="74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W327" s="53"/>
      <c r="X327" s="53"/>
      <c r="Y327" s="53"/>
      <c r="Z327" s="73"/>
      <c r="AA327" s="74"/>
      <c r="AB327" s="75"/>
      <c r="AC327" s="72"/>
      <c r="AD327" s="73"/>
      <c r="AE327" s="74"/>
      <c r="AF327" s="75"/>
      <c r="AG327" s="72"/>
      <c r="AH327" s="73"/>
      <c r="AI327" s="74"/>
      <c r="AJ327" s="76"/>
      <c r="AL327" s="141">
        <f t="shared" si="21"/>
        <v>0</v>
      </c>
      <c r="AM327" s="55">
        <f t="shared" si="19"/>
        <v>0</v>
      </c>
      <c r="AN327" s="55">
        <f t="shared" si="20"/>
        <v>0</v>
      </c>
      <c r="AO327" s="121"/>
      <c r="AP327" s="193"/>
      <c r="AQ327" s="194"/>
    </row>
    <row r="328" spans="1:43" ht="14.15" customHeight="1">
      <c r="A328" s="50">
        <f>T12</f>
        <v>0</v>
      </c>
      <c r="B328" s="51"/>
      <c r="C328" s="52"/>
      <c r="D328" s="53"/>
      <c r="E328" s="72"/>
      <c r="F328" s="73"/>
      <c r="G328" s="74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W328" s="53"/>
      <c r="X328" s="53"/>
      <c r="Y328" s="53"/>
      <c r="Z328" s="73"/>
      <c r="AA328" s="74"/>
      <c r="AB328" s="75"/>
      <c r="AC328" s="72"/>
      <c r="AD328" s="73"/>
      <c r="AE328" s="74"/>
      <c r="AF328" s="75"/>
      <c r="AG328" s="72"/>
      <c r="AH328" s="73"/>
      <c r="AI328" s="74"/>
      <c r="AJ328" s="76"/>
      <c r="AL328" s="141">
        <f t="shared" si="21"/>
        <v>0</v>
      </c>
      <c r="AM328" s="55">
        <f t="shared" si="19"/>
        <v>0</v>
      </c>
      <c r="AN328" s="55">
        <f t="shared" si="20"/>
        <v>0</v>
      </c>
      <c r="AO328" s="121"/>
      <c r="AP328" s="193"/>
      <c r="AQ328" s="194"/>
    </row>
    <row r="329" spans="1:43" ht="14.15" customHeight="1">
      <c r="A329" s="50">
        <f>V12</f>
        <v>0</v>
      </c>
      <c r="B329" s="51"/>
      <c r="C329" s="52"/>
      <c r="D329" s="53"/>
      <c r="E329" s="72"/>
      <c r="F329" s="73"/>
      <c r="G329" s="74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W329" s="53"/>
      <c r="X329" s="53"/>
      <c r="Y329" s="53"/>
      <c r="Z329" s="73"/>
      <c r="AA329" s="74"/>
      <c r="AB329" s="75"/>
      <c r="AC329" s="72"/>
      <c r="AD329" s="73"/>
      <c r="AE329" s="74"/>
      <c r="AF329" s="75"/>
      <c r="AG329" s="72"/>
      <c r="AH329" s="73"/>
      <c r="AI329" s="74"/>
      <c r="AJ329" s="76"/>
      <c r="AL329" s="141">
        <f t="shared" si="21"/>
        <v>0</v>
      </c>
      <c r="AM329" s="55">
        <f t="shared" si="19"/>
        <v>0</v>
      </c>
      <c r="AN329" s="55">
        <f t="shared" si="20"/>
        <v>0</v>
      </c>
      <c r="AO329" s="121"/>
      <c r="AP329" s="193"/>
      <c r="AQ329" s="194"/>
    </row>
    <row r="330" spans="1:43" ht="14.15" customHeight="1">
      <c r="A330" s="50">
        <f>X12</f>
        <v>0</v>
      </c>
      <c r="B330" s="51"/>
      <c r="C330" s="52"/>
      <c r="D330" s="53"/>
      <c r="E330" s="72"/>
      <c r="F330" s="73"/>
      <c r="G330" s="74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W330" s="53"/>
      <c r="X330" s="53"/>
      <c r="Y330" s="53"/>
      <c r="Z330" s="73"/>
      <c r="AA330" s="74"/>
      <c r="AB330" s="75"/>
      <c r="AC330" s="72"/>
      <c r="AD330" s="73"/>
      <c r="AE330" s="74"/>
      <c r="AF330" s="75"/>
      <c r="AG330" s="72"/>
      <c r="AH330" s="73"/>
      <c r="AI330" s="74"/>
      <c r="AJ330" s="76"/>
      <c r="AL330" s="141">
        <f t="shared" si="21"/>
        <v>0</v>
      </c>
      <c r="AM330" s="55">
        <f t="shared" si="19"/>
        <v>0</v>
      </c>
      <c r="AN330" s="55">
        <f t="shared" si="20"/>
        <v>0</v>
      </c>
      <c r="AO330" s="121"/>
      <c r="AP330" s="193"/>
      <c r="AQ330" s="194"/>
    </row>
    <row r="331" spans="1:43" ht="14.15" customHeight="1">
      <c r="A331" s="50">
        <f>Z12</f>
        <v>0</v>
      </c>
      <c r="B331" s="51"/>
      <c r="C331" s="52"/>
      <c r="D331" s="53"/>
      <c r="E331" s="72"/>
      <c r="F331" s="73"/>
      <c r="G331" s="74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W331" s="53"/>
      <c r="X331" s="53"/>
      <c r="Y331" s="53"/>
      <c r="Z331" s="73"/>
      <c r="AA331" s="74"/>
      <c r="AB331" s="75"/>
      <c r="AC331" s="72"/>
      <c r="AD331" s="73"/>
      <c r="AE331" s="74"/>
      <c r="AF331" s="75"/>
      <c r="AG331" s="72"/>
      <c r="AH331" s="73"/>
      <c r="AI331" s="74"/>
      <c r="AJ331" s="76"/>
      <c r="AL331" s="141">
        <f t="shared" si="21"/>
        <v>0</v>
      </c>
      <c r="AM331" s="55">
        <f t="shared" si="19"/>
        <v>0</v>
      </c>
      <c r="AN331" s="55">
        <f t="shared" si="20"/>
        <v>0</v>
      </c>
      <c r="AO331" s="121"/>
      <c r="AP331" s="193"/>
      <c r="AQ331" s="194"/>
    </row>
    <row r="332" spans="1:43" ht="14.15" customHeight="1">
      <c r="A332" s="50">
        <f>AB12</f>
        <v>0</v>
      </c>
      <c r="B332" s="51"/>
      <c r="C332" s="52"/>
      <c r="D332" s="53"/>
      <c r="E332" s="72"/>
      <c r="F332" s="73"/>
      <c r="G332" s="74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W332" s="53"/>
      <c r="X332" s="53"/>
      <c r="Y332" s="53"/>
      <c r="Z332" s="73"/>
      <c r="AA332" s="74"/>
      <c r="AB332" s="75"/>
      <c r="AC332" s="72"/>
      <c r="AD332" s="73"/>
      <c r="AE332" s="74"/>
      <c r="AF332" s="75"/>
      <c r="AG332" s="72"/>
      <c r="AH332" s="73"/>
      <c r="AI332" s="74"/>
      <c r="AJ332" s="76"/>
      <c r="AL332" s="141">
        <f t="shared" si="21"/>
        <v>0</v>
      </c>
      <c r="AM332" s="55">
        <f t="shared" si="19"/>
        <v>0</v>
      </c>
      <c r="AN332" s="55">
        <f t="shared" si="20"/>
        <v>0</v>
      </c>
      <c r="AO332" s="121"/>
      <c r="AP332" s="193"/>
      <c r="AQ332" s="194"/>
    </row>
    <row r="333" spans="1:43" ht="14.15" customHeight="1">
      <c r="A333" s="50">
        <f>AD12</f>
        <v>0</v>
      </c>
      <c r="B333" s="51"/>
      <c r="C333" s="52"/>
      <c r="D333" s="53"/>
      <c r="E333" s="72"/>
      <c r="F333" s="73"/>
      <c r="G333" s="74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W333" s="53"/>
      <c r="X333" s="53"/>
      <c r="Y333" s="53"/>
      <c r="Z333" s="73"/>
      <c r="AA333" s="74"/>
      <c r="AB333" s="75"/>
      <c r="AC333" s="72"/>
      <c r="AD333" s="73"/>
      <c r="AE333" s="74"/>
      <c r="AF333" s="75"/>
      <c r="AG333" s="72"/>
      <c r="AH333" s="73"/>
      <c r="AI333" s="74"/>
      <c r="AJ333" s="76"/>
      <c r="AL333" s="141">
        <f t="shared" si="21"/>
        <v>0</v>
      </c>
      <c r="AM333" s="55">
        <f t="shared" si="19"/>
        <v>0</v>
      </c>
      <c r="AN333" s="55">
        <f t="shared" si="20"/>
        <v>0</v>
      </c>
      <c r="AO333" s="121"/>
      <c r="AP333" s="193"/>
      <c r="AQ333" s="194"/>
    </row>
    <row r="334" spans="1:43" ht="14.15" customHeight="1">
      <c r="A334" s="50">
        <f>AF12</f>
        <v>0</v>
      </c>
      <c r="B334" s="51"/>
      <c r="C334" s="52"/>
      <c r="D334" s="53"/>
      <c r="E334" s="72"/>
      <c r="F334" s="73"/>
      <c r="G334" s="74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W334" s="53"/>
      <c r="X334" s="53"/>
      <c r="Y334" s="53"/>
      <c r="Z334" s="73"/>
      <c r="AA334" s="74"/>
      <c r="AB334" s="75"/>
      <c r="AC334" s="72"/>
      <c r="AD334" s="73"/>
      <c r="AE334" s="74"/>
      <c r="AF334" s="75"/>
      <c r="AG334" s="72"/>
      <c r="AH334" s="73"/>
      <c r="AI334" s="74"/>
      <c r="AJ334" s="76"/>
      <c r="AL334" s="141">
        <f t="shared" si="21"/>
        <v>0</v>
      </c>
      <c r="AM334" s="55">
        <f t="shared" si="19"/>
        <v>0</v>
      </c>
      <c r="AN334" s="55">
        <f t="shared" si="20"/>
        <v>0</v>
      </c>
      <c r="AO334" s="121"/>
      <c r="AP334" s="193"/>
      <c r="AQ334" s="194"/>
    </row>
    <row r="335" spans="1:43" ht="14.15" customHeight="1">
      <c r="A335" s="50">
        <f>H21</f>
        <v>0</v>
      </c>
      <c r="B335" s="51"/>
      <c r="C335" s="52"/>
      <c r="D335" s="53"/>
      <c r="E335" s="72"/>
      <c r="F335" s="73"/>
      <c r="G335" s="74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  <c r="W335" s="53"/>
      <c r="X335" s="53"/>
      <c r="Y335" s="53"/>
      <c r="Z335" s="73"/>
      <c r="AA335" s="74"/>
      <c r="AB335" s="75"/>
      <c r="AC335" s="72"/>
      <c r="AD335" s="73"/>
      <c r="AE335" s="74"/>
      <c r="AF335" s="75"/>
      <c r="AG335" s="72"/>
      <c r="AH335" s="73"/>
      <c r="AI335" s="74"/>
      <c r="AJ335" s="76"/>
      <c r="AL335" s="141">
        <f t="shared" si="21"/>
        <v>0</v>
      </c>
      <c r="AM335" s="55">
        <f t="shared" si="19"/>
        <v>0</v>
      </c>
      <c r="AN335" s="55">
        <f t="shared" si="20"/>
        <v>0</v>
      </c>
      <c r="AO335" s="121"/>
      <c r="AP335" s="193"/>
      <c r="AQ335" s="194"/>
    </row>
    <row r="336" spans="1:43" ht="14.15" customHeight="1">
      <c r="A336" s="50">
        <f>J21</f>
        <v>0</v>
      </c>
      <c r="B336" s="51"/>
      <c r="C336" s="52"/>
      <c r="D336" s="53"/>
      <c r="E336" s="72"/>
      <c r="F336" s="73"/>
      <c r="G336" s="74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  <c r="W336" s="53"/>
      <c r="X336" s="53"/>
      <c r="Y336" s="53"/>
      <c r="Z336" s="73"/>
      <c r="AA336" s="74"/>
      <c r="AB336" s="75"/>
      <c r="AC336" s="72"/>
      <c r="AD336" s="73"/>
      <c r="AE336" s="74"/>
      <c r="AF336" s="75"/>
      <c r="AG336" s="72"/>
      <c r="AH336" s="73"/>
      <c r="AI336" s="74"/>
      <c r="AJ336" s="76"/>
      <c r="AL336" s="141">
        <f t="shared" si="21"/>
        <v>0</v>
      </c>
      <c r="AM336" s="55">
        <f t="shared" si="19"/>
        <v>0</v>
      </c>
      <c r="AN336" s="55">
        <f t="shared" si="20"/>
        <v>0</v>
      </c>
      <c r="AO336" s="121"/>
      <c r="AP336" s="193"/>
      <c r="AQ336" s="194"/>
    </row>
    <row r="337" spans="1:43" ht="14.15" customHeight="1">
      <c r="A337" s="50">
        <f>L21</f>
        <v>0</v>
      </c>
      <c r="B337" s="51"/>
      <c r="C337" s="52"/>
      <c r="D337" s="53"/>
      <c r="E337" s="72"/>
      <c r="F337" s="73"/>
      <c r="G337" s="74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W337" s="53"/>
      <c r="X337" s="53"/>
      <c r="Y337" s="53"/>
      <c r="Z337" s="73"/>
      <c r="AA337" s="74"/>
      <c r="AB337" s="75"/>
      <c r="AC337" s="72"/>
      <c r="AD337" s="73"/>
      <c r="AE337" s="74"/>
      <c r="AF337" s="75"/>
      <c r="AG337" s="72"/>
      <c r="AH337" s="73"/>
      <c r="AI337" s="74"/>
      <c r="AJ337" s="76"/>
      <c r="AL337" s="141">
        <f t="shared" si="21"/>
        <v>0</v>
      </c>
      <c r="AM337" s="55">
        <f t="shared" si="19"/>
        <v>0</v>
      </c>
      <c r="AN337" s="55">
        <f t="shared" si="20"/>
        <v>0</v>
      </c>
      <c r="AO337" s="121"/>
      <c r="AP337" s="193"/>
      <c r="AQ337" s="194"/>
    </row>
    <row r="338" spans="1:43" ht="14.15" customHeight="1">
      <c r="A338" s="50">
        <f>N21</f>
        <v>0</v>
      </c>
      <c r="B338" s="51"/>
      <c r="C338" s="52"/>
      <c r="D338" s="53"/>
      <c r="E338" s="72"/>
      <c r="F338" s="73"/>
      <c r="G338" s="74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W338" s="53"/>
      <c r="X338" s="53"/>
      <c r="Y338" s="53"/>
      <c r="Z338" s="73"/>
      <c r="AA338" s="74"/>
      <c r="AB338" s="75"/>
      <c r="AC338" s="72"/>
      <c r="AD338" s="73"/>
      <c r="AE338" s="74"/>
      <c r="AF338" s="75"/>
      <c r="AG338" s="72"/>
      <c r="AH338" s="73"/>
      <c r="AI338" s="74"/>
      <c r="AJ338" s="76"/>
      <c r="AL338" s="141">
        <f t="shared" si="21"/>
        <v>0</v>
      </c>
      <c r="AM338" s="55">
        <f t="shared" si="19"/>
        <v>0</v>
      </c>
      <c r="AN338" s="55">
        <f t="shared" si="20"/>
        <v>0</v>
      </c>
      <c r="AO338" s="121"/>
      <c r="AP338" s="193"/>
      <c r="AQ338" s="194"/>
    </row>
    <row r="339" spans="1:43" ht="14.15" customHeight="1">
      <c r="A339" s="50">
        <f>P21</f>
        <v>0</v>
      </c>
      <c r="B339" s="51"/>
      <c r="C339" s="52"/>
      <c r="D339" s="53"/>
      <c r="E339" s="72"/>
      <c r="F339" s="73"/>
      <c r="G339" s="74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W339" s="53"/>
      <c r="X339" s="53"/>
      <c r="Y339" s="53"/>
      <c r="Z339" s="73"/>
      <c r="AA339" s="74"/>
      <c r="AB339" s="75"/>
      <c r="AC339" s="72"/>
      <c r="AD339" s="73"/>
      <c r="AE339" s="74"/>
      <c r="AF339" s="75"/>
      <c r="AG339" s="72"/>
      <c r="AH339" s="73"/>
      <c r="AI339" s="74"/>
      <c r="AJ339" s="76"/>
      <c r="AL339" s="141">
        <f t="shared" si="21"/>
        <v>0</v>
      </c>
      <c r="AM339" s="55">
        <f t="shared" si="19"/>
        <v>0</v>
      </c>
      <c r="AN339" s="55">
        <f t="shared" si="20"/>
        <v>0</v>
      </c>
      <c r="AO339" s="121"/>
      <c r="AP339" s="193"/>
      <c r="AQ339" s="194"/>
    </row>
    <row r="340" spans="1:43" ht="14.15" customHeight="1">
      <c r="A340" s="50">
        <f>R21</f>
        <v>0</v>
      </c>
      <c r="B340" s="51"/>
      <c r="C340" s="52"/>
      <c r="D340" s="53"/>
      <c r="E340" s="72"/>
      <c r="F340" s="73"/>
      <c r="G340" s="74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W340" s="53"/>
      <c r="X340" s="53"/>
      <c r="Y340" s="53"/>
      <c r="Z340" s="73"/>
      <c r="AA340" s="74"/>
      <c r="AB340" s="75"/>
      <c r="AC340" s="72"/>
      <c r="AD340" s="73"/>
      <c r="AE340" s="74"/>
      <c r="AF340" s="75"/>
      <c r="AG340" s="72"/>
      <c r="AH340" s="73"/>
      <c r="AI340" s="74"/>
      <c r="AJ340" s="76"/>
      <c r="AL340" s="141">
        <f t="shared" si="21"/>
        <v>0</v>
      </c>
      <c r="AM340" s="55">
        <f t="shared" si="19"/>
        <v>0</v>
      </c>
      <c r="AN340" s="55">
        <f t="shared" si="20"/>
        <v>0</v>
      </c>
      <c r="AO340" s="121"/>
      <c r="AP340" s="193"/>
      <c r="AQ340" s="194"/>
    </row>
    <row r="341" spans="1:43" ht="14.15" customHeight="1">
      <c r="A341" s="50">
        <f>T21</f>
        <v>0</v>
      </c>
      <c r="B341" s="51"/>
      <c r="C341" s="52"/>
      <c r="D341" s="53"/>
      <c r="E341" s="72"/>
      <c r="F341" s="73"/>
      <c r="G341" s="74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W341" s="53"/>
      <c r="X341" s="53"/>
      <c r="Y341" s="53"/>
      <c r="Z341" s="73"/>
      <c r="AA341" s="74"/>
      <c r="AB341" s="75"/>
      <c r="AC341" s="72"/>
      <c r="AD341" s="73"/>
      <c r="AE341" s="74"/>
      <c r="AF341" s="75"/>
      <c r="AG341" s="72"/>
      <c r="AH341" s="73"/>
      <c r="AI341" s="74"/>
      <c r="AJ341" s="76"/>
      <c r="AL341" s="141">
        <f t="shared" si="21"/>
        <v>0</v>
      </c>
      <c r="AM341" s="55">
        <f t="shared" si="19"/>
        <v>0</v>
      </c>
      <c r="AN341" s="55">
        <f t="shared" si="20"/>
        <v>0</v>
      </c>
      <c r="AO341" s="121"/>
      <c r="AP341" s="193"/>
      <c r="AQ341" s="194"/>
    </row>
    <row r="342" spans="1:43" ht="14.15" customHeight="1">
      <c r="A342" s="50">
        <f>V21</f>
        <v>0</v>
      </c>
      <c r="B342" s="51"/>
      <c r="C342" s="52"/>
      <c r="D342" s="53"/>
      <c r="E342" s="72"/>
      <c r="F342" s="73"/>
      <c r="G342" s="74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W342" s="53"/>
      <c r="X342" s="53"/>
      <c r="Y342" s="53"/>
      <c r="Z342" s="73"/>
      <c r="AA342" s="74"/>
      <c r="AB342" s="75"/>
      <c r="AC342" s="72"/>
      <c r="AD342" s="73"/>
      <c r="AE342" s="74"/>
      <c r="AF342" s="75"/>
      <c r="AG342" s="72"/>
      <c r="AH342" s="73"/>
      <c r="AI342" s="74"/>
      <c r="AJ342" s="76"/>
      <c r="AL342" s="141">
        <f t="shared" si="21"/>
        <v>0</v>
      </c>
      <c r="AM342" s="55">
        <f t="shared" si="19"/>
        <v>0</v>
      </c>
      <c r="AN342" s="55">
        <f t="shared" si="20"/>
        <v>0</v>
      </c>
      <c r="AO342" s="121"/>
      <c r="AP342" s="193"/>
      <c r="AQ342" s="194"/>
    </row>
    <row r="343" spans="1:43" ht="14.15" customHeight="1">
      <c r="A343" s="50">
        <f>X21</f>
        <v>0</v>
      </c>
      <c r="B343" s="51"/>
      <c r="C343" s="52"/>
      <c r="D343" s="53"/>
      <c r="E343" s="72"/>
      <c r="F343" s="73"/>
      <c r="G343" s="74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W343" s="53"/>
      <c r="X343" s="53"/>
      <c r="Y343" s="53"/>
      <c r="Z343" s="73"/>
      <c r="AA343" s="74"/>
      <c r="AB343" s="75"/>
      <c r="AC343" s="72"/>
      <c r="AD343" s="73"/>
      <c r="AE343" s="74"/>
      <c r="AF343" s="75"/>
      <c r="AG343" s="72"/>
      <c r="AH343" s="73"/>
      <c r="AI343" s="74"/>
      <c r="AJ343" s="76"/>
      <c r="AL343" s="141">
        <f t="shared" si="21"/>
        <v>0</v>
      </c>
      <c r="AM343" s="55">
        <f t="shared" si="19"/>
        <v>0</v>
      </c>
      <c r="AN343" s="55">
        <f t="shared" si="20"/>
        <v>0</v>
      </c>
      <c r="AO343" s="121"/>
      <c r="AP343" s="193"/>
      <c r="AQ343" s="194"/>
    </row>
    <row r="344" spans="1:43" ht="14.15" customHeight="1">
      <c r="A344" s="50">
        <f>Z21</f>
        <v>0</v>
      </c>
      <c r="B344" s="51"/>
      <c r="C344" s="52"/>
      <c r="D344" s="53"/>
      <c r="E344" s="72"/>
      <c r="F344" s="73"/>
      <c r="G344" s="74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W344" s="53"/>
      <c r="X344" s="53"/>
      <c r="Y344" s="53"/>
      <c r="Z344" s="73"/>
      <c r="AA344" s="74"/>
      <c r="AB344" s="75"/>
      <c r="AC344" s="72"/>
      <c r="AD344" s="73"/>
      <c r="AE344" s="74"/>
      <c r="AF344" s="75"/>
      <c r="AG344" s="72"/>
      <c r="AH344" s="73"/>
      <c r="AI344" s="74"/>
      <c r="AJ344" s="76"/>
      <c r="AL344" s="141">
        <f t="shared" si="21"/>
        <v>0</v>
      </c>
      <c r="AM344" s="55">
        <f t="shared" si="19"/>
        <v>0</v>
      </c>
      <c r="AN344" s="55">
        <f t="shared" si="20"/>
        <v>0</v>
      </c>
      <c r="AO344" s="121"/>
      <c r="AP344" s="193"/>
      <c r="AQ344" s="194"/>
    </row>
    <row r="345" spans="1:43" ht="14.15" customHeight="1">
      <c r="A345" s="50">
        <f>AB21</f>
        <v>0</v>
      </c>
      <c r="B345" s="51"/>
      <c r="C345" s="52"/>
      <c r="D345" s="53"/>
      <c r="E345" s="72"/>
      <c r="F345" s="73"/>
      <c r="G345" s="74"/>
      <c r="H345" s="53"/>
      <c r="I345" s="53"/>
      <c r="J345" s="53"/>
      <c r="K345" s="53"/>
      <c r="L345" s="53"/>
      <c r="M345" s="53"/>
      <c r="N345" s="53"/>
      <c r="O345" s="53"/>
      <c r="P345" s="53"/>
      <c r="Q345" s="53"/>
      <c r="R345" s="53"/>
      <c r="S345" s="53"/>
      <c r="T345" s="53"/>
      <c r="U345" s="53"/>
      <c r="V345" s="53"/>
      <c r="W345" s="53"/>
      <c r="X345" s="53"/>
      <c r="Y345" s="53"/>
      <c r="Z345" s="73"/>
      <c r="AA345" s="74"/>
      <c r="AB345" s="75"/>
      <c r="AC345" s="72"/>
      <c r="AD345" s="73"/>
      <c r="AE345" s="74"/>
      <c r="AF345" s="75"/>
      <c r="AG345" s="72"/>
      <c r="AH345" s="73"/>
      <c r="AI345" s="74"/>
      <c r="AJ345" s="76"/>
      <c r="AL345" s="141">
        <f t="shared" si="21"/>
        <v>0</v>
      </c>
      <c r="AM345" s="55">
        <f t="shared" si="19"/>
        <v>0</v>
      </c>
      <c r="AN345" s="55">
        <f t="shared" si="20"/>
        <v>0</v>
      </c>
      <c r="AO345" s="121"/>
      <c r="AP345" s="193"/>
      <c r="AQ345" s="194"/>
    </row>
    <row r="346" spans="1:43" ht="14.15" customHeight="1">
      <c r="A346" s="50">
        <f>AD21</f>
        <v>0</v>
      </c>
      <c r="B346" s="51"/>
      <c r="C346" s="52"/>
      <c r="D346" s="53"/>
      <c r="E346" s="72"/>
      <c r="F346" s="73"/>
      <c r="G346" s="74"/>
      <c r="H346" s="53"/>
      <c r="I346" s="53"/>
      <c r="J346" s="53"/>
      <c r="K346" s="53"/>
      <c r="L346" s="53"/>
      <c r="M346" s="53"/>
      <c r="N346" s="53"/>
      <c r="O346" s="53"/>
      <c r="P346" s="53"/>
      <c r="Q346" s="53"/>
      <c r="R346" s="53"/>
      <c r="S346" s="53"/>
      <c r="T346" s="53"/>
      <c r="U346" s="53"/>
      <c r="V346" s="53"/>
      <c r="W346" s="53"/>
      <c r="X346" s="53"/>
      <c r="Y346" s="53"/>
      <c r="Z346" s="73"/>
      <c r="AA346" s="74"/>
      <c r="AB346" s="75"/>
      <c r="AC346" s="72"/>
      <c r="AD346" s="73"/>
      <c r="AE346" s="74"/>
      <c r="AF346" s="75"/>
      <c r="AG346" s="72"/>
      <c r="AH346" s="73"/>
      <c r="AI346" s="74"/>
      <c r="AJ346" s="76"/>
      <c r="AL346" s="141">
        <f t="shared" si="21"/>
        <v>0</v>
      </c>
      <c r="AM346" s="55">
        <f t="shared" si="19"/>
        <v>0</v>
      </c>
      <c r="AN346" s="55">
        <f t="shared" si="20"/>
        <v>0</v>
      </c>
      <c r="AO346" s="121"/>
      <c r="AP346" s="193"/>
      <c r="AQ346" s="194"/>
    </row>
    <row r="347" spans="1:43" ht="15" thickBot="1">
      <c r="A347" s="122">
        <f>AF21</f>
        <v>0</v>
      </c>
      <c r="B347" s="123"/>
      <c r="C347" s="124"/>
      <c r="D347" s="125"/>
      <c r="E347" s="126"/>
      <c r="F347" s="127"/>
      <c r="G347" s="128"/>
      <c r="H347" s="53"/>
      <c r="I347" s="53"/>
      <c r="J347" s="53"/>
      <c r="K347" s="53"/>
      <c r="L347" s="53"/>
      <c r="M347" s="53"/>
      <c r="N347" s="53"/>
      <c r="O347" s="53"/>
      <c r="P347" s="53"/>
      <c r="Q347" s="53"/>
      <c r="R347" s="53"/>
      <c r="S347" s="53"/>
      <c r="T347" s="53"/>
      <c r="U347" s="53"/>
      <c r="V347" s="53"/>
      <c r="W347" s="53"/>
      <c r="X347" s="53"/>
      <c r="Y347" s="53"/>
      <c r="Z347" s="127"/>
      <c r="AA347" s="128"/>
      <c r="AB347" s="129"/>
      <c r="AC347" s="126"/>
      <c r="AD347" s="127"/>
      <c r="AE347" s="128"/>
      <c r="AF347" s="130"/>
      <c r="AG347" s="131"/>
      <c r="AH347" s="132"/>
      <c r="AI347" s="133"/>
      <c r="AJ347" s="134"/>
      <c r="AL347" s="142">
        <f t="shared" si="21"/>
        <v>0</v>
      </c>
      <c r="AM347" s="87">
        <f t="shared" si="19"/>
        <v>0</v>
      </c>
      <c r="AN347" s="87">
        <f t="shared" si="20"/>
        <v>0</v>
      </c>
      <c r="AO347" s="138"/>
      <c r="AP347" s="209"/>
      <c r="AQ347" s="210"/>
    </row>
    <row r="348" spans="1:43">
      <c r="A348" s="89" t="s">
        <v>65</v>
      </c>
      <c r="B348" s="90"/>
      <c r="C348" s="90"/>
      <c r="D348" s="211">
        <f>(COUNTIF(D309:E347,"f")+COUNTIF(D309:E347,"b")+COUNTIF(D309:E347,"l")+COUNTIF(D309:E347,"i")+COUNTIF(D309:E347,"com")+COUNTIF(D309:E347,"s")+COUNTIF(D309:E347,"waste"))/2</f>
        <v>0</v>
      </c>
      <c r="E348" s="212"/>
      <c r="F348" s="208">
        <f>(COUNTIF(F309:G347,"f")+COUNTIF(F309:G347,"b")+COUNTIF(F309:G347,"l")+COUNTIF(F309:G347,"i")+COUNTIF(F309:G347,"com")+COUNTIF(F309:G347,"s")+COUNTIF(F309:G347,"waste"))/2</f>
        <v>0</v>
      </c>
      <c r="G348" s="208"/>
      <c r="H348" s="208">
        <f>(COUNTIF(H309:I347,"f")+COUNTIF(H309:I347,"b")+COUNTIF(H309:I347,"l")+COUNTIF(H309:I347,"i")+COUNTIF(H309:I347,"com")+COUNTIF(H309:I347,"s")+COUNTIF(H309:I347,"waste"))/2</f>
        <v>0</v>
      </c>
      <c r="I348" s="208"/>
      <c r="J348" s="208">
        <f>(COUNTIF(J309:K347,"f")+COUNTIF(J309:K347,"b")+COUNTIF(J309:K347,"l")+COUNTIF(J309:K347,"i")+COUNTIF(J309:K347,"com")+COUNTIF(J309:K347,"s")+COUNTIF(J309:K347,"waste"))/2</f>
        <v>0</v>
      </c>
      <c r="K348" s="208"/>
      <c r="L348" s="208">
        <f>(COUNTIF(L309:M347,"f")+COUNTIF(L309:M347,"b")+COUNTIF(L309:M347,"l")+COUNTIF(L309:M347,"i")+COUNTIF(L309:M347,"com")+COUNTIF(L309:M347,"s")+COUNTIF(L309:M347,"waste"))/2</f>
        <v>0</v>
      </c>
      <c r="M348" s="208"/>
      <c r="N348" s="208">
        <f>(COUNTIF(N309:O347,"f")+COUNTIF(N309:O347,"b")+COUNTIF(N309:O347,"l")+COUNTIF(N309:O347,"i")+COUNTIF(N309:O347,"com")+COUNTIF(N309:O347,"s")+COUNTIF(N309:O347,"waste"))/2</f>
        <v>0</v>
      </c>
      <c r="O348" s="208"/>
      <c r="P348" s="208">
        <f>(COUNTIF(P309:Q347,"f")+COUNTIF(P309:Q347,"b")+COUNTIF(P309:Q347,"l")+COUNTIF(P309:Q347,"i")+COUNTIF(P309:Q347,"com")+COUNTIF(P309:Q347,"s")+COUNTIF(P309:Q347,"waste"))/2</f>
        <v>0</v>
      </c>
      <c r="Q348" s="208"/>
      <c r="R348" s="208">
        <f>(COUNTIF(R309:S347,"f")+COUNTIF(R309:S347,"b")+COUNTIF(R309:S347,"l")+COUNTIF(R309:S347,"i")+COUNTIF(R309:S347,"com")+COUNTIF(R309:S347,"s")+COUNTIF(R309:S347,"waste"))/2</f>
        <v>0</v>
      </c>
      <c r="S348" s="208"/>
      <c r="T348" s="208">
        <f>(COUNTIF(T309:U347,"f")+COUNTIF(T309:U347,"b")+COUNTIF(T309:U347,"l")+COUNTIF(T309:U347,"i")+COUNTIF(T309:U347,"com")+COUNTIF(T309:U347,"s")+COUNTIF(T309:U347,"waste"))/2</f>
        <v>0</v>
      </c>
      <c r="U348" s="208"/>
      <c r="V348" s="208">
        <f>(COUNTIF(V309:W347,"f")+COUNTIF(V309:W347,"b")+COUNTIF(V309:W347,"l")+COUNTIF(V309:W347,"i")+COUNTIF(V309:W347,"com")+COUNTIF(V309:W347,"s")+COUNTIF(V309:W347,"waste"))/2</f>
        <v>0</v>
      </c>
      <c r="W348" s="208"/>
      <c r="X348" s="208">
        <f>(COUNTIF(X309:Y347,"f")+COUNTIF(X309:Y347,"b")+COUNTIF(X309:Y347,"l")+COUNTIF(X309:Y347,"i")+COUNTIF(X309:Y347,"com")+COUNTIF(X309:Y347,"s")+COUNTIF(X309:Y347,"waste"))/2</f>
        <v>0</v>
      </c>
      <c r="Y348" s="208"/>
      <c r="Z348" s="208">
        <f>(COUNTIF(Z309:AA347,"f")+COUNTIF(Z309:AA347,"b")+COUNTIF(Z309:AA347,"l")+COUNTIF(Z309:AA347,"i")+COUNTIF(Z309:AA347,"com")+COUNTIF(Z309:AA347,"s")+COUNTIF(Z309:AA347,"waste"))/2</f>
        <v>0</v>
      </c>
      <c r="AA348" s="208"/>
      <c r="AB348" s="208">
        <f>(COUNTIF(AB309:AC347,"f")+COUNTIF(AB309:AC347,"b")+COUNTIF(AB309:AC347,"l")+COUNTIF(AB309:AC347,"i")+COUNTIF(AB309:AC347,"com")+COUNTIF(AB309:AC347,"s")+COUNTIF(AB309:AC347,"waste"))/2</f>
        <v>0</v>
      </c>
      <c r="AC348" s="208"/>
      <c r="AD348" s="208">
        <f>(COUNTIF(AD309:AE347,"f")+COUNTIF(AD309:AE347,"b")+COUNTIF(AD309:AE347,"l")+COUNTIF(AD309:AE347,"i")+COUNTIF(AD309:AE347,"com")+COUNTIF(AD309:AE347,"s")+COUNTIF(AD309:AE347,"waste"))/2</f>
        <v>0</v>
      </c>
      <c r="AE348" s="208"/>
      <c r="AF348" s="208">
        <f>(COUNTIF(AF309:AG347,"f")+COUNTIF(AF309:AG347,"b")+COUNTIF(AF309:AG347,"l")+COUNTIF(AF309:AG347,"i")+COUNTIF(AF309:AG347,"com")+COUNTIF(AF309:AG347,"s")+COUNTIF(AF309:AG347,"waste"))/2</f>
        <v>0</v>
      </c>
      <c r="AG348" s="208"/>
      <c r="AH348" s="91"/>
      <c r="AI348" s="91"/>
      <c r="AJ348" s="91"/>
      <c r="AN348" s="11"/>
      <c r="AO348" s="11"/>
      <c r="AP348" s="92"/>
      <c r="AQ348" s="92"/>
    </row>
    <row r="349" spans="1:43" ht="15" thickBot="1">
      <c r="A349" s="93" t="s">
        <v>66</v>
      </c>
      <c r="B349" s="94"/>
      <c r="C349" s="94"/>
      <c r="D349" s="213">
        <f>COUNTIF(D309:E347,"f")/2</f>
        <v>0</v>
      </c>
      <c r="E349" s="214"/>
      <c r="F349" s="213">
        <f>COUNTIF(F309:G347,"f")/2</f>
        <v>0</v>
      </c>
      <c r="G349" s="214"/>
      <c r="H349" s="213">
        <f>COUNTIF(H309:I347,"f")/2</f>
        <v>0</v>
      </c>
      <c r="I349" s="214"/>
      <c r="J349" s="213">
        <f>COUNTIF(J309:K347,"f")/2</f>
        <v>0</v>
      </c>
      <c r="K349" s="214"/>
      <c r="L349" s="213">
        <f>COUNTIF(L309:M347,"f")/2</f>
        <v>0</v>
      </c>
      <c r="M349" s="214"/>
      <c r="N349" s="213">
        <f>COUNTIF(N309:O347,"f")/2</f>
        <v>0</v>
      </c>
      <c r="O349" s="214"/>
      <c r="P349" s="213">
        <f>COUNTIF(P309:Q347,"f")/2</f>
        <v>0</v>
      </c>
      <c r="Q349" s="214"/>
      <c r="R349" s="213">
        <f>COUNTIF(R309:S347,"f")/2</f>
        <v>0</v>
      </c>
      <c r="S349" s="214"/>
      <c r="T349" s="213">
        <f>COUNTIF(T309:U347,"f")/2</f>
        <v>0</v>
      </c>
      <c r="U349" s="214"/>
      <c r="V349" s="213">
        <f>COUNTIF(V309:W347,"f")/2</f>
        <v>0</v>
      </c>
      <c r="W349" s="214"/>
      <c r="X349" s="213">
        <f>COUNTIF(X309:Y347,"f")/2</f>
        <v>0</v>
      </c>
      <c r="Y349" s="214"/>
      <c r="Z349" s="213">
        <f>COUNTIF(Z309:AA347,"f")/2</f>
        <v>0</v>
      </c>
      <c r="AA349" s="214"/>
      <c r="AB349" s="213">
        <f>COUNTIF(AB309:AC347,"f")/2</f>
        <v>0</v>
      </c>
      <c r="AC349" s="214"/>
      <c r="AD349" s="213">
        <f>COUNTIF(AD309:AE347,"f")/2</f>
        <v>0</v>
      </c>
      <c r="AE349" s="214"/>
      <c r="AF349" s="213">
        <f>COUNTIF(AF309:AG347,"f")/2</f>
        <v>0</v>
      </c>
      <c r="AG349" s="235"/>
      <c r="AH349" s="95"/>
      <c r="AI349" s="96"/>
      <c r="AJ349" s="96"/>
      <c r="AK349" s="137"/>
      <c r="AL349" s="97" t="s">
        <v>67</v>
      </c>
      <c r="AM349" s="97" t="s">
        <v>68</v>
      </c>
      <c r="AN349" s="11"/>
      <c r="AO349" s="11"/>
      <c r="AP349" s="92"/>
      <c r="AQ349" s="92"/>
    </row>
    <row r="350" spans="1:43" ht="15" thickBot="1">
      <c r="A350" s="99" t="s">
        <v>69</v>
      </c>
      <c r="B350" s="100"/>
      <c r="C350" s="100"/>
      <c r="D350" s="240">
        <f>AL350*1/100</f>
        <v>0</v>
      </c>
      <c r="E350" s="241"/>
      <c r="F350" s="240">
        <f>AL350*1/100</f>
        <v>0</v>
      </c>
      <c r="G350" s="241"/>
      <c r="H350" s="240">
        <f>AL350*1/100</f>
        <v>0</v>
      </c>
      <c r="I350" s="241"/>
      <c r="J350" s="240">
        <f>AL350*5.25/100</f>
        <v>0</v>
      </c>
      <c r="K350" s="241"/>
      <c r="L350" s="242">
        <f>AL350*9.25/100</f>
        <v>0</v>
      </c>
      <c r="M350" s="243"/>
      <c r="N350" s="244">
        <f>AL350*10.5/100</f>
        <v>0</v>
      </c>
      <c r="O350" s="245"/>
      <c r="P350" s="242">
        <f>AL350*9/100</f>
        <v>0</v>
      </c>
      <c r="Q350" s="243"/>
      <c r="R350" s="244">
        <f>AL350*12/100</f>
        <v>0</v>
      </c>
      <c r="S350" s="245"/>
      <c r="T350" s="242">
        <f>AL350*12/100</f>
        <v>0</v>
      </c>
      <c r="U350" s="243"/>
      <c r="V350" s="244">
        <f>AL350*14.5/100</f>
        <v>0</v>
      </c>
      <c r="W350" s="245"/>
      <c r="X350" s="242">
        <f>AL350*16.5/100</f>
        <v>0</v>
      </c>
      <c r="Y350" s="243"/>
      <c r="Z350" s="244">
        <f>AL350*11/100</f>
        <v>0</v>
      </c>
      <c r="AA350" s="245"/>
      <c r="AB350" s="240">
        <f>AL350*1/100</f>
        <v>0</v>
      </c>
      <c r="AC350" s="241"/>
      <c r="AD350" s="240">
        <f>AL350*1/100</f>
        <v>0</v>
      </c>
      <c r="AE350" s="248"/>
      <c r="AF350" s="229"/>
      <c r="AG350" s="230"/>
      <c r="AH350" s="231" t="s">
        <v>70</v>
      </c>
      <c r="AI350" s="232"/>
      <c r="AJ350" s="232"/>
      <c r="AK350" s="233"/>
      <c r="AL350" s="101">
        <f>SUM(AL309:AL347)</f>
        <v>0</v>
      </c>
      <c r="AM350" s="102">
        <f>SUM(AM309:AM347)</f>
        <v>0</v>
      </c>
    </row>
    <row r="351" spans="1:43" ht="15" thickBot="1">
      <c r="A351" s="103" t="s">
        <v>71</v>
      </c>
      <c r="B351" s="104"/>
      <c r="C351" s="104"/>
      <c r="D351" s="246">
        <f>D349-D350</f>
        <v>0</v>
      </c>
      <c r="E351" s="247"/>
      <c r="F351" s="246">
        <f>F349-F350</f>
        <v>0</v>
      </c>
      <c r="G351" s="247"/>
      <c r="H351" s="246">
        <f>H349-H350</f>
        <v>0</v>
      </c>
      <c r="I351" s="247"/>
      <c r="J351" s="246">
        <f>J349-J350</f>
        <v>0</v>
      </c>
      <c r="K351" s="247"/>
      <c r="L351" s="246">
        <f>L349-L350</f>
        <v>0</v>
      </c>
      <c r="M351" s="247"/>
      <c r="N351" s="246">
        <f>N349-N350</f>
        <v>0</v>
      </c>
      <c r="O351" s="247"/>
      <c r="P351" s="246">
        <f>P349-P350</f>
        <v>0</v>
      </c>
      <c r="Q351" s="247"/>
      <c r="R351" s="246">
        <f>R349-R350</f>
        <v>0</v>
      </c>
      <c r="S351" s="247"/>
      <c r="T351" s="246">
        <f>T349-T350</f>
        <v>0</v>
      </c>
      <c r="U351" s="247"/>
      <c r="V351" s="246">
        <f>V349-V350</f>
        <v>0</v>
      </c>
      <c r="W351" s="247"/>
      <c r="X351" s="246">
        <f>X349-X350</f>
        <v>0</v>
      </c>
      <c r="Y351" s="247"/>
      <c r="Z351" s="246">
        <f>Z349-Z350</f>
        <v>0</v>
      </c>
      <c r="AA351" s="247"/>
      <c r="AB351" s="246">
        <f>AB349-AB350</f>
        <v>0</v>
      </c>
      <c r="AC351" s="247"/>
      <c r="AD351" s="246">
        <f>AD349-AD350</f>
        <v>0</v>
      </c>
      <c r="AE351" s="247"/>
      <c r="AF351" s="223"/>
      <c r="AG351" s="224"/>
      <c r="AH351" s="225" t="s">
        <v>72</v>
      </c>
      <c r="AI351" s="226"/>
      <c r="AJ351" s="226"/>
      <c r="AK351" s="227"/>
      <c r="AL351" s="77"/>
      <c r="AM351" s="105" t="e">
        <f>AR307/AM350</f>
        <v>#DIV/0!</v>
      </c>
    </row>
  </sheetData>
  <mergeCells count="1051">
    <mergeCell ref="AD351:AE351"/>
    <mergeCell ref="AF351:AG351"/>
    <mergeCell ref="AH351:AK351"/>
    <mergeCell ref="R351:S351"/>
    <mergeCell ref="T351:U351"/>
    <mergeCell ref="V351:W351"/>
    <mergeCell ref="X351:Y351"/>
    <mergeCell ref="Z351:AA351"/>
    <mergeCell ref="AB351:AC351"/>
    <mergeCell ref="AD350:AE350"/>
    <mergeCell ref="AF350:AG350"/>
    <mergeCell ref="AH350:AK350"/>
    <mergeCell ref="D351:E351"/>
    <mergeCell ref="F351:G351"/>
    <mergeCell ref="H351:I351"/>
    <mergeCell ref="J351:K351"/>
    <mergeCell ref="L351:M351"/>
    <mergeCell ref="N351:O351"/>
    <mergeCell ref="P351:Q351"/>
    <mergeCell ref="R350:S350"/>
    <mergeCell ref="T350:U350"/>
    <mergeCell ref="V350:W350"/>
    <mergeCell ref="X350:Y350"/>
    <mergeCell ref="Z350:AA350"/>
    <mergeCell ref="AB350:AC350"/>
    <mergeCell ref="AB349:AC349"/>
    <mergeCell ref="AD349:AE349"/>
    <mergeCell ref="AF349:AG349"/>
    <mergeCell ref="D350:E350"/>
    <mergeCell ref="F350:G350"/>
    <mergeCell ref="H350:I350"/>
    <mergeCell ref="J350:K350"/>
    <mergeCell ref="L350:M350"/>
    <mergeCell ref="N350:O350"/>
    <mergeCell ref="P350:Q350"/>
    <mergeCell ref="P349:Q349"/>
    <mergeCell ref="R349:S349"/>
    <mergeCell ref="T349:U349"/>
    <mergeCell ref="V349:W349"/>
    <mergeCell ref="X349:Y349"/>
    <mergeCell ref="Z349:AA349"/>
    <mergeCell ref="Z348:AA348"/>
    <mergeCell ref="AB348:AC348"/>
    <mergeCell ref="AD348:AE348"/>
    <mergeCell ref="AF348:AG348"/>
    <mergeCell ref="D349:E349"/>
    <mergeCell ref="F349:G349"/>
    <mergeCell ref="H349:I349"/>
    <mergeCell ref="J349:K349"/>
    <mergeCell ref="L349:M349"/>
    <mergeCell ref="N349:O349"/>
    <mergeCell ref="N348:O348"/>
    <mergeCell ref="P348:Q348"/>
    <mergeCell ref="R348:S348"/>
    <mergeCell ref="T348:U348"/>
    <mergeCell ref="V348:W348"/>
    <mergeCell ref="X348:Y348"/>
    <mergeCell ref="AP343:AQ343"/>
    <mergeCell ref="AP344:AQ344"/>
    <mergeCell ref="AP345:AQ345"/>
    <mergeCell ref="AP346:AQ346"/>
    <mergeCell ref="AP347:AQ347"/>
    <mergeCell ref="D348:E348"/>
    <mergeCell ref="F348:G348"/>
    <mergeCell ref="H348:I348"/>
    <mergeCell ref="J348:K348"/>
    <mergeCell ref="L348:M348"/>
    <mergeCell ref="AP337:AQ337"/>
    <mergeCell ref="AP338:AQ338"/>
    <mergeCell ref="AP339:AQ339"/>
    <mergeCell ref="AP340:AQ340"/>
    <mergeCell ref="AP341:AQ341"/>
    <mergeCell ref="AP342:AQ342"/>
    <mergeCell ref="AP331:AQ331"/>
    <mergeCell ref="AP332:AQ332"/>
    <mergeCell ref="AP333:AQ333"/>
    <mergeCell ref="AP334:AQ334"/>
    <mergeCell ref="AP335:AQ335"/>
    <mergeCell ref="AP336:AQ336"/>
    <mergeCell ref="AP325:AQ325"/>
    <mergeCell ref="AP326:AQ326"/>
    <mergeCell ref="AP327:AQ327"/>
    <mergeCell ref="AP328:AQ328"/>
    <mergeCell ref="AP329:AQ329"/>
    <mergeCell ref="AP330:AQ330"/>
    <mergeCell ref="AP319:AQ319"/>
    <mergeCell ref="AP320:AQ320"/>
    <mergeCell ref="AP321:AQ321"/>
    <mergeCell ref="AP322:AQ322"/>
    <mergeCell ref="AP323:AQ323"/>
    <mergeCell ref="AP324:AQ324"/>
    <mergeCell ref="AP314:AQ314"/>
    <mergeCell ref="AP315:AQ315"/>
    <mergeCell ref="AR315:AS316"/>
    <mergeCell ref="AP316:AQ316"/>
    <mergeCell ref="AP317:AQ317"/>
    <mergeCell ref="AP318:AQ318"/>
    <mergeCell ref="AP309:AQ309"/>
    <mergeCell ref="AP310:AQ310"/>
    <mergeCell ref="AP311:AQ311"/>
    <mergeCell ref="AR311:AS312"/>
    <mergeCell ref="AP312:AQ312"/>
    <mergeCell ref="AP313:AQ313"/>
    <mergeCell ref="AD305:AE305"/>
    <mergeCell ref="AF305:AG305"/>
    <mergeCell ref="AH305:AK305"/>
    <mergeCell ref="A307:AN307"/>
    <mergeCell ref="AQ307:AQ308"/>
    <mergeCell ref="AR307:AS307"/>
    <mergeCell ref="AR308:AS308"/>
    <mergeCell ref="R305:S305"/>
    <mergeCell ref="T305:U305"/>
    <mergeCell ref="V305:W305"/>
    <mergeCell ref="X305:Y305"/>
    <mergeCell ref="Z305:AA305"/>
    <mergeCell ref="AB305:AC305"/>
    <mergeCell ref="AD304:AE304"/>
    <mergeCell ref="AF304:AG304"/>
    <mergeCell ref="AH304:AK304"/>
    <mergeCell ref="D305:E305"/>
    <mergeCell ref="F305:G305"/>
    <mergeCell ref="H305:I305"/>
    <mergeCell ref="J305:K305"/>
    <mergeCell ref="L305:M305"/>
    <mergeCell ref="N305:O305"/>
    <mergeCell ref="P305:Q305"/>
    <mergeCell ref="R304:S304"/>
    <mergeCell ref="T304:U304"/>
    <mergeCell ref="V304:W304"/>
    <mergeCell ref="X304:Y304"/>
    <mergeCell ref="Z304:AA304"/>
    <mergeCell ref="AB304:AC304"/>
    <mergeCell ref="AB303:AC303"/>
    <mergeCell ref="AD303:AE303"/>
    <mergeCell ref="AF303:AG303"/>
    <mergeCell ref="D304:E304"/>
    <mergeCell ref="F304:G304"/>
    <mergeCell ref="H304:I304"/>
    <mergeCell ref="J304:K304"/>
    <mergeCell ref="L304:M304"/>
    <mergeCell ref="N304:O304"/>
    <mergeCell ref="P304:Q304"/>
    <mergeCell ref="P303:Q303"/>
    <mergeCell ref="R303:S303"/>
    <mergeCell ref="T303:U303"/>
    <mergeCell ref="V303:W303"/>
    <mergeCell ref="X303:Y303"/>
    <mergeCell ref="Z303:AA303"/>
    <mergeCell ref="Z302:AA302"/>
    <mergeCell ref="AB302:AC302"/>
    <mergeCell ref="AD302:AE302"/>
    <mergeCell ref="AF302:AG302"/>
    <mergeCell ref="D303:E303"/>
    <mergeCell ref="F303:G303"/>
    <mergeCell ref="H303:I303"/>
    <mergeCell ref="J303:K303"/>
    <mergeCell ref="L303:M303"/>
    <mergeCell ref="N303:O303"/>
    <mergeCell ref="N302:O302"/>
    <mergeCell ref="P302:Q302"/>
    <mergeCell ref="R302:S302"/>
    <mergeCell ref="T302:U302"/>
    <mergeCell ref="V302:W302"/>
    <mergeCell ref="X302:Y302"/>
    <mergeCell ref="AP297:AQ297"/>
    <mergeCell ref="AP298:AQ298"/>
    <mergeCell ref="AP299:AQ299"/>
    <mergeCell ref="AP300:AQ300"/>
    <mergeCell ref="AP301:AQ301"/>
    <mergeCell ref="D302:E302"/>
    <mergeCell ref="F302:G302"/>
    <mergeCell ref="H302:I302"/>
    <mergeCell ref="J302:K302"/>
    <mergeCell ref="L302:M302"/>
    <mergeCell ref="AP291:AQ291"/>
    <mergeCell ref="AP292:AQ292"/>
    <mergeCell ref="AP293:AQ293"/>
    <mergeCell ref="AP294:AQ294"/>
    <mergeCell ref="AP295:AQ295"/>
    <mergeCell ref="AP296:AQ296"/>
    <mergeCell ref="AP285:AQ285"/>
    <mergeCell ref="AP286:AQ286"/>
    <mergeCell ref="AP287:AQ287"/>
    <mergeCell ref="AP288:AQ288"/>
    <mergeCell ref="AP289:AQ289"/>
    <mergeCell ref="AP290:AQ290"/>
    <mergeCell ref="AP279:AQ279"/>
    <mergeCell ref="AP280:AQ280"/>
    <mergeCell ref="AP281:AQ281"/>
    <mergeCell ref="AP282:AQ282"/>
    <mergeCell ref="AP283:AQ283"/>
    <mergeCell ref="AP284:AQ284"/>
    <mergeCell ref="AP273:AQ273"/>
    <mergeCell ref="AP274:AQ274"/>
    <mergeCell ref="AP275:AQ275"/>
    <mergeCell ref="AP276:AQ276"/>
    <mergeCell ref="AP277:AQ277"/>
    <mergeCell ref="AP278:AQ278"/>
    <mergeCell ref="AP268:AQ268"/>
    <mergeCell ref="AP269:AQ269"/>
    <mergeCell ref="AR269:AS270"/>
    <mergeCell ref="AP270:AQ270"/>
    <mergeCell ref="AP271:AQ271"/>
    <mergeCell ref="AP272:AQ272"/>
    <mergeCell ref="AP263:AQ263"/>
    <mergeCell ref="AP264:AQ264"/>
    <mergeCell ref="AP265:AQ265"/>
    <mergeCell ref="AR265:AS266"/>
    <mergeCell ref="AP266:AQ266"/>
    <mergeCell ref="AP267:AQ267"/>
    <mergeCell ref="AD259:AE259"/>
    <mergeCell ref="AF259:AG259"/>
    <mergeCell ref="AH259:AK259"/>
    <mergeCell ref="A261:AN261"/>
    <mergeCell ref="AQ261:AQ262"/>
    <mergeCell ref="AR261:AS261"/>
    <mergeCell ref="AR262:AS262"/>
    <mergeCell ref="R259:S259"/>
    <mergeCell ref="T259:U259"/>
    <mergeCell ref="V259:W259"/>
    <mergeCell ref="X259:Y259"/>
    <mergeCell ref="Z259:AA259"/>
    <mergeCell ref="AB259:AC259"/>
    <mergeCell ref="AD258:AE258"/>
    <mergeCell ref="AF258:AG258"/>
    <mergeCell ref="AH258:AK258"/>
    <mergeCell ref="D259:E259"/>
    <mergeCell ref="F259:G259"/>
    <mergeCell ref="H259:I259"/>
    <mergeCell ref="J259:K259"/>
    <mergeCell ref="L259:M259"/>
    <mergeCell ref="N259:O259"/>
    <mergeCell ref="P259:Q259"/>
    <mergeCell ref="R258:S258"/>
    <mergeCell ref="T258:U258"/>
    <mergeCell ref="V258:W258"/>
    <mergeCell ref="X258:Y258"/>
    <mergeCell ref="Z258:AA258"/>
    <mergeCell ref="AB258:AC258"/>
    <mergeCell ref="AB257:AC257"/>
    <mergeCell ref="AD257:AE257"/>
    <mergeCell ref="AF257:AG257"/>
    <mergeCell ref="D258:E258"/>
    <mergeCell ref="F258:G258"/>
    <mergeCell ref="H258:I258"/>
    <mergeCell ref="J258:K258"/>
    <mergeCell ref="L258:M258"/>
    <mergeCell ref="N258:O258"/>
    <mergeCell ref="P258:Q258"/>
    <mergeCell ref="P257:Q257"/>
    <mergeCell ref="R257:S257"/>
    <mergeCell ref="T257:U257"/>
    <mergeCell ref="V257:W257"/>
    <mergeCell ref="X257:Y257"/>
    <mergeCell ref="Z257:AA257"/>
    <mergeCell ref="Z256:AA256"/>
    <mergeCell ref="AB256:AC256"/>
    <mergeCell ref="AD256:AE256"/>
    <mergeCell ref="AF256:AG256"/>
    <mergeCell ref="D257:E257"/>
    <mergeCell ref="F257:G257"/>
    <mergeCell ref="H257:I257"/>
    <mergeCell ref="J257:K257"/>
    <mergeCell ref="L257:M257"/>
    <mergeCell ref="N257:O257"/>
    <mergeCell ref="N256:O256"/>
    <mergeCell ref="P256:Q256"/>
    <mergeCell ref="R256:S256"/>
    <mergeCell ref="T256:U256"/>
    <mergeCell ref="V256:W256"/>
    <mergeCell ref="X256:Y256"/>
    <mergeCell ref="AP251:AQ251"/>
    <mergeCell ref="AP252:AQ252"/>
    <mergeCell ref="AP253:AQ253"/>
    <mergeCell ref="AP254:AQ254"/>
    <mergeCell ref="AP255:AQ255"/>
    <mergeCell ref="D256:E256"/>
    <mergeCell ref="F256:G256"/>
    <mergeCell ref="H256:I256"/>
    <mergeCell ref="J256:K256"/>
    <mergeCell ref="L256:M256"/>
    <mergeCell ref="AP245:AQ245"/>
    <mergeCell ref="AP246:AQ246"/>
    <mergeCell ref="AP247:AQ247"/>
    <mergeCell ref="AP248:AQ248"/>
    <mergeCell ref="AP249:AQ249"/>
    <mergeCell ref="AP250:AQ250"/>
    <mergeCell ref="AP239:AQ239"/>
    <mergeCell ref="AP240:AQ240"/>
    <mergeCell ref="AP241:AQ241"/>
    <mergeCell ref="AP242:AQ242"/>
    <mergeCell ref="AP243:AQ243"/>
    <mergeCell ref="AP244:AQ244"/>
    <mergeCell ref="AP233:AQ233"/>
    <mergeCell ref="AP234:AQ234"/>
    <mergeCell ref="AP235:AQ235"/>
    <mergeCell ref="AP236:AQ236"/>
    <mergeCell ref="AP237:AQ237"/>
    <mergeCell ref="AP238:AQ238"/>
    <mergeCell ref="AP227:AQ227"/>
    <mergeCell ref="AP228:AQ228"/>
    <mergeCell ref="AP229:AQ229"/>
    <mergeCell ref="AP230:AQ230"/>
    <mergeCell ref="AP231:AQ231"/>
    <mergeCell ref="AP232:AQ232"/>
    <mergeCell ref="AP222:AQ222"/>
    <mergeCell ref="AP223:AQ223"/>
    <mergeCell ref="AR223:AS224"/>
    <mergeCell ref="AP224:AQ224"/>
    <mergeCell ref="AP225:AQ225"/>
    <mergeCell ref="AP226:AQ226"/>
    <mergeCell ref="AP217:AQ217"/>
    <mergeCell ref="AP218:AQ218"/>
    <mergeCell ref="AP219:AQ219"/>
    <mergeCell ref="AR219:AS220"/>
    <mergeCell ref="AP220:AQ220"/>
    <mergeCell ref="AP221:AQ221"/>
    <mergeCell ref="AD213:AE213"/>
    <mergeCell ref="AF213:AG213"/>
    <mergeCell ref="AH213:AK213"/>
    <mergeCell ref="A215:AN215"/>
    <mergeCell ref="AQ215:AQ216"/>
    <mergeCell ref="AR215:AS215"/>
    <mergeCell ref="AR216:AS216"/>
    <mergeCell ref="R213:S213"/>
    <mergeCell ref="T213:U213"/>
    <mergeCell ref="V213:W213"/>
    <mergeCell ref="X213:Y213"/>
    <mergeCell ref="Z213:AA213"/>
    <mergeCell ref="AB213:AC213"/>
    <mergeCell ref="AD212:AE212"/>
    <mergeCell ref="AF212:AG212"/>
    <mergeCell ref="AH212:AK212"/>
    <mergeCell ref="D213:E213"/>
    <mergeCell ref="F213:G213"/>
    <mergeCell ref="H213:I213"/>
    <mergeCell ref="J213:K213"/>
    <mergeCell ref="L213:M213"/>
    <mergeCell ref="N213:O213"/>
    <mergeCell ref="P213:Q213"/>
    <mergeCell ref="R212:S212"/>
    <mergeCell ref="T212:U212"/>
    <mergeCell ref="V212:W212"/>
    <mergeCell ref="X212:Y212"/>
    <mergeCell ref="Z212:AA212"/>
    <mergeCell ref="AB212:AC212"/>
    <mergeCell ref="AB211:AC211"/>
    <mergeCell ref="AD211:AE211"/>
    <mergeCell ref="AF211:AG211"/>
    <mergeCell ref="D212:E212"/>
    <mergeCell ref="F212:G212"/>
    <mergeCell ref="H212:I212"/>
    <mergeCell ref="J212:K212"/>
    <mergeCell ref="L212:M212"/>
    <mergeCell ref="N212:O212"/>
    <mergeCell ref="P212:Q212"/>
    <mergeCell ref="P211:Q211"/>
    <mergeCell ref="R211:S211"/>
    <mergeCell ref="T211:U211"/>
    <mergeCell ref="V211:W211"/>
    <mergeCell ref="X211:Y211"/>
    <mergeCell ref="Z211:AA211"/>
    <mergeCell ref="Z210:AA210"/>
    <mergeCell ref="AB210:AC210"/>
    <mergeCell ref="AD210:AE210"/>
    <mergeCell ref="AF210:AG210"/>
    <mergeCell ref="D211:E211"/>
    <mergeCell ref="F211:G211"/>
    <mergeCell ref="H211:I211"/>
    <mergeCell ref="J211:K211"/>
    <mergeCell ref="L211:M211"/>
    <mergeCell ref="N211:O211"/>
    <mergeCell ref="N210:O210"/>
    <mergeCell ref="P210:Q210"/>
    <mergeCell ref="R210:S210"/>
    <mergeCell ref="T210:U210"/>
    <mergeCell ref="V210:W210"/>
    <mergeCell ref="X210:Y210"/>
    <mergeCell ref="AP205:AQ205"/>
    <mergeCell ref="AP206:AQ206"/>
    <mergeCell ref="AP207:AQ207"/>
    <mergeCell ref="AP208:AQ208"/>
    <mergeCell ref="AP209:AQ209"/>
    <mergeCell ref="D210:E210"/>
    <mergeCell ref="F210:G210"/>
    <mergeCell ref="H210:I210"/>
    <mergeCell ref="J210:K210"/>
    <mergeCell ref="L210:M210"/>
    <mergeCell ref="AP199:AQ199"/>
    <mergeCell ref="AP200:AQ200"/>
    <mergeCell ref="AP201:AQ201"/>
    <mergeCell ref="AP202:AQ202"/>
    <mergeCell ref="AP203:AQ203"/>
    <mergeCell ref="AP204:AQ204"/>
    <mergeCell ref="AP193:AQ193"/>
    <mergeCell ref="AP194:AQ194"/>
    <mergeCell ref="AP195:AQ195"/>
    <mergeCell ref="AP196:AQ196"/>
    <mergeCell ref="AP197:AQ197"/>
    <mergeCell ref="AP198:AQ198"/>
    <mergeCell ref="AP187:AQ187"/>
    <mergeCell ref="AP188:AQ188"/>
    <mergeCell ref="AP189:AQ189"/>
    <mergeCell ref="AP190:AQ190"/>
    <mergeCell ref="AP191:AQ191"/>
    <mergeCell ref="AP192:AQ192"/>
    <mergeCell ref="AP181:AQ181"/>
    <mergeCell ref="AP182:AQ182"/>
    <mergeCell ref="AP183:AQ183"/>
    <mergeCell ref="AP184:AQ184"/>
    <mergeCell ref="AP185:AQ185"/>
    <mergeCell ref="AP186:AQ186"/>
    <mergeCell ref="AP176:AQ176"/>
    <mergeCell ref="AP177:AQ177"/>
    <mergeCell ref="AR177:AS178"/>
    <mergeCell ref="AP178:AQ178"/>
    <mergeCell ref="AP179:AQ179"/>
    <mergeCell ref="AP180:AQ180"/>
    <mergeCell ref="AP171:AQ171"/>
    <mergeCell ref="AP172:AQ172"/>
    <mergeCell ref="AP173:AQ173"/>
    <mergeCell ref="AR173:AS174"/>
    <mergeCell ref="AP174:AQ174"/>
    <mergeCell ref="AP175:AQ175"/>
    <mergeCell ref="AD167:AE167"/>
    <mergeCell ref="AF167:AG167"/>
    <mergeCell ref="AH167:AK167"/>
    <mergeCell ref="A169:AN169"/>
    <mergeCell ref="AQ169:AQ170"/>
    <mergeCell ref="AR169:AS169"/>
    <mergeCell ref="AR170:AS170"/>
    <mergeCell ref="R167:S167"/>
    <mergeCell ref="T167:U167"/>
    <mergeCell ref="V167:W167"/>
    <mergeCell ref="X167:Y167"/>
    <mergeCell ref="Z167:AA167"/>
    <mergeCell ref="AB167:AC167"/>
    <mergeCell ref="AD166:AE166"/>
    <mergeCell ref="AF166:AG166"/>
    <mergeCell ref="AH166:AK166"/>
    <mergeCell ref="D167:E167"/>
    <mergeCell ref="F167:G167"/>
    <mergeCell ref="H167:I167"/>
    <mergeCell ref="J167:K167"/>
    <mergeCell ref="L167:M167"/>
    <mergeCell ref="N167:O167"/>
    <mergeCell ref="P167:Q167"/>
    <mergeCell ref="R166:S166"/>
    <mergeCell ref="T166:U166"/>
    <mergeCell ref="V166:W166"/>
    <mergeCell ref="X166:Y166"/>
    <mergeCell ref="Z166:AA166"/>
    <mergeCell ref="AB166:AC166"/>
    <mergeCell ref="AB165:AC165"/>
    <mergeCell ref="AD165:AE165"/>
    <mergeCell ref="AF165:AG165"/>
    <mergeCell ref="D166:E166"/>
    <mergeCell ref="F166:G166"/>
    <mergeCell ref="H166:I166"/>
    <mergeCell ref="J166:K166"/>
    <mergeCell ref="L166:M166"/>
    <mergeCell ref="N166:O166"/>
    <mergeCell ref="P166:Q166"/>
    <mergeCell ref="P165:Q165"/>
    <mergeCell ref="R165:S165"/>
    <mergeCell ref="T165:U165"/>
    <mergeCell ref="V165:W165"/>
    <mergeCell ref="X165:Y165"/>
    <mergeCell ref="Z165:AA165"/>
    <mergeCell ref="Z164:AA164"/>
    <mergeCell ref="AB164:AC164"/>
    <mergeCell ref="AD164:AE164"/>
    <mergeCell ref="AF164:AG164"/>
    <mergeCell ref="D165:E165"/>
    <mergeCell ref="F165:G165"/>
    <mergeCell ref="H165:I165"/>
    <mergeCell ref="J165:K165"/>
    <mergeCell ref="L165:M165"/>
    <mergeCell ref="N165:O165"/>
    <mergeCell ref="N164:O164"/>
    <mergeCell ref="P164:Q164"/>
    <mergeCell ref="R164:S164"/>
    <mergeCell ref="T164:U164"/>
    <mergeCell ref="V164:W164"/>
    <mergeCell ref="X164:Y164"/>
    <mergeCell ref="AP159:AQ159"/>
    <mergeCell ref="AP160:AQ160"/>
    <mergeCell ref="AP161:AQ161"/>
    <mergeCell ref="AP162:AQ162"/>
    <mergeCell ref="AP163:AQ163"/>
    <mergeCell ref="D164:E164"/>
    <mergeCell ref="F164:G164"/>
    <mergeCell ref="H164:I164"/>
    <mergeCell ref="J164:K164"/>
    <mergeCell ref="L164:M164"/>
    <mergeCell ref="AP153:AQ153"/>
    <mergeCell ref="AP154:AQ154"/>
    <mergeCell ref="AP155:AQ155"/>
    <mergeCell ref="AP156:AQ156"/>
    <mergeCell ref="AP157:AQ157"/>
    <mergeCell ref="AP158:AQ158"/>
    <mergeCell ref="AP147:AQ147"/>
    <mergeCell ref="AP148:AQ148"/>
    <mergeCell ref="AP149:AQ149"/>
    <mergeCell ref="AP150:AQ150"/>
    <mergeCell ref="AP151:AQ151"/>
    <mergeCell ref="AP152:AQ152"/>
    <mergeCell ref="AP141:AQ141"/>
    <mergeCell ref="AP142:AQ142"/>
    <mergeCell ref="AP143:AQ143"/>
    <mergeCell ref="AP144:AQ144"/>
    <mergeCell ref="AP145:AQ145"/>
    <mergeCell ref="AP146:AQ146"/>
    <mergeCell ref="AP135:AQ135"/>
    <mergeCell ref="AP136:AQ136"/>
    <mergeCell ref="AP137:AQ137"/>
    <mergeCell ref="AP138:AQ138"/>
    <mergeCell ref="AP139:AQ139"/>
    <mergeCell ref="AP140:AQ140"/>
    <mergeCell ref="AP130:AQ130"/>
    <mergeCell ref="AP131:AQ131"/>
    <mergeCell ref="AR131:AS132"/>
    <mergeCell ref="AP132:AQ132"/>
    <mergeCell ref="AP133:AQ133"/>
    <mergeCell ref="AP134:AQ134"/>
    <mergeCell ref="AP125:AQ125"/>
    <mergeCell ref="AP126:AQ126"/>
    <mergeCell ref="AP127:AQ127"/>
    <mergeCell ref="AR127:AS128"/>
    <mergeCell ref="AP128:AQ128"/>
    <mergeCell ref="AP129:AQ129"/>
    <mergeCell ref="AD121:AE121"/>
    <mergeCell ref="AF121:AG121"/>
    <mergeCell ref="AH121:AK121"/>
    <mergeCell ref="A123:AN123"/>
    <mergeCell ref="AQ123:AQ124"/>
    <mergeCell ref="AR123:AS123"/>
    <mergeCell ref="AR124:AS124"/>
    <mergeCell ref="R121:S121"/>
    <mergeCell ref="T121:U121"/>
    <mergeCell ref="V121:W121"/>
    <mergeCell ref="X121:Y121"/>
    <mergeCell ref="Z121:AA121"/>
    <mergeCell ref="AB121:AC121"/>
    <mergeCell ref="AD120:AE120"/>
    <mergeCell ref="AF120:AG120"/>
    <mergeCell ref="AH120:AK120"/>
    <mergeCell ref="D121:E121"/>
    <mergeCell ref="F121:G121"/>
    <mergeCell ref="H121:I121"/>
    <mergeCell ref="J121:K121"/>
    <mergeCell ref="L121:M121"/>
    <mergeCell ref="N121:O121"/>
    <mergeCell ref="P121:Q121"/>
    <mergeCell ref="R120:S120"/>
    <mergeCell ref="T120:U120"/>
    <mergeCell ref="V120:W120"/>
    <mergeCell ref="X120:Y120"/>
    <mergeCell ref="Z120:AA120"/>
    <mergeCell ref="AB120:AC120"/>
    <mergeCell ref="AB119:AC119"/>
    <mergeCell ref="AD119:AE119"/>
    <mergeCell ref="AF119:AG119"/>
    <mergeCell ref="D120:E120"/>
    <mergeCell ref="F120:G120"/>
    <mergeCell ref="H120:I120"/>
    <mergeCell ref="J120:K120"/>
    <mergeCell ref="L120:M120"/>
    <mergeCell ref="N120:O120"/>
    <mergeCell ref="P120:Q120"/>
    <mergeCell ref="P119:Q119"/>
    <mergeCell ref="R119:S119"/>
    <mergeCell ref="T119:U119"/>
    <mergeCell ref="V119:W119"/>
    <mergeCell ref="X119:Y119"/>
    <mergeCell ref="Z119:AA119"/>
    <mergeCell ref="Z118:AA118"/>
    <mergeCell ref="AB118:AC118"/>
    <mergeCell ref="AD118:AE118"/>
    <mergeCell ref="AF118:AG118"/>
    <mergeCell ref="D119:E119"/>
    <mergeCell ref="F119:G119"/>
    <mergeCell ref="H119:I119"/>
    <mergeCell ref="J119:K119"/>
    <mergeCell ref="L119:M119"/>
    <mergeCell ref="N119:O119"/>
    <mergeCell ref="N118:O118"/>
    <mergeCell ref="P118:Q118"/>
    <mergeCell ref="R118:S118"/>
    <mergeCell ref="T118:U118"/>
    <mergeCell ref="V118:W118"/>
    <mergeCell ref="X118:Y118"/>
    <mergeCell ref="AP113:AQ113"/>
    <mergeCell ref="AP114:AQ114"/>
    <mergeCell ref="AP115:AQ115"/>
    <mergeCell ref="AP116:AQ116"/>
    <mergeCell ref="AP117:AQ117"/>
    <mergeCell ref="D118:E118"/>
    <mergeCell ref="F118:G118"/>
    <mergeCell ref="H118:I118"/>
    <mergeCell ref="J118:K118"/>
    <mergeCell ref="L118:M118"/>
    <mergeCell ref="AP107:AQ107"/>
    <mergeCell ref="AP108:AQ108"/>
    <mergeCell ref="AP109:AQ109"/>
    <mergeCell ref="AP110:AQ110"/>
    <mergeCell ref="AP111:AQ111"/>
    <mergeCell ref="AP112:AQ112"/>
    <mergeCell ref="AP101:AQ101"/>
    <mergeCell ref="AP102:AQ102"/>
    <mergeCell ref="AP103:AQ103"/>
    <mergeCell ref="AP104:AQ104"/>
    <mergeCell ref="AP105:AQ105"/>
    <mergeCell ref="AP106:AQ106"/>
    <mergeCell ref="AP95:AQ95"/>
    <mergeCell ref="AP96:AQ96"/>
    <mergeCell ref="AP97:AQ97"/>
    <mergeCell ref="AP98:AQ98"/>
    <mergeCell ref="AP99:AQ99"/>
    <mergeCell ref="AP100:AQ100"/>
    <mergeCell ref="AP89:AQ89"/>
    <mergeCell ref="AP90:AQ90"/>
    <mergeCell ref="AP91:AQ91"/>
    <mergeCell ref="AP92:AQ92"/>
    <mergeCell ref="AP93:AQ93"/>
    <mergeCell ref="AP94:AQ94"/>
    <mergeCell ref="AP84:AQ84"/>
    <mergeCell ref="AP85:AQ85"/>
    <mergeCell ref="AR85:AS86"/>
    <mergeCell ref="AP86:AQ86"/>
    <mergeCell ref="AP87:AQ87"/>
    <mergeCell ref="AP88:AQ88"/>
    <mergeCell ref="AP79:AQ79"/>
    <mergeCell ref="AP80:AQ80"/>
    <mergeCell ref="AP81:AQ81"/>
    <mergeCell ref="AR81:AS82"/>
    <mergeCell ref="AP82:AQ82"/>
    <mergeCell ref="AP83:AQ83"/>
    <mergeCell ref="AD75:AE75"/>
    <mergeCell ref="AF75:AG75"/>
    <mergeCell ref="AH75:AK75"/>
    <mergeCell ref="A77:AN77"/>
    <mergeCell ref="AQ77:AQ78"/>
    <mergeCell ref="AR77:AS77"/>
    <mergeCell ref="AR78:AS78"/>
    <mergeCell ref="R75:S75"/>
    <mergeCell ref="T75:U75"/>
    <mergeCell ref="V75:W75"/>
    <mergeCell ref="X75:Y75"/>
    <mergeCell ref="Z75:AA75"/>
    <mergeCell ref="AB75:AC75"/>
    <mergeCell ref="AD74:AE74"/>
    <mergeCell ref="AF74:AG74"/>
    <mergeCell ref="AH74:AK74"/>
    <mergeCell ref="D75:E75"/>
    <mergeCell ref="F75:G75"/>
    <mergeCell ref="H75:I75"/>
    <mergeCell ref="J75:K75"/>
    <mergeCell ref="L75:M75"/>
    <mergeCell ref="N75:O75"/>
    <mergeCell ref="P75:Q75"/>
    <mergeCell ref="R74:S74"/>
    <mergeCell ref="T74:U74"/>
    <mergeCell ref="V74:W74"/>
    <mergeCell ref="X74:Y74"/>
    <mergeCell ref="Z74:AA74"/>
    <mergeCell ref="AB74:AC74"/>
    <mergeCell ref="AB73:AC73"/>
    <mergeCell ref="AD73:AE73"/>
    <mergeCell ref="AF73:AG73"/>
    <mergeCell ref="D74:E74"/>
    <mergeCell ref="F74:G74"/>
    <mergeCell ref="H74:I74"/>
    <mergeCell ref="J74:K74"/>
    <mergeCell ref="L74:M74"/>
    <mergeCell ref="N74:O74"/>
    <mergeCell ref="P74:Q74"/>
    <mergeCell ref="P73:Q73"/>
    <mergeCell ref="R73:S73"/>
    <mergeCell ref="T73:U73"/>
    <mergeCell ref="V73:W73"/>
    <mergeCell ref="X73:Y73"/>
    <mergeCell ref="Z73:AA73"/>
    <mergeCell ref="D73:E73"/>
    <mergeCell ref="F73:G73"/>
    <mergeCell ref="H73:I73"/>
    <mergeCell ref="J73:K73"/>
    <mergeCell ref="L73:M73"/>
    <mergeCell ref="N73:O73"/>
    <mergeCell ref="V72:W72"/>
    <mergeCell ref="X72:Y72"/>
    <mergeCell ref="Z72:AA72"/>
    <mergeCell ref="AB72:AC72"/>
    <mergeCell ref="AD72:AE72"/>
    <mergeCell ref="AF72:AG72"/>
    <mergeCell ref="AP71:AQ71"/>
    <mergeCell ref="D72:E72"/>
    <mergeCell ref="F72:G72"/>
    <mergeCell ref="H72:I72"/>
    <mergeCell ref="J72:K72"/>
    <mergeCell ref="L72:M72"/>
    <mergeCell ref="N72:O72"/>
    <mergeCell ref="P72:Q72"/>
    <mergeCell ref="R72:S72"/>
    <mergeCell ref="T72:U72"/>
    <mergeCell ref="AP65:AQ65"/>
    <mergeCell ref="AP66:AQ66"/>
    <mergeCell ref="AP67:AQ67"/>
    <mergeCell ref="AP68:AQ68"/>
    <mergeCell ref="AP69:AQ69"/>
    <mergeCell ref="AP70:AQ70"/>
    <mergeCell ref="AP59:AQ59"/>
    <mergeCell ref="AP60:AQ60"/>
    <mergeCell ref="AP61:AQ61"/>
    <mergeCell ref="AP62:AQ62"/>
    <mergeCell ref="AP63:AQ63"/>
    <mergeCell ref="AP64:AQ64"/>
    <mergeCell ref="AP53:AQ53"/>
    <mergeCell ref="AP54:AQ54"/>
    <mergeCell ref="AP55:AQ55"/>
    <mergeCell ref="AP56:AQ56"/>
    <mergeCell ref="AP57:AQ57"/>
    <mergeCell ref="AP58:AQ58"/>
    <mergeCell ref="AP47:AQ47"/>
    <mergeCell ref="AP48:AQ48"/>
    <mergeCell ref="AP49:AQ49"/>
    <mergeCell ref="AP50:AQ50"/>
    <mergeCell ref="AP51:AQ51"/>
    <mergeCell ref="AP52:AQ52"/>
    <mergeCell ref="AP41:AQ41"/>
    <mergeCell ref="AP42:AQ42"/>
    <mergeCell ref="AP43:AQ43"/>
    <mergeCell ref="AP44:AQ44"/>
    <mergeCell ref="AP45:AQ45"/>
    <mergeCell ref="AP46:AQ46"/>
    <mergeCell ref="AP35:AQ35"/>
    <mergeCell ref="AR35:AS36"/>
    <mergeCell ref="AP36:AQ36"/>
    <mergeCell ref="AP37:AQ37"/>
    <mergeCell ref="AP38:AQ38"/>
    <mergeCell ref="AP39:AQ39"/>
    <mergeCell ref="AR39:AS40"/>
    <mergeCell ref="AP40:AQ40"/>
    <mergeCell ref="AO31:AO32"/>
    <mergeCell ref="AQ31:AQ32"/>
    <mergeCell ref="AR31:AS31"/>
    <mergeCell ref="AR32:AS32"/>
    <mergeCell ref="AP33:AQ33"/>
    <mergeCell ref="AP34:AQ34"/>
    <mergeCell ref="X27:Y27"/>
    <mergeCell ref="Z27:AA27"/>
    <mergeCell ref="AB27:AC27"/>
    <mergeCell ref="AD27:AE27"/>
    <mergeCell ref="AF27:AG27"/>
    <mergeCell ref="A31:AN31"/>
    <mergeCell ref="AF26:AG26"/>
    <mergeCell ref="E27:G27"/>
    <mergeCell ref="H27:I27"/>
    <mergeCell ref="J27:K27"/>
    <mergeCell ref="L27:M27"/>
    <mergeCell ref="N27:O27"/>
    <mergeCell ref="P27:Q27"/>
    <mergeCell ref="R27:S27"/>
    <mergeCell ref="T27:U27"/>
    <mergeCell ref="V27:W27"/>
    <mergeCell ref="T26:U26"/>
    <mergeCell ref="V26:W26"/>
    <mergeCell ref="X26:Y26"/>
    <mergeCell ref="Z26:AA26"/>
    <mergeCell ref="AB26:AC26"/>
    <mergeCell ref="AD26:AE26"/>
    <mergeCell ref="AB25:AC25"/>
    <mergeCell ref="AD25:AE25"/>
    <mergeCell ref="AF25:AG25"/>
    <mergeCell ref="E26:G26"/>
    <mergeCell ref="H26:I26"/>
    <mergeCell ref="J26:K26"/>
    <mergeCell ref="L26:M26"/>
    <mergeCell ref="N26:O26"/>
    <mergeCell ref="P26:Q26"/>
    <mergeCell ref="R26:S26"/>
    <mergeCell ref="P25:Q25"/>
    <mergeCell ref="R25:S25"/>
    <mergeCell ref="T25:U25"/>
    <mergeCell ref="V25:W25"/>
    <mergeCell ref="X25:Y25"/>
    <mergeCell ref="Z25:AA25"/>
    <mergeCell ref="X24:Y24"/>
    <mergeCell ref="Z24:AA24"/>
    <mergeCell ref="AB24:AC24"/>
    <mergeCell ref="AD24:AE24"/>
    <mergeCell ref="AF24:AG24"/>
    <mergeCell ref="E25:G25"/>
    <mergeCell ref="H25:I25"/>
    <mergeCell ref="J25:K25"/>
    <mergeCell ref="L25:M25"/>
    <mergeCell ref="N25:O25"/>
    <mergeCell ref="AF23:AG23"/>
    <mergeCell ref="E24:G24"/>
    <mergeCell ref="H24:I24"/>
    <mergeCell ref="J24:K24"/>
    <mergeCell ref="L24:M24"/>
    <mergeCell ref="N24:O24"/>
    <mergeCell ref="P24:Q24"/>
    <mergeCell ref="R24:S24"/>
    <mergeCell ref="T24:U24"/>
    <mergeCell ref="V24:W24"/>
    <mergeCell ref="T23:U23"/>
    <mergeCell ref="V23:W23"/>
    <mergeCell ref="X23:Y23"/>
    <mergeCell ref="Z23:AA23"/>
    <mergeCell ref="AB23:AC23"/>
    <mergeCell ref="AD23:AE23"/>
    <mergeCell ref="AB22:AC22"/>
    <mergeCell ref="AD22:AE22"/>
    <mergeCell ref="AF22:AG22"/>
    <mergeCell ref="E23:G23"/>
    <mergeCell ref="H23:I23"/>
    <mergeCell ref="J23:K23"/>
    <mergeCell ref="L23:M23"/>
    <mergeCell ref="N23:O23"/>
    <mergeCell ref="P23:Q23"/>
    <mergeCell ref="R23:S23"/>
    <mergeCell ref="P22:Q22"/>
    <mergeCell ref="R22:S22"/>
    <mergeCell ref="T22:U22"/>
    <mergeCell ref="V22:W22"/>
    <mergeCell ref="X22:Y22"/>
    <mergeCell ref="Z22:AA22"/>
    <mergeCell ref="X21:Y21"/>
    <mergeCell ref="Z21:AA21"/>
    <mergeCell ref="AB21:AC21"/>
    <mergeCell ref="AD21:AE21"/>
    <mergeCell ref="AF21:AG21"/>
    <mergeCell ref="E22:G22"/>
    <mergeCell ref="H22:I22"/>
    <mergeCell ref="J22:K22"/>
    <mergeCell ref="L22:M22"/>
    <mergeCell ref="N22:O22"/>
    <mergeCell ref="AF18:AG18"/>
    <mergeCell ref="E21:G21"/>
    <mergeCell ref="H21:I21"/>
    <mergeCell ref="J21:K21"/>
    <mergeCell ref="L21:M21"/>
    <mergeCell ref="N21:O21"/>
    <mergeCell ref="P21:Q21"/>
    <mergeCell ref="R21:S21"/>
    <mergeCell ref="T21:U21"/>
    <mergeCell ref="V21:W21"/>
    <mergeCell ref="T18:U18"/>
    <mergeCell ref="V18:W18"/>
    <mergeCell ref="X18:Y18"/>
    <mergeCell ref="Z18:AA18"/>
    <mergeCell ref="AB18:AC18"/>
    <mergeCell ref="AD18:AE18"/>
    <mergeCell ref="AB17:AC17"/>
    <mergeCell ref="AD17:AE17"/>
    <mergeCell ref="AF17:AG17"/>
    <mergeCell ref="E18:G18"/>
    <mergeCell ref="H18:I18"/>
    <mergeCell ref="J18:K18"/>
    <mergeCell ref="L18:M18"/>
    <mergeCell ref="N18:O18"/>
    <mergeCell ref="P18:Q18"/>
    <mergeCell ref="R18:S18"/>
    <mergeCell ref="P17:Q17"/>
    <mergeCell ref="R17:S17"/>
    <mergeCell ref="T17:U17"/>
    <mergeCell ref="V17:W17"/>
    <mergeCell ref="X17:Y17"/>
    <mergeCell ref="Z17:AA17"/>
    <mergeCell ref="X16:Y16"/>
    <mergeCell ref="Z16:AA16"/>
    <mergeCell ref="AB16:AC16"/>
    <mergeCell ref="AD16:AE16"/>
    <mergeCell ref="AF16:AG16"/>
    <mergeCell ref="E17:G17"/>
    <mergeCell ref="H17:I17"/>
    <mergeCell ref="J17:K17"/>
    <mergeCell ref="L17:M17"/>
    <mergeCell ref="N17:O17"/>
    <mergeCell ref="AF15:AG15"/>
    <mergeCell ref="E16:G16"/>
    <mergeCell ref="H16:I16"/>
    <mergeCell ref="J16:K16"/>
    <mergeCell ref="L16:M16"/>
    <mergeCell ref="N16:O16"/>
    <mergeCell ref="P16:Q16"/>
    <mergeCell ref="R16:S16"/>
    <mergeCell ref="T16:U16"/>
    <mergeCell ref="V16:W16"/>
    <mergeCell ref="T15:U15"/>
    <mergeCell ref="V15:W15"/>
    <mergeCell ref="X15:Y15"/>
    <mergeCell ref="Z15:AA15"/>
    <mergeCell ref="AB15:AC15"/>
    <mergeCell ref="AD15:AE15"/>
    <mergeCell ref="AB14:AC14"/>
    <mergeCell ref="AD14:AE14"/>
    <mergeCell ref="AF14:AG14"/>
    <mergeCell ref="E15:G15"/>
    <mergeCell ref="H15:I15"/>
    <mergeCell ref="J15:K15"/>
    <mergeCell ref="L15:M15"/>
    <mergeCell ref="N15:O15"/>
    <mergeCell ref="P15:Q15"/>
    <mergeCell ref="R15:S15"/>
    <mergeCell ref="P14:Q14"/>
    <mergeCell ref="R14:S14"/>
    <mergeCell ref="T14:U14"/>
    <mergeCell ref="V14:W14"/>
    <mergeCell ref="X14:Y14"/>
    <mergeCell ref="Z14:AA14"/>
    <mergeCell ref="X13:Y13"/>
    <mergeCell ref="Z13:AA13"/>
    <mergeCell ref="AB13:AC13"/>
    <mergeCell ref="AD13:AE13"/>
    <mergeCell ref="AF13:AG13"/>
    <mergeCell ref="E14:G14"/>
    <mergeCell ref="H14:I14"/>
    <mergeCell ref="J14:K14"/>
    <mergeCell ref="L14:M14"/>
    <mergeCell ref="N14:O14"/>
    <mergeCell ref="AF12:AG12"/>
    <mergeCell ref="E13:G13"/>
    <mergeCell ref="H13:I13"/>
    <mergeCell ref="J13:K13"/>
    <mergeCell ref="L13:M13"/>
    <mergeCell ref="N13:O13"/>
    <mergeCell ref="P13:Q13"/>
    <mergeCell ref="R13:S13"/>
    <mergeCell ref="T13:U13"/>
    <mergeCell ref="V13:W13"/>
    <mergeCell ref="T12:U12"/>
    <mergeCell ref="V12:W12"/>
    <mergeCell ref="X12:Y12"/>
    <mergeCell ref="Z12:AA12"/>
    <mergeCell ref="AB12:AC12"/>
    <mergeCell ref="AD12:AE12"/>
    <mergeCell ref="AB9:AC9"/>
    <mergeCell ref="AD9:AE9"/>
    <mergeCell ref="AF9:AG9"/>
    <mergeCell ref="E12:G12"/>
    <mergeCell ref="H12:I12"/>
    <mergeCell ref="J12:K12"/>
    <mergeCell ref="L12:M12"/>
    <mergeCell ref="N12:O12"/>
    <mergeCell ref="P12:Q12"/>
    <mergeCell ref="R12:S12"/>
    <mergeCell ref="P9:Q9"/>
    <mergeCell ref="R9:S9"/>
    <mergeCell ref="T9:U9"/>
    <mergeCell ref="V9:W9"/>
    <mergeCell ref="X9:Y9"/>
    <mergeCell ref="Z9:AA9"/>
    <mergeCell ref="X8:Y8"/>
    <mergeCell ref="Z8:AA8"/>
    <mergeCell ref="AB8:AC8"/>
    <mergeCell ref="AD8:AE8"/>
    <mergeCell ref="AF8:AG8"/>
    <mergeCell ref="E9:G9"/>
    <mergeCell ref="H9:I9"/>
    <mergeCell ref="J9:K9"/>
    <mergeCell ref="L9:M9"/>
    <mergeCell ref="N9:O9"/>
    <mergeCell ref="AF7:AG7"/>
    <mergeCell ref="E8:G8"/>
    <mergeCell ref="H8:I8"/>
    <mergeCell ref="J8:K8"/>
    <mergeCell ref="L8:M8"/>
    <mergeCell ref="N8:O8"/>
    <mergeCell ref="P8:Q8"/>
    <mergeCell ref="R8:S8"/>
    <mergeCell ref="T8:U8"/>
    <mergeCell ref="V8:W8"/>
    <mergeCell ref="T7:U7"/>
    <mergeCell ref="V7:W7"/>
    <mergeCell ref="X7:Y7"/>
    <mergeCell ref="Z7:AA7"/>
    <mergeCell ref="AB7:AC7"/>
    <mergeCell ref="AD7:AE7"/>
    <mergeCell ref="AB6:AC6"/>
    <mergeCell ref="AD6:AE6"/>
    <mergeCell ref="AF6:AG6"/>
    <mergeCell ref="E7:G7"/>
    <mergeCell ref="H7:I7"/>
    <mergeCell ref="J7:K7"/>
    <mergeCell ref="L7:M7"/>
    <mergeCell ref="N7:O7"/>
    <mergeCell ref="P7:Q7"/>
    <mergeCell ref="R7:S7"/>
    <mergeCell ref="P6:Q6"/>
    <mergeCell ref="R6:S6"/>
    <mergeCell ref="T6:U6"/>
    <mergeCell ref="V6:W6"/>
    <mergeCell ref="X6:Y6"/>
    <mergeCell ref="Z6:AA6"/>
    <mergeCell ref="AF5:AG5"/>
    <mergeCell ref="E6:G6"/>
    <mergeCell ref="H6:I6"/>
    <mergeCell ref="J6:K6"/>
    <mergeCell ref="L6:M6"/>
    <mergeCell ref="N6:O6"/>
    <mergeCell ref="AF4:AG4"/>
    <mergeCell ref="E5:G5"/>
    <mergeCell ref="H5:I5"/>
    <mergeCell ref="J5:K5"/>
    <mergeCell ref="L5:M5"/>
    <mergeCell ref="N5:O5"/>
    <mergeCell ref="P5:Q5"/>
    <mergeCell ref="R5:S5"/>
    <mergeCell ref="T5:U5"/>
    <mergeCell ref="V5:W5"/>
    <mergeCell ref="T4:U4"/>
    <mergeCell ref="V4:W4"/>
    <mergeCell ref="X4:Y4"/>
    <mergeCell ref="Z4:AA4"/>
    <mergeCell ref="AB4:AC4"/>
    <mergeCell ref="AD4:AE4"/>
    <mergeCell ref="A1:I1"/>
    <mergeCell ref="K1:P1"/>
    <mergeCell ref="Q1:T1"/>
    <mergeCell ref="W1:AA1"/>
    <mergeCell ref="AB1:AD1"/>
    <mergeCell ref="AK1:AL1"/>
    <mergeCell ref="AB3:AC3"/>
    <mergeCell ref="AD3:AE3"/>
    <mergeCell ref="AF3:AG3"/>
    <mergeCell ref="E4:G4"/>
    <mergeCell ref="H4:I4"/>
    <mergeCell ref="J4:K4"/>
    <mergeCell ref="L4:M4"/>
    <mergeCell ref="N4:O4"/>
    <mergeCell ref="P4:Q4"/>
    <mergeCell ref="R4:S4"/>
    <mergeCell ref="P3:Q3"/>
    <mergeCell ref="R3:S3"/>
    <mergeCell ref="T3:U3"/>
    <mergeCell ref="V3:W3"/>
    <mergeCell ref="X3:Y3"/>
    <mergeCell ref="Z3:AA3"/>
    <mergeCell ref="A3:B7"/>
    <mergeCell ref="E3:G3"/>
    <mergeCell ref="H3:I3"/>
    <mergeCell ref="J3:K3"/>
    <mergeCell ref="L3:M3"/>
    <mergeCell ref="N3:O3"/>
    <mergeCell ref="X5:Y5"/>
    <mergeCell ref="Z5:AA5"/>
    <mergeCell ref="AB5:AC5"/>
    <mergeCell ref="AD5:AE5"/>
  </mergeCells>
  <conditionalFormatting sqref="D33:AJ71 D79:AJ117 D125:AJ163 D171:AJ209 D217:AJ255 D263:AJ301 D309:AJ347">
    <cfRule type="expression" dxfId="9" priority="1" stopIfTrue="1">
      <formula>$C33="x"</formula>
    </cfRule>
    <cfRule type="expression" dxfId="8" priority="2" stopIfTrue="1">
      <formula>$B33="x"</formula>
    </cfRule>
    <cfRule type="containsText" dxfId="7" priority="6" stopIfTrue="1" operator="containsText" text="AM">
      <formula>NOT(ISERROR(SEARCH("AM",D33)))</formula>
    </cfRule>
    <cfRule type="containsText" dxfId="6" priority="7" stopIfTrue="1" operator="containsText" text="i">
      <formula>NOT(ISERROR(SEARCH("i",D33)))</formula>
    </cfRule>
    <cfRule type="containsText" dxfId="5" priority="8" stopIfTrue="1" operator="containsText" text="m">
      <formula>NOT(ISERROR(SEARCH("m",D33)))</formula>
    </cfRule>
    <cfRule type="containsText" dxfId="4" priority="9" stopIfTrue="1" operator="containsText" text="h">
      <formula>NOT(ISERROR(SEARCH("h",D33)))</formula>
    </cfRule>
    <cfRule type="containsText" dxfId="3" priority="10" stopIfTrue="1" operator="containsText" text="b">
      <formula>NOT(ISERROR(SEARCH("b",D33)))</formula>
    </cfRule>
    <cfRule type="containsText" dxfId="2" priority="11" stopIfTrue="1" operator="containsText" text="l">
      <formula>NOT(ISERROR(SEARCH("l",D33)))</formula>
    </cfRule>
    <cfRule type="containsText" dxfId="1" priority="12" stopIfTrue="1" operator="containsText" text="f">
      <formula>NOT(ISERROR(SEARCH("f",D33)))</formula>
    </cfRule>
  </conditionalFormatting>
  <conditionalFormatting sqref="H5:AG5 H14:AG14 H23:AG23">
    <cfRule type="containsText" dxfId="0" priority="5" stopIfTrue="1" operator="containsText" text="ok">
      <formula>NOT(ISERROR(SEARCH("ok",H5)))</formula>
    </cfRule>
  </conditionalFormatting>
  <pageMargins left="0.19685039370078741" right="0.19685039370078741" top="0.31496062992125984" bottom="0.31496062992125984" header="0.31496062992125984" footer="0.31496062992125984"/>
  <pageSetup paperSize="9" scale="1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9</vt:i4>
      </vt:variant>
    </vt:vector>
  </HeadingPairs>
  <TitlesOfParts>
    <vt:vector size="10" baseType="lpstr">
      <vt:lpstr>JE VEUX</vt:lpstr>
      <vt:lpstr>_emp1</vt:lpstr>
      <vt:lpstr>DIMANCHE</vt:lpstr>
      <vt:lpstr>JEUDI</vt:lpstr>
      <vt:lpstr>LUNDI</vt:lpstr>
      <vt:lpstr>MARDI</vt:lpstr>
      <vt:lpstr>MERCREDI</vt:lpstr>
      <vt:lpstr>SAMEDI</vt:lpstr>
      <vt:lpstr>VENDREDI</vt:lpstr>
      <vt:lpstr>'JE VEUX'!Zone_d_impression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Uhmann</dc:creator>
  <cp:lastModifiedBy>tulipe</cp:lastModifiedBy>
  <dcterms:created xsi:type="dcterms:W3CDTF">2021-02-15T08:23:31Z</dcterms:created>
  <dcterms:modified xsi:type="dcterms:W3CDTF">2021-02-15T14:02:08Z</dcterms:modified>
</cp:coreProperties>
</file>