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680" yWindow="-120" windowWidth="19420" windowHeight="11020"/>
  </bookViews>
  <sheets>
    <sheet name="Détail réservations" sheetId="1" r:id="rId1"/>
    <sheet name="Traitement" sheetId="2" r:id="rId2"/>
  </sheets>
  <definedNames>
    <definedName name="Tarifs">Traitement!$I$1:$K$1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1" i="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4"/>
  <c r="R5"/>
  <c r="R6"/>
  <c r="R7"/>
  <c r="R8"/>
  <c r="R9"/>
  <c r="R10"/>
  <c r="R11"/>
  <c r="R12"/>
  <c r="R13"/>
  <c r="R14"/>
  <c r="R15"/>
  <c r="R16"/>
  <c r="R17"/>
  <c r="R18"/>
  <c r="R19"/>
  <c r="R20"/>
  <c r="R3"/>
  <c r="D3" l="1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X4"/>
  <c r="Y4"/>
  <c r="Z4"/>
  <c r="X5"/>
  <c r="Y5"/>
  <c r="Z5"/>
  <c r="X6"/>
  <c r="Y6"/>
  <c r="Z6"/>
  <c r="X7"/>
  <c r="Y7"/>
  <c r="Z7"/>
  <c r="X8"/>
  <c r="Y8"/>
  <c r="Z8"/>
  <c r="X9"/>
  <c r="Y9"/>
  <c r="Z9"/>
  <c r="X10"/>
  <c r="Y10"/>
  <c r="Z10"/>
  <c r="X11"/>
  <c r="Y11"/>
  <c r="Z11"/>
  <c r="X12"/>
  <c r="Y12"/>
  <c r="Z12"/>
  <c r="X13"/>
  <c r="Y13"/>
  <c r="Z13"/>
  <c r="X14"/>
  <c r="Y14"/>
  <c r="Z14"/>
  <c r="X15"/>
  <c r="Y15"/>
  <c r="Z15"/>
  <c r="X16"/>
  <c r="Y16"/>
  <c r="Z16"/>
  <c r="X17"/>
  <c r="Y17"/>
  <c r="Z17"/>
  <c r="X18"/>
  <c r="Y18"/>
  <c r="Z18"/>
  <c r="X19"/>
  <c r="Y19"/>
  <c r="Z19"/>
  <c r="X20"/>
  <c r="Y20"/>
  <c r="Z20"/>
  <c r="X21"/>
  <c r="Y21"/>
  <c r="Z21"/>
  <c r="X22"/>
  <c r="Y22"/>
  <c r="Z22"/>
  <c r="X23"/>
  <c r="Y23"/>
  <c r="Z23"/>
  <c r="X24"/>
  <c r="Y24"/>
  <c r="Z24"/>
  <c r="X25"/>
  <c r="Y25"/>
  <c r="Z25"/>
  <c r="X26"/>
  <c r="Y26"/>
  <c r="Z26"/>
  <c r="X27"/>
  <c r="Y27"/>
  <c r="Z27"/>
  <c r="X28"/>
  <c r="Y28"/>
  <c r="Z28"/>
  <c r="X29"/>
  <c r="Y29"/>
  <c r="Z29"/>
  <c r="X30"/>
  <c r="Y30"/>
  <c r="Z30"/>
  <c r="X31"/>
  <c r="Y31"/>
  <c r="Z31"/>
  <c r="X32"/>
  <c r="Y32"/>
  <c r="Z32"/>
  <c r="X33"/>
  <c r="Y33"/>
  <c r="Z33"/>
  <c r="X34"/>
  <c r="Y34"/>
  <c r="Z34"/>
  <c r="X35"/>
  <c r="Y35"/>
  <c r="Z35"/>
  <c r="X36"/>
  <c r="Y36"/>
  <c r="Z36"/>
  <c r="X37"/>
  <c r="Y37"/>
  <c r="Z37"/>
  <c r="X38"/>
  <c r="Y38"/>
  <c r="Z38"/>
  <c r="X39"/>
  <c r="Y39"/>
  <c r="Z39"/>
  <c r="X40"/>
  <c r="Y40"/>
  <c r="Z40"/>
  <c r="X41"/>
  <c r="Y41"/>
  <c r="Z41"/>
  <c r="X42"/>
  <c r="Y42"/>
  <c r="Z42"/>
  <c r="X43"/>
  <c r="Y43"/>
  <c r="Z43"/>
  <c r="X44"/>
  <c r="Y44"/>
  <c r="Z44"/>
  <c r="X45"/>
  <c r="Y45"/>
  <c r="Z45"/>
  <c r="X46"/>
  <c r="Y46"/>
  <c r="Z46"/>
  <c r="X47"/>
  <c r="Y47"/>
  <c r="Z47"/>
  <c r="X48"/>
  <c r="Y48"/>
  <c r="Z48"/>
  <c r="X49"/>
  <c r="Y49"/>
  <c r="Z49"/>
  <c r="X50"/>
  <c r="Y50"/>
  <c r="Z50"/>
  <c r="X51"/>
  <c r="Y51"/>
  <c r="Z51"/>
  <c r="X52"/>
  <c r="Y52"/>
  <c r="Z52"/>
  <c r="X53"/>
  <c r="Y53"/>
  <c r="Z53"/>
  <c r="Z3"/>
  <c r="Y3"/>
  <c r="X3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A4"/>
  <c r="A3"/>
  <c r="S4"/>
  <c r="V4" s="1"/>
  <c r="S5"/>
  <c r="V5" s="1"/>
  <c r="S6"/>
  <c r="V6" s="1"/>
  <c r="S7"/>
  <c r="V7" s="1"/>
  <c r="S8"/>
  <c r="V8" s="1"/>
  <c r="S9"/>
  <c r="V9" s="1"/>
  <c r="S10"/>
  <c r="V10" s="1"/>
  <c r="S11"/>
  <c r="V11" s="1"/>
  <c r="S12"/>
  <c r="V12" s="1"/>
  <c r="S13"/>
  <c r="V13" s="1"/>
  <c r="S14"/>
  <c r="V14" s="1"/>
  <c r="S15"/>
  <c r="V15" s="1"/>
  <c r="S16"/>
  <c r="V16" s="1"/>
  <c r="S17"/>
  <c r="V17" s="1"/>
  <c r="S18"/>
  <c r="V18" s="1"/>
  <c r="S19"/>
  <c r="V19" s="1"/>
  <c r="S20"/>
  <c r="V20" s="1"/>
  <c r="S21"/>
  <c r="V21" s="1"/>
  <c r="S22"/>
  <c r="V22" s="1"/>
  <c r="S23"/>
  <c r="V23" s="1"/>
  <c r="S24"/>
  <c r="V24" s="1"/>
  <c r="S25"/>
  <c r="V25" s="1"/>
  <c r="S26"/>
  <c r="V26" s="1"/>
  <c r="S27"/>
  <c r="V27" s="1"/>
  <c r="S28"/>
  <c r="V28" s="1"/>
  <c r="S29"/>
  <c r="V29" s="1"/>
  <c r="S30"/>
  <c r="V30" s="1"/>
  <c r="S31"/>
  <c r="V31" s="1"/>
  <c r="S32"/>
  <c r="V32" s="1"/>
  <c r="S33"/>
  <c r="V33" s="1"/>
  <c r="S34"/>
  <c r="V34" s="1"/>
  <c r="S35"/>
  <c r="V35" s="1"/>
  <c r="S36"/>
  <c r="V36" s="1"/>
  <c r="S37"/>
  <c r="V37" s="1"/>
  <c r="S38"/>
  <c r="V38" s="1"/>
  <c r="S39"/>
  <c r="V39" s="1"/>
  <c r="S40"/>
  <c r="V40" s="1"/>
  <c r="S41"/>
  <c r="V41" s="1"/>
  <c r="S42"/>
  <c r="V42" s="1"/>
  <c r="S43"/>
  <c r="V43" s="1"/>
  <c r="S44"/>
  <c r="V44" s="1"/>
  <c r="S45"/>
  <c r="V45" s="1"/>
  <c r="S46"/>
  <c r="V46" s="1"/>
  <c r="S47"/>
  <c r="V47" s="1"/>
  <c r="S48"/>
  <c r="V48" s="1"/>
  <c r="S49"/>
  <c r="V49" s="1"/>
  <c r="S50"/>
  <c r="V50" s="1"/>
  <c r="S51"/>
  <c r="V51" s="1"/>
  <c r="S52"/>
  <c r="V52" s="1"/>
  <c r="S53"/>
  <c r="V53" s="1"/>
  <c r="H3" i="2"/>
  <c r="H4"/>
  <c r="H5"/>
  <c r="H6"/>
  <c r="H7"/>
  <c r="H8"/>
  <c r="H9"/>
  <c r="H10"/>
  <c r="H11"/>
  <c r="H12"/>
  <c r="H13"/>
  <c r="H2"/>
  <c r="D5" i="1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4"/>
  <c r="E53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4"/>
  <c r="W3"/>
  <c r="AC3" s="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S3" l="1"/>
  <c r="V3" s="1"/>
  <c r="AD3" s="1"/>
</calcChain>
</file>

<file path=xl/sharedStrings.xml><?xml version="1.0" encoding="utf-8"?>
<sst xmlns="http://schemas.openxmlformats.org/spreadsheetml/2006/main" count="71" uniqueCount="63">
  <si>
    <t>Date d'arrivée</t>
  </si>
  <si>
    <t>Date de départ</t>
  </si>
  <si>
    <t>Nombre de Nuits</t>
  </si>
  <si>
    <t>Nom</t>
  </si>
  <si>
    <t>Prénom</t>
  </si>
  <si>
    <t>Nationalité</t>
  </si>
  <si>
    <t>Téléphone</t>
  </si>
  <si>
    <t>Mail</t>
  </si>
  <si>
    <t>Adresse</t>
  </si>
  <si>
    <t>Code postal</t>
  </si>
  <si>
    <t>Ville</t>
  </si>
  <si>
    <t>Région</t>
  </si>
  <si>
    <t>Pays</t>
  </si>
  <si>
    <t>Nombre d'adultes</t>
  </si>
  <si>
    <t>Nombre d'enfants</t>
  </si>
  <si>
    <t>Taxe de séjour</t>
  </si>
  <si>
    <t>Prix à la nuit</t>
  </si>
  <si>
    <t>Loyer</t>
  </si>
  <si>
    <t>Ménage</t>
  </si>
  <si>
    <t>Annexes</t>
  </si>
  <si>
    <t>Caution</t>
  </si>
  <si>
    <t>Concièrgerie</t>
  </si>
  <si>
    <t>Draps</t>
  </si>
  <si>
    <t>Tarifs plateforme</t>
  </si>
  <si>
    <t>Autres</t>
  </si>
  <si>
    <t>Total des charges</t>
  </si>
  <si>
    <t>Bénéfice</t>
  </si>
  <si>
    <t>Type de paiement</t>
  </si>
  <si>
    <t>Plateforme</t>
  </si>
  <si>
    <t>Numéro de réservation</t>
  </si>
  <si>
    <t>Mois</t>
  </si>
  <si>
    <t>Paiement</t>
  </si>
  <si>
    <t>CB</t>
  </si>
  <si>
    <t>Site Perso</t>
  </si>
  <si>
    <t>Chèque</t>
  </si>
  <si>
    <t>AirBnB</t>
  </si>
  <si>
    <t>ANCV</t>
  </si>
  <si>
    <t>Booking</t>
  </si>
  <si>
    <t>Virement</t>
  </si>
  <si>
    <t>Expedia</t>
  </si>
  <si>
    <t>Espèce</t>
  </si>
  <si>
    <t>Auvergne-Rhône-Alpes</t>
  </si>
  <si>
    <t>Bourgogne-Franche-Comté</t>
  </si>
  <si>
    <t>Bretagne</t>
  </si>
  <si>
    <t>Centre-Val de Loire</t>
  </si>
  <si>
    <t>Corse</t>
  </si>
  <si>
    <t>Grand Est</t>
  </si>
  <si>
    <t>Hauts-de-France</t>
  </si>
  <si>
    <t>Île-de-France</t>
  </si>
  <si>
    <t>Normandie</t>
  </si>
  <si>
    <t>Nouvelle-Aquitaine</t>
  </si>
  <si>
    <t>Occitanie</t>
  </si>
  <si>
    <t>Pays de Loire</t>
  </si>
  <si>
    <t>PACA</t>
  </si>
  <si>
    <t>Date début</t>
  </si>
  <si>
    <t>Date fin</t>
  </si>
  <si>
    <t>Tarif AirBnB</t>
  </si>
  <si>
    <t>Tarif Booking</t>
  </si>
  <si>
    <t>Numéro mois</t>
  </si>
  <si>
    <t>Chiffre d'affaire</t>
  </si>
  <si>
    <t>Caution ménage</t>
  </si>
  <si>
    <t>Charges</t>
  </si>
  <si>
    <t>Tarif Site Perso</t>
  </si>
</sst>
</file>

<file path=xl/styles.xml><?xml version="1.0" encoding="utf-8"?>
<styleSheet xmlns="http://schemas.openxmlformats.org/spreadsheetml/2006/main">
  <numFmts count="8">
    <numFmt numFmtId="164" formatCode="#,##0.00\ &quot;€&quot;_);[Red]\(#,##0.00\ &quot;€&quot;\)"/>
    <numFmt numFmtId="165" formatCode="0#&quot; &quot;##&quot; &quot;##&quot; &quot;##&quot; &quot;##"/>
    <numFmt numFmtId="166" formatCode="dd\-mmmm"/>
    <numFmt numFmtId="167" formatCode="mmmm"/>
    <numFmt numFmtId="168" formatCode="#,##0.00\ &quot;€&quot;"/>
    <numFmt numFmtId="169" formatCode="#,##0.00\ _€"/>
    <numFmt numFmtId="170" formatCode="#,##0.00\ _€;#,##0.00\ _€;&quot;&quot;"/>
    <numFmt numFmtId="171" formatCode="#,##0.00\ &quot;€&quot;;#,##0.00\ &quot;€&quot;;&quot;&quot;"/>
  </numFmts>
  <fonts count="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66" fontId="0" fillId="0" borderId="6" xfId="0" applyNumberFormat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68" fontId="0" fillId="0" borderId="11" xfId="0" applyNumberFormat="1" applyBorder="1" applyAlignment="1">
      <alignment horizontal="center" vertical="center"/>
    </xf>
    <xf numFmtId="168" fontId="0" fillId="0" borderId="13" xfId="0" applyNumberFormat="1" applyBorder="1" applyAlignment="1">
      <alignment horizontal="center" vertical="center"/>
    </xf>
    <xf numFmtId="168" fontId="0" fillId="0" borderId="14" xfId="0" applyNumberFormat="1" applyBorder="1" applyAlignment="1">
      <alignment horizontal="center" vertical="center"/>
    </xf>
    <xf numFmtId="167" fontId="0" fillId="0" borderId="16" xfId="0" applyNumberFormat="1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168" fontId="0" fillId="0" borderId="8" xfId="0" applyNumberFormat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169" fontId="0" fillId="0" borderId="6" xfId="0" applyNumberFormat="1" applyBorder="1" applyAlignment="1">
      <alignment horizontal="center" vertical="center"/>
    </xf>
    <xf numFmtId="168" fontId="0" fillId="0" borderId="10" xfId="0" applyNumberFormat="1" applyBorder="1" applyAlignment="1">
      <alignment horizontal="center" vertical="center"/>
    </xf>
    <xf numFmtId="168" fontId="0" fillId="0" borderId="23" xfId="0" applyNumberFormat="1" applyBorder="1" applyAlignment="1">
      <alignment horizontal="center" vertical="center"/>
    </xf>
    <xf numFmtId="169" fontId="0" fillId="0" borderId="16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8" fontId="0" fillId="0" borderId="30" xfId="0" applyNumberFormat="1" applyBorder="1" applyAlignment="1">
      <alignment horizontal="center" vertical="center"/>
    </xf>
    <xf numFmtId="168" fontId="0" fillId="0" borderId="28" xfId="0" applyNumberFormat="1" applyBorder="1" applyAlignment="1">
      <alignment horizontal="center" vertical="center"/>
    </xf>
    <xf numFmtId="168" fontId="0" fillId="0" borderId="31" xfId="0" applyNumberForma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1" fontId="0" fillId="2" borderId="8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5" fontId="0" fillId="2" borderId="8" xfId="0" applyNumberFormat="1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center"/>
    </xf>
    <xf numFmtId="169" fontId="0" fillId="2" borderId="8" xfId="0" applyNumberFormat="1" applyFill="1" applyBorder="1" applyAlignment="1">
      <alignment horizontal="center" vertical="center"/>
    </xf>
    <xf numFmtId="168" fontId="0" fillId="2" borderId="8" xfId="0" applyNumberFormat="1" applyFill="1" applyBorder="1" applyAlignment="1">
      <alignment horizontal="center" vertical="center"/>
    </xf>
    <xf numFmtId="168" fontId="0" fillId="2" borderId="9" xfId="0" applyNumberFormat="1" applyFill="1" applyBorder="1" applyAlignment="1">
      <alignment horizontal="center" vertical="center"/>
    </xf>
    <xf numFmtId="169" fontId="0" fillId="2" borderId="15" xfId="0" applyNumberFormat="1" applyFill="1" applyBorder="1" applyAlignment="1">
      <alignment horizontal="center" vertical="center"/>
    </xf>
    <xf numFmtId="168" fontId="0" fillId="2" borderId="18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68" fontId="0" fillId="2" borderId="7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1" fontId="0" fillId="2" borderId="6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65" fontId="0" fillId="2" borderId="6" xfId="0" applyNumberFormat="1" applyFill="1" applyBorder="1" applyAlignment="1">
      <alignment horizontal="center" vertical="center"/>
    </xf>
    <xf numFmtId="1" fontId="0" fillId="2" borderId="16" xfId="0" applyNumberFormat="1" applyFill="1" applyBorder="1" applyAlignment="1">
      <alignment horizontal="center" vertical="center"/>
    </xf>
    <xf numFmtId="169" fontId="0" fillId="2" borderId="6" xfId="0" applyNumberFormat="1" applyFill="1" applyBorder="1" applyAlignment="1">
      <alignment horizontal="center" vertical="center"/>
    </xf>
    <xf numFmtId="168" fontId="0" fillId="2" borderId="6" xfId="0" applyNumberFormat="1" applyFill="1" applyBorder="1" applyAlignment="1">
      <alignment horizontal="center" vertical="center"/>
    </xf>
    <xf numFmtId="168" fontId="0" fillId="2" borderId="11" xfId="0" applyNumberFormat="1" applyFill="1" applyBorder="1" applyAlignment="1">
      <alignment horizontal="center" vertical="center"/>
    </xf>
    <xf numFmtId="169" fontId="0" fillId="2" borderId="16" xfId="0" applyNumberFormat="1" applyFill="1" applyBorder="1" applyAlignment="1">
      <alignment horizontal="center" vertical="center"/>
    </xf>
    <xf numFmtId="168" fontId="0" fillId="2" borderId="23" xfId="0" applyNumberForma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168" fontId="0" fillId="2" borderId="10" xfId="0" applyNumberForma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4" fontId="0" fillId="2" borderId="13" xfId="0" applyNumberFormat="1" applyFill="1" applyBorder="1" applyAlignment="1">
      <alignment horizontal="center" vertical="center"/>
    </xf>
    <xf numFmtId="1" fontId="0" fillId="2" borderId="13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5" fontId="0" fillId="2" borderId="13" xfId="0" applyNumberFormat="1" applyFill="1" applyBorder="1" applyAlignment="1">
      <alignment horizontal="center" vertical="center"/>
    </xf>
    <xf numFmtId="1" fontId="0" fillId="2" borderId="17" xfId="0" applyNumberFormat="1" applyFill="1" applyBorder="1" applyAlignment="1">
      <alignment horizontal="center" vertical="center"/>
    </xf>
    <xf numFmtId="169" fontId="0" fillId="2" borderId="13" xfId="0" applyNumberFormat="1" applyFill="1" applyBorder="1" applyAlignment="1">
      <alignment horizontal="center" vertical="center"/>
    </xf>
    <xf numFmtId="168" fontId="0" fillId="2" borderId="13" xfId="0" applyNumberFormat="1" applyFill="1" applyBorder="1" applyAlignment="1">
      <alignment horizontal="center" vertical="center"/>
    </xf>
    <xf numFmtId="168" fontId="0" fillId="2" borderId="14" xfId="0" applyNumberFormat="1" applyFill="1" applyBorder="1" applyAlignment="1">
      <alignment horizontal="center" vertical="center"/>
    </xf>
    <xf numFmtId="169" fontId="0" fillId="2" borderId="17" xfId="0" applyNumberFormat="1" applyFill="1" applyBorder="1" applyAlignment="1">
      <alignment horizontal="center" vertical="center"/>
    </xf>
    <xf numFmtId="168" fontId="0" fillId="2" borderId="19" xfId="0" applyNumberForma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168" fontId="0" fillId="2" borderId="12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166" fontId="0" fillId="3" borderId="7" xfId="0" applyNumberFormat="1" applyFill="1" applyBorder="1" applyAlignment="1">
      <alignment horizontal="center" vertical="center"/>
    </xf>
    <xf numFmtId="168" fontId="0" fillId="3" borderId="9" xfId="0" applyNumberForma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70" fontId="0" fillId="2" borderId="7" xfId="0" applyNumberFormat="1" applyFill="1" applyBorder="1" applyAlignment="1">
      <alignment horizontal="center" vertical="center"/>
    </xf>
    <xf numFmtId="171" fontId="0" fillId="2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H53"/>
  <sheetViews>
    <sheetView tabSelected="1" workbookViewId="0">
      <selection activeCell="C3" sqref="C3"/>
    </sheetView>
  </sheetViews>
  <sheetFormatPr baseColWidth="10" defaultColWidth="10.83203125" defaultRowHeight="15.5"/>
  <cols>
    <col min="1" max="4" width="10.83203125" style="6"/>
    <col min="5" max="5" width="10.75" style="6" customWidth="1"/>
    <col min="6" max="8" width="13.83203125" style="6" hidden="1" customWidth="1"/>
    <col min="9" max="9" width="14.83203125" style="6" hidden="1" customWidth="1"/>
    <col min="10" max="11" width="20.83203125" style="6" hidden="1" customWidth="1"/>
    <col min="12" max="12" width="0" style="6" hidden="1" customWidth="1"/>
    <col min="13" max="14" width="14.83203125" style="6" hidden="1" customWidth="1"/>
    <col min="15" max="15" width="5.6640625" style="6" hidden="1" customWidth="1"/>
    <col min="16" max="31" width="10.83203125" style="6"/>
    <col min="32" max="32" width="14.58203125" style="6" customWidth="1"/>
    <col min="33" max="16384" width="10.83203125" style="6"/>
  </cols>
  <sheetData>
    <row r="1" spans="1:34" ht="16" thickBot="1"/>
    <row r="2" spans="1:34" ht="31.5" thickBot="1">
      <c r="A2" s="1" t="s">
        <v>29</v>
      </c>
      <c r="B2" s="2" t="s">
        <v>0</v>
      </c>
      <c r="C2" s="2" t="s">
        <v>1</v>
      </c>
      <c r="D2" s="95" t="s">
        <v>58</v>
      </c>
      <c r="E2" s="3" t="s">
        <v>2</v>
      </c>
      <c r="F2" s="1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4" t="s">
        <v>11</v>
      </c>
      <c r="O2" s="3" t="s">
        <v>12</v>
      </c>
      <c r="P2" s="1" t="s">
        <v>13</v>
      </c>
      <c r="Q2" s="2" t="s">
        <v>14</v>
      </c>
      <c r="R2" s="1" t="s">
        <v>16</v>
      </c>
      <c r="S2" s="2" t="s">
        <v>17</v>
      </c>
      <c r="T2" s="2" t="s">
        <v>18</v>
      </c>
      <c r="U2" s="2" t="s">
        <v>19</v>
      </c>
      <c r="V2" s="3" t="s">
        <v>59</v>
      </c>
      <c r="W2" s="1" t="s">
        <v>15</v>
      </c>
      <c r="X2" s="2" t="s">
        <v>21</v>
      </c>
      <c r="Y2" s="2" t="s">
        <v>18</v>
      </c>
      <c r="Z2" s="2" t="s">
        <v>22</v>
      </c>
      <c r="AA2" s="2" t="s">
        <v>23</v>
      </c>
      <c r="AB2" s="4" t="s">
        <v>24</v>
      </c>
      <c r="AC2" s="3" t="s">
        <v>25</v>
      </c>
      <c r="AD2" s="5" t="s">
        <v>26</v>
      </c>
      <c r="AE2" s="5" t="s">
        <v>27</v>
      </c>
      <c r="AF2" s="94" t="s">
        <v>28</v>
      </c>
      <c r="AG2" s="1" t="s">
        <v>20</v>
      </c>
      <c r="AH2" s="3" t="s">
        <v>60</v>
      </c>
    </row>
    <row r="3" spans="1:34" ht="16" thickBot="1">
      <c r="A3" s="52">
        <f>IF(B3="","-",1)</f>
        <v>1</v>
      </c>
      <c r="B3" s="53">
        <v>44220</v>
      </c>
      <c r="C3" s="53"/>
      <c r="D3" s="54">
        <f>IF(B3="","-",MONTH(B3))</f>
        <v>1</v>
      </c>
      <c r="E3" s="55"/>
      <c r="F3" s="52"/>
      <c r="G3" s="56"/>
      <c r="H3" s="56"/>
      <c r="I3" s="57"/>
      <c r="J3" s="56"/>
      <c r="K3" s="56"/>
      <c r="L3" s="56"/>
      <c r="M3" s="56"/>
      <c r="N3" s="56"/>
      <c r="O3" s="55"/>
      <c r="P3" s="58"/>
      <c r="Q3" s="54"/>
      <c r="R3" s="102">
        <f>IF(A3="","",SUMPRODUCT((MONTH(Traitement!$F$2:$F$13)=$D3)*(Tarifs=$AF3)*(Traitement!I$2:K$13)))</f>
        <v>30</v>
      </c>
      <c r="S3" s="59" t="str">
        <f t="shared" ref="S3:S34" si="0">IF(C3="","-",E3*R3)</f>
        <v>-</v>
      </c>
      <c r="T3" s="60"/>
      <c r="U3" s="60"/>
      <c r="V3" s="102">
        <f>IF(R3="","-",SUM(R3:U3))</f>
        <v>30</v>
      </c>
      <c r="W3" s="62">
        <f>IF(B3="","-",E3*Traitement!A2)</f>
        <v>0</v>
      </c>
      <c r="X3" s="60">
        <f>IF(B3="","-",Traitement!M3)</f>
        <v>100</v>
      </c>
      <c r="Y3" s="60">
        <f>IF(B3="","-",Traitement!N3)</f>
        <v>60</v>
      </c>
      <c r="Z3" s="60">
        <f>IF(B3="","-",Traitement!O3)</f>
        <v>10</v>
      </c>
      <c r="AA3" s="60"/>
      <c r="AB3" s="60"/>
      <c r="AC3" s="61">
        <f>IF(B3="","-",SUM(W3:AB3))</f>
        <v>170</v>
      </c>
      <c r="AD3" s="63">
        <f>IF(B3="","-",V3-AC3)</f>
        <v>-140</v>
      </c>
      <c r="AE3" s="64"/>
      <c r="AF3" s="64" t="s">
        <v>57</v>
      </c>
      <c r="AG3" s="65"/>
      <c r="AH3" s="61"/>
    </row>
    <row r="4" spans="1:34" ht="16" thickBot="1">
      <c r="A4" s="8" t="str">
        <f>IF(B4="","-",A3+1)</f>
        <v>-</v>
      </c>
      <c r="B4" s="10"/>
      <c r="C4" s="10"/>
      <c r="D4" s="14" t="str">
        <f>IF(B4="","-",MONTH(B4))</f>
        <v>-</v>
      </c>
      <c r="E4" s="9" t="str">
        <f>IF(C4="","-",C4-B4)</f>
        <v>-</v>
      </c>
      <c r="F4" s="8"/>
      <c r="G4" s="7"/>
      <c r="H4" s="7"/>
      <c r="I4" s="11"/>
      <c r="J4" s="7"/>
      <c r="K4" s="7"/>
      <c r="L4" s="7"/>
      <c r="M4" s="7"/>
      <c r="N4" s="7"/>
      <c r="O4" s="9"/>
      <c r="P4" s="13"/>
      <c r="Q4" s="14"/>
      <c r="R4" s="101">
        <f>IF(A4="","",SUMPRODUCT((MONTH(Traitement!$F$2:$F$13)=$D4)*(Tarifs=$AF4)*(Traitement!I$2:K$13)))</f>
        <v>0</v>
      </c>
      <c r="S4" s="39" t="str">
        <f t="shared" si="0"/>
        <v>-</v>
      </c>
      <c r="T4" s="30"/>
      <c r="U4" s="30"/>
      <c r="V4" s="102">
        <f t="shared" ref="V4:V53" si="1">IF(R4="","-",SUM(R4:U4))</f>
        <v>0</v>
      </c>
      <c r="W4" s="42" t="str">
        <f>IF(B4="","-",E4*Traitement!A3)</f>
        <v>-</v>
      </c>
      <c r="X4" s="30" t="str">
        <f>IF(B4="","-",Traitement!M4)</f>
        <v>-</v>
      </c>
      <c r="Y4" s="30" t="str">
        <f>IF(B4="","-",Traitement!N4)</f>
        <v>-</v>
      </c>
      <c r="Z4" s="30" t="str">
        <f>IF(B4="","-",Traitement!O4)</f>
        <v>-</v>
      </c>
      <c r="AA4" s="30"/>
      <c r="AB4" s="30"/>
      <c r="AC4" s="31" t="str">
        <f t="shared" ref="AC4:AC53" si="2">IF(B4="","-",SUM(W4:AB4))</f>
        <v>-</v>
      </c>
      <c r="AD4" s="41" t="str">
        <f t="shared" ref="AD4:AD53" si="3">IF(B4="","-",V4-AC4)</f>
        <v>-</v>
      </c>
      <c r="AE4" s="18"/>
      <c r="AF4" s="18"/>
      <c r="AG4" s="40"/>
      <c r="AH4" s="31"/>
    </row>
    <row r="5" spans="1:34" ht="16" thickBot="1">
      <c r="A5" s="66" t="str">
        <f t="shared" ref="A5:A53" si="4">IF(B5="","-",A4+1)</f>
        <v>-</v>
      </c>
      <c r="B5" s="67"/>
      <c r="C5" s="67"/>
      <c r="D5" s="68" t="str">
        <f t="shared" ref="D5:D53" si="5">IF(B5="","-",MONTH(B5))</f>
        <v>-</v>
      </c>
      <c r="E5" s="69" t="str">
        <f t="shared" ref="E5:E52" si="6">IF(C5="","-",C5-B5)</f>
        <v>-</v>
      </c>
      <c r="F5" s="66"/>
      <c r="G5" s="70"/>
      <c r="H5" s="70"/>
      <c r="I5" s="71"/>
      <c r="J5" s="70"/>
      <c r="K5" s="70"/>
      <c r="L5" s="70"/>
      <c r="M5" s="70"/>
      <c r="N5" s="70"/>
      <c r="O5" s="69"/>
      <c r="P5" s="72"/>
      <c r="Q5" s="68"/>
      <c r="R5" s="101">
        <f>IF(A5="","",SUMPRODUCT((MONTH(Traitement!$F$2:$F$13)=$D5)*(Tarifs=$AF5)*(Traitement!I$2:K$13)))</f>
        <v>0</v>
      </c>
      <c r="S5" s="73" t="str">
        <f t="shared" si="0"/>
        <v>-</v>
      </c>
      <c r="T5" s="74"/>
      <c r="U5" s="74"/>
      <c r="V5" s="102">
        <f t="shared" si="1"/>
        <v>0</v>
      </c>
      <c r="W5" s="76" t="str">
        <f>IF(B5="","-",E5*Traitement!A4)</f>
        <v>-</v>
      </c>
      <c r="X5" s="74" t="str">
        <f>IF(B5="","-",Traitement!M5)</f>
        <v>-</v>
      </c>
      <c r="Y5" s="74" t="str">
        <f>IF(B5="","-",Traitement!N5)</f>
        <v>-</v>
      </c>
      <c r="Z5" s="74" t="str">
        <f>IF(B5="","-",Traitement!O5)</f>
        <v>-</v>
      </c>
      <c r="AA5" s="74"/>
      <c r="AB5" s="74"/>
      <c r="AC5" s="75" t="str">
        <f t="shared" si="2"/>
        <v>-</v>
      </c>
      <c r="AD5" s="77" t="str">
        <f t="shared" si="3"/>
        <v>-</v>
      </c>
      <c r="AE5" s="78"/>
      <c r="AF5" s="78"/>
      <c r="AG5" s="79"/>
      <c r="AH5" s="75"/>
    </row>
    <row r="6" spans="1:34" ht="16" thickBot="1">
      <c r="A6" s="8" t="str">
        <f t="shared" si="4"/>
        <v>-</v>
      </c>
      <c r="B6" s="10"/>
      <c r="C6" s="10"/>
      <c r="D6" s="14" t="str">
        <f t="shared" si="5"/>
        <v>-</v>
      </c>
      <c r="E6" s="9" t="str">
        <f t="shared" si="6"/>
        <v>-</v>
      </c>
      <c r="F6" s="8"/>
      <c r="G6" s="7"/>
      <c r="H6" s="7"/>
      <c r="I6" s="11"/>
      <c r="J6" s="7"/>
      <c r="K6" s="7"/>
      <c r="L6" s="7"/>
      <c r="M6" s="7"/>
      <c r="N6" s="7"/>
      <c r="O6" s="9"/>
      <c r="P6" s="34"/>
      <c r="Q6" s="14"/>
      <c r="R6" s="101">
        <f>IF(A6="","",SUMPRODUCT((MONTH(Traitement!$F$2:$F$13)=$D6)*(Tarifs=$AF6)*(Traitement!I$2:K$13)))</f>
        <v>0</v>
      </c>
      <c r="S6" s="39" t="str">
        <f t="shared" si="0"/>
        <v>-</v>
      </c>
      <c r="T6" s="30"/>
      <c r="U6" s="30"/>
      <c r="V6" s="102">
        <f t="shared" si="1"/>
        <v>0</v>
      </c>
      <c r="W6" s="42" t="str">
        <f>IF(B6="","-",E6*Traitement!A5)</f>
        <v>-</v>
      </c>
      <c r="X6" s="30" t="str">
        <f>IF(B6="","-",Traitement!M6)</f>
        <v>-</v>
      </c>
      <c r="Y6" s="30" t="str">
        <f>IF(B6="","-",Traitement!N6)</f>
        <v>-</v>
      </c>
      <c r="Z6" s="30" t="str">
        <f>IF(B6="","-",Traitement!O6)</f>
        <v>-</v>
      </c>
      <c r="AA6" s="30"/>
      <c r="AB6" s="30"/>
      <c r="AC6" s="31" t="str">
        <f t="shared" si="2"/>
        <v>-</v>
      </c>
      <c r="AD6" s="41" t="str">
        <f t="shared" si="3"/>
        <v>-</v>
      </c>
      <c r="AE6" s="18"/>
      <c r="AF6" s="18"/>
      <c r="AG6" s="40"/>
      <c r="AH6" s="31"/>
    </row>
    <row r="7" spans="1:34" ht="16" thickBot="1">
      <c r="A7" s="66" t="str">
        <f t="shared" si="4"/>
        <v>-</v>
      </c>
      <c r="B7" s="67"/>
      <c r="C7" s="67"/>
      <c r="D7" s="68" t="str">
        <f t="shared" si="5"/>
        <v>-</v>
      </c>
      <c r="E7" s="69" t="str">
        <f t="shared" si="6"/>
        <v>-</v>
      </c>
      <c r="F7" s="66"/>
      <c r="G7" s="70"/>
      <c r="H7" s="70"/>
      <c r="I7" s="71"/>
      <c r="J7" s="70"/>
      <c r="K7" s="70"/>
      <c r="L7" s="70"/>
      <c r="M7" s="70"/>
      <c r="N7" s="70"/>
      <c r="O7" s="69"/>
      <c r="P7" s="72"/>
      <c r="Q7" s="68"/>
      <c r="R7" s="101">
        <f>IF(A7="","",SUMPRODUCT((MONTH(Traitement!$F$2:$F$13)=$D7)*(Tarifs=$AF7)*(Traitement!I$2:K$13)))</f>
        <v>0</v>
      </c>
      <c r="S7" s="73" t="str">
        <f t="shared" si="0"/>
        <v>-</v>
      </c>
      <c r="T7" s="74"/>
      <c r="U7" s="74"/>
      <c r="V7" s="102">
        <f t="shared" si="1"/>
        <v>0</v>
      </c>
      <c r="W7" s="76" t="str">
        <f>IF(B7="","-",E7*Traitement!A6)</f>
        <v>-</v>
      </c>
      <c r="X7" s="74" t="str">
        <f>IF(B7="","-",Traitement!M7)</f>
        <v>-</v>
      </c>
      <c r="Y7" s="74" t="str">
        <f>IF(B7="","-",Traitement!N7)</f>
        <v>-</v>
      </c>
      <c r="Z7" s="74" t="str">
        <f>IF(B7="","-",Traitement!O7)</f>
        <v>-</v>
      </c>
      <c r="AA7" s="74"/>
      <c r="AB7" s="74"/>
      <c r="AC7" s="75" t="str">
        <f t="shared" si="2"/>
        <v>-</v>
      </c>
      <c r="AD7" s="77" t="str">
        <f t="shared" si="3"/>
        <v>-</v>
      </c>
      <c r="AE7" s="78"/>
      <c r="AF7" s="78"/>
      <c r="AG7" s="79"/>
      <c r="AH7" s="75"/>
    </row>
    <row r="8" spans="1:34" ht="16" thickBot="1">
      <c r="A8" s="8" t="str">
        <f t="shared" si="4"/>
        <v>-</v>
      </c>
      <c r="B8" s="10"/>
      <c r="C8" s="10"/>
      <c r="D8" s="14" t="str">
        <f t="shared" si="5"/>
        <v>-</v>
      </c>
      <c r="E8" s="9" t="str">
        <f t="shared" si="6"/>
        <v>-</v>
      </c>
      <c r="F8" s="8"/>
      <c r="G8" s="7"/>
      <c r="H8" s="7"/>
      <c r="I8" s="11"/>
      <c r="J8" s="7"/>
      <c r="K8" s="7"/>
      <c r="L8" s="7"/>
      <c r="M8" s="7"/>
      <c r="N8" s="7"/>
      <c r="O8" s="9"/>
      <c r="P8" s="13"/>
      <c r="Q8" s="14"/>
      <c r="R8" s="101">
        <f>IF(A8="","",SUMPRODUCT((MONTH(Traitement!$F$2:$F$13)=$D8)*(Tarifs=$AF8)*(Traitement!I$2:K$13)))</f>
        <v>0</v>
      </c>
      <c r="S8" s="39" t="str">
        <f t="shared" si="0"/>
        <v>-</v>
      </c>
      <c r="T8" s="30"/>
      <c r="U8" s="30"/>
      <c r="V8" s="102">
        <f t="shared" si="1"/>
        <v>0</v>
      </c>
      <c r="W8" s="42" t="str">
        <f>IF(B8="","-",E8*Traitement!A7)</f>
        <v>-</v>
      </c>
      <c r="X8" s="30" t="str">
        <f>IF(B8="","-",Traitement!M8)</f>
        <v>-</v>
      </c>
      <c r="Y8" s="30" t="str">
        <f>IF(B8="","-",Traitement!N8)</f>
        <v>-</v>
      </c>
      <c r="Z8" s="30" t="str">
        <f>IF(B8="","-",Traitement!O8)</f>
        <v>-</v>
      </c>
      <c r="AA8" s="30"/>
      <c r="AB8" s="30"/>
      <c r="AC8" s="31" t="str">
        <f t="shared" si="2"/>
        <v>-</v>
      </c>
      <c r="AD8" s="41" t="str">
        <f t="shared" si="3"/>
        <v>-</v>
      </c>
      <c r="AE8" s="18"/>
      <c r="AF8" s="18"/>
      <c r="AG8" s="40"/>
      <c r="AH8" s="31"/>
    </row>
    <row r="9" spans="1:34" ht="16" thickBot="1">
      <c r="A9" s="66" t="str">
        <f t="shared" si="4"/>
        <v>-</v>
      </c>
      <c r="B9" s="67"/>
      <c r="C9" s="67"/>
      <c r="D9" s="68" t="str">
        <f t="shared" si="5"/>
        <v>-</v>
      </c>
      <c r="E9" s="69" t="str">
        <f t="shared" si="6"/>
        <v>-</v>
      </c>
      <c r="F9" s="66"/>
      <c r="G9" s="70"/>
      <c r="H9" s="70"/>
      <c r="I9" s="71"/>
      <c r="J9" s="70"/>
      <c r="K9" s="70"/>
      <c r="L9" s="70"/>
      <c r="M9" s="70"/>
      <c r="N9" s="70"/>
      <c r="O9" s="69"/>
      <c r="P9" s="72"/>
      <c r="Q9" s="68"/>
      <c r="R9" s="101">
        <f>IF(A9="","",SUMPRODUCT((MONTH(Traitement!$F$2:$F$13)=$D9)*(Tarifs=$AF9)*(Traitement!I$2:K$13)))</f>
        <v>0</v>
      </c>
      <c r="S9" s="73" t="str">
        <f t="shared" si="0"/>
        <v>-</v>
      </c>
      <c r="T9" s="74"/>
      <c r="U9" s="74"/>
      <c r="V9" s="102">
        <f t="shared" si="1"/>
        <v>0</v>
      </c>
      <c r="W9" s="76" t="str">
        <f>IF(B9="","-",E9*Traitement!A8)</f>
        <v>-</v>
      </c>
      <c r="X9" s="74" t="str">
        <f>IF(B9="","-",Traitement!M9)</f>
        <v>-</v>
      </c>
      <c r="Y9" s="74" t="str">
        <f>IF(B9="","-",Traitement!N9)</f>
        <v>-</v>
      </c>
      <c r="Z9" s="74" t="str">
        <f>IF(B9="","-",Traitement!O9)</f>
        <v>-</v>
      </c>
      <c r="AA9" s="74"/>
      <c r="AB9" s="74"/>
      <c r="AC9" s="75" t="str">
        <f t="shared" si="2"/>
        <v>-</v>
      </c>
      <c r="AD9" s="77" t="str">
        <f t="shared" si="3"/>
        <v>-</v>
      </c>
      <c r="AE9" s="78"/>
      <c r="AF9" s="78"/>
      <c r="AG9" s="79"/>
      <c r="AH9" s="75"/>
    </row>
    <row r="10" spans="1:34" ht="16" thickBot="1">
      <c r="A10" s="8" t="str">
        <f t="shared" si="4"/>
        <v>-</v>
      </c>
      <c r="B10" s="10"/>
      <c r="C10" s="10"/>
      <c r="D10" s="14" t="str">
        <f t="shared" si="5"/>
        <v>-</v>
      </c>
      <c r="E10" s="9" t="str">
        <f t="shared" si="6"/>
        <v>-</v>
      </c>
      <c r="F10" s="8"/>
      <c r="G10" s="7"/>
      <c r="H10" s="7"/>
      <c r="I10" s="11"/>
      <c r="J10" s="7"/>
      <c r="K10" s="7"/>
      <c r="L10" s="7"/>
      <c r="M10" s="7"/>
      <c r="N10" s="7"/>
      <c r="O10" s="9"/>
      <c r="P10" s="13"/>
      <c r="Q10" s="14"/>
      <c r="R10" s="101">
        <f>IF(A10="","",SUMPRODUCT((MONTH(Traitement!$F$2:$F$13)=$D10)*(Tarifs=$AF10)*(Traitement!I$2:K$13)))</f>
        <v>0</v>
      </c>
      <c r="S10" s="39" t="str">
        <f t="shared" si="0"/>
        <v>-</v>
      </c>
      <c r="T10" s="30"/>
      <c r="U10" s="30"/>
      <c r="V10" s="102">
        <f t="shared" si="1"/>
        <v>0</v>
      </c>
      <c r="W10" s="42" t="str">
        <f>IF(B10="","-",E10*Traitement!A9)</f>
        <v>-</v>
      </c>
      <c r="X10" s="30" t="str">
        <f>IF(B10="","-",Traitement!M10)</f>
        <v>-</v>
      </c>
      <c r="Y10" s="30" t="str">
        <f>IF(B10="","-",Traitement!N10)</f>
        <v>-</v>
      </c>
      <c r="Z10" s="30" t="str">
        <f>IF(B10="","-",Traitement!O10)</f>
        <v>-</v>
      </c>
      <c r="AA10" s="30"/>
      <c r="AB10" s="30"/>
      <c r="AC10" s="31" t="str">
        <f t="shared" si="2"/>
        <v>-</v>
      </c>
      <c r="AD10" s="41" t="str">
        <f t="shared" si="3"/>
        <v>-</v>
      </c>
      <c r="AE10" s="18"/>
      <c r="AF10" s="18"/>
      <c r="AG10" s="40"/>
      <c r="AH10" s="31"/>
    </row>
    <row r="11" spans="1:34" ht="16" thickBot="1">
      <c r="A11" s="66" t="str">
        <f t="shared" si="4"/>
        <v>-</v>
      </c>
      <c r="B11" s="67"/>
      <c r="C11" s="67"/>
      <c r="D11" s="68" t="str">
        <f t="shared" si="5"/>
        <v>-</v>
      </c>
      <c r="E11" s="69" t="str">
        <f t="shared" si="6"/>
        <v>-</v>
      </c>
      <c r="F11" s="66"/>
      <c r="G11" s="70"/>
      <c r="H11" s="70"/>
      <c r="I11" s="71"/>
      <c r="J11" s="70"/>
      <c r="K11" s="70"/>
      <c r="L11" s="70"/>
      <c r="M11" s="70"/>
      <c r="N11" s="70"/>
      <c r="O11" s="69"/>
      <c r="P11" s="72"/>
      <c r="Q11" s="68"/>
      <c r="R11" s="101">
        <f>IF(A11="","",SUMPRODUCT((MONTH(Traitement!$F$2:$F$13)=$D11)*(Tarifs=$AF11)*(Traitement!I$2:K$13)))</f>
        <v>0</v>
      </c>
      <c r="S11" s="73" t="str">
        <f t="shared" si="0"/>
        <v>-</v>
      </c>
      <c r="T11" s="74"/>
      <c r="U11" s="74"/>
      <c r="V11" s="102">
        <f t="shared" si="1"/>
        <v>0</v>
      </c>
      <c r="W11" s="76" t="str">
        <f>IF(B11="","-",E11*Traitement!A10)</f>
        <v>-</v>
      </c>
      <c r="X11" s="74" t="str">
        <f>IF(B11="","-",Traitement!M11)</f>
        <v>-</v>
      </c>
      <c r="Y11" s="74" t="str">
        <f>IF(B11="","-",Traitement!N11)</f>
        <v>-</v>
      </c>
      <c r="Z11" s="74" t="str">
        <f>IF(B11="","-",Traitement!O11)</f>
        <v>-</v>
      </c>
      <c r="AA11" s="74"/>
      <c r="AB11" s="74"/>
      <c r="AC11" s="75" t="str">
        <f t="shared" si="2"/>
        <v>-</v>
      </c>
      <c r="AD11" s="77" t="str">
        <f t="shared" si="3"/>
        <v>-</v>
      </c>
      <c r="AE11" s="78"/>
      <c r="AF11" s="78"/>
      <c r="AG11" s="79"/>
      <c r="AH11" s="75"/>
    </row>
    <row r="12" spans="1:34" ht="16" thickBot="1">
      <c r="A12" s="8" t="str">
        <f t="shared" si="4"/>
        <v>-</v>
      </c>
      <c r="B12" s="10"/>
      <c r="C12" s="10"/>
      <c r="D12" s="14" t="str">
        <f t="shared" si="5"/>
        <v>-</v>
      </c>
      <c r="E12" s="9" t="str">
        <f t="shared" si="6"/>
        <v>-</v>
      </c>
      <c r="F12" s="8"/>
      <c r="G12" s="7"/>
      <c r="H12" s="7"/>
      <c r="I12" s="11"/>
      <c r="J12" s="7"/>
      <c r="K12" s="7"/>
      <c r="L12" s="7"/>
      <c r="M12" s="7"/>
      <c r="N12" s="7"/>
      <c r="O12" s="9"/>
      <c r="P12" s="13"/>
      <c r="Q12" s="14"/>
      <c r="R12" s="101">
        <f>IF(A12="","",SUMPRODUCT((MONTH(Traitement!$F$2:$F$13)=$D12)*(Tarifs=$AF12)*(Traitement!I$2:K$13)))</f>
        <v>0</v>
      </c>
      <c r="S12" s="39" t="str">
        <f t="shared" si="0"/>
        <v>-</v>
      </c>
      <c r="T12" s="30"/>
      <c r="U12" s="30"/>
      <c r="V12" s="102">
        <f t="shared" si="1"/>
        <v>0</v>
      </c>
      <c r="W12" s="42" t="str">
        <f>IF(B12="","-",E12*Traitement!A11)</f>
        <v>-</v>
      </c>
      <c r="X12" s="30" t="str">
        <f>IF(B12="","-",Traitement!M12)</f>
        <v>-</v>
      </c>
      <c r="Y12" s="30" t="str">
        <f>IF(B12="","-",Traitement!N12)</f>
        <v>-</v>
      </c>
      <c r="Z12" s="30" t="str">
        <f>IF(B12="","-",Traitement!O12)</f>
        <v>-</v>
      </c>
      <c r="AA12" s="30"/>
      <c r="AB12" s="30"/>
      <c r="AC12" s="31" t="str">
        <f t="shared" si="2"/>
        <v>-</v>
      </c>
      <c r="AD12" s="41" t="str">
        <f t="shared" si="3"/>
        <v>-</v>
      </c>
      <c r="AE12" s="18"/>
      <c r="AF12" s="18"/>
      <c r="AG12" s="40"/>
      <c r="AH12" s="31"/>
    </row>
    <row r="13" spans="1:34" ht="16" thickBot="1">
      <c r="A13" s="66" t="str">
        <f t="shared" si="4"/>
        <v>-</v>
      </c>
      <c r="B13" s="67"/>
      <c r="C13" s="67"/>
      <c r="D13" s="68" t="str">
        <f t="shared" si="5"/>
        <v>-</v>
      </c>
      <c r="E13" s="69" t="str">
        <f t="shared" si="6"/>
        <v>-</v>
      </c>
      <c r="F13" s="66"/>
      <c r="G13" s="70"/>
      <c r="H13" s="70"/>
      <c r="I13" s="71"/>
      <c r="J13" s="70"/>
      <c r="K13" s="70"/>
      <c r="L13" s="70"/>
      <c r="M13" s="70"/>
      <c r="N13" s="70"/>
      <c r="O13" s="69"/>
      <c r="P13" s="72"/>
      <c r="Q13" s="68"/>
      <c r="R13" s="101">
        <f>IF(A13="","",SUMPRODUCT((MONTH(Traitement!$F$2:$F$13)=$D13)*(Tarifs=$AF13)*(Traitement!I$2:K$13)))</f>
        <v>0</v>
      </c>
      <c r="S13" s="73" t="str">
        <f t="shared" si="0"/>
        <v>-</v>
      </c>
      <c r="T13" s="74"/>
      <c r="U13" s="74"/>
      <c r="V13" s="102">
        <f t="shared" si="1"/>
        <v>0</v>
      </c>
      <c r="W13" s="76" t="str">
        <f>IF(B13="","-",E13*Traitement!A12)</f>
        <v>-</v>
      </c>
      <c r="X13" s="74" t="str">
        <f>IF(B13="","-",Traitement!M13)</f>
        <v>-</v>
      </c>
      <c r="Y13" s="74" t="str">
        <f>IF(B13="","-",Traitement!N13)</f>
        <v>-</v>
      </c>
      <c r="Z13" s="74" t="str">
        <f>IF(B13="","-",Traitement!O13)</f>
        <v>-</v>
      </c>
      <c r="AA13" s="74"/>
      <c r="AB13" s="74"/>
      <c r="AC13" s="75" t="str">
        <f t="shared" si="2"/>
        <v>-</v>
      </c>
      <c r="AD13" s="77" t="str">
        <f t="shared" si="3"/>
        <v>-</v>
      </c>
      <c r="AE13" s="78"/>
      <c r="AF13" s="78"/>
      <c r="AG13" s="79"/>
      <c r="AH13" s="75"/>
    </row>
    <row r="14" spans="1:34" ht="16" thickBot="1">
      <c r="A14" s="8" t="str">
        <f t="shared" si="4"/>
        <v>-</v>
      </c>
      <c r="B14" s="10"/>
      <c r="C14" s="10"/>
      <c r="D14" s="14" t="str">
        <f t="shared" si="5"/>
        <v>-</v>
      </c>
      <c r="E14" s="9" t="str">
        <f t="shared" si="6"/>
        <v>-</v>
      </c>
      <c r="F14" s="8"/>
      <c r="G14" s="7"/>
      <c r="H14" s="7"/>
      <c r="I14" s="11"/>
      <c r="J14" s="7"/>
      <c r="K14" s="7"/>
      <c r="L14" s="7"/>
      <c r="M14" s="7"/>
      <c r="N14" s="7"/>
      <c r="O14" s="9"/>
      <c r="P14" s="13"/>
      <c r="Q14" s="14"/>
      <c r="R14" s="101">
        <f>IF(A14="","",SUMPRODUCT((MONTH(Traitement!$F$2:$F$13)=$D14)*(Tarifs=$AF14)*(Traitement!I$2:K$13)))</f>
        <v>0</v>
      </c>
      <c r="S14" s="39" t="str">
        <f t="shared" si="0"/>
        <v>-</v>
      </c>
      <c r="T14" s="30"/>
      <c r="U14" s="30"/>
      <c r="V14" s="102">
        <f t="shared" si="1"/>
        <v>0</v>
      </c>
      <c r="W14" s="42" t="str">
        <f>IF(B14="","-",E14*Traitement!A13)</f>
        <v>-</v>
      </c>
      <c r="X14" s="30" t="str">
        <f>IF(B14="","-",Traitement!M14)</f>
        <v>-</v>
      </c>
      <c r="Y14" s="30" t="str">
        <f>IF(B14="","-",Traitement!N14)</f>
        <v>-</v>
      </c>
      <c r="Z14" s="30" t="str">
        <f>IF(B14="","-",Traitement!O14)</f>
        <v>-</v>
      </c>
      <c r="AA14" s="30"/>
      <c r="AB14" s="30"/>
      <c r="AC14" s="31" t="str">
        <f t="shared" si="2"/>
        <v>-</v>
      </c>
      <c r="AD14" s="41" t="str">
        <f t="shared" si="3"/>
        <v>-</v>
      </c>
      <c r="AE14" s="18"/>
      <c r="AF14" s="18"/>
      <c r="AG14" s="40"/>
      <c r="AH14" s="31"/>
    </row>
    <row r="15" spans="1:34" ht="16" thickBot="1">
      <c r="A15" s="66" t="str">
        <f t="shared" si="4"/>
        <v>-</v>
      </c>
      <c r="B15" s="67"/>
      <c r="C15" s="67"/>
      <c r="D15" s="68" t="str">
        <f t="shared" si="5"/>
        <v>-</v>
      </c>
      <c r="E15" s="69" t="str">
        <f t="shared" si="6"/>
        <v>-</v>
      </c>
      <c r="F15" s="66"/>
      <c r="G15" s="70"/>
      <c r="H15" s="70"/>
      <c r="I15" s="71"/>
      <c r="J15" s="70"/>
      <c r="K15" s="70"/>
      <c r="L15" s="70"/>
      <c r="M15" s="70"/>
      <c r="N15" s="70"/>
      <c r="O15" s="69"/>
      <c r="P15" s="72"/>
      <c r="Q15" s="68"/>
      <c r="R15" s="101">
        <f>IF(A15="","",SUMPRODUCT((MONTH(Traitement!$F$2:$F$13)=$D15)*(Tarifs=$AF15)*(Traitement!I$2:K$13)))</f>
        <v>0</v>
      </c>
      <c r="S15" s="73" t="str">
        <f t="shared" si="0"/>
        <v>-</v>
      </c>
      <c r="T15" s="74"/>
      <c r="U15" s="74"/>
      <c r="V15" s="102">
        <f t="shared" si="1"/>
        <v>0</v>
      </c>
      <c r="W15" s="76" t="str">
        <f>IF(B15="","-",E15*Traitement!A14)</f>
        <v>-</v>
      </c>
      <c r="X15" s="74" t="str">
        <f>IF(B15="","-",Traitement!M15)</f>
        <v>-</v>
      </c>
      <c r="Y15" s="74" t="str">
        <f>IF(B15="","-",Traitement!N15)</f>
        <v>-</v>
      </c>
      <c r="Z15" s="74" t="str">
        <f>IF(B15="","-",Traitement!O15)</f>
        <v>-</v>
      </c>
      <c r="AA15" s="74"/>
      <c r="AB15" s="74"/>
      <c r="AC15" s="75" t="str">
        <f t="shared" si="2"/>
        <v>-</v>
      </c>
      <c r="AD15" s="77" t="str">
        <f t="shared" si="3"/>
        <v>-</v>
      </c>
      <c r="AE15" s="78"/>
      <c r="AF15" s="78"/>
      <c r="AG15" s="79"/>
      <c r="AH15" s="75"/>
    </row>
    <row r="16" spans="1:34" ht="16" thickBot="1">
      <c r="A16" s="8" t="str">
        <f t="shared" si="4"/>
        <v>-</v>
      </c>
      <c r="B16" s="10"/>
      <c r="C16" s="10"/>
      <c r="D16" s="14" t="str">
        <f t="shared" si="5"/>
        <v>-</v>
      </c>
      <c r="E16" s="9" t="str">
        <f t="shared" si="6"/>
        <v>-</v>
      </c>
      <c r="F16" s="8"/>
      <c r="G16" s="7"/>
      <c r="H16" s="7"/>
      <c r="I16" s="11"/>
      <c r="J16" s="7"/>
      <c r="K16" s="7"/>
      <c r="L16" s="7"/>
      <c r="M16" s="7"/>
      <c r="N16" s="7"/>
      <c r="O16" s="9"/>
      <c r="P16" s="13"/>
      <c r="Q16" s="14"/>
      <c r="R16" s="101">
        <f>IF(A16="","",SUMPRODUCT((MONTH(Traitement!$F$2:$F$13)=$D16)*(Tarifs=$AF16)*(Traitement!I$2:K$13)))</f>
        <v>0</v>
      </c>
      <c r="S16" s="39" t="str">
        <f t="shared" si="0"/>
        <v>-</v>
      </c>
      <c r="T16" s="30"/>
      <c r="U16" s="30"/>
      <c r="V16" s="102">
        <f t="shared" si="1"/>
        <v>0</v>
      </c>
      <c r="W16" s="42" t="str">
        <f>IF(B16="","-",E16*Traitement!A15)</f>
        <v>-</v>
      </c>
      <c r="X16" s="30" t="str">
        <f>IF(B16="","-",Traitement!M16)</f>
        <v>-</v>
      </c>
      <c r="Y16" s="30" t="str">
        <f>IF(B16="","-",Traitement!N16)</f>
        <v>-</v>
      </c>
      <c r="Z16" s="30" t="str">
        <f>IF(B16="","-",Traitement!O16)</f>
        <v>-</v>
      </c>
      <c r="AA16" s="30"/>
      <c r="AB16" s="30"/>
      <c r="AC16" s="31" t="str">
        <f t="shared" si="2"/>
        <v>-</v>
      </c>
      <c r="AD16" s="41" t="str">
        <f t="shared" si="3"/>
        <v>-</v>
      </c>
      <c r="AE16" s="18"/>
      <c r="AF16" s="18"/>
      <c r="AG16" s="40"/>
      <c r="AH16" s="31"/>
    </row>
    <row r="17" spans="1:34" ht="16" thickBot="1">
      <c r="A17" s="66" t="str">
        <f t="shared" si="4"/>
        <v>-</v>
      </c>
      <c r="B17" s="67"/>
      <c r="C17" s="67"/>
      <c r="D17" s="68" t="str">
        <f t="shared" si="5"/>
        <v>-</v>
      </c>
      <c r="E17" s="69" t="str">
        <f t="shared" si="6"/>
        <v>-</v>
      </c>
      <c r="F17" s="66"/>
      <c r="G17" s="70"/>
      <c r="H17" s="70"/>
      <c r="I17" s="71"/>
      <c r="J17" s="70"/>
      <c r="K17" s="70"/>
      <c r="L17" s="70"/>
      <c r="M17" s="70"/>
      <c r="N17" s="70"/>
      <c r="O17" s="69"/>
      <c r="P17" s="72"/>
      <c r="Q17" s="68"/>
      <c r="R17" s="101">
        <f>IF(A17="","",SUMPRODUCT((MONTH(Traitement!$F$2:$F$13)=$D17)*(Tarifs=$AF17)*(Traitement!I$2:K$13)))</f>
        <v>0</v>
      </c>
      <c r="S17" s="73" t="str">
        <f t="shared" si="0"/>
        <v>-</v>
      </c>
      <c r="T17" s="74"/>
      <c r="U17" s="74"/>
      <c r="V17" s="102">
        <f t="shared" si="1"/>
        <v>0</v>
      </c>
      <c r="W17" s="76" t="str">
        <f>IF(B17="","-",E17*Traitement!A16)</f>
        <v>-</v>
      </c>
      <c r="X17" s="74" t="str">
        <f>IF(B17="","-",Traitement!M17)</f>
        <v>-</v>
      </c>
      <c r="Y17" s="74" t="str">
        <f>IF(B17="","-",Traitement!N17)</f>
        <v>-</v>
      </c>
      <c r="Z17" s="74" t="str">
        <f>IF(B17="","-",Traitement!O17)</f>
        <v>-</v>
      </c>
      <c r="AA17" s="74"/>
      <c r="AB17" s="74"/>
      <c r="AC17" s="75" t="str">
        <f t="shared" si="2"/>
        <v>-</v>
      </c>
      <c r="AD17" s="77" t="str">
        <f t="shared" si="3"/>
        <v>-</v>
      </c>
      <c r="AE17" s="78"/>
      <c r="AF17" s="78"/>
      <c r="AG17" s="79"/>
      <c r="AH17" s="75"/>
    </row>
    <row r="18" spans="1:34" ht="16" thickBot="1">
      <c r="A18" s="8" t="str">
        <f t="shared" si="4"/>
        <v>-</v>
      </c>
      <c r="B18" s="10"/>
      <c r="C18" s="10"/>
      <c r="D18" s="14" t="str">
        <f t="shared" si="5"/>
        <v>-</v>
      </c>
      <c r="E18" s="9" t="str">
        <f t="shared" si="6"/>
        <v>-</v>
      </c>
      <c r="F18" s="8"/>
      <c r="G18" s="7"/>
      <c r="H18" s="7"/>
      <c r="I18" s="11"/>
      <c r="J18" s="7"/>
      <c r="K18" s="7"/>
      <c r="L18" s="7"/>
      <c r="M18" s="7"/>
      <c r="N18" s="7"/>
      <c r="O18" s="9"/>
      <c r="P18" s="13"/>
      <c r="Q18" s="14"/>
      <c r="R18" s="101">
        <f>IF(A18="","",SUMPRODUCT((MONTH(Traitement!$F$2:$F$13)=$D18)*(Tarifs=$AF18)*(Traitement!I$2:K$13)))</f>
        <v>0</v>
      </c>
      <c r="S18" s="39" t="str">
        <f t="shared" si="0"/>
        <v>-</v>
      </c>
      <c r="T18" s="30"/>
      <c r="U18" s="30"/>
      <c r="V18" s="102">
        <f t="shared" si="1"/>
        <v>0</v>
      </c>
      <c r="W18" s="42" t="str">
        <f>IF(B18="","-",E18*Traitement!A17)</f>
        <v>-</v>
      </c>
      <c r="X18" s="30" t="str">
        <f>IF(B18="","-",Traitement!M18)</f>
        <v>-</v>
      </c>
      <c r="Y18" s="30" t="str">
        <f>IF(B18="","-",Traitement!N18)</f>
        <v>-</v>
      </c>
      <c r="Z18" s="30" t="str">
        <f>IF(B18="","-",Traitement!O18)</f>
        <v>-</v>
      </c>
      <c r="AA18" s="30"/>
      <c r="AB18" s="30"/>
      <c r="AC18" s="31" t="str">
        <f t="shared" si="2"/>
        <v>-</v>
      </c>
      <c r="AD18" s="41" t="str">
        <f t="shared" si="3"/>
        <v>-</v>
      </c>
      <c r="AE18" s="18"/>
      <c r="AF18" s="18"/>
      <c r="AG18" s="40"/>
      <c r="AH18" s="31"/>
    </row>
    <row r="19" spans="1:34" ht="16" thickBot="1">
      <c r="A19" s="66" t="str">
        <f t="shared" si="4"/>
        <v>-</v>
      </c>
      <c r="B19" s="67"/>
      <c r="C19" s="67"/>
      <c r="D19" s="68" t="str">
        <f t="shared" si="5"/>
        <v>-</v>
      </c>
      <c r="E19" s="69" t="str">
        <f t="shared" si="6"/>
        <v>-</v>
      </c>
      <c r="F19" s="66"/>
      <c r="G19" s="70"/>
      <c r="H19" s="70"/>
      <c r="I19" s="71"/>
      <c r="J19" s="70"/>
      <c r="K19" s="70"/>
      <c r="L19" s="70"/>
      <c r="M19" s="70"/>
      <c r="N19" s="70"/>
      <c r="O19" s="69"/>
      <c r="P19" s="72"/>
      <c r="Q19" s="68"/>
      <c r="R19" s="101">
        <f>IF(A19="","",SUMPRODUCT((MONTH(Traitement!$F$2:$F$13)=$D19)*(Tarifs=$AF19)*(Traitement!I$2:K$13)))</f>
        <v>0</v>
      </c>
      <c r="S19" s="73" t="str">
        <f t="shared" si="0"/>
        <v>-</v>
      </c>
      <c r="T19" s="74"/>
      <c r="U19" s="74"/>
      <c r="V19" s="102">
        <f t="shared" si="1"/>
        <v>0</v>
      </c>
      <c r="W19" s="76" t="str">
        <f>IF(B19="","-",E19*Traitement!A18)</f>
        <v>-</v>
      </c>
      <c r="X19" s="74" t="str">
        <f>IF(B19="","-",Traitement!M19)</f>
        <v>-</v>
      </c>
      <c r="Y19" s="74" t="str">
        <f>IF(B19="","-",Traitement!N19)</f>
        <v>-</v>
      </c>
      <c r="Z19" s="74" t="str">
        <f>IF(B19="","-",Traitement!O19)</f>
        <v>-</v>
      </c>
      <c r="AA19" s="74"/>
      <c r="AB19" s="74"/>
      <c r="AC19" s="75" t="str">
        <f t="shared" si="2"/>
        <v>-</v>
      </c>
      <c r="AD19" s="77" t="str">
        <f t="shared" si="3"/>
        <v>-</v>
      </c>
      <c r="AE19" s="78"/>
      <c r="AF19" s="78"/>
      <c r="AG19" s="79"/>
      <c r="AH19" s="75"/>
    </row>
    <row r="20" spans="1:34" ht="16" thickBot="1">
      <c r="A20" s="8" t="str">
        <f t="shared" si="4"/>
        <v>-</v>
      </c>
      <c r="B20" s="10"/>
      <c r="C20" s="10"/>
      <c r="D20" s="14" t="str">
        <f t="shared" si="5"/>
        <v>-</v>
      </c>
      <c r="E20" s="9" t="str">
        <f t="shared" si="6"/>
        <v>-</v>
      </c>
      <c r="F20" s="8"/>
      <c r="G20" s="7"/>
      <c r="H20" s="7"/>
      <c r="I20" s="11"/>
      <c r="J20" s="7"/>
      <c r="K20" s="7"/>
      <c r="L20" s="7"/>
      <c r="M20" s="7"/>
      <c r="N20" s="7"/>
      <c r="O20" s="9"/>
      <c r="P20" s="13"/>
      <c r="Q20" s="14"/>
      <c r="R20" s="101">
        <f>IF(A20="","",SUMPRODUCT((MONTH(Traitement!$F$2:$F$13)=$D20)*(Tarifs=$AF20)*(Traitement!I$2:K$13)))</f>
        <v>0</v>
      </c>
      <c r="S20" s="39" t="str">
        <f t="shared" si="0"/>
        <v>-</v>
      </c>
      <c r="T20" s="30"/>
      <c r="U20" s="30"/>
      <c r="V20" s="102">
        <f t="shared" si="1"/>
        <v>0</v>
      </c>
      <c r="W20" s="42" t="str">
        <f>IF(B20="","-",E20*Traitement!A19)</f>
        <v>-</v>
      </c>
      <c r="X20" s="30" t="str">
        <f>IF(B20="","-",Traitement!M20)</f>
        <v>-</v>
      </c>
      <c r="Y20" s="30" t="str">
        <f>IF(B20="","-",Traitement!N20)</f>
        <v>-</v>
      </c>
      <c r="Z20" s="30" t="str">
        <f>IF(B20="","-",Traitement!O20)</f>
        <v>-</v>
      </c>
      <c r="AA20" s="30"/>
      <c r="AB20" s="30"/>
      <c r="AC20" s="31" t="str">
        <f t="shared" si="2"/>
        <v>-</v>
      </c>
      <c r="AD20" s="41" t="str">
        <f t="shared" si="3"/>
        <v>-</v>
      </c>
      <c r="AE20" s="18"/>
      <c r="AF20" s="18"/>
      <c r="AG20" s="40"/>
      <c r="AH20" s="31"/>
    </row>
    <row r="21" spans="1:34" ht="16" thickBot="1">
      <c r="A21" s="66" t="str">
        <f t="shared" si="4"/>
        <v>-</v>
      </c>
      <c r="B21" s="67"/>
      <c r="C21" s="67"/>
      <c r="D21" s="68" t="str">
        <f t="shared" si="5"/>
        <v>-</v>
      </c>
      <c r="E21" s="69" t="str">
        <f t="shared" si="6"/>
        <v>-</v>
      </c>
      <c r="F21" s="66"/>
      <c r="G21" s="70"/>
      <c r="H21" s="70"/>
      <c r="I21" s="71"/>
      <c r="J21" s="70"/>
      <c r="K21" s="70"/>
      <c r="L21" s="70"/>
      <c r="M21" s="70"/>
      <c r="N21" s="70"/>
      <c r="O21" s="69"/>
      <c r="P21" s="72"/>
      <c r="Q21" s="68"/>
      <c r="R21" s="101">
        <f>IF(A21="","",SUMPRODUCT((MONTH(Traitement!$F$2:$F$13)=$D21)*(Tarifs=$AF21)*(Traitement!I$2:K$13)))</f>
        <v>0</v>
      </c>
      <c r="S21" s="73" t="str">
        <f t="shared" si="0"/>
        <v>-</v>
      </c>
      <c r="T21" s="74"/>
      <c r="U21" s="74"/>
      <c r="V21" s="102">
        <f t="shared" si="1"/>
        <v>0</v>
      </c>
      <c r="W21" s="76" t="str">
        <f>IF(B21="","-",E21*Traitement!A20)</f>
        <v>-</v>
      </c>
      <c r="X21" s="74" t="str">
        <f>IF(B21="","-",Traitement!M21)</f>
        <v>-</v>
      </c>
      <c r="Y21" s="74" t="str">
        <f>IF(B21="","-",Traitement!N21)</f>
        <v>-</v>
      </c>
      <c r="Z21" s="74" t="str">
        <f>IF(B21="","-",Traitement!O21)</f>
        <v>-</v>
      </c>
      <c r="AA21" s="74"/>
      <c r="AB21" s="74"/>
      <c r="AC21" s="75" t="str">
        <f t="shared" si="2"/>
        <v>-</v>
      </c>
      <c r="AD21" s="77" t="str">
        <f t="shared" si="3"/>
        <v>-</v>
      </c>
      <c r="AE21" s="78"/>
      <c r="AF21" s="78"/>
      <c r="AG21" s="79"/>
      <c r="AH21" s="75"/>
    </row>
    <row r="22" spans="1:34" ht="16" thickBot="1">
      <c r="A22" s="8" t="str">
        <f t="shared" si="4"/>
        <v>-</v>
      </c>
      <c r="B22" s="10"/>
      <c r="C22" s="10"/>
      <c r="D22" s="14" t="str">
        <f t="shared" si="5"/>
        <v>-</v>
      </c>
      <c r="E22" s="9" t="str">
        <f t="shared" si="6"/>
        <v>-</v>
      </c>
      <c r="F22" s="8"/>
      <c r="G22" s="7"/>
      <c r="H22" s="7"/>
      <c r="I22" s="11"/>
      <c r="J22" s="7"/>
      <c r="K22" s="7"/>
      <c r="L22" s="7"/>
      <c r="M22" s="7"/>
      <c r="N22" s="7"/>
      <c r="O22" s="9"/>
      <c r="P22" s="13"/>
      <c r="Q22" s="14"/>
      <c r="R22" s="101">
        <f>IF(A22="","",SUMPRODUCT((MONTH(Traitement!$F$2:$F$13)=$D22)*(Tarifs=$AF22)*(Traitement!I$2:K$13)))</f>
        <v>0</v>
      </c>
      <c r="S22" s="39" t="str">
        <f t="shared" si="0"/>
        <v>-</v>
      </c>
      <c r="T22" s="30"/>
      <c r="U22" s="30"/>
      <c r="V22" s="102">
        <f t="shared" si="1"/>
        <v>0</v>
      </c>
      <c r="W22" s="42" t="str">
        <f>IF(B22="","-",E22*Traitement!A21)</f>
        <v>-</v>
      </c>
      <c r="X22" s="30" t="str">
        <f>IF(B22="","-",Traitement!M22)</f>
        <v>-</v>
      </c>
      <c r="Y22" s="30" t="str">
        <f>IF(B22="","-",Traitement!N22)</f>
        <v>-</v>
      </c>
      <c r="Z22" s="30" t="str">
        <f>IF(B22="","-",Traitement!O22)</f>
        <v>-</v>
      </c>
      <c r="AA22" s="30"/>
      <c r="AB22" s="30"/>
      <c r="AC22" s="31" t="str">
        <f t="shared" si="2"/>
        <v>-</v>
      </c>
      <c r="AD22" s="41" t="str">
        <f t="shared" si="3"/>
        <v>-</v>
      </c>
      <c r="AE22" s="18"/>
      <c r="AF22" s="18"/>
      <c r="AG22" s="40"/>
      <c r="AH22" s="31"/>
    </row>
    <row r="23" spans="1:34" ht="16" thickBot="1">
      <c r="A23" s="66" t="str">
        <f t="shared" si="4"/>
        <v>-</v>
      </c>
      <c r="B23" s="67"/>
      <c r="C23" s="67"/>
      <c r="D23" s="68" t="str">
        <f t="shared" si="5"/>
        <v>-</v>
      </c>
      <c r="E23" s="69" t="str">
        <f t="shared" si="6"/>
        <v>-</v>
      </c>
      <c r="F23" s="66"/>
      <c r="G23" s="70"/>
      <c r="H23" s="70"/>
      <c r="I23" s="71"/>
      <c r="J23" s="70"/>
      <c r="K23" s="70"/>
      <c r="L23" s="70"/>
      <c r="M23" s="70"/>
      <c r="N23" s="70"/>
      <c r="O23" s="69"/>
      <c r="P23" s="72"/>
      <c r="Q23" s="68"/>
      <c r="R23" s="101">
        <f>IF(A23="","",SUMPRODUCT((MONTH(Traitement!$F$2:$F$13)=$D23)*(Tarifs=$AF23)*(Traitement!I$2:K$13)))</f>
        <v>0</v>
      </c>
      <c r="S23" s="73" t="str">
        <f t="shared" si="0"/>
        <v>-</v>
      </c>
      <c r="T23" s="74"/>
      <c r="U23" s="74"/>
      <c r="V23" s="102">
        <f t="shared" si="1"/>
        <v>0</v>
      </c>
      <c r="W23" s="76" t="str">
        <f>IF(B23="","-",E23*Traitement!A22)</f>
        <v>-</v>
      </c>
      <c r="X23" s="74" t="str">
        <f>IF(B23="","-",Traitement!M23)</f>
        <v>-</v>
      </c>
      <c r="Y23" s="74" t="str">
        <f>IF(B23="","-",Traitement!N23)</f>
        <v>-</v>
      </c>
      <c r="Z23" s="74" t="str">
        <f>IF(B23="","-",Traitement!O23)</f>
        <v>-</v>
      </c>
      <c r="AA23" s="74"/>
      <c r="AB23" s="74"/>
      <c r="AC23" s="75" t="str">
        <f t="shared" si="2"/>
        <v>-</v>
      </c>
      <c r="AD23" s="77" t="str">
        <f t="shared" si="3"/>
        <v>-</v>
      </c>
      <c r="AE23" s="78"/>
      <c r="AF23" s="78"/>
      <c r="AG23" s="79"/>
      <c r="AH23" s="75"/>
    </row>
    <row r="24" spans="1:34" ht="16" thickBot="1">
      <c r="A24" s="8" t="str">
        <f t="shared" si="4"/>
        <v>-</v>
      </c>
      <c r="B24" s="10"/>
      <c r="C24" s="10"/>
      <c r="D24" s="14" t="str">
        <f t="shared" si="5"/>
        <v>-</v>
      </c>
      <c r="E24" s="9" t="str">
        <f t="shared" si="6"/>
        <v>-</v>
      </c>
      <c r="F24" s="8"/>
      <c r="G24" s="7"/>
      <c r="H24" s="7"/>
      <c r="I24" s="11"/>
      <c r="J24" s="7"/>
      <c r="K24" s="7"/>
      <c r="L24" s="7"/>
      <c r="M24" s="7"/>
      <c r="N24" s="7"/>
      <c r="O24" s="9"/>
      <c r="P24" s="13"/>
      <c r="Q24" s="14"/>
      <c r="R24" s="101">
        <f>IF(A24="","",SUMPRODUCT((MONTH(Traitement!$F$2:$F$13)=$D24)*(Tarifs=$AF24)*(Traitement!I$2:K$13)))</f>
        <v>0</v>
      </c>
      <c r="S24" s="39" t="str">
        <f t="shared" si="0"/>
        <v>-</v>
      </c>
      <c r="T24" s="30"/>
      <c r="U24" s="30"/>
      <c r="V24" s="102">
        <f t="shared" si="1"/>
        <v>0</v>
      </c>
      <c r="W24" s="42" t="str">
        <f>IF(B24="","-",E24*Traitement!A23)</f>
        <v>-</v>
      </c>
      <c r="X24" s="30" t="str">
        <f>IF(B24="","-",Traitement!M24)</f>
        <v>-</v>
      </c>
      <c r="Y24" s="30" t="str">
        <f>IF(B24="","-",Traitement!N24)</f>
        <v>-</v>
      </c>
      <c r="Z24" s="30" t="str">
        <f>IF(B24="","-",Traitement!O24)</f>
        <v>-</v>
      </c>
      <c r="AA24" s="30"/>
      <c r="AB24" s="30"/>
      <c r="AC24" s="31" t="str">
        <f t="shared" si="2"/>
        <v>-</v>
      </c>
      <c r="AD24" s="41" t="str">
        <f t="shared" si="3"/>
        <v>-</v>
      </c>
      <c r="AE24" s="18"/>
      <c r="AF24" s="18"/>
      <c r="AG24" s="40"/>
      <c r="AH24" s="31"/>
    </row>
    <row r="25" spans="1:34" ht="16" thickBot="1">
      <c r="A25" s="66" t="str">
        <f t="shared" si="4"/>
        <v>-</v>
      </c>
      <c r="B25" s="67"/>
      <c r="C25" s="67"/>
      <c r="D25" s="68" t="str">
        <f t="shared" si="5"/>
        <v>-</v>
      </c>
      <c r="E25" s="69" t="str">
        <f t="shared" si="6"/>
        <v>-</v>
      </c>
      <c r="F25" s="66"/>
      <c r="G25" s="70"/>
      <c r="H25" s="70"/>
      <c r="I25" s="71"/>
      <c r="J25" s="70"/>
      <c r="K25" s="70"/>
      <c r="L25" s="70"/>
      <c r="M25" s="70"/>
      <c r="N25" s="70"/>
      <c r="O25" s="69"/>
      <c r="P25" s="72"/>
      <c r="Q25" s="68"/>
      <c r="R25" s="101">
        <f>IF(A25="","",SUMPRODUCT((MONTH(Traitement!$F$2:$F$13)=$D25)*(Tarifs=$AF25)*(Traitement!I$2:K$13)))</f>
        <v>0</v>
      </c>
      <c r="S25" s="73" t="str">
        <f t="shared" si="0"/>
        <v>-</v>
      </c>
      <c r="T25" s="74"/>
      <c r="U25" s="74"/>
      <c r="V25" s="102">
        <f t="shared" si="1"/>
        <v>0</v>
      </c>
      <c r="W25" s="76" t="str">
        <f>IF(B25="","-",E25*Traitement!A24)</f>
        <v>-</v>
      </c>
      <c r="X25" s="74" t="str">
        <f>IF(B25="","-",Traitement!M25)</f>
        <v>-</v>
      </c>
      <c r="Y25" s="74" t="str">
        <f>IF(B25="","-",Traitement!N25)</f>
        <v>-</v>
      </c>
      <c r="Z25" s="74" t="str">
        <f>IF(B25="","-",Traitement!O25)</f>
        <v>-</v>
      </c>
      <c r="AA25" s="74"/>
      <c r="AB25" s="74"/>
      <c r="AC25" s="75" t="str">
        <f t="shared" si="2"/>
        <v>-</v>
      </c>
      <c r="AD25" s="77" t="str">
        <f t="shared" si="3"/>
        <v>-</v>
      </c>
      <c r="AE25" s="78"/>
      <c r="AF25" s="78"/>
      <c r="AG25" s="79"/>
      <c r="AH25" s="75"/>
    </row>
    <row r="26" spans="1:34" ht="16" thickBot="1">
      <c r="A26" s="8" t="str">
        <f t="shared" si="4"/>
        <v>-</v>
      </c>
      <c r="B26" s="10"/>
      <c r="C26" s="10"/>
      <c r="D26" s="14" t="str">
        <f t="shared" si="5"/>
        <v>-</v>
      </c>
      <c r="E26" s="9" t="str">
        <f t="shared" si="6"/>
        <v>-</v>
      </c>
      <c r="F26" s="8"/>
      <c r="G26" s="7"/>
      <c r="H26" s="7"/>
      <c r="I26" s="11"/>
      <c r="J26" s="7"/>
      <c r="K26" s="7"/>
      <c r="L26" s="7"/>
      <c r="M26" s="7"/>
      <c r="N26" s="7"/>
      <c r="O26" s="9"/>
      <c r="P26" s="13"/>
      <c r="Q26" s="14"/>
      <c r="R26" s="101">
        <f>IF(A26="","",SUMPRODUCT((MONTH(Traitement!$F$2:$F$13)=$D26)*(Tarifs=$AF26)*(Traitement!I$2:K$13)))</f>
        <v>0</v>
      </c>
      <c r="S26" s="39" t="str">
        <f t="shared" si="0"/>
        <v>-</v>
      </c>
      <c r="T26" s="30"/>
      <c r="U26" s="30"/>
      <c r="V26" s="102">
        <f t="shared" si="1"/>
        <v>0</v>
      </c>
      <c r="W26" s="42" t="str">
        <f>IF(B26="","-",E26*Traitement!A25)</f>
        <v>-</v>
      </c>
      <c r="X26" s="30" t="str">
        <f>IF(B26="","-",Traitement!M26)</f>
        <v>-</v>
      </c>
      <c r="Y26" s="30" t="str">
        <f>IF(B26="","-",Traitement!N26)</f>
        <v>-</v>
      </c>
      <c r="Z26" s="30" t="str">
        <f>IF(B26="","-",Traitement!O26)</f>
        <v>-</v>
      </c>
      <c r="AA26" s="30"/>
      <c r="AB26" s="30"/>
      <c r="AC26" s="31" t="str">
        <f t="shared" si="2"/>
        <v>-</v>
      </c>
      <c r="AD26" s="41" t="str">
        <f t="shared" si="3"/>
        <v>-</v>
      </c>
      <c r="AE26" s="18"/>
      <c r="AF26" s="18"/>
      <c r="AG26" s="40"/>
      <c r="AH26" s="31"/>
    </row>
    <row r="27" spans="1:34" ht="16" thickBot="1">
      <c r="A27" s="66" t="str">
        <f t="shared" si="4"/>
        <v>-</v>
      </c>
      <c r="B27" s="67"/>
      <c r="C27" s="67"/>
      <c r="D27" s="68" t="str">
        <f t="shared" si="5"/>
        <v>-</v>
      </c>
      <c r="E27" s="69" t="str">
        <f t="shared" si="6"/>
        <v>-</v>
      </c>
      <c r="F27" s="66"/>
      <c r="G27" s="70"/>
      <c r="H27" s="70"/>
      <c r="I27" s="71"/>
      <c r="J27" s="70"/>
      <c r="K27" s="70"/>
      <c r="L27" s="70"/>
      <c r="M27" s="70"/>
      <c r="N27" s="70"/>
      <c r="O27" s="69"/>
      <c r="P27" s="72"/>
      <c r="Q27" s="68"/>
      <c r="R27" s="101">
        <f>IF(A27="","",SUMPRODUCT((MONTH(Traitement!$F$2:$F$13)=$D27)*(Tarifs=$AF27)*(Traitement!I$2:K$13)))</f>
        <v>0</v>
      </c>
      <c r="S27" s="73" t="str">
        <f t="shared" si="0"/>
        <v>-</v>
      </c>
      <c r="T27" s="74"/>
      <c r="U27" s="74"/>
      <c r="V27" s="102">
        <f t="shared" si="1"/>
        <v>0</v>
      </c>
      <c r="W27" s="76" t="str">
        <f>IF(B27="","-",E27*Traitement!A26)</f>
        <v>-</v>
      </c>
      <c r="X27" s="74" t="str">
        <f>IF(B27="","-",Traitement!M27)</f>
        <v>-</v>
      </c>
      <c r="Y27" s="74" t="str">
        <f>IF(B27="","-",Traitement!N27)</f>
        <v>-</v>
      </c>
      <c r="Z27" s="74" t="str">
        <f>IF(B27="","-",Traitement!O27)</f>
        <v>-</v>
      </c>
      <c r="AA27" s="74"/>
      <c r="AB27" s="74"/>
      <c r="AC27" s="75" t="str">
        <f t="shared" si="2"/>
        <v>-</v>
      </c>
      <c r="AD27" s="77" t="str">
        <f t="shared" si="3"/>
        <v>-</v>
      </c>
      <c r="AE27" s="78"/>
      <c r="AF27" s="78"/>
      <c r="AG27" s="79"/>
      <c r="AH27" s="75"/>
    </row>
    <row r="28" spans="1:34" ht="16" thickBot="1">
      <c r="A28" s="8" t="str">
        <f t="shared" si="4"/>
        <v>-</v>
      </c>
      <c r="B28" s="10"/>
      <c r="C28" s="10"/>
      <c r="D28" s="14" t="str">
        <f t="shared" si="5"/>
        <v>-</v>
      </c>
      <c r="E28" s="9" t="str">
        <f t="shared" si="6"/>
        <v>-</v>
      </c>
      <c r="F28" s="8"/>
      <c r="G28" s="7"/>
      <c r="H28" s="7"/>
      <c r="I28" s="11"/>
      <c r="J28" s="7"/>
      <c r="K28" s="7"/>
      <c r="L28" s="7"/>
      <c r="M28" s="7"/>
      <c r="N28" s="7"/>
      <c r="O28" s="9"/>
      <c r="P28" s="13"/>
      <c r="Q28" s="14"/>
      <c r="R28" s="101">
        <f>IF(A28="","",SUMPRODUCT((MONTH(Traitement!$F$2:$F$13)=$D28)*(Tarifs=$AF28)*(Traitement!I$2:K$13)))</f>
        <v>0</v>
      </c>
      <c r="S28" s="39" t="str">
        <f t="shared" si="0"/>
        <v>-</v>
      </c>
      <c r="T28" s="30"/>
      <c r="U28" s="30"/>
      <c r="V28" s="102">
        <f t="shared" si="1"/>
        <v>0</v>
      </c>
      <c r="W28" s="42" t="str">
        <f>IF(B28="","-",E28*Traitement!A27)</f>
        <v>-</v>
      </c>
      <c r="X28" s="30" t="str">
        <f>IF(B28="","-",Traitement!M28)</f>
        <v>-</v>
      </c>
      <c r="Y28" s="30" t="str">
        <f>IF(B28="","-",Traitement!N28)</f>
        <v>-</v>
      </c>
      <c r="Z28" s="30" t="str">
        <f>IF(B28="","-",Traitement!O28)</f>
        <v>-</v>
      </c>
      <c r="AA28" s="30"/>
      <c r="AB28" s="30"/>
      <c r="AC28" s="31" t="str">
        <f t="shared" si="2"/>
        <v>-</v>
      </c>
      <c r="AD28" s="41" t="str">
        <f t="shared" si="3"/>
        <v>-</v>
      </c>
      <c r="AE28" s="18"/>
      <c r="AF28" s="18"/>
      <c r="AG28" s="40"/>
      <c r="AH28" s="31"/>
    </row>
    <row r="29" spans="1:34" ht="16" thickBot="1">
      <c r="A29" s="66" t="str">
        <f t="shared" si="4"/>
        <v>-</v>
      </c>
      <c r="B29" s="67"/>
      <c r="C29" s="67"/>
      <c r="D29" s="68" t="str">
        <f t="shared" si="5"/>
        <v>-</v>
      </c>
      <c r="E29" s="69" t="str">
        <f t="shared" si="6"/>
        <v>-</v>
      </c>
      <c r="F29" s="66"/>
      <c r="G29" s="70"/>
      <c r="H29" s="70"/>
      <c r="I29" s="71"/>
      <c r="J29" s="70"/>
      <c r="K29" s="70"/>
      <c r="L29" s="70"/>
      <c r="M29" s="70"/>
      <c r="N29" s="70"/>
      <c r="O29" s="69"/>
      <c r="P29" s="72"/>
      <c r="Q29" s="68"/>
      <c r="R29" s="101">
        <f>IF(A29="","",SUMPRODUCT((MONTH(Traitement!$F$2:$F$13)=$D29)*(Tarifs=$AF29)*(Traitement!I$2:K$13)))</f>
        <v>0</v>
      </c>
      <c r="S29" s="73" t="str">
        <f t="shared" si="0"/>
        <v>-</v>
      </c>
      <c r="T29" s="74"/>
      <c r="U29" s="74"/>
      <c r="V29" s="102">
        <f t="shared" si="1"/>
        <v>0</v>
      </c>
      <c r="W29" s="76" t="str">
        <f>IF(B29="","-",E29*Traitement!A28)</f>
        <v>-</v>
      </c>
      <c r="X29" s="74" t="str">
        <f>IF(B29="","-",Traitement!M29)</f>
        <v>-</v>
      </c>
      <c r="Y29" s="74" t="str">
        <f>IF(B29="","-",Traitement!N29)</f>
        <v>-</v>
      </c>
      <c r="Z29" s="74" t="str">
        <f>IF(B29="","-",Traitement!O29)</f>
        <v>-</v>
      </c>
      <c r="AA29" s="74"/>
      <c r="AB29" s="74"/>
      <c r="AC29" s="75" t="str">
        <f t="shared" si="2"/>
        <v>-</v>
      </c>
      <c r="AD29" s="77" t="str">
        <f t="shared" si="3"/>
        <v>-</v>
      </c>
      <c r="AE29" s="78"/>
      <c r="AF29" s="78"/>
      <c r="AG29" s="79"/>
      <c r="AH29" s="75"/>
    </row>
    <row r="30" spans="1:34" ht="16" thickBot="1">
      <c r="A30" s="8" t="str">
        <f t="shared" si="4"/>
        <v>-</v>
      </c>
      <c r="B30" s="10"/>
      <c r="C30" s="10"/>
      <c r="D30" s="14" t="str">
        <f t="shared" si="5"/>
        <v>-</v>
      </c>
      <c r="E30" s="9" t="str">
        <f t="shared" si="6"/>
        <v>-</v>
      </c>
      <c r="F30" s="8"/>
      <c r="G30" s="7"/>
      <c r="H30" s="7"/>
      <c r="I30" s="11"/>
      <c r="J30" s="7"/>
      <c r="K30" s="7"/>
      <c r="L30" s="7"/>
      <c r="M30" s="7"/>
      <c r="N30" s="7"/>
      <c r="O30" s="9"/>
      <c r="P30" s="13"/>
      <c r="Q30" s="14"/>
      <c r="R30" s="101">
        <f>IF(A30="","",SUMPRODUCT((MONTH(Traitement!$F$2:$F$13)=$D30)*(Tarifs=$AF30)*(Traitement!I$2:K$13)))</f>
        <v>0</v>
      </c>
      <c r="S30" s="39" t="str">
        <f t="shared" si="0"/>
        <v>-</v>
      </c>
      <c r="T30" s="30"/>
      <c r="U30" s="30"/>
      <c r="V30" s="102">
        <f t="shared" si="1"/>
        <v>0</v>
      </c>
      <c r="W30" s="42" t="str">
        <f>IF(B30="","-",E30*Traitement!A29)</f>
        <v>-</v>
      </c>
      <c r="X30" s="30" t="str">
        <f>IF(B30="","-",Traitement!M30)</f>
        <v>-</v>
      </c>
      <c r="Y30" s="30" t="str">
        <f>IF(B30="","-",Traitement!N30)</f>
        <v>-</v>
      </c>
      <c r="Z30" s="30" t="str">
        <f>IF(B30="","-",Traitement!O30)</f>
        <v>-</v>
      </c>
      <c r="AA30" s="30"/>
      <c r="AB30" s="30"/>
      <c r="AC30" s="31" t="str">
        <f t="shared" si="2"/>
        <v>-</v>
      </c>
      <c r="AD30" s="41" t="str">
        <f t="shared" si="3"/>
        <v>-</v>
      </c>
      <c r="AE30" s="18"/>
      <c r="AF30" s="18"/>
      <c r="AG30" s="40"/>
      <c r="AH30" s="31"/>
    </row>
    <row r="31" spans="1:34" ht="16" thickBot="1">
      <c r="A31" s="66" t="str">
        <f t="shared" si="4"/>
        <v>-</v>
      </c>
      <c r="B31" s="67"/>
      <c r="C31" s="67"/>
      <c r="D31" s="68" t="str">
        <f t="shared" si="5"/>
        <v>-</v>
      </c>
      <c r="E31" s="69" t="str">
        <f t="shared" si="6"/>
        <v>-</v>
      </c>
      <c r="F31" s="66"/>
      <c r="G31" s="70"/>
      <c r="H31" s="70"/>
      <c r="I31" s="71"/>
      <c r="J31" s="70"/>
      <c r="K31" s="70"/>
      <c r="L31" s="70"/>
      <c r="M31" s="70"/>
      <c r="N31" s="70"/>
      <c r="O31" s="69"/>
      <c r="P31" s="72"/>
      <c r="Q31" s="68"/>
      <c r="R31" s="101">
        <f>IF(A31="","",SUMPRODUCT((MONTH(Traitement!$F$2:$F$13)=$D31)*(Tarifs=$AF31)*(Traitement!I$2:K$13)))</f>
        <v>0</v>
      </c>
      <c r="S31" s="73" t="str">
        <f t="shared" si="0"/>
        <v>-</v>
      </c>
      <c r="T31" s="74"/>
      <c r="U31" s="74"/>
      <c r="V31" s="102">
        <f t="shared" si="1"/>
        <v>0</v>
      </c>
      <c r="W31" s="76" t="str">
        <f>IF(B31="","-",E31*Traitement!A30)</f>
        <v>-</v>
      </c>
      <c r="X31" s="74" t="str">
        <f>IF(B31="","-",Traitement!M31)</f>
        <v>-</v>
      </c>
      <c r="Y31" s="74" t="str">
        <f>IF(B31="","-",Traitement!N31)</f>
        <v>-</v>
      </c>
      <c r="Z31" s="74" t="str">
        <f>IF(B31="","-",Traitement!O31)</f>
        <v>-</v>
      </c>
      <c r="AA31" s="74"/>
      <c r="AB31" s="74"/>
      <c r="AC31" s="75" t="str">
        <f t="shared" si="2"/>
        <v>-</v>
      </c>
      <c r="AD31" s="77" t="str">
        <f t="shared" si="3"/>
        <v>-</v>
      </c>
      <c r="AE31" s="78"/>
      <c r="AF31" s="78"/>
      <c r="AG31" s="79"/>
      <c r="AH31" s="75"/>
    </row>
    <row r="32" spans="1:34" ht="16" thickBot="1">
      <c r="A32" s="8" t="str">
        <f t="shared" si="4"/>
        <v>-</v>
      </c>
      <c r="B32" s="10"/>
      <c r="C32" s="10"/>
      <c r="D32" s="14" t="str">
        <f t="shared" si="5"/>
        <v>-</v>
      </c>
      <c r="E32" s="9" t="str">
        <f t="shared" si="6"/>
        <v>-</v>
      </c>
      <c r="F32" s="8"/>
      <c r="G32" s="7"/>
      <c r="H32" s="7"/>
      <c r="I32" s="11"/>
      <c r="J32" s="7"/>
      <c r="K32" s="7"/>
      <c r="L32" s="7"/>
      <c r="M32" s="7"/>
      <c r="N32" s="7"/>
      <c r="O32" s="9"/>
      <c r="P32" s="13"/>
      <c r="Q32" s="14"/>
      <c r="R32" s="101">
        <f>IF(A32="","",SUMPRODUCT((MONTH(Traitement!$F$2:$F$13)=$D32)*(Tarifs=$AF32)*(Traitement!I$2:K$13)))</f>
        <v>0</v>
      </c>
      <c r="S32" s="39" t="str">
        <f t="shared" si="0"/>
        <v>-</v>
      </c>
      <c r="T32" s="30"/>
      <c r="U32" s="30"/>
      <c r="V32" s="102">
        <f t="shared" si="1"/>
        <v>0</v>
      </c>
      <c r="W32" s="42" t="str">
        <f>IF(B32="","-",E32*Traitement!A31)</f>
        <v>-</v>
      </c>
      <c r="X32" s="30" t="str">
        <f>IF(B32="","-",Traitement!M32)</f>
        <v>-</v>
      </c>
      <c r="Y32" s="30" t="str">
        <f>IF(B32="","-",Traitement!N32)</f>
        <v>-</v>
      </c>
      <c r="Z32" s="30" t="str">
        <f>IF(B32="","-",Traitement!O32)</f>
        <v>-</v>
      </c>
      <c r="AA32" s="30"/>
      <c r="AB32" s="30"/>
      <c r="AC32" s="31" t="str">
        <f t="shared" si="2"/>
        <v>-</v>
      </c>
      <c r="AD32" s="41" t="str">
        <f t="shared" si="3"/>
        <v>-</v>
      </c>
      <c r="AE32" s="18"/>
      <c r="AF32" s="18"/>
      <c r="AG32" s="40"/>
      <c r="AH32" s="31"/>
    </row>
    <row r="33" spans="1:34" ht="16" thickBot="1">
      <c r="A33" s="66" t="str">
        <f t="shared" si="4"/>
        <v>-</v>
      </c>
      <c r="B33" s="67"/>
      <c r="C33" s="67"/>
      <c r="D33" s="68" t="str">
        <f t="shared" si="5"/>
        <v>-</v>
      </c>
      <c r="E33" s="69" t="str">
        <f t="shared" si="6"/>
        <v>-</v>
      </c>
      <c r="F33" s="66"/>
      <c r="G33" s="70"/>
      <c r="H33" s="70"/>
      <c r="I33" s="71"/>
      <c r="J33" s="70"/>
      <c r="K33" s="70"/>
      <c r="L33" s="70"/>
      <c r="M33" s="70"/>
      <c r="N33" s="70"/>
      <c r="O33" s="69"/>
      <c r="P33" s="72"/>
      <c r="Q33" s="68"/>
      <c r="R33" s="101">
        <f>IF(A33="","",SUMPRODUCT((MONTH(Traitement!$F$2:$F$13)=$D33)*(Tarifs=$AF33)*(Traitement!I$2:K$13)))</f>
        <v>0</v>
      </c>
      <c r="S33" s="73" t="str">
        <f t="shared" si="0"/>
        <v>-</v>
      </c>
      <c r="T33" s="74"/>
      <c r="U33" s="74"/>
      <c r="V33" s="102">
        <f t="shared" si="1"/>
        <v>0</v>
      </c>
      <c r="W33" s="76" t="str">
        <f>IF(B33="","-",E33*Traitement!A32)</f>
        <v>-</v>
      </c>
      <c r="X33" s="74" t="str">
        <f>IF(B33="","-",Traitement!M33)</f>
        <v>-</v>
      </c>
      <c r="Y33" s="74" t="str">
        <f>IF(B33="","-",Traitement!N33)</f>
        <v>-</v>
      </c>
      <c r="Z33" s="74" t="str">
        <f>IF(B33="","-",Traitement!O33)</f>
        <v>-</v>
      </c>
      <c r="AA33" s="74"/>
      <c r="AB33" s="74"/>
      <c r="AC33" s="75" t="str">
        <f t="shared" si="2"/>
        <v>-</v>
      </c>
      <c r="AD33" s="77" t="str">
        <f t="shared" si="3"/>
        <v>-</v>
      </c>
      <c r="AE33" s="78"/>
      <c r="AF33" s="78"/>
      <c r="AG33" s="79"/>
      <c r="AH33" s="75"/>
    </row>
    <row r="34" spans="1:34" ht="16" thickBot="1">
      <c r="A34" s="8" t="str">
        <f t="shared" si="4"/>
        <v>-</v>
      </c>
      <c r="B34" s="10"/>
      <c r="C34" s="10"/>
      <c r="D34" s="14" t="str">
        <f t="shared" si="5"/>
        <v>-</v>
      </c>
      <c r="E34" s="9" t="str">
        <f t="shared" si="6"/>
        <v>-</v>
      </c>
      <c r="F34" s="8"/>
      <c r="G34" s="7"/>
      <c r="H34" s="7"/>
      <c r="I34" s="11"/>
      <c r="J34" s="7"/>
      <c r="K34" s="7"/>
      <c r="L34" s="7"/>
      <c r="M34" s="7"/>
      <c r="N34" s="7"/>
      <c r="O34" s="9"/>
      <c r="P34" s="13"/>
      <c r="Q34" s="14"/>
      <c r="R34" s="101">
        <f>IF(A34="","",SUMPRODUCT((MONTH(Traitement!$F$2:$F$13)=$D34)*(Tarifs=$AF34)*(Traitement!I$2:K$13)))</f>
        <v>0</v>
      </c>
      <c r="S34" s="39" t="str">
        <f t="shared" si="0"/>
        <v>-</v>
      </c>
      <c r="T34" s="30"/>
      <c r="U34" s="30"/>
      <c r="V34" s="102">
        <f t="shared" si="1"/>
        <v>0</v>
      </c>
      <c r="W34" s="42" t="str">
        <f>IF(B34="","-",E34*Traitement!A33)</f>
        <v>-</v>
      </c>
      <c r="X34" s="30" t="str">
        <f>IF(B34="","-",Traitement!M34)</f>
        <v>-</v>
      </c>
      <c r="Y34" s="30" t="str">
        <f>IF(B34="","-",Traitement!N34)</f>
        <v>-</v>
      </c>
      <c r="Z34" s="30" t="str">
        <f>IF(B34="","-",Traitement!O34)</f>
        <v>-</v>
      </c>
      <c r="AA34" s="30"/>
      <c r="AB34" s="30"/>
      <c r="AC34" s="31" t="str">
        <f t="shared" si="2"/>
        <v>-</v>
      </c>
      <c r="AD34" s="41" t="str">
        <f t="shared" si="3"/>
        <v>-</v>
      </c>
      <c r="AE34" s="18"/>
      <c r="AF34" s="18"/>
      <c r="AG34" s="40"/>
      <c r="AH34" s="31"/>
    </row>
    <row r="35" spans="1:34" ht="16" thickBot="1">
      <c r="A35" s="66" t="str">
        <f t="shared" si="4"/>
        <v>-</v>
      </c>
      <c r="B35" s="67"/>
      <c r="C35" s="67"/>
      <c r="D35" s="68" t="str">
        <f t="shared" si="5"/>
        <v>-</v>
      </c>
      <c r="E35" s="69" t="str">
        <f t="shared" si="6"/>
        <v>-</v>
      </c>
      <c r="F35" s="66"/>
      <c r="G35" s="70"/>
      <c r="H35" s="70"/>
      <c r="I35" s="71"/>
      <c r="J35" s="70"/>
      <c r="K35" s="70"/>
      <c r="L35" s="70"/>
      <c r="M35" s="70"/>
      <c r="N35" s="70"/>
      <c r="O35" s="69"/>
      <c r="P35" s="72"/>
      <c r="Q35" s="68"/>
      <c r="R35" s="101">
        <f>IF(A35="","",SUMPRODUCT((MONTH(Traitement!$F$2:$F$13)=$D35)*(Tarifs=$AF35)*(Traitement!I$2:K$13)))</f>
        <v>0</v>
      </c>
      <c r="S35" s="73" t="str">
        <f t="shared" ref="S35:S53" si="7">IF(C35="","-",E35*R35)</f>
        <v>-</v>
      </c>
      <c r="T35" s="74"/>
      <c r="U35" s="74"/>
      <c r="V35" s="102">
        <f t="shared" si="1"/>
        <v>0</v>
      </c>
      <c r="W35" s="76" t="str">
        <f>IF(B35="","-",E35*Traitement!A34)</f>
        <v>-</v>
      </c>
      <c r="X35" s="74" t="str">
        <f>IF(B35="","-",Traitement!M35)</f>
        <v>-</v>
      </c>
      <c r="Y35" s="74" t="str">
        <f>IF(B35="","-",Traitement!N35)</f>
        <v>-</v>
      </c>
      <c r="Z35" s="74" t="str">
        <f>IF(B35="","-",Traitement!O35)</f>
        <v>-</v>
      </c>
      <c r="AA35" s="74"/>
      <c r="AB35" s="74"/>
      <c r="AC35" s="75" t="str">
        <f t="shared" si="2"/>
        <v>-</v>
      </c>
      <c r="AD35" s="77" t="str">
        <f t="shared" si="3"/>
        <v>-</v>
      </c>
      <c r="AE35" s="78"/>
      <c r="AF35" s="78"/>
      <c r="AG35" s="79"/>
      <c r="AH35" s="75"/>
    </row>
    <row r="36" spans="1:34" ht="16" thickBot="1">
      <c r="A36" s="8" t="str">
        <f t="shared" si="4"/>
        <v>-</v>
      </c>
      <c r="B36" s="10"/>
      <c r="C36" s="10"/>
      <c r="D36" s="14" t="str">
        <f t="shared" si="5"/>
        <v>-</v>
      </c>
      <c r="E36" s="9" t="str">
        <f t="shared" si="6"/>
        <v>-</v>
      </c>
      <c r="F36" s="8"/>
      <c r="G36" s="7"/>
      <c r="H36" s="7"/>
      <c r="I36" s="11"/>
      <c r="J36" s="7"/>
      <c r="K36" s="7"/>
      <c r="L36" s="7"/>
      <c r="M36" s="7"/>
      <c r="N36" s="7"/>
      <c r="O36" s="9"/>
      <c r="P36" s="13"/>
      <c r="Q36" s="14"/>
      <c r="R36" s="101">
        <f>IF(A36="","",SUMPRODUCT((MONTH(Traitement!$F$2:$F$13)=$D36)*(Tarifs=$AF36)*(Traitement!I$2:K$13)))</f>
        <v>0</v>
      </c>
      <c r="S36" s="39" t="str">
        <f t="shared" si="7"/>
        <v>-</v>
      </c>
      <c r="T36" s="30"/>
      <c r="U36" s="30"/>
      <c r="V36" s="102">
        <f t="shared" si="1"/>
        <v>0</v>
      </c>
      <c r="W36" s="42" t="str">
        <f>IF(B36="","-",E36*Traitement!A35)</f>
        <v>-</v>
      </c>
      <c r="X36" s="30" t="str">
        <f>IF(B36="","-",Traitement!M36)</f>
        <v>-</v>
      </c>
      <c r="Y36" s="30" t="str">
        <f>IF(B36="","-",Traitement!N36)</f>
        <v>-</v>
      </c>
      <c r="Z36" s="30" t="str">
        <f>IF(B36="","-",Traitement!O36)</f>
        <v>-</v>
      </c>
      <c r="AA36" s="30"/>
      <c r="AB36" s="30"/>
      <c r="AC36" s="31" t="str">
        <f t="shared" si="2"/>
        <v>-</v>
      </c>
      <c r="AD36" s="41" t="str">
        <f t="shared" si="3"/>
        <v>-</v>
      </c>
      <c r="AE36" s="18"/>
      <c r="AF36" s="18"/>
      <c r="AG36" s="40"/>
      <c r="AH36" s="31"/>
    </row>
    <row r="37" spans="1:34" ht="16" thickBot="1">
      <c r="A37" s="66" t="str">
        <f t="shared" si="4"/>
        <v>-</v>
      </c>
      <c r="B37" s="67"/>
      <c r="C37" s="67"/>
      <c r="D37" s="68" t="str">
        <f t="shared" si="5"/>
        <v>-</v>
      </c>
      <c r="E37" s="69" t="str">
        <f t="shared" si="6"/>
        <v>-</v>
      </c>
      <c r="F37" s="66"/>
      <c r="G37" s="70"/>
      <c r="H37" s="70"/>
      <c r="I37" s="71"/>
      <c r="J37" s="70"/>
      <c r="K37" s="70"/>
      <c r="L37" s="70"/>
      <c r="M37" s="70"/>
      <c r="N37" s="70"/>
      <c r="O37" s="69"/>
      <c r="P37" s="72"/>
      <c r="Q37" s="68"/>
      <c r="R37" s="101">
        <f>IF(A37="","",SUMPRODUCT((MONTH(Traitement!$F$2:$F$13)=$D37)*(Tarifs=$AF37)*(Traitement!I$2:K$13)))</f>
        <v>0</v>
      </c>
      <c r="S37" s="73" t="str">
        <f t="shared" si="7"/>
        <v>-</v>
      </c>
      <c r="T37" s="74"/>
      <c r="U37" s="74"/>
      <c r="V37" s="102">
        <f t="shared" si="1"/>
        <v>0</v>
      </c>
      <c r="W37" s="76" t="str">
        <f>IF(B37="","-",E37*Traitement!A36)</f>
        <v>-</v>
      </c>
      <c r="X37" s="74" t="str">
        <f>IF(B37="","-",Traitement!M37)</f>
        <v>-</v>
      </c>
      <c r="Y37" s="74" t="str">
        <f>IF(B37="","-",Traitement!N37)</f>
        <v>-</v>
      </c>
      <c r="Z37" s="74" t="str">
        <f>IF(B37="","-",Traitement!O37)</f>
        <v>-</v>
      </c>
      <c r="AA37" s="74"/>
      <c r="AB37" s="74"/>
      <c r="AC37" s="75" t="str">
        <f t="shared" si="2"/>
        <v>-</v>
      </c>
      <c r="AD37" s="77" t="str">
        <f t="shared" si="3"/>
        <v>-</v>
      </c>
      <c r="AE37" s="78"/>
      <c r="AF37" s="78"/>
      <c r="AG37" s="79"/>
      <c r="AH37" s="75"/>
    </row>
    <row r="38" spans="1:34" ht="16" thickBot="1">
      <c r="A38" s="8" t="str">
        <f t="shared" si="4"/>
        <v>-</v>
      </c>
      <c r="B38" s="10"/>
      <c r="C38" s="10"/>
      <c r="D38" s="14" t="str">
        <f t="shared" si="5"/>
        <v>-</v>
      </c>
      <c r="E38" s="9" t="str">
        <f t="shared" si="6"/>
        <v>-</v>
      </c>
      <c r="F38" s="8"/>
      <c r="G38" s="7"/>
      <c r="H38" s="7"/>
      <c r="I38" s="11"/>
      <c r="J38" s="7"/>
      <c r="K38" s="7"/>
      <c r="L38" s="7"/>
      <c r="M38" s="7"/>
      <c r="N38" s="7"/>
      <c r="O38" s="9"/>
      <c r="P38" s="13"/>
      <c r="Q38" s="14"/>
      <c r="R38" s="101">
        <f>IF(A38="","",SUMPRODUCT((MONTH(Traitement!$F$2:$F$13)=$D38)*(Tarifs=$AF38)*(Traitement!I$2:K$13)))</f>
        <v>0</v>
      </c>
      <c r="S38" s="39" t="str">
        <f t="shared" si="7"/>
        <v>-</v>
      </c>
      <c r="T38" s="30"/>
      <c r="U38" s="30"/>
      <c r="V38" s="102">
        <f t="shared" si="1"/>
        <v>0</v>
      </c>
      <c r="W38" s="42" t="str">
        <f>IF(B38="","-",E38*Traitement!A37)</f>
        <v>-</v>
      </c>
      <c r="X38" s="30" t="str">
        <f>IF(B38="","-",Traitement!M38)</f>
        <v>-</v>
      </c>
      <c r="Y38" s="30" t="str">
        <f>IF(B38="","-",Traitement!N38)</f>
        <v>-</v>
      </c>
      <c r="Z38" s="30" t="str">
        <f>IF(B38="","-",Traitement!O38)</f>
        <v>-</v>
      </c>
      <c r="AA38" s="30"/>
      <c r="AB38" s="30"/>
      <c r="AC38" s="31" t="str">
        <f t="shared" si="2"/>
        <v>-</v>
      </c>
      <c r="AD38" s="41" t="str">
        <f t="shared" si="3"/>
        <v>-</v>
      </c>
      <c r="AE38" s="18"/>
      <c r="AF38" s="18"/>
      <c r="AG38" s="40"/>
      <c r="AH38" s="31"/>
    </row>
    <row r="39" spans="1:34" ht="16" thickBot="1">
      <c r="A39" s="66" t="str">
        <f t="shared" si="4"/>
        <v>-</v>
      </c>
      <c r="B39" s="67"/>
      <c r="C39" s="67"/>
      <c r="D39" s="68" t="str">
        <f t="shared" si="5"/>
        <v>-</v>
      </c>
      <c r="E39" s="69" t="str">
        <f t="shared" si="6"/>
        <v>-</v>
      </c>
      <c r="F39" s="66"/>
      <c r="G39" s="70"/>
      <c r="H39" s="70"/>
      <c r="I39" s="71"/>
      <c r="J39" s="70"/>
      <c r="K39" s="70"/>
      <c r="L39" s="70"/>
      <c r="M39" s="70"/>
      <c r="N39" s="70"/>
      <c r="O39" s="69"/>
      <c r="P39" s="72"/>
      <c r="Q39" s="68"/>
      <c r="R39" s="101">
        <f>IF(A39="","",SUMPRODUCT((MONTH(Traitement!$F$2:$F$13)=$D39)*(Tarifs=$AF39)*(Traitement!I$2:K$13)))</f>
        <v>0</v>
      </c>
      <c r="S39" s="73" t="str">
        <f t="shared" si="7"/>
        <v>-</v>
      </c>
      <c r="T39" s="74"/>
      <c r="U39" s="74"/>
      <c r="V39" s="102">
        <f t="shared" si="1"/>
        <v>0</v>
      </c>
      <c r="W39" s="76" t="str">
        <f>IF(B39="","-",E39*Traitement!A38)</f>
        <v>-</v>
      </c>
      <c r="X39" s="74" t="str">
        <f>IF(B39="","-",Traitement!M39)</f>
        <v>-</v>
      </c>
      <c r="Y39" s="74" t="str">
        <f>IF(B39="","-",Traitement!N39)</f>
        <v>-</v>
      </c>
      <c r="Z39" s="74" t="str">
        <f>IF(B39="","-",Traitement!O39)</f>
        <v>-</v>
      </c>
      <c r="AA39" s="74"/>
      <c r="AB39" s="74"/>
      <c r="AC39" s="75" t="str">
        <f t="shared" si="2"/>
        <v>-</v>
      </c>
      <c r="AD39" s="77" t="str">
        <f t="shared" si="3"/>
        <v>-</v>
      </c>
      <c r="AE39" s="78"/>
      <c r="AF39" s="78"/>
      <c r="AG39" s="79"/>
      <c r="AH39" s="75"/>
    </row>
    <row r="40" spans="1:34" ht="16" thickBot="1">
      <c r="A40" s="8" t="str">
        <f t="shared" si="4"/>
        <v>-</v>
      </c>
      <c r="B40" s="10"/>
      <c r="C40" s="10"/>
      <c r="D40" s="14" t="str">
        <f t="shared" si="5"/>
        <v>-</v>
      </c>
      <c r="E40" s="9" t="str">
        <f t="shared" si="6"/>
        <v>-</v>
      </c>
      <c r="F40" s="8"/>
      <c r="G40" s="7"/>
      <c r="H40" s="7"/>
      <c r="I40" s="11"/>
      <c r="J40" s="7"/>
      <c r="K40" s="7"/>
      <c r="L40" s="7"/>
      <c r="M40" s="7"/>
      <c r="N40" s="7"/>
      <c r="O40" s="9"/>
      <c r="P40" s="13"/>
      <c r="Q40" s="14"/>
      <c r="R40" s="101">
        <f>IF(A40="","",SUMPRODUCT((MONTH(Traitement!$F$2:$F$13)=$D40)*(Tarifs=$AF40)*(Traitement!I$2:K$13)))</f>
        <v>0</v>
      </c>
      <c r="S40" s="39" t="str">
        <f t="shared" si="7"/>
        <v>-</v>
      </c>
      <c r="T40" s="30"/>
      <c r="U40" s="30"/>
      <c r="V40" s="102">
        <f t="shared" si="1"/>
        <v>0</v>
      </c>
      <c r="W40" s="42" t="str">
        <f>IF(B40="","-",E40*Traitement!A39)</f>
        <v>-</v>
      </c>
      <c r="X40" s="30" t="str">
        <f>IF(B40="","-",Traitement!M40)</f>
        <v>-</v>
      </c>
      <c r="Y40" s="30" t="str">
        <f>IF(B40="","-",Traitement!N40)</f>
        <v>-</v>
      </c>
      <c r="Z40" s="30" t="str">
        <f>IF(B40="","-",Traitement!O40)</f>
        <v>-</v>
      </c>
      <c r="AA40" s="30"/>
      <c r="AB40" s="30"/>
      <c r="AC40" s="31" t="str">
        <f t="shared" si="2"/>
        <v>-</v>
      </c>
      <c r="AD40" s="41" t="str">
        <f t="shared" si="3"/>
        <v>-</v>
      </c>
      <c r="AE40" s="18"/>
      <c r="AF40" s="18"/>
      <c r="AG40" s="40"/>
      <c r="AH40" s="31"/>
    </row>
    <row r="41" spans="1:34" ht="16" thickBot="1">
      <c r="A41" s="66" t="str">
        <f t="shared" si="4"/>
        <v>-</v>
      </c>
      <c r="B41" s="67"/>
      <c r="C41" s="67"/>
      <c r="D41" s="68" t="str">
        <f t="shared" si="5"/>
        <v>-</v>
      </c>
      <c r="E41" s="69" t="str">
        <f t="shared" si="6"/>
        <v>-</v>
      </c>
      <c r="F41" s="66"/>
      <c r="G41" s="70"/>
      <c r="H41" s="70"/>
      <c r="I41" s="71"/>
      <c r="J41" s="70"/>
      <c r="K41" s="70"/>
      <c r="L41" s="70"/>
      <c r="M41" s="70"/>
      <c r="N41" s="70"/>
      <c r="O41" s="69"/>
      <c r="P41" s="72"/>
      <c r="Q41" s="68"/>
      <c r="R41" s="101">
        <f>IF(A41="","",SUMPRODUCT((MONTH(Traitement!$F$2:$F$13)=$D41)*(Tarifs=$AF41)*(Traitement!I$2:K$13)))</f>
        <v>0</v>
      </c>
      <c r="S41" s="73" t="str">
        <f t="shared" si="7"/>
        <v>-</v>
      </c>
      <c r="T41" s="74"/>
      <c r="U41" s="74"/>
      <c r="V41" s="102">
        <f t="shared" si="1"/>
        <v>0</v>
      </c>
      <c r="W41" s="76" t="str">
        <f>IF(B41="","-",E41*Traitement!A40)</f>
        <v>-</v>
      </c>
      <c r="X41" s="74" t="str">
        <f>IF(B41="","-",Traitement!M41)</f>
        <v>-</v>
      </c>
      <c r="Y41" s="74" t="str">
        <f>IF(B41="","-",Traitement!N41)</f>
        <v>-</v>
      </c>
      <c r="Z41" s="74" t="str">
        <f>IF(B41="","-",Traitement!O41)</f>
        <v>-</v>
      </c>
      <c r="AA41" s="74"/>
      <c r="AB41" s="74"/>
      <c r="AC41" s="75" t="str">
        <f t="shared" si="2"/>
        <v>-</v>
      </c>
      <c r="AD41" s="77" t="str">
        <f t="shared" si="3"/>
        <v>-</v>
      </c>
      <c r="AE41" s="78"/>
      <c r="AF41" s="78"/>
      <c r="AG41" s="79"/>
      <c r="AH41" s="75"/>
    </row>
    <row r="42" spans="1:34" ht="16" thickBot="1">
      <c r="A42" s="8" t="str">
        <f t="shared" si="4"/>
        <v>-</v>
      </c>
      <c r="B42" s="10"/>
      <c r="C42" s="10"/>
      <c r="D42" s="14" t="str">
        <f t="shared" si="5"/>
        <v>-</v>
      </c>
      <c r="E42" s="9" t="str">
        <f t="shared" si="6"/>
        <v>-</v>
      </c>
      <c r="F42" s="8"/>
      <c r="G42" s="7"/>
      <c r="H42" s="7"/>
      <c r="I42" s="11"/>
      <c r="J42" s="7"/>
      <c r="K42" s="7"/>
      <c r="L42" s="7"/>
      <c r="M42" s="7"/>
      <c r="N42" s="7"/>
      <c r="O42" s="9"/>
      <c r="P42" s="13"/>
      <c r="Q42" s="14"/>
      <c r="R42" s="101">
        <f>IF(A42="","",SUMPRODUCT((MONTH(Traitement!$F$2:$F$13)=$D42)*(Tarifs=$AF42)*(Traitement!I$2:K$13)))</f>
        <v>0</v>
      </c>
      <c r="S42" s="39" t="str">
        <f t="shared" si="7"/>
        <v>-</v>
      </c>
      <c r="T42" s="30"/>
      <c r="U42" s="30"/>
      <c r="V42" s="102">
        <f t="shared" si="1"/>
        <v>0</v>
      </c>
      <c r="W42" s="42" t="str">
        <f>IF(B42="","-",E42*Traitement!A41)</f>
        <v>-</v>
      </c>
      <c r="X42" s="30" t="str">
        <f>IF(B42="","-",Traitement!M42)</f>
        <v>-</v>
      </c>
      <c r="Y42" s="30" t="str">
        <f>IF(B42="","-",Traitement!N42)</f>
        <v>-</v>
      </c>
      <c r="Z42" s="30" t="str">
        <f>IF(B42="","-",Traitement!O42)</f>
        <v>-</v>
      </c>
      <c r="AA42" s="30"/>
      <c r="AB42" s="30"/>
      <c r="AC42" s="31" t="str">
        <f t="shared" si="2"/>
        <v>-</v>
      </c>
      <c r="AD42" s="41" t="str">
        <f t="shared" si="3"/>
        <v>-</v>
      </c>
      <c r="AE42" s="18"/>
      <c r="AF42" s="18"/>
      <c r="AG42" s="40"/>
      <c r="AH42" s="31"/>
    </row>
    <row r="43" spans="1:34" ht="16" thickBot="1">
      <c r="A43" s="66" t="str">
        <f t="shared" si="4"/>
        <v>-</v>
      </c>
      <c r="B43" s="67"/>
      <c r="C43" s="67"/>
      <c r="D43" s="68" t="str">
        <f t="shared" si="5"/>
        <v>-</v>
      </c>
      <c r="E43" s="69" t="str">
        <f t="shared" si="6"/>
        <v>-</v>
      </c>
      <c r="F43" s="66"/>
      <c r="G43" s="70"/>
      <c r="H43" s="70"/>
      <c r="I43" s="71"/>
      <c r="J43" s="70"/>
      <c r="K43" s="70"/>
      <c r="L43" s="70"/>
      <c r="M43" s="70"/>
      <c r="N43" s="70"/>
      <c r="O43" s="69"/>
      <c r="P43" s="72"/>
      <c r="Q43" s="68"/>
      <c r="R43" s="101">
        <f>IF(A43="","",SUMPRODUCT((MONTH(Traitement!$F$2:$F$13)=$D43)*(Tarifs=$AF43)*(Traitement!I$2:K$13)))</f>
        <v>0</v>
      </c>
      <c r="S43" s="73" t="str">
        <f t="shared" si="7"/>
        <v>-</v>
      </c>
      <c r="T43" s="74"/>
      <c r="U43" s="74"/>
      <c r="V43" s="102">
        <f t="shared" si="1"/>
        <v>0</v>
      </c>
      <c r="W43" s="76" t="str">
        <f>IF(B43="","-",E43*Traitement!A42)</f>
        <v>-</v>
      </c>
      <c r="X43" s="74" t="str">
        <f>IF(B43="","-",Traitement!M43)</f>
        <v>-</v>
      </c>
      <c r="Y43" s="74" t="str">
        <f>IF(B43="","-",Traitement!N43)</f>
        <v>-</v>
      </c>
      <c r="Z43" s="74" t="str">
        <f>IF(B43="","-",Traitement!O43)</f>
        <v>-</v>
      </c>
      <c r="AA43" s="74"/>
      <c r="AB43" s="74"/>
      <c r="AC43" s="75" t="str">
        <f t="shared" si="2"/>
        <v>-</v>
      </c>
      <c r="AD43" s="77" t="str">
        <f t="shared" si="3"/>
        <v>-</v>
      </c>
      <c r="AE43" s="78"/>
      <c r="AF43" s="78"/>
      <c r="AG43" s="79"/>
      <c r="AH43" s="75"/>
    </row>
    <row r="44" spans="1:34" ht="16" thickBot="1">
      <c r="A44" s="8" t="str">
        <f t="shared" si="4"/>
        <v>-</v>
      </c>
      <c r="B44" s="10"/>
      <c r="C44" s="10"/>
      <c r="D44" s="14" t="str">
        <f t="shared" si="5"/>
        <v>-</v>
      </c>
      <c r="E44" s="9" t="str">
        <f t="shared" si="6"/>
        <v>-</v>
      </c>
      <c r="F44" s="8"/>
      <c r="G44" s="7"/>
      <c r="H44" s="7"/>
      <c r="I44" s="11"/>
      <c r="J44" s="7"/>
      <c r="K44" s="7"/>
      <c r="L44" s="7"/>
      <c r="M44" s="7"/>
      <c r="N44" s="7"/>
      <c r="O44" s="9"/>
      <c r="P44" s="13"/>
      <c r="Q44" s="14"/>
      <c r="R44" s="101">
        <f>IF(A44="","",SUMPRODUCT((MONTH(Traitement!$F$2:$F$13)=$D44)*(Tarifs=$AF44)*(Traitement!I$2:K$13)))</f>
        <v>0</v>
      </c>
      <c r="S44" s="39" t="str">
        <f t="shared" si="7"/>
        <v>-</v>
      </c>
      <c r="T44" s="30"/>
      <c r="U44" s="30"/>
      <c r="V44" s="102">
        <f t="shared" si="1"/>
        <v>0</v>
      </c>
      <c r="W44" s="42" t="str">
        <f>IF(B44="","-",E44*Traitement!A43)</f>
        <v>-</v>
      </c>
      <c r="X44" s="30" t="str">
        <f>IF(B44="","-",Traitement!M44)</f>
        <v>-</v>
      </c>
      <c r="Y44" s="30" t="str">
        <f>IF(B44="","-",Traitement!N44)</f>
        <v>-</v>
      </c>
      <c r="Z44" s="30" t="str">
        <f>IF(B44="","-",Traitement!O44)</f>
        <v>-</v>
      </c>
      <c r="AA44" s="30"/>
      <c r="AB44" s="30"/>
      <c r="AC44" s="31" t="str">
        <f t="shared" si="2"/>
        <v>-</v>
      </c>
      <c r="AD44" s="41" t="str">
        <f t="shared" si="3"/>
        <v>-</v>
      </c>
      <c r="AE44" s="18"/>
      <c r="AF44" s="18"/>
      <c r="AG44" s="40"/>
      <c r="AH44" s="31"/>
    </row>
    <row r="45" spans="1:34" ht="16" thickBot="1">
      <c r="A45" s="66" t="str">
        <f t="shared" si="4"/>
        <v>-</v>
      </c>
      <c r="B45" s="67"/>
      <c r="C45" s="67"/>
      <c r="D45" s="68" t="str">
        <f t="shared" si="5"/>
        <v>-</v>
      </c>
      <c r="E45" s="69" t="str">
        <f t="shared" si="6"/>
        <v>-</v>
      </c>
      <c r="F45" s="66"/>
      <c r="G45" s="70"/>
      <c r="H45" s="70"/>
      <c r="I45" s="71"/>
      <c r="J45" s="70"/>
      <c r="K45" s="70"/>
      <c r="L45" s="70"/>
      <c r="M45" s="70"/>
      <c r="N45" s="70"/>
      <c r="O45" s="69"/>
      <c r="P45" s="72"/>
      <c r="Q45" s="68"/>
      <c r="R45" s="101">
        <f>IF(A45="","",SUMPRODUCT((MONTH(Traitement!$F$2:$F$13)=$D45)*(Tarifs=$AF45)*(Traitement!I$2:K$13)))</f>
        <v>0</v>
      </c>
      <c r="S45" s="73" t="str">
        <f t="shared" si="7"/>
        <v>-</v>
      </c>
      <c r="T45" s="74"/>
      <c r="U45" s="74"/>
      <c r="V45" s="102">
        <f t="shared" si="1"/>
        <v>0</v>
      </c>
      <c r="W45" s="76" t="str">
        <f>IF(B45="","-",E45*Traitement!A44)</f>
        <v>-</v>
      </c>
      <c r="X45" s="74" t="str">
        <f>IF(B45="","-",Traitement!M45)</f>
        <v>-</v>
      </c>
      <c r="Y45" s="74" t="str">
        <f>IF(B45="","-",Traitement!N45)</f>
        <v>-</v>
      </c>
      <c r="Z45" s="74" t="str">
        <f>IF(B45="","-",Traitement!O45)</f>
        <v>-</v>
      </c>
      <c r="AA45" s="74"/>
      <c r="AB45" s="74"/>
      <c r="AC45" s="75" t="str">
        <f t="shared" si="2"/>
        <v>-</v>
      </c>
      <c r="AD45" s="77" t="str">
        <f t="shared" si="3"/>
        <v>-</v>
      </c>
      <c r="AE45" s="78"/>
      <c r="AF45" s="78"/>
      <c r="AG45" s="79"/>
      <c r="AH45" s="75"/>
    </row>
    <row r="46" spans="1:34" ht="16" thickBot="1">
      <c r="A46" s="8" t="str">
        <f t="shared" si="4"/>
        <v>-</v>
      </c>
      <c r="B46" s="10"/>
      <c r="C46" s="10"/>
      <c r="D46" s="14" t="str">
        <f t="shared" si="5"/>
        <v>-</v>
      </c>
      <c r="E46" s="9" t="str">
        <f t="shared" si="6"/>
        <v>-</v>
      </c>
      <c r="F46" s="8"/>
      <c r="G46" s="7"/>
      <c r="H46" s="7"/>
      <c r="I46" s="11"/>
      <c r="J46" s="7"/>
      <c r="K46" s="7"/>
      <c r="L46" s="7"/>
      <c r="M46" s="7"/>
      <c r="N46" s="7"/>
      <c r="O46" s="9"/>
      <c r="P46" s="13"/>
      <c r="Q46" s="14"/>
      <c r="R46" s="101">
        <f>IF(A46="","",SUMPRODUCT((MONTH(Traitement!$F$2:$F$13)=$D46)*(Tarifs=$AF46)*(Traitement!I$2:K$13)))</f>
        <v>0</v>
      </c>
      <c r="S46" s="39" t="str">
        <f t="shared" si="7"/>
        <v>-</v>
      </c>
      <c r="T46" s="30"/>
      <c r="U46" s="30"/>
      <c r="V46" s="102">
        <f t="shared" si="1"/>
        <v>0</v>
      </c>
      <c r="W46" s="42" t="str">
        <f>IF(B46="","-",E46*Traitement!A45)</f>
        <v>-</v>
      </c>
      <c r="X46" s="30" t="str">
        <f>IF(B46="","-",Traitement!M46)</f>
        <v>-</v>
      </c>
      <c r="Y46" s="30" t="str">
        <f>IF(B46="","-",Traitement!N46)</f>
        <v>-</v>
      </c>
      <c r="Z46" s="30" t="str">
        <f>IF(B46="","-",Traitement!O46)</f>
        <v>-</v>
      </c>
      <c r="AA46" s="30"/>
      <c r="AB46" s="30"/>
      <c r="AC46" s="31" t="str">
        <f t="shared" si="2"/>
        <v>-</v>
      </c>
      <c r="AD46" s="41" t="str">
        <f t="shared" si="3"/>
        <v>-</v>
      </c>
      <c r="AE46" s="18"/>
      <c r="AF46" s="18"/>
      <c r="AG46" s="40"/>
      <c r="AH46" s="31"/>
    </row>
    <row r="47" spans="1:34" ht="16" thickBot="1">
      <c r="A47" s="66" t="str">
        <f t="shared" si="4"/>
        <v>-</v>
      </c>
      <c r="B47" s="67"/>
      <c r="C47" s="67"/>
      <c r="D47" s="68" t="str">
        <f t="shared" si="5"/>
        <v>-</v>
      </c>
      <c r="E47" s="69" t="str">
        <f t="shared" si="6"/>
        <v>-</v>
      </c>
      <c r="F47" s="66"/>
      <c r="G47" s="70"/>
      <c r="H47" s="70"/>
      <c r="I47" s="71"/>
      <c r="J47" s="70"/>
      <c r="K47" s="70"/>
      <c r="L47" s="70"/>
      <c r="M47" s="70"/>
      <c r="N47" s="70"/>
      <c r="O47" s="69"/>
      <c r="P47" s="72"/>
      <c r="Q47" s="68"/>
      <c r="R47" s="101">
        <f>IF(A47="","",SUMPRODUCT((MONTH(Traitement!$F$2:$F$13)=$D47)*(Tarifs=$AF47)*(Traitement!I$2:K$13)))</f>
        <v>0</v>
      </c>
      <c r="S47" s="73" t="str">
        <f t="shared" si="7"/>
        <v>-</v>
      </c>
      <c r="T47" s="74"/>
      <c r="U47" s="74"/>
      <c r="V47" s="102">
        <f t="shared" si="1"/>
        <v>0</v>
      </c>
      <c r="W47" s="76" t="str">
        <f>IF(B47="","-",E47*Traitement!A46)</f>
        <v>-</v>
      </c>
      <c r="X47" s="74" t="str">
        <f>IF(B47="","-",Traitement!M47)</f>
        <v>-</v>
      </c>
      <c r="Y47" s="74" t="str">
        <f>IF(B47="","-",Traitement!N47)</f>
        <v>-</v>
      </c>
      <c r="Z47" s="74" t="str">
        <f>IF(B47="","-",Traitement!O47)</f>
        <v>-</v>
      </c>
      <c r="AA47" s="74"/>
      <c r="AB47" s="74"/>
      <c r="AC47" s="75" t="str">
        <f t="shared" si="2"/>
        <v>-</v>
      </c>
      <c r="AD47" s="77" t="str">
        <f t="shared" si="3"/>
        <v>-</v>
      </c>
      <c r="AE47" s="78"/>
      <c r="AF47" s="78"/>
      <c r="AG47" s="79"/>
      <c r="AH47" s="75"/>
    </row>
    <row r="48" spans="1:34" ht="16" thickBot="1">
      <c r="A48" s="8" t="str">
        <f t="shared" si="4"/>
        <v>-</v>
      </c>
      <c r="B48" s="10"/>
      <c r="C48" s="10"/>
      <c r="D48" s="14" t="str">
        <f t="shared" si="5"/>
        <v>-</v>
      </c>
      <c r="E48" s="9" t="str">
        <f t="shared" si="6"/>
        <v>-</v>
      </c>
      <c r="F48" s="8"/>
      <c r="G48" s="7"/>
      <c r="H48" s="7"/>
      <c r="I48" s="11"/>
      <c r="J48" s="7"/>
      <c r="K48" s="7"/>
      <c r="L48" s="7"/>
      <c r="M48" s="7"/>
      <c r="N48" s="7"/>
      <c r="O48" s="9"/>
      <c r="P48" s="13"/>
      <c r="Q48" s="14"/>
      <c r="R48" s="101">
        <f>IF(A48="","",SUMPRODUCT((MONTH(Traitement!$F$2:$F$13)=$D48)*(Tarifs=$AF48)*(Traitement!I$2:K$13)))</f>
        <v>0</v>
      </c>
      <c r="S48" s="39" t="str">
        <f t="shared" si="7"/>
        <v>-</v>
      </c>
      <c r="T48" s="30"/>
      <c r="U48" s="30"/>
      <c r="V48" s="102">
        <f t="shared" si="1"/>
        <v>0</v>
      </c>
      <c r="W48" s="42" t="str">
        <f>IF(B48="","-",E48*Traitement!A47)</f>
        <v>-</v>
      </c>
      <c r="X48" s="30" t="str">
        <f>IF(B48="","-",Traitement!M48)</f>
        <v>-</v>
      </c>
      <c r="Y48" s="30" t="str">
        <f>IF(B48="","-",Traitement!N48)</f>
        <v>-</v>
      </c>
      <c r="Z48" s="30" t="str">
        <f>IF(B48="","-",Traitement!O48)</f>
        <v>-</v>
      </c>
      <c r="AA48" s="30"/>
      <c r="AB48" s="30"/>
      <c r="AC48" s="31" t="str">
        <f t="shared" si="2"/>
        <v>-</v>
      </c>
      <c r="AD48" s="41" t="str">
        <f t="shared" si="3"/>
        <v>-</v>
      </c>
      <c r="AE48" s="18"/>
      <c r="AF48" s="18"/>
      <c r="AG48" s="40"/>
      <c r="AH48" s="31"/>
    </row>
    <row r="49" spans="1:34" ht="16" thickBot="1">
      <c r="A49" s="66" t="str">
        <f t="shared" si="4"/>
        <v>-</v>
      </c>
      <c r="B49" s="67"/>
      <c r="C49" s="67"/>
      <c r="D49" s="68" t="str">
        <f t="shared" si="5"/>
        <v>-</v>
      </c>
      <c r="E49" s="69" t="str">
        <f t="shared" si="6"/>
        <v>-</v>
      </c>
      <c r="F49" s="66"/>
      <c r="G49" s="70"/>
      <c r="H49" s="70"/>
      <c r="I49" s="71"/>
      <c r="J49" s="70"/>
      <c r="K49" s="70"/>
      <c r="L49" s="70"/>
      <c r="M49" s="70"/>
      <c r="N49" s="70"/>
      <c r="O49" s="69"/>
      <c r="P49" s="72"/>
      <c r="Q49" s="68"/>
      <c r="R49" s="101">
        <f>IF(A49="","",SUMPRODUCT((MONTH(Traitement!$F$2:$F$13)=$D49)*(Tarifs=$AF49)*(Traitement!I$2:K$13)))</f>
        <v>0</v>
      </c>
      <c r="S49" s="73" t="str">
        <f t="shared" si="7"/>
        <v>-</v>
      </c>
      <c r="T49" s="74"/>
      <c r="U49" s="74"/>
      <c r="V49" s="102">
        <f t="shared" si="1"/>
        <v>0</v>
      </c>
      <c r="W49" s="76" t="str">
        <f>IF(B49="","-",E49*Traitement!A48)</f>
        <v>-</v>
      </c>
      <c r="X49" s="74" t="str">
        <f>IF(B49="","-",Traitement!M49)</f>
        <v>-</v>
      </c>
      <c r="Y49" s="74" t="str">
        <f>IF(B49="","-",Traitement!N49)</f>
        <v>-</v>
      </c>
      <c r="Z49" s="74" t="str">
        <f>IF(B49="","-",Traitement!O49)</f>
        <v>-</v>
      </c>
      <c r="AA49" s="74"/>
      <c r="AB49" s="74"/>
      <c r="AC49" s="75" t="str">
        <f t="shared" si="2"/>
        <v>-</v>
      </c>
      <c r="AD49" s="77" t="str">
        <f t="shared" si="3"/>
        <v>-</v>
      </c>
      <c r="AE49" s="78"/>
      <c r="AF49" s="78"/>
      <c r="AG49" s="79"/>
      <c r="AH49" s="75"/>
    </row>
    <row r="50" spans="1:34" ht="16" thickBot="1">
      <c r="A50" s="8" t="str">
        <f t="shared" si="4"/>
        <v>-</v>
      </c>
      <c r="B50" s="10"/>
      <c r="C50" s="10"/>
      <c r="D50" s="14" t="str">
        <f t="shared" si="5"/>
        <v>-</v>
      </c>
      <c r="E50" s="9" t="str">
        <f t="shared" si="6"/>
        <v>-</v>
      </c>
      <c r="F50" s="8"/>
      <c r="G50" s="7"/>
      <c r="H50" s="7"/>
      <c r="I50" s="11"/>
      <c r="J50" s="7"/>
      <c r="K50" s="7"/>
      <c r="L50" s="7"/>
      <c r="M50" s="7"/>
      <c r="N50" s="7"/>
      <c r="O50" s="9"/>
      <c r="P50" s="13"/>
      <c r="Q50" s="14"/>
      <c r="R50" s="101">
        <f>IF(A50="","",SUMPRODUCT((MONTH(Traitement!$F$2:$F$13)=$D50)*(Tarifs=$AF50)*(Traitement!I$2:K$13)))</f>
        <v>0</v>
      </c>
      <c r="S50" s="39" t="str">
        <f t="shared" si="7"/>
        <v>-</v>
      </c>
      <c r="T50" s="30"/>
      <c r="U50" s="30"/>
      <c r="V50" s="102">
        <f t="shared" si="1"/>
        <v>0</v>
      </c>
      <c r="W50" s="42" t="str">
        <f>IF(B50="","-",E50*Traitement!A49)</f>
        <v>-</v>
      </c>
      <c r="X50" s="30" t="str">
        <f>IF(B50="","-",Traitement!M50)</f>
        <v>-</v>
      </c>
      <c r="Y50" s="30" t="str">
        <f>IF(B50="","-",Traitement!N50)</f>
        <v>-</v>
      </c>
      <c r="Z50" s="30" t="str">
        <f>IF(B50="","-",Traitement!O50)</f>
        <v>-</v>
      </c>
      <c r="AA50" s="30"/>
      <c r="AB50" s="30"/>
      <c r="AC50" s="31" t="str">
        <f t="shared" si="2"/>
        <v>-</v>
      </c>
      <c r="AD50" s="41" t="str">
        <f t="shared" si="3"/>
        <v>-</v>
      </c>
      <c r="AE50" s="18"/>
      <c r="AF50" s="18"/>
      <c r="AG50" s="40"/>
      <c r="AH50" s="31"/>
    </row>
    <row r="51" spans="1:34" ht="16" thickBot="1">
      <c r="A51" s="66" t="str">
        <f t="shared" si="4"/>
        <v>-</v>
      </c>
      <c r="B51" s="67"/>
      <c r="C51" s="67"/>
      <c r="D51" s="68" t="str">
        <f t="shared" si="5"/>
        <v>-</v>
      </c>
      <c r="E51" s="69" t="str">
        <f t="shared" si="6"/>
        <v>-</v>
      </c>
      <c r="F51" s="66"/>
      <c r="G51" s="70"/>
      <c r="H51" s="70"/>
      <c r="I51" s="71"/>
      <c r="J51" s="70"/>
      <c r="K51" s="70"/>
      <c r="L51" s="70"/>
      <c r="M51" s="70"/>
      <c r="N51" s="70"/>
      <c r="O51" s="69"/>
      <c r="P51" s="72"/>
      <c r="Q51" s="68"/>
      <c r="R51" s="101">
        <f>IF(A51="","",SUMPRODUCT((MONTH(Traitement!$F$2:$F$13)=$D51)*(Tarifs=$AF51)*(Traitement!I$2:K$13)))</f>
        <v>0</v>
      </c>
      <c r="S51" s="73" t="str">
        <f t="shared" si="7"/>
        <v>-</v>
      </c>
      <c r="T51" s="74"/>
      <c r="U51" s="74"/>
      <c r="V51" s="102">
        <f t="shared" si="1"/>
        <v>0</v>
      </c>
      <c r="W51" s="76" t="str">
        <f>IF(B51="","-",E51*Traitement!A50)</f>
        <v>-</v>
      </c>
      <c r="X51" s="74" t="str">
        <f>IF(B51="","-",Traitement!M51)</f>
        <v>-</v>
      </c>
      <c r="Y51" s="74" t="str">
        <f>IF(B51="","-",Traitement!N51)</f>
        <v>-</v>
      </c>
      <c r="Z51" s="74" t="str">
        <f>IF(B51="","-",Traitement!O51)</f>
        <v>-</v>
      </c>
      <c r="AA51" s="74"/>
      <c r="AB51" s="74"/>
      <c r="AC51" s="75" t="str">
        <f t="shared" si="2"/>
        <v>-</v>
      </c>
      <c r="AD51" s="77" t="str">
        <f t="shared" si="3"/>
        <v>-</v>
      </c>
      <c r="AE51" s="78"/>
      <c r="AF51" s="78"/>
      <c r="AG51" s="79"/>
      <c r="AH51" s="75"/>
    </row>
    <row r="52" spans="1:34" ht="16" thickBot="1">
      <c r="A52" s="8" t="str">
        <f t="shared" si="4"/>
        <v>-</v>
      </c>
      <c r="B52" s="10"/>
      <c r="C52" s="10"/>
      <c r="D52" s="14" t="str">
        <f t="shared" si="5"/>
        <v>-</v>
      </c>
      <c r="E52" s="9" t="str">
        <f t="shared" si="6"/>
        <v>-</v>
      </c>
      <c r="F52" s="8"/>
      <c r="G52" s="7"/>
      <c r="H52" s="7"/>
      <c r="I52" s="11"/>
      <c r="J52" s="7"/>
      <c r="K52" s="7"/>
      <c r="L52" s="7"/>
      <c r="M52" s="7"/>
      <c r="N52" s="7"/>
      <c r="O52" s="9"/>
      <c r="P52" s="13"/>
      <c r="Q52" s="14"/>
      <c r="R52" s="101">
        <f>IF(A52="","",SUMPRODUCT((MONTH(Traitement!$F$2:$F$13)=$D52)*(Tarifs=$AF52)*(Traitement!I$2:K$13)))</f>
        <v>0</v>
      </c>
      <c r="S52" s="39" t="str">
        <f t="shared" si="7"/>
        <v>-</v>
      </c>
      <c r="T52" s="30"/>
      <c r="U52" s="30"/>
      <c r="V52" s="102">
        <f t="shared" si="1"/>
        <v>0</v>
      </c>
      <c r="W52" s="42" t="str">
        <f>IF(B52="","-",E52*Traitement!A51)</f>
        <v>-</v>
      </c>
      <c r="X52" s="30" t="str">
        <f>IF(B52="","-",Traitement!M52)</f>
        <v>-</v>
      </c>
      <c r="Y52" s="30" t="str">
        <f>IF(B52="","-",Traitement!N52)</f>
        <v>-</v>
      </c>
      <c r="Z52" s="30" t="str">
        <f>IF(B52="","-",Traitement!O52)</f>
        <v>-</v>
      </c>
      <c r="AA52" s="30"/>
      <c r="AB52" s="30"/>
      <c r="AC52" s="31" t="str">
        <f t="shared" si="2"/>
        <v>-</v>
      </c>
      <c r="AD52" s="41" t="str">
        <f t="shared" si="3"/>
        <v>-</v>
      </c>
      <c r="AE52" s="18"/>
      <c r="AF52" s="18"/>
      <c r="AG52" s="40"/>
      <c r="AH52" s="31"/>
    </row>
    <row r="53" spans="1:34" ht="16" thickBot="1">
      <c r="A53" s="80" t="str">
        <f t="shared" si="4"/>
        <v>-</v>
      </c>
      <c r="B53" s="81"/>
      <c r="C53" s="81"/>
      <c r="D53" s="82" t="str">
        <f t="shared" si="5"/>
        <v>-</v>
      </c>
      <c r="E53" s="83" t="str">
        <f>IF(C53="","-",C53-B53)</f>
        <v>-</v>
      </c>
      <c r="F53" s="80"/>
      <c r="G53" s="84"/>
      <c r="H53" s="84"/>
      <c r="I53" s="85"/>
      <c r="J53" s="84"/>
      <c r="K53" s="84"/>
      <c r="L53" s="84"/>
      <c r="M53" s="84"/>
      <c r="N53" s="84"/>
      <c r="O53" s="83"/>
      <c r="P53" s="86"/>
      <c r="Q53" s="82"/>
      <c r="R53" s="101">
        <f>IF(A53="","",SUMPRODUCT((MONTH(Traitement!$F$2:$F$13)=$D53)*(Tarifs=$AF53)*(Traitement!I$2:K$13)))</f>
        <v>0</v>
      </c>
      <c r="S53" s="87" t="str">
        <f t="shared" si="7"/>
        <v>-</v>
      </c>
      <c r="T53" s="88"/>
      <c r="U53" s="88"/>
      <c r="V53" s="102">
        <f t="shared" si="1"/>
        <v>0</v>
      </c>
      <c r="W53" s="90" t="str">
        <f>IF(B53="","-",E53*Traitement!A52)</f>
        <v>-</v>
      </c>
      <c r="X53" s="88" t="str">
        <f>IF(B53="","-",Traitement!M53)</f>
        <v>-</v>
      </c>
      <c r="Y53" s="88" t="str">
        <f>IF(B53="","-",Traitement!N53)</f>
        <v>-</v>
      </c>
      <c r="Z53" s="88" t="str">
        <f>IF(B53="","-",Traitement!O53)</f>
        <v>-</v>
      </c>
      <c r="AA53" s="88"/>
      <c r="AB53" s="88"/>
      <c r="AC53" s="89" t="str">
        <f t="shared" si="2"/>
        <v>-</v>
      </c>
      <c r="AD53" s="91" t="str">
        <f t="shared" si="3"/>
        <v>-</v>
      </c>
      <c r="AE53" s="92"/>
      <c r="AF53" s="92"/>
      <c r="AG53" s="93"/>
      <c r="AH53" s="89"/>
    </row>
  </sheetData>
  <dataValidations count="1">
    <dataValidation type="list" allowBlank="1" showInputMessage="1" showErrorMessage="1" sqref="AF3">
      <formula1>Tarifs</formula1>
    </dataValidation>
  </dataValidation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4C8364E-703B-DD45-97F4-12F296D57F53}">
          <x14:formula1>
            <xm:f>Traitement!$B$2:$B$6</xm:f>
          </x14:formula1>
          <xm:sqref>AE3:AE53</xm:sqref>
        </x14:dataValidation>
        <x14:dataValidation type="list" allowBlank="1" showInputMessage="1" showErrorMessage="1" xr:uid="{9D245132-7427-1348-8A4C-75C8708550EE}">
          <x14:formula1>
            <xm:f>Traitement!$C$2:$C$5</xm:f>
          </x14:formula1>
          <xm:sqref>AF3:AF53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O14"/>
  <sheetViews>
    <sheetView topLeftCell="D1" workbookViewId="0">
      <selection activeCell="I1" sqref="I1:K1"/>
    </sheetView>
  </sheetViews>
  <sheetFormatPr baseColWidth="10" defaultColWidth="10.83203125" defaultRowHeight="15.5"/>
  <cols>
    <col min="1" max="15" width="15.83203125" style="6" customWidth="1"/>
    <col min="16" max="16384" width="10.83203125" style="6"/>
  </cols>
  <sheetData>
    <row r="1" spans="1:15" ht="34" customHeight="1" thickBot="1">
      <c r="A1" s="16" t="s">
        <v>15</v>
      </c>
      <c r="B1" s="16" t="s">
        <v>31</v>
      </c>
      <c r="C1" s="16" t="s">
        <v>28</v>
      </c>
      <c r="D1" s="16" t="s">
        <v>11</v>
      </c>
      <c r="F1" s="43" t="s">
        <v>54</v>
      </c>
      <c r="G1" s="44" t="s">
        <v>55</v>
      </c>
      <c r="H1" s="44" t="s">
        <v>30</v>
      </c>
      <c r="I1" s="44" t="s">
        <v>62</v>
      </c>
      <c r="J1" s="44" t="s">
        <v>56</v>
      </c>
      <c r="K1" s="45" t="s">
        <v>57</v>
      </c>
      <c r="M1" s="98" t="s">
        <v>61</v>
      </c>
      <c r="N1" s="99"/>
      <c r="O1" s="100"/>
    </row>
    <row r="2" spans="1:15" ht="34" customHeight="1" thickBot="1">
      <c r="A2" s="17">
        <v>1.65</v>
      </c>
      <c r="B2" s="15" t="s">
        <v>32</v>
      </c>
      <c r="C2" s="20" t="s">
        <v>33</v>
      </c>
      <c r="D2" s="23" t="s">
        <v>41</v>
      </c>
      <c r="F2" s="96">
        <v>44197</v>
      </c>
      <c r="G2" s="36">
        <v>44227</v>
      </c>
      <c r="H2" s="12">
        <f>MONTH(F2)</f>
        <v>1</v>
      </c>
      <c r="I2" s="37">
        <v>10</v>
      </c>
      <c r="J2" s="37">
        <v>20</v>
      </c>
      <c r="K2" s="97">
        <v>30</v>
      </c>
      <c r="M2" s="49" t="s">
        <v>21</v>
      </c>
      <c r="N2" s="50" t="s">
        <v>18</v>
      </c>
      <c r="O2" s="51" t="s">
        <v>22</v>
      </c>
    </row>
    <row r="3" spans="1:15" ht="34" customHeight="1" thickBot="1">
      <c r="B3" s="18" t="s">
        <v>34</v>
      </c>
      <c r="C3" s="21" t="s">
        <v>35</v>
      </c>
      <c r="D3" s="24" t="s">
        <v>42</v>
      </c>
      <c r="F3" s="27">
        <v>44228</v>
      </c>
      <c r="G3" s="26">
        <v>44255</v>
      </c>
      <c r="H3" s="35">
        <f t="shared" ref="H3:H13" si="0">MONTH(F3)</f>
        <v>2</v>
      </c>
      <c r="I3" s="30"/>
      <c r="J3" s="30"/>
      <c r="K3" s="31"/>
      <c r="M3" s="46">
        <v>100</v>
      </c>
      <c r="N3" s="47">
        <v>60</v>
      </c>
      <c r="O3" s="48">
        <v>10</v>
      </c>
    </row>
    <row r="4" spans="1:15" ht="34" customHeight="1">
      <c r="B4" s="18" t="s">
        <v>36</v>
      </c>
      <c r="C4" s="21" t="s">
        <v>37</v>
      </c>
      <c r="D4" s="24" t="s">
        <v>43</v>
      </c>
      <c r="F4" s="27">
        <v>44256</v>
      </c>
      <c r="G4" s="26">
        <v>44286</v>
      </c>
      <c r="H4" s="35">
        <f t="shared" si="0"/>
        <v>3</v>
      </c>
      <c r="I4" s="30"/>
      <c r="J4" s="30"/>
      <c r="K4" s="31"/>
    </row>
    <row r="5" spans="1:15" ht="34" customHeight="1" thickBot="1">
      <c r="B5" s="18" t="s">
        <v>38</v>
      </c>
      <c r="C5" s="22" t="s">
        <v>39</v>
      </c>
      <c r="D5" s="24" t="s">
        <v>44</v>
      </c>
      <c r="F5" s="27">
        <v>44287</v>
      </c>
      <c r="G5" s="26">
        <v>44316</v>
      </c>
      <c r="H5" s="35">
        <f t="shared" si="0"/>
        <v>4</v>
      </c>
      <c r="I5" s="30"/>
      <c r="J5" s="30"/>
      <c r="K5" s="31"/>
    </row>
    <row r="6" spans="1:15" ht="34" customHeight="1" thickBot="1">
      <c r="B6" s="19" t="s">
        <v>40</v>
      </c>
      <c r="D6" s="24" t="s">
        <v>45</v>
      </c>
      <c r="F6" s="27">
        <v>44317</v>
      </c>
      <c r="G6" s="26">
        <v>44347</v>
      </c>
      <c r="H6" s="35">
        <f t="shared" si="0"/>
        <v>5</v>
      </c>
      <c r="I6" s="30"/>
      <c r="J6" s="30"/>
      <c r="K6" s="31"/>
    </row>
    <row r="7" spans="1:15" ht="34" customHeight="1">
      <c r="D7" s="24" t="s">
        <v>46</v>
      </c>
      <c r="F7" s="27">
        <v>44348</v>
      </c>
      <c r="G7" s="26">
        <v>44377</v>
      </c>
      <c r="H7" s="35">
        <f t="shared" si="0"/>
        <v>6</v>
      </c>
      <c r="I7" s="30"/>
      <c r="J7" s="30"/>
      <c r="K7" s="31"/>
    </row>
    <row r="8" spans="1:15" ht="34" customHeight="1">
      <c r="D8" s="24" t="s">
        <v>47</v>
      </c>
      <c r="F8" s="27">
        <v>44378</v>
      </c>
      <c r="G8" s="26">
        <v>44408</v>
      </c>
      <c r="H8" s="35">
        <f t="shared" si="0"/>
        <v>7</v>
      </c>
      <c r="I8" s="30"/>
      <c r="J8" s="30"/>
      <c r="K8" s="31"/>
    </row>
    <row r="9" spans="1:15" ht="34" customHeight="1">
      <c r="D9" s="24" t="s">
        <v>48</v>
      </c>
      <c r="F9" s="27">
        <v>44409</v>
      </c>
      <c r="G9" s="26">
        <v>44439</v>
      </c>
      <c r="H9" s="35">
        <f t="shared" si="0"/>
        <v>8</v>
      </c>
      <c r="I9" s="30"/>
      <c r="J9" s="30"/>
      <c r="K9" s="31"/>
    </row>
    <row r="10" spans="1:15" ht="34" customHeight="1">
      <c r="D10" s="24" t="s">
        <v>49</v>
      </c>
      <c r="F10" s="27">
        <v>44440</v>
      </c>
      <c r="G10" s="26">
        <v>44469</v>
      </c>
      <c r="H10" s="35">
        <f t="shared" si="0"/>
        <v>9</v>
      </c>
      <c r="I10" s="30"/>
      <c r="J10" s="30"/>
      <c r="K10" s="31"/>
    </row>
    <row r="11" spans="1:15" ht="34" customHeight="1">
      <c r="D11" s="24" t="s">
        <v>50</v>
      </c>
      <c r="F11" s="27">
        <v>44470</v>
      </c>
      <c r="G11" s="26">
        <v>44500</v>
      </c>
      <c r="H11" s="35">
        <f t="shared" si="0"/>
        <v>10</v>
      </c>
      <c r="I11" s="30"/>
      <c r="J11" s="30"/>
      <c r="K11" s="31"/>
    </row>
    <row r="12" spans="1:15" ht="34" customHeight="1">
      <c r="D12" s="24" t="s">
        <v>51</v>
      </c>
      <c r="F12" s="27">
        <v>44501</v>
      </c>
      <c r="G12" s="26">
        <v>44530</v>
      </c>
      <c r="H12" s="35">
        <f t="shared" si="0"/>
        <v>11</v>
      </c>
      <c r="I12" s="30"/>
      <c r="J12" s="30"/>
      <c r="K12" s="31"/>
    </row>
    <row r="13" spans="1:15" ht="34" customHeight="1" thickBot="1">
      <c r="D13" s="24" t="s">
        <v>52</v>
      </c>
      <c r="F13" s="28">
        <v>44531</v>
      </c>
      <c r="G13" s="29">
        <v>44561</v>
      </c>
      <c r="H13" s="38">
        <f t="shared" si="0"/>
        <v>12</v>
      </c>
      <c r="I13" s="32"/>
      <c r="J13" s="32"/>
      <c r="K13" s="33"/>
    </row>
    <row r="14" spans="1:15" ht="34" customHeight="1" thickBot="1">
      <c r="D14" s="25" t="s">
        <v>53</v>
      </c>
    </row>
  </sheetData>
  <mergeCells count="1">
    <mergeCell ref="M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Détail réservations</vt:lpstr>
      <vt:lpstr>Traitement</vt:lpstr>
      <vt:lpstr>Tarifs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Barret</dc:creator>
  <cp:lastModifiedBy>tulipe</cp:lastModifiedBy>
  <dcterms:created xsi:type="dcterms:W3CDTF">2021-01-23T13:41:59Z</dcterms:created>
  <dcterms:modified xsi:type="dcterms:W3CDTF">2021-01-24T16:51:43Z</dcterms:modified>
</cp:coreProperties>
</file>