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0560"/>
  </bookViews>
  <sheets>
    <sheet name="Feuil1" sheetId="1" r:id="rId1"/>
  </sheets>
  <definedNames>
    <definedName name="dept">Feuil1!$I$10:$I$50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1" a="1"/>
  <c r="G10" s="1"/>
  <c r="G49" l="1"/>
  <c r="G47"/>
  <c r="H47" s="1"/>
  <c r="G45"/>
  <c r="G43"/>
  <c r="H43" s="1"/>
  <c r="G41"/>
  <c r="G39"/>
  <c r="H39" s="1"/>
  <c r="G37"/>
  <c r="G35"/>
  <c r="H35" s="1"/>
  <c r="G33"/>
  <c r="G31"/>
  <c r="H31" s="1"/>
  <c r="G29"/>
  <c r="G27"/>
  <c r="H27" s="1"/>
  <c r="G25"/>
  <c r="G23"/>
  <c r="H23" s="1"/>
  <c r="G21"/>
  <c r="G19"/>
  <c r="H19" s="1"/>
  <c r="G17"/>
  <c r="G15"/>
  <c r="H15" s="1"/>
  <c r="G13"/>
  <c r="G11"/>
  <c r="H11" s="1"/>
  <c r="G50"/>
  <c r="G48"/>
  <c r="H48" s="1"/>
  <c r="G46"/>
  <c r="G44"/>
  <c r="H44" s="1"/>
  <c r="G42"/>
  <c r="G40"/>
  <c r="H40" s="1"/>
  <c r="G38"/>
  <c r="G36"/>
  <c r="H36" s="1"/>
  <c r="G34"/>
  <c r="G32"/>
  <c r="H32" s="1"/>
  <c r="G30"/>
  <c r="G28"/>
  <c r="H28" s="1"/>
  <c r="G26"/>
  <c r="G24"/>
  <c r="H24" s="1"/>
  <c r="G22"/>
  <c r="G20"/>
  <c r="H20" s="1"/>
  <c r="G18"/>
  <c r="G16"/>
  <c r="G14"/>
  <c r="G12"/>
  <c r="H12" s="1"/>
  <c r="H49"/>
  <c r="H46"/>
  <c r="H45"/>
  <c r="H42"/>
  <c r="H41"/>
  <c r="H38"/>
  <c r="Q37"/>
  <c r="O37"/>
  <c r="H37"/>
  <c r="Q34"/>
  <c r="O34"/>
  <c r="H34"/>
  <c r="H33"/>
  <c r="H30"/>
  <c r="H29"/>
  <c r="N26"/>
  <c r="M26"/>
  <c r="H26"/>
  <c r="H25"/>
  <c r="Q24"/>
  <c r="O24"/>
  <c r="H22"/>
  <c r="Q21"/>
  <c r="H21"/>
  <c r="Q20"/>
  <c r="Q19"/>
  <c r="Q18"/>
  <c r="H18"/>
  <c r="Q17"/>
  <c r="H17"/>
  <c r="H14"/>
  <c r="H13"/>
  <c r="Q7"/>
  <c r="O7"/>
  <c r="N7"/>
  <c r="M7"/>
  <c r="L7"/>
  <c r="K7"/>
  <c r="H7"/>
  <c r="H52" l="1"/>
</calcChain>
</file>

<file path=xl/sharedStrings.xml><?xml version="1.0" encoding="utf-8"?>
<sst xmlns="http://schemas.openxmlformats.org/spreadsheetml/2006/main" count="143" uniqueCount="74">
  <si>
    <t>N°</t>
  </si>
  <si>
    <t>Désignation</t>
  </si>
  <si>
    <t>U</t>
  </si>
  <si>
    <t>Q</t>
  </si>
  <si>
    <t>Total</t>
  </si>
  <si>
    <t>Projet</t>
  </si>
  <si>
    <t>CSM</t>
  </si>
  <si>
    <t>COLAS-PE</t>
  </si>
  <si>
    <t>SNERCT-PE</t>
  </si>
  <si>
    <t>AGRIPPA</t>
  </si>
  <si>
    <t>ADOMA-Paris16</t>
  </si>
  <si>
    <t>DOURDAN</t>
  </si>
  <si>
    <t>LYON</t>
  </si>
  <si>
    <t>MARSEILLE</t>
  </si>
  <si>
    <t>CURAGE (CHIFFRAGE RAPIDE)</t>
  </si>
  <si>
    <t>SHO exis</t>
  </si>
  <si>
    <t>SHO</t>
  </si>
  <si>
    <t>Surface</t>
  </si>
  <si>
    <t>m²SDP</t>
  </si>
  <si>
    <t>COTEC-CSM</t>
  </si>
  <si>
    <t>CURAGE DETAILS</t>
  </si>
  <si>
    <t xml:space="preserve">Neutralisation des fluides </t>
  </si>
  <si>
    <t>cfo/cfa</t>
  </si>
  <si>
    <t>ff</t>
  </si>
  <si>
    <t xml:space="preserve">ventilations et autres </t>
  </si>
  <si>
    <t xml:space="preserve">réseaux d'eau </t>
  </si>
  <si>
    <t xml:space="preserve">chauffage </t>
  </si>
  <si>
    <t>dépose fluides du garage</t>
  </si>
  <si>
    <t>m²</t>
  </si>
  <si>
    <t>Curage</t>
  </si>
  <si>
    <t xml:space="preserve">curage du vide sanitaire </t>
  </si>
  <si>
    <t>m3</t>
  </si>
  <si>
    <t>dépose des portes intérieures</t>
  </si>
  <si>
    <t>u</t>
  </si>
  <si>
    <t xml:space="preserve">dépose des placards et autres rangements </t>
  </si>
  <si>
    <t xml:space="preserve">dépose des faux plafonds </t>
  </si>
  <si>
    <t>démolition des cloisons non porteuses</t>
  </si>
  <si>
    <t xml:space="preserve">piochement des carrelages </t>
  </si>
  <si>
    <t xml:space="preserve">dépose des sols souples </t>
  </si>
  <si>
    <t>dépose de sol dur type marbre (hall,accueil,palier..)</t>
  </si>
  <si>
    <t>ADOMA</t>
  </si>
  <si>
    <t>dépose de sol dur type carrelage</t>
  </si>
  <si>
    <t xml:space="preserve">dépose de la cuisine </t>
  </si>
  <si>
    <t xml:space="preserve">dépose des appareillages de plomberies </t>
  </si>
  <si>
    <t xml:space="preserve">dépose appareillagé électrique et filerie </t>
  </si>
  <si>
    <t>m²SU</t>
  </si>
  <si>
    <t xml:space="preserve">dépose réseau de ventilation </t>
  </si>
  <si>
    <t xml:space="preserve">dépose des GC ext </t>
  </si>
  <si>
    <t>ml</t>
  </si>
  <si>
    <t xml:space="preserve">dépose des ascenseurs </t>
  </si>
  <si>
    <t xml:space="preserve">dépose de l'étanchéité </t>
  </si>
  <si>
    <t xml:space="preserve">dépose des becquets </t>
  </si>
  <si>
    <t xml:space="preserve">curage des édicules </t>
  </si>
  <si>
    <t xml:space="preserve">m² </t>
  </si>
  <si>
    <t>enlèvement des gravois foisonnés</t>
  </si>
  <si>
    <t>Dépose de plinthes carrelé</t>
  </si>
  <si>
    <t>Dépose de plinthes</t>
  </si>
  <si>
    <t xml:space="preserve">Piochage de faience </t>
  </si>
  <si>
    <t>Dépose skydome</t>
  </si>
  <si>
    <t>Dépose couvertine</t>
  </si>
  <si>
    <t>Dépose blocs de portes 1 vtl</t>
  </si>
  <si>
    <t>Dépose blocs de portes 2 vtx</t>
  </si>
  <si>
    <t>Dépose blocs de portes coulissantes</t>
  </si>
  <si>
    <t>Dépose de fênetres</t>
  </si>
  <si>
    <t>Dépose des stores intérieurs</t>
  </si>
  <si>
    <t>Dépose de la charpente métal</t>
  </si>
  <si>
    <t>Dépose d'ascenseurs</t>
  </si>
  <si>
    <t>Dépose couvertures ext</t>
  </si>
  <si>
    <t>Dépose des miroirs</t>
  </si>
  <si>
    <t>TOTAL CURAGE</t>
  </si>
  <si>
    <t xml:space="preserve">PU liste </t>
  </si>
  <si>
    <t>DECALER(dept;;EQUIV(G6;J5:Q5;0);)</t>
  </si>
  <si>
    <t xml:space="preserve">selectionner la plage en vert  &gt;&gt;saisir la formule &gt;&gt;valider avec les 3 touches ctrl  maj Entrée en simultané </t>
  </si>
  <si>
    <t xml:space="preserve">selectionner la plage en jaune  ; la nommer "dept"  ; le nom sera utilisé dans Decaler 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</si>
</sst>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_-* #,##0.00\ [$€-40C]_-;\-* #,##0.00\ [$€-40C]_-;_-* &quot;-&quot;??\ [$€-40C]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u/>
      <sz val="11"/>
      <color rgb="FF00B0F0"/>
      <name val="Arial"/>
      <family val="2"/>
    </font>
    <font>
      <b/>
      <sz val="12"/>
      <color theme="1"/>
      <name val="Calibri"/>
      <family val="2"/>
      <scheme val="minor"/>
    </font>
    <font>
      <i/>
      <u/>
      <sz val="11"/>
      <color rgb="FF00B0F0"/>
      <name val="Calibri"/>
      <family val="2"/>
      <scheme val="minor"/>
    </font>
    <font>
      <i/>
      <sz val="1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1" xfId="0" applyFont="1" applyBorder="1"/>
    <xf numFmtId="0" fontId="4" fillId="0" borderId="3" xfId="0" applyFont="1" applyBorder="1" applyAlignment="1">
      <alignment horizontal="center"/>
    </xf>
    <xf numFmtId="164" fontId="4" fillId="0" borderId="3" xfId="1" applyFont="1" applyBorder="1"/>
    <xf numFmtId="165" fontId="4" fillId="0" borderId="3" xfId="1" applyNumberFormat="1" applyFont="1" applyBorder="1"/>
    <xf numFmtId="44" fontId="4" fillId="0" borderId="4" xfId="2" applyFont="1" applyBorder="1"/>
    <xf numFmtId="0" fontId="0" fillId="0" borderId="2" xfId="0" applyBorder="1"/>
    <xf numFmtId="44" fontId="0" fillId="0" borderId="1" xfId="2" applyFont="1" applyBorder="1"/>
    <xf numFmtId="44" fontId="0" fillId="0" borderId="1" xfId="2" applyFont="1" applyFill="1" applyBorder="1"/>
    <xf numFmtId="0" fontId="3" fillId="0" borderId="5" xfId="0" applyFont="1" applyBorder="1"/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center"/>
    </xf>
    <xf numFmtId="164" fontId="4" fillId="3" borderId="7" xfId="1" applyFont="1" applyFill="1" applyBorder="1"/>
    <xf numFmtId="44" fontId="4" fillId="3" borderId="8" xfId="2" applyFont="1" applyFill="1" applyBorder="1"/>
    <xf numFmtId="0" fontId="0" fillId="0" borderId="9" xfId="0" applyBorder="1"/>
    <xf numFmtId="44" fontId="0" fillId="3" borderId="9" xfId="2" applyFont="1" applyFill="1" applyBorder="1"/>
    <xf numFmtId="0" fontId="3" fillId="0" borderId="6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4" fillId="3" borderId="0" xfId="0" applyFont="1" applyFill="1" applyAlignment="1">
      <alignment horizontal="center"/>
    </xf>
    <xf numFmtId="164" fontId="4" fillId="2" borderId="11" xfId="1" applyFont="1" applyFill="1" applyBorder="1"/>
    <xf numFmtId="165" fontId="4" fillId="3" borderId="11" xfId="1" applyNumberFormat="1" applyFont="1" applyFill="1" applyBorder="1"/>
    <xf numFmtId="44" fontId="4" fillId="3" borderId="12" xfId="2" applyFont="1" applyFill="1" applyBorder="1"/>
    <xf numFmtId="0" fontId="0" fillId="0" borderId="5" xfId="0" applyBorder="1"/>
    <xf numFmtId="44" fontId="2" fillId="3" borderId="5" xfId="2" applyFont="1" applyFill="1" applyBorder="1"/>
    <xf numFmtId="44" fontId="0" fillId="3" borderId="5" xfId="2" applyFont="1" applyFill="1" applyBorder="1"/>
    <xf numFmtId="0" fontId="3" fillId="0" borderId="13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164" fontId="4" fillId="3" borderId="16" xfId="1" applyFont="1" applyFill="1" applyBorder="1"/>
    <xf numFmtId="165" fontId="4" fillId="3" borderId="16" xfId="1" applyNumberFormat="1" applyFont="1" applyFill="1" applyBorder="1"/>
    <xf numFmtId="44" fontId="0" fillId="3" borderId="17" xfId="2" applyFont="1" applyFill="1" applyBorder="1"/>
    <xf numFmtId="0" fontId="6" fillId="4" borderId="2" xfId="0" applyFont="1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6" xfId="0" applyFill="1" applyBorder="1" applyAlignment="1">
      <alignment horizontal="center"/>
    </xf>
    <xf numFmtId="164" fontId="0" fillId="3" borderId="7" xfId="1" applyFont="1" applyFill="1" applyBorder="1"/>
    <xf numFmtId="165" fontId="0" fillId="3" borderId="7" xfId="1" applyNumberFormat="1" applyFont="1" applyFill="1" applyBorder="1"/>
    <xf numFmtId="44" fontId="0" fillId="3" borderId="8" xfId="2" applyFont="1" applyFill="1" applyBorder="1"/>
    <xf numFmtId="0" fontId="0" fillId="0" borderId="18" xfId="0" applyBorder="1"/>
    <xf numFmtId="0" fontId="7" fillId="0" borderId="0" xfId="0" applyFont="1"/>
    <xf numFmtId="0" fontId="0" fillId="0" borderId="12" xfId="0" applyBorder="1"/>
    <xf numFmtId="0" fontId="0" fillId="3" borderId="18" xfId="0" applyFill="1" applyBorder="1" applyAlignment="1">
      <alignment horizontal="center"/>
    </xf>
    <xf numFmtId="164" fontId="0" fillId="3" borderId="11" xfId="1" applyFont="1" applyFill="1" applyBorder="1"/>
    <xf numFmtId="165" fontId="0" fillId="3" borderId="11" xfId="1" applyNumberFormat="1" applyFont="1" applyFill="1" applyBorder="1"/>
    <xf numFmtId="44" fontId="0" fillId="3" borderId="12" xfId="2" applyFont="1" applyFill="1" applyBorder="1"/>
    <xf numFmtId="0" fontId="4" fillId="0" borderId="12" xfId="0" applyFont="1" applyBorder="1"/>
    <xf numFmtId="44" fontId="1" fillId="3" borderId="5" xfId="2" applyFont="1" applyFill="1" applyBorder="1"/>
    <xf numFmtId="44" fontId="2" fillId="3" borderId="11" xfId="2" applyFont="1" applyFill="1" applyBorder="1"/>
    <xf numFmtId="0" fontId="8" fillId="0" borderId="12" xfId="0" quotePrefix="1" applyFont="1" applyBorder="1"/>
    <xf numFmtId="0" fontId="0" fillId="3" borderId="2" xfId="0" applyFill="1" applyBorder="1" applyAlignment="1">
      <alignment horizontal="center"/>
    </xf>
    <xf numFmtId="164" fontId="0" fillId="3" borderId="19" xfId="1" applyFont="1" applyFill="1" applyBorder="1"/>
    <xf numFmtId="165" fontId="0" fillId="3" borderId="19" xfId="1" applyNumberFormat="1" applyFont="1" applyFill="1" applyBorder="1"/>
    <xf numFmtId="44" fontId="2" fillId="3" borderId="4" xfId="2" applyFont="1" applyFill="1" applyBorder="1"/>
    <xf numFmtId="0" fontId="0" fillId="0" borderId="17" xfId="0" applyBorder="1"/>
    <xf numFmtId="0" fontId="0" fillId="0" borderId="0" xfId="0" applyAlignment="1">
      <alignment horizontal="center"/>
    </xf>
    <xf numFmtId="164" fontId="0" fillId="0" borderId="0" xfId="1" applyFont="1"/>
    <xf numFmtId="165" fontId="0" fillId="0" borderId="0" xfId="1" applyNumberFormat="1" applyFont="1"/>
    <xf numFmtId="44" fontId="0" fillId="0" borderId="0" xfId="2" applyFont="1"/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165" fontId="4" fillId="5" borderId="7" xfId="1" applyNumberFormat="1" applyFont="1" applyFill="1" applyBorder="1"/>
    <xf numFmtId="164" fontId="0" fillId="3" borderId="21" xfId="1" applyFont="1" applyFill="1" applyBorder="1"/>
    <xf numFmtId="164" fontId="0" fillId="4" borderId="21" xfId="1" applyFont="1" applyFill="1" applyBorder="1"/>
    <xf numFmtId="165" fontId="0" fillId="7" borderId="20" xfId="1" applyNumberFormat="1" applyFont="1" applyFill="1" applyBorder="1"/>
    <xf numFmtId="0" fontId="0" fillId="6" borderId="5" xfId="0" applyFill="1" applyBorder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53"/>
  <sheetViews>
    <sheetView tabSelected="1" topLeftCell="B1" zoomScale="80" zoomScaleNormal="80" workbookViewId="0">
      <selection activeCell="O3" sqref="O3"/>
    </sheetView>
  </sheetViews>
  <sheetFormatPr baseColWidth="10" defaultRowHeight="14.5"/>
  <cols>
    <col min="2" max="2" width="2.1796875" customWidth="1"/>
    <col min="3" max="3" width="2.7265625" customWidth="1"/>
    <col min="4" max="4" width="55.54296875" customWidth="1"/>
  </cols>
  <sheetData>
    <row r="1" spans="1:17">
      <c r="F1" t="s">
        <v>73</v>
      </c>
    </row>
    <row r="3" spans="1:17">
      <c r="F3" t="s">
        <v>72</v>
      </c>
    </row>
    <row r="4" spans="1:17" ht="15" thickBot="1">
      <c r="F4" t="s">
        <v>71</v>
      </c>
    </row>
    <row r="5" spans="1:17" ht="15" thickBot="1">
      <c r="A5" s="1" t="s">
        <v>0</v>
      </c>
      <c r="B5" s="61" t="s">
        <v>1</v>
      </c>
      <c r="C5" s="62"/>
      <c r="D5" s="63"/>
      <c r="E5" s="2" t="s">
        <v>2</v>
      </c>
      <c r="F5" s="3" t="s">
        <v>3</v>
      </c>
      <c r="G5" s="4" t="s">
        <v>70</v>
      </c>
      <c r="H5" s="5" t="s">
        <v>4</v>
      </c>
      <c r="I5" s="6" t="s">
        <v>5</v>
      </c>
      <c r="J5" s="7" t="s">
        <v>6</v>
      </c>
      <c r="K5" s="7" t="s">
        <v>7</v>
      </c>
      <c r="L5" s="8" t="s">
        <v>8</v>
      </c>
      <c r="M5" s="8" t="s">
        <v>9</v>
      </c>
      <c r="N5" s="8" t="s">
        <v>10</v>
      </c>
      <c r="O5" s="8" t="s">
        <v>11</v>
      </c>
      <c r="P5" s="8" t="s">
        <v>12</v>
      </c>
      <c r="Q5" s="7" t="s">
        <v>13</v>
      </c>
    </row>
    <row r="6" spans="1:17" ht="15" thickBot="1">
      <c r="A6" s="9"/>
      <c r="B6" s="10" t="s">
        <v>14</v>
      </c>
      <c r="C6" s="11"/>
      <c r="D6" s="12"/>
      <c r="E6" s="13"/>
      <c r="F6" s="14"/>
      <c r="G6" s="67" t="s">
        <v>9</v>
      </c>
      <c r="H6" s="15"/>
      <c r="I6" s="16"/>
      <c r="J6" s="17"/>
      <c r="K6" s="17"/>
      <c r="L6" s="17"/>
      <c r="M6" s="17"/>
      <c r="N6" s="17"/>
      <c r="O6" s="17" t="s">
        <v>15</v>
      </c>
      <c r="P6" s="17"/>
      <c r="Q6" s="17" t="s">
        <v>16</v>
      </c>
    </row>
    <row r="7" spans="1:17">
      <c r="A7" s="9"/>
      <c r="B7" s="18"/>
      <c r="C7" s="19" t="s">
        <v>17</v>
      </c>
      <c r="D7" s="20"/>
      <c r="E7" s="21" t="s">
        <v>18</v>
      </c>
      <c r="F7" s="22"/>
      <c r="G7" s="23">
        <v>20</v>
      </c>
      <c r="H7" s="24">
        <f>G7*F7</f>
        <v>0</v>
      </c>
      <c r="I7" s="25" t="s">
        <v>19</v>
      </c>
      <c r="J7" s="26">
        <v>20</v>
      </c>
      <c r="K7" s="27">
        <f>72464.39/1534</f>
        <v>47.238846153846154</v>
      </c>
      <c r="L7" s="27">
        <f>60974.06/1534</f>
        <v>39.748409387222942</v>
      </c>
      <c r="M7" s="27">
        <f>133788.43/2975.9</f>
        <v>44.957300312510498</v>
      </c>
      <c r="N7" s="27">
        <f>376743.07/9799</f>
        <v>38.447093580977651</v>
      </c>
      <c r="O7" s="27">
        <f>327057.15/4626.63</f>
        <v>70.69014595937</v>
      </c>
      <c r="P7" s="27">
        <v>46.8</v>
      </c>
      <c r="Q7" s="27">
        <f>129970/3052</f>
        <v>42.585190039318476</v>
      </c>
    </row>
    <row r="8" spans="1:17" ht="15" thickBot="1">
      <c r="A8" s="9"/>
      <c r="B8" s="28"/>
      <c r="C8" s="29"/>
      <c r="D8" s="30"/>
      <c r="E8" s="21"/>
      <c r="F8" s="31"/>
      <c r="G8" s="32"/>
      <c r="H8" s="24"/>
      <c r="I8" s="25"/>
      <c r="J8" s="33"/>
      <c r="K8" s="33"/>
      <c r="L8" s="33"/>
      <c r="M8" s="33"/>
      <c r="N8" s="33"/>
      <c r="O8" s="33"/>
      <c r="P8" s="33"/>
      <c r="Q8" s="33"/>
    </row>
    <row r="9" spans="1:17" ht="16" thickBot="1">
      <c r="A9" s="25"/>
      <c r="B9" s="34" t="s">
        <v>20</v>
      </c>
      <c r="C9" s="35"/>
      <c r="D9" s="36"/>
      <c r="E9" s="37"/>
      <c r="F9" s="38"/>
      <c r="G9" s="39"/>
      <c r="H9" s="40"/>
      <c r="I9" s="16"/>
      <c r="J9" s="27"/>
      <c r="K9" s="27"/>
      <c r="L9" s="27"/>
      <c r="M9" s="27"/>
      <c r="N9" s="27"/>
      <c r="O9" s="27"/>
      <c r="P9" s="27"/>
      <c r="Q9" s="27"/>
    </row>
    <row r="10" spans="1:17">
      <c r="A10" s="25"/>
      <c r="B10" s="41"/>
      <c r="C10" s="42" t="s">
        <v>21</v>
      </c>
      <c r="D10" s="43"/>
      <c r="E10" s="44"/>
      <c r="F10" s="68"/>
      <c r="G10" s="70">
        <f t="array" aca="1" ref="G10:G50" ca="1">OFFSET(dept,,MATCH(G6,J5:Q5,0),)</f>
        <v>0</v>
      </c>
      <c r="H10" s="47"/>
      <c r="I10" s="71"/>
      <c r="J10" s="27"/>
      <c r="K10" s="27"/>
      <c r="L10" s="27"/>
      <c r="M10" s="27"/>
      <c r="N10" s="27"/>
      <c r="O10" s="27"/>
      <c r="P10" s="27"/>
      <c r="Q10" s="27"/>
    </row>
    <row r="11" spans="1:17">
      <c r="A11" s="25"/>
      <c r="B11" s="41"/>
      <c r="D11" s="48" t="s">
        <v>22</v>
      </c>
      <c r="E11" s="44" t="s">
        <v>23</v>
      </c>
      <c r="F11" s="68">
        <v>1</v>
      </c>
      <c r="G11" s="70">
        <f ca="1"/>
        <v>0</v>
      </c>
      <c r="H11" s="24">
        <f ca="1">G11*F11</f>
        <v>0</v>
      </c>
      <c r="I11" s="71" t="s">
        <v>6</v>
      </c>
      <c r="J11" s="27"/>
      <c r="K11" s="27"/>
      <c r="L11" s="27"/>
      <c r="M11" s="27"/>
      <c r="N11" s="27"/>
      <c r="O11" s="27"/>
      <c r="P11" s="27"/>
      <c r="Q11" s="27"/>
    </row>
    <row r="12" spans="1:17">
      <c r="A12" s="25"/>
      <c r="B12" s="41"/>
      <c r="D12" s="48" t="s">
        <v>24</v>
      </c>
      <c r="E12" s="44" t="s">
        <v>23</v>
      </c>
      <c r="F12" s="68">
        <v>1</v>
      </c>
      <c r="G12" s="70">
        <f ca="1"/>
        <v>0</v>
      </c>
      <c r="H12" s="24">
        <f ca="1">G12*F12</f>
        <v>0</v>
      </c>
      <c r="I12" s="71" t="s">
        <v>6</v>
      </c>
      <c r="J12" s="27"/>
      <c r="K12" s="27"/>
      <c r="L12" s="27"/>
      <c r="M12" s="27"/>
      <c r="N12" s="27"/>
      <c r="O12" s="27"/>
      <c r="P12" s="27"/>
      <c r="Q12" s="27"/>
    </row>
    <row r="13" spans="1:17">
      <c r="A13" s="25"/>
      <c r="B13" s="41"/>
      <c r="D13" s="48" t="s">
        <v>25</v>
      </c>
      <c r="E13" s="44" t="s">
        <v>23</v>
      </c>
      <c r="F13" s="68">
        <v>1</v>
      </c>
      <c r="G13" s="70">
        <f ca="1"/>
        <v>0</v>
      </c>
      <c r="H13" s="24">
        <f ca="1">G13*F13</f>
        <v>0</v>
      </c>
      <c r="I13" s="71" t="s">
        <v>6</v>
      </c>
      <c r="J13" s="27"/>
      <c r="K13" s="27"/>
      <c r="L13" s="27"/>
      <c r="M13" s="27"/>
      <c r="N13" s="27"/>
      <c r="O13" s="27"/>
      <c r="P13" s="27"/>
      <c r="Q13" s="27"/>
    </row>
    <row r="14" spans="1:17">
      <c r="A14" s="25"/>
      <c r="B14" s="41"/>
      <c r="D14" s="48" t="s">
        <v>26</v>
      </c>
      <c r="E14" s="44" t="s">
        <v>23</v>
      </c>
      <c r="F14" s="68">
        <v>1</v>
      </c>
      <c r="G14" s="70">
        <f ca="1"/>
        <v>0</v>
      </c>
      <c r="H14" s="24">
        <f ca="1">G14*F14</f>
        <v>0</v>
      </c>
      <c r="I14" s="71" t="s">
        <v>6</v>
      </c>
      <c r="J14" s="27"/>
      <c r="K14" s="27"/>
      <c r="L14" s="27"/>
      <c r="M14" s="27"/>
      <c r="N14" s="27"/>
      <c r="O14" s="27"/>
      <c r="P14" s="27"/>
      <c r="Q14" s="27"/>
    </row>
    <row r="15" spans="1:17">
      <c r="A15" s="25"/>
      <c r="B15" s="41"/>
      <c r="D15" s="48" t="s">
        <v>27</v>
      </c>
      <c r="E15" s="44" t="s">
        <v>28</v>
      </c>
      <c r="F15" s="69"/>
      <c r="G15" s="70">
        <f ca="1"/>
        <v>24</v>
      </c>
      <c r="H15" s="24">
        <f ca="1">G15*F15</f>
        <v>0</v>
      </c>
      <c r="I15" s="71" t="s">
        <v>9</v>
      </c>
      <c r="J15" s="27">
        <v>0</v>
      </c>
      <c r="K15" s="27">
        <v>0</v>
      </c>
      <c r="L15" s="27">
        <v>0</v>
      </c>
      <c r="M15" s="27">
        <v>24</v>
      </c>
      <c r="N15" s="27">
        <v>0</v>
      </c>
      <c r="O15" s="27">
        <v>0</v>
      </c>
      <c r="P15" s="27">
        <v>0</v>
      </c>
      <c r="Q15" s="27">
        <v>0</v>
      </c>
    </row>
    <row r="16" spans="1:17">
      <c r="A16" s="25"/>
      <c r="B16" s="41"/>
      <c r="C16" s="42" t="s">
        <v>29</v>
      </c>
      <c r="D16" s="48"/>
      <c r="E16" s="44"/>
      <c r="F16" s="68"/>
      <c r="G16" s="70">
        <f ca="1"/>
        <v>0</v>
      </c>
      <c r="H16" s="47"/>
      <c r="I16" s="71"/>
      <c r="J16" s="27"/>
      <c r="K16" s="27"/>
      <c r="L16" s="27"/>
      <c r="M16" s="27"/>
      <c r="N16" s="27"/>
      <c r="O16" s="27"/>
      <c r="P16" s="27"/>
      <c r="Q16" s="27"/>
    </row>
    <row r="17" spans="1:17">
      <c r="A17" s="25"/>
      <c r="B17" s="41"/>
      <c r="D17" s="48" t="s">
        <v>30</v>
      </c>
      <c r="E17" s="44" t="s">
        <v>31</v>
      </c>
      <c r="F17" s="69"/>
      <c r="G17" s="70">
        <f ca="1"/>
        <v>0</v>
      </c>
      <c r="H17" s="24">
        <f t="shared" ref="H17:H49" ca="1" si="0">G17*F17</f>
        <v>0</v>
      </c>
      <c r="I17" s="71" t="s">
        <v>6</v>
      </c>
      <c r="J17" s="26">
        <v>350</v>
      </c>
      <c r="K17" s="49">
        <v>0</v>
      </c>
      <c r="L17" s="49">
        <v>0</v>
      </c>
      <c r="M17" s="49">
        <v>0</v>
      </c>
      <c r="N17" s="27">
        <v>0</v>
      </c>
      <c r="O17" s="27">
        <v>0</v>
      </c>
      <c r="P17" s="27"/>
      <c r="Q17" s="27">
        <f>0</f>
        <v>0</v>
      </c>
    </row>
    <row r="18" spans="1:17">
      <c r="A18" s="25"/>
      <c r="B18" s="41"/>
      <c r="D18" s="48" t="s">
        <v>32</v>
      </c>
      <c r="E18" s="44" t="s">
        <v>33</v>
      </c>
      <c r="F18" s="69"/>
      <c r="G18" s="70">
        <f ca="1"/>
        <v>0</v>
      </c>
      <c r="H18" s="24">
        <f t="shared" ca="1" si="0"/>
        <v>0</v>
      </c>
      <c r="I18" s="71" t="s">
        <v>6</v>
      </c>
      <c r="J18" s="26">
        <v>10</v>
      </c>
      <c r="K18" s="49">
        <v>0</v>
      </c>
      <c r="L18" s="49">
        <v>0</v>
      </c>
      <c r="M18" s="49">
        <v>0</v>
      </c>
      <c r="N18" s="27">
        <v>0</v>
      </c>
      <c r="O18" s="27">
        <v>12.6</v>
      </c>
      <c r="P18" s="27"/>
      <c r="Q18" s="27">
        <f>0</f>
        <v>0</v>
      </c>
    </row>
    <row r="19" spans="1:17" ht="15.5" customHeight="1">
      <c r="A19" s="25"/>
      <c r="B19" s="41"/>
      <c r="D19" s="48" t="s">
        <v>34</v>
      </c>
      <c r="E19" s="44" t="s">
        <v>33</v>
      </c>
      <c r="F19" s="69"/>
      <c r="G19" s="70">
        <f ca="1"/>
        <v>0</v>
      </c>
      <c r="H19" s="24">
        <f t="shared" ca="1" si="0"/>
        <v>0</v>
      </c>
      <c r="I19" s="71" t="s">
        <v>6</v>
      </c>
      <c r="J19" s="26">
        <v>10</v>
      </c>
      <c r="K19" s="49">
        <v>0</v>
      </c>
      <c r="L19" s="49">
        <v>0</v>
      </c>
      <c r="M19" s="49">
        <v>0</v>
      </c>
      <c r="N19" s="27">
        <v>10</v>
      </c>
      <c r="O19" s="27">
        <v>21</v>
      </c>
      <c r="P19" s="27"/>
      <c r="Q19" s="27">
        <f>0</f>
        <v>0</v>
      </c>
    </row>
    <row r="20" spans="1:17">
      <c r="A20" s="25"/>
      <c r="B20" s="41"/>
      <c r="D20" s="48" t="s">
        <v>35</v>
      </c>
      <c r="E20" s="44" t="s">
        <v>28</v>
      </c>
      <c r="F20" s="69"/>
      <c r="G20" s="70">
        <f ca="1"/>
        <v>18</v>
      </c>
      <c r="H20" s="24">
        <f t="shared" ca="1" si="0"/>
        <v>0</v>
      </c>
      <c r="I20" s="71" t="s">
        <v>6</v>
      </c>
      <c r="J20" s="26">
        <v>8</v>
      </c>
      <c r="K20" s="49">
        <v>0</v>
      </c>
      <c r="L20" s="49">
        <v>0</v>
      </c>
      <c r="M20" s="27">
        <v>18</v>
      </c>
      <c r="N20" s="27">
        <v>3</v>
      </c>
      <c r="O20" s="27">
        <v>8.4</v>
      </c>
      <c r="P20" s="27"/>
      <c r="Q20" s="27">
        <f>0</f>
        <v>0</v>
      </c>
    </row>
    <row r="21" spans="1:17">
      <c r="A21" s="25"/>
      <c r="B21" s="41"/>
      <c r="D21" s="48" t="s">
        <v>36</v>
      </c>
      <c r="E21" s="44" t="s">
        <v>28</v>
      </c>
      <c r="F21" s="69"/>
      <c r="G21" s="70">
        <f ca="1"/>
        <v>18</v>
      </c>
      <c r="H21" s="24">
        <f t="shared" ca="1" si="0"/>
        <v>0</v>
      </c>
      <c r="I21" s="71" t="s">
        <v>6</v>
      </c>
      <c r="J21" s="26">
        <v>10</v>
      </c>
      <c r="K21" s="27">
        <v>0</v>
      </c>
      <c r="L21" s="27">
        <v>0</v>
      </c>
      <c r="M21" s="27">
        <v>18</v>
      </c>
      <c r="N21" s="27">
        <v>0</v>
      </c>
      <c r="O21" s="27">
        <v>15.75</v>
      </c>
      <c r="P21" s="27"/>
      <c r="Q21" s="27">
        <f>0</f>
        <v>0</v>
      </c>
    </row>
    <row r="22" spans="1:17">
      <c r="A22" s="25"/>
      <c r="B22" s="41"/>
      <c r="D22" s="48" t="s">
        <v>37</v>
      </c>
      <c r="E22" s="44" t="s">
        <v>28</v>
      </c>
      <c r="F22" s="69"/>
      <c r="G22" s="70">
        <f ca="1"/>
        <v>0</v>
      </c>
      <c r="H22" s="24">
        <f t="shared" ca="1" si="0"/>
        <v>0</v>
      </c>
      <c r="I22" s="71" t="s">
        <v>6</v>
      </c>
      <c r="J22" s="26">
        <v>15</v>
      </c>
      <c r="K22" s="49">
        <v>0</v>
      </c>
      <c r="L22" s="49">
        <v>0</v>
      </c>
      <c r="M22" s="27">
        <v>0</v>
      </c>
      <c r="N22" s="27">
        <v>0</v>
      </c>
      <c r="O22" s="27">
        <v>26.25</v>
      </c>
      <c r="P22" s="27"/>
      <c r="Q22" s="27">
        <v>25</v>
      </c>
    </row>
    <row r="23" spans="1:17">
      <c r="A23" s="25"/>
      <c r="B23" s="41"/>
      <c r="D23" s="48" t="s">
        <v>38</v>
      </c>
      <c r="E23" s="44" t="s">
        <v>28</v>
      </c>
      <c r="F23" s="69"/>
      <c r="G23" s="70">
        <f ca="1"/>
        <v>18</v>
      </c>
      <c r="H23" s="24">
        <f t="shared" ca="1" si="0"/>
        <v>0</v>
      </c>
      <c r="I23" s="71" t="s">
        <v>6</v>
      </c>
      <c r="J23" s="26">
        <v>4</v>
      </c>
      <c r="K23" s="27">
        <v>0</v>
      </c>
      <c r="L23" s="27">
        <v>9.9</v>
      </c>
      <c r="M23" s="27">
        <v>18</v>
      </c>
      <c r="N23" s="27">
        <v>3</v>
      </c>
      <c r="O23" s="27">
        <v>4.2</v>
      </c>
      <c r="P23" s="27"/>
      <c r="Q23" s="27">
        <v>5</v>
      </c>
    </row>
    <row r="24" spans="1:17">
      <c r="A24" s="25"/>
      <c r="B24" s="41"/>
      <c r="D24" s="48" t="s">
        <v>39</v>
      </c>
      <c r="E24" s="44" t="s">
        <v>28</v>
      </c>
      <c r="F24" s="69"/>
      <c r="G24" s="70">
        <f ca="1"/>
        <v>36</v>
      </c>
      <c r="H24" s="24">
        <f t="shared" ca="1" si="0"/>
        <v>0</v>
      </c>
      <c r="I24" s="71" t="s">
        <v>40</v>
      </c>
      <c r="J24" s="49">
        <v>0</v>
      </c>
      <c r="K24" s="27">
        <v>17.37</v>
      </c>
      <c r="L24" s="27">
        <v>9.9</v>
      </c>
      <c r="M24" s="27">
        <v>36</v>
      </c>
      <c r="N24" s="50">
        <v>18</v>
      </c>
      <c r="O24" s="27">
        <f>0</f>
        <v>0</v>
      </c>
      <c r="P24" s="27"/>
      <c r="Q24" s="27">
        <f>0</f>
        <v>0</v>
      </c>
    </row>
    <row r="25" spans="1:17">
      <c r="A25" s="25"/>
      <c r="B25" s="41"/>
      <c r="D25" s="48" t="s">
        <v>41</v>
      </c>
      <c r="E25" s="44" t="s">
        <v>28</v>
      </c>
      <c r="F25" s="69"/>
      <c r="G25" s="70">
        <f ca="1"/>
        <v>36</v>
      </c>
      <c r="H25" s="24">
        <f t="shared" ca="1" si="0"/>
        <v>0</v>
      </c>
      <c r="I25" s="71" t="s">
        <v>40</v>
      </c>
      <c r="J25" s="49">
        <v>0</v>
      </c>
      <c r="K25" s="27">
        <v>17.37</v>
      </c>
      <c r="L25" s="27">
        <v>9.9</v>
      </c>
      <c r="M25" s="27">
        <v>36</v>
      </c>
      <c r="N25" s="50">
        <v>10</v>
      </c>
      <c r="O25" s="49">
        <v>0</v>
      </c>
      <c r="P25" s="27"/>
      <c r="Q25" s="27">
        <v>25</v>
      </c>
    </row>
    <row r="26" spans="1:17">
      <c r="A26" s="25"/>
      <c r="B26" s="41"/>
      <c r="D26" s="48" t="s">
        <v>42</v>
      </c>
      <c r="E26" s="44" t="s">
        <v>23</v>
      </c>
      <c r="F26" s="69"/>
      <c r="G26" s="70">
        <f ca="1"/>
        <v>0</v>
      </c>
      <c r="H26" s="24">
        <f t="shared" ca="1" si="0"/>
        <v>0</v>
      </c>
      <c r="I26" s="71" t="s">
        <v>6</v>
      </c>
      <c r="J26" s="26">
        <v>2500</v>
      </c>
      <c r="K26" s="27">
        <v>0</v>
      </c>
      <c r="L26" s="27">
        <v>0</v>
      </c>
      <c r="M26" s="27">
        <f>0</f>
        <v>0</v>
      </c>
      <c r="N26" s="27">
        <f>0</f>
        <v>0</v>
      </c>
      <c r="O26" s="49">
        <v>0</v>
      </c>
      <c r="P26" s="27"/>
      <c r="Q26" s="49">
        <v>0</v>
      </c>
    </row>
    <row r="27" spans="1:17">
      <c r="A27" s="25"/>
      <c r="B27" s="41"/>
      <c r="D27" s="48" t="s">
        <v>43</v>
      </c>
      <c r="E27" s="44" t="s">
        <v>33</v>
      </c>
      <c r="F27" s="69"/>
      <c r="G27" s="70">
        <f ca="1"/>
        <v>0</v>
      </c>
      <c r="H27" s="24">
        <f t="shared" ca="1" si="0"/>
        <v>0</v>
      </c>
      <c r="I27" s="71" t="s">
        <v>6</v>
      </c>
      <c r="J27" s="26">
        <v>10</v>
      </c>
      <c r="K27" s="27">
        <v>24.82</v>
      </c>
      <c r="L27" s="27">
        <v>79.2</v>
      </c>
      <c r="M27" s="49">
        <v>0</v>
      </c>
      <c r="N27" s="49">
        <v>0</v>
      </c>
      <c r="O27" s="27">
        <v>0</v>
      </c>
      <c r="P27" s="27"/>
      <c r="Q27" s="27">
        <v>0</v>
      </c>
    </row>
    <row r="28" spans="1:17">
      <c r="A28" s="25"/>
      <c r="B28" s="41"/>
      <c r="D28" s="48" t="s">
        <v>44</v>
      </c>
      <c r="E28" s="44" t="s">
        <v>45</v>
      </c>
      <c r="F28" s="69"/>
      <c r="G28" s="70">
        <f ca="1"/>
        <v>0</v>
      </c>
      <c r="H28" s="24">
        <f t="shared" ca="1" si="0"/>
        <v>0</v>
      </c>
      <c r="I28" s="71" t="s">
        <v>6</v>
      </c>
      <c r="J28" s="26">
        <v>8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27"/>
      <c r="Q28" s="49">
        <v>0</v>
      </c>
    </row>
    <row r="29" spans="1:17">
      <c r="A29" s="25"/>
      <c r="B29" s="41"/>
      <c r="D29" s="48" t="s">
        <v>46</v>
      </c>
      <c r="E29" s="44" t="s">
        <v>45</v>
      </c>
      <c r="F29" s="69"/>
      <c r="G29" s="70">
        <f ca="1"/>
        <v>0</v>
      </c>
      <c r="H29" s="24">
        <f t="shared" ca="1" si="0"/>
        <v>0</v>
      </c>
      <c r="I29" s="71" t="s">
        <v>6</v>
      </c>
      <c r="J29" s="26">
        <v>5</v>
      </c>
      <c r="K29" s="49">
        <v>0</v>
      </c>
      <c r="L29" s="49">
        <v>0</v>
      </c>
      <c r="M29" s="27">
        <v>0</v>
      </c>
      <c r="N29" s="27">
        <v>0</v>
      </c>
      <c r="O29" s="27">
        <v>0</v>
      </c>
      <c r="P29" s="27"/>
      <c r="Q29" s="27">
        <v>0</v>
      </c>
    </row>
    <row r="30" spans="1:17">
      <c r="A30" s="25"/>
      <c r="B30" s="41"/>
      <c r="D30" s="48" t="s">
        <v>47</v>
      </c>
      <c r="E30" s="44" t="s">
        <v>48</v>
      </c>
      <c r="F30" s="69"/>
      <c r="G30" s="70">
        <f ca="1"/>
        <v>0</v>
      </c>
      <c r="H30" s="24">
        <f t="shared" ca="1" si="0"/>
        <v>0</v>
      </c>
      <c r="I30" s="71" t="s">
        <v>6</v>
      </c>
      <c r="J30" s="26">
        <v>50</v>
      </c>
      <c r="K30" s="49">
        <v>0</v>
      </c>
      <c r="L30" s="49">
        <v>0</v>
      </c>
      <c r="M30" s="49">
        <v>0</v>
      </c>
      <c r="N30" s="49">
        <v>0</v>
      </c>
      <c r="O30" s="27">
        <v>0</v>
      </c>
      <c r="P30" s="27"/>
      <c r="Q30" s="27">
        <v>0</v>
      </c>
    </row>
    <row r="31" spans="1:17">
      <c r="A31" s="25"/>
      <c r="B31" s="41"/>
      <c r="D31" s="48" t="s">
        <v>49</v>
      </c>
      <c r="E31" s="44" t="s">
        <v>33</v>
      </c>
      <c r="F31" s="69"/>
      <c r="G31" s="70">
        <f ca="1"/>
        <v>0</v>
      </c>
      <c r="H31" s="24">
        <f t="shared" ca="1" si="0"/>
        <v>0</v>
      </c>
      <c r="I31" s="71" t="s">
        <v>6</v>
      </c>
      <c r="J31" s="26">
        <v>10000</v>
      </c>
      <c r="K31" s="27">
        <v>0</v>
      </c>
      <c r="L31" s="27">
        <v>0</v>
      </c>
      <c r="M31" s="27">
        <v>0</v>
      </c>
      <c r="N31" s="27">
        <v>0</v>
      </c>
      <c r="O31" s="49">
        <v>0</v>
      </c>
      <c r="P31" s="27"/>
      <c r="Q31" s="49">
        <v>0</v>
      </c>
    </row>
    <row r="32" spans="1:17">
      <c r="A32" s="25"/>
      <c r="B32" s="41"/>
      <c r="D32" s="48" t="s">
        <v>50</v>
      </c>
      <c r="E32" s="44" t="s">
        <v>28</v>
      </c>
      <c r="F32" s="69"/>
      <c r="G32" s="70">
        <f ca="1"/>
        <v>0</v>
      </c>
      <c r="H32" s="24">
        <f t="shared" ca="1" si="0"/>
        <v>0</v>
      </c>
      <c r="I32" s="71" t="s">
        <v>6</v>
      </c>
      <c r="J32" s="26">
        <v>25</v>
      </c>
      <c r="K32" s="49">
        <v>0</v>
      </c>
      <c r="L32" s="49">
        <v>0</v>
      </c>
      <c r="M32" s="27">
        <v>0</v>
      </c>
      <c r="N32" s="27">
        <v>15</v>
      </c>
      <c r="O32" s="49">
        <v>0</v>
      </c>
      <c r="P32" s="27">
        <v>18</v>
      </c>
      <c r="Q32" s="49">
        <v>0</v>
      </c>
    </row>
    <row r="33" spans="1:17">
      <c r="A33" s="25"/>
      <c r="B33" s="41"/>
      <c r="D33" s="48" t="s">
        <v>51</v>
      </c>
      <c r="E33" s="44" t="s">
        <v>48</v>
      </c>
      <c r="F33" s="69"/>
      <c r="G33" s="70">
        <f ca="1"/>
        <v>0</v>
      </c>
      <c r="H33" s="24">
        <f t="shared" ca="1" si="0"/>
        <v>0</v>
      </c>
      <c r="I33" s="71" t="s">
        <v>6</v>
      </c>
      <c r="J33" s="26">
        <v>12</v>
      </c>
      <c r="K33" s="49">
        <v>0</v>
      </c>
      <c r="L33" s="27">
        <v>0</v>
      </c>
      <c r="M33" s="49">
        <v>0</v>
      </c>
      <c r="N33" s="49">
        <v>0</v>
      </c>
      <c r="O33" s="49">
        <v>0</v>
      </c>
      <c r="P33" s="27"/>
      <c r="Q33" s="49">
        <v>0</v>
      </c>
    </row>
    <row r="34" spans="1:17">
      <c r="A34" s="25"/>
      <c r="B34" s="41"/>
      <c r="D34" s="48" t="s">
        <v>52</v>
      </c>
      <c r="E34" s="44" t="s">
        <v>53</v>
      </c>
      <c r="F34" s="69"/>
      <c r="G34" s="70">
        <f ca="1"/>
        <v>0</v>
      </c>
      <c r="H34" s="24">
        <f t="shared" ca="1" si="0"/>
        <v>0</v>
      </c>
      <c r="I34" s="71" t="s">
        <v>6</v>
      </c>
      <c r="J34" s="26">
        <v>50</v>
      </c>
      <c r="K34" s="49">
        <v>0</v>
      </c>
      <c r="L34" s="27">
        <v>0</v>
      </c>
      <c r="M34" s="49">
        <v>0</v>
      </c>
      <c r="N34" s="49">
        <v>0</v>
      </c>
      <c r="O34" s="27">
        <f>0</f>
        <v>0</v>
      </c>
      <c r="P34" s="27"/>
      <c r="Q34" s="27">
        <f>0</f>
        <v>0</v>
      </c>
    </row>
    <row r="35" spans="1:17">
      <c r="A35" s="25"/>
      <c r="B35" s="41"/>
      <c r="D35" s="48" t="s">
        <v>54</v>
      </c>
      <c r="E35" s="44" t="s">
        <v>31</v>
      </c>
      <c r="F35" s="69"/>
      <c r="G35" s="70">
        <f ca="1"/>
        <v>0</v>
      </c>
      <c r="H35" s="24">
        <f t="shared" ca="1" si="0"/>
        <v>0</v>
      </c>
      <c r="I35" s="71" t="s">
        <v>6</v>
      </c>
      <c r="J35" s="26">
        <v>35</v>
      </c>
      <c r="K35" s="27">
        <v>0</v>
      </c>
      <c r="L35" s="27">
        <v>0</v>
      </c>
      <c r="M35" s="49">
        <v>0</v>
      </c>
      <c r="N35" s="49">
        <v>0</v>
      </c>
      <c r="O35" s="49">
        <v>0</v>
      </c>
      <c r="P35" s="27"/>
      <c r="Q35" s="49">
        <v>0</v>
      </c>
    </row>
    <row r="36" spans="1:17">
      <c r="A36" s="25"/>
      <c r="B36" s="41"/>
      <c r="D36" s="51" t="s">
        <v>55</v>
      </c>
      <c r="E36" s="44" t="s">
        <v>48</v>
      </c>
      <c r="F36" s="69"/>
      <c r="G36" s="70">
        <f ca="1"/>
        <v>0</v>
      </c>
      <c r="H36" s="24">
        <f t="shared" ca="1" si="0"/>
        <v>0</v>
      </c>
      <c r="I36" s="71" t="s">
        <v>7</v>
      </c>
      <c r="J36" s="49">
        <v>0</v>
      </c>
      <c r="K36" s="50">
        <v>1.86</v>
      </c>
      <c r="L36" s="27">
        <v>3.96</v>
      </c>
      <c r="M36" s="27">
        <v>0</v>
      </c>
      <c r="N36" s="27">
        <v>0.5</v>
      </c>
      <c r="O36" s="49">
        <v>0</v>
      </c>
      <c r="P36" s="27"/>
      <c r="Q36" s="49">
        <v>0</v>
      </c>
    </row>
    <row r="37" spans="1:17">
      <c r="A37" s="25"/>
      <c r="B37" s="41"/>
      <c r="D37" s="51" t="s">
        <v>56</v>
      </c>
      <c r="E37" s="44" t="s">
        <v>48</v>
      </c>
      <c r="F37" s="69"/>
      <c r="G37" s="70">
        <f ca="1"/>
        <v>0</v>
      </c>
      <c r="H37" s="24">
        <f t="shared" ca="1" si="0"/>
        <v>0</v>
      </c>
      <c r="I37" s="71" t="s">
        <v>7</v>
      </c>
      <c r="J37" s="49">
        <v>0</v>
      </c>
      <c r="K37" s="50">
        <v>1.86</v>
      </c>
      <c r="L37" s="27">
        <v>3.96</v>
      </c>
      <c r="M37" s="49">
        <v>0</v>
      </c>
      <c r="N37" s="27">
        <v>1.5</v>
      </c>
      <c r="O37" s="27">
        <f>0</f>
        <v>0</v>
      </c>
      <c r="P37" s="27"/>
      <c r="Q37" s="27">
        <f>0</f>
        <v>0</v>
      </c>
    </row>
    <row r="38" spans="1:17">
      <c r="A38" s="25"/>
      <c r="B38" s="41"/>
      <c r="D38" s="51" t="s">
        <v>57</v>
      </c>
      <c r="E38" s="44" t="s">
        <v>28</v>
      </c>
      <c r="F38" s="69"/>
      <c r="G38" s="70">
        <f ca="1"/>
        <v>0</v>
      </c>
      <c r="H38" s="24">
        <f t="shared" ca="1" si="0"/>
        <v>0</v>
      </c>
      <c r="I38" s="71" t="s">
        <v>7</v>
      </c>
      <c r="J38" s="49">
        <v>0</v>
      </c>
      <c r="K38" s="50">
        <v>14.89</v>
      </c>
      <c r="L38" s="27">
        <v>0</v>
      </c>
      <c r="M38" s="27">
        <v>0</v>
      </c>
      <c r="N38" s="27">
        <v>10</v>
      </c>
      <c r="O38" s="49">
        <v>0</v>
      </c>
      <c r="P38" s="27"/>
      <c r="Q38" s="49">
        <v>0</v>
      </c>
    </row>
    <row r="39" spans="1:17">
      <c r="A39" s="25"/>
      <c r="B39" s="41"/>
      <c r="D39" s="48" t="s">
        <v>58</v>
      </c>
      <c r="E39" s="44" t="s">
        <v>33</v>
      </c>
      <c r="F39" s="69"/>
      <c r="G39" s="70">
        <f ca="1"/>
        <v>0</v>
      </c>
      <c r="H39" s="47">
        <f t="shared" ca="1" si="0"/>
        <v>0</v>
      </c>
      <c r="I39" s="71" t="s">
        <v>8</v>
      </c>
      <c r="J39" s="27">
        <v>0</v>
      </c>
      <c r="K39" s="27">
        <v>0</v>
      </c>
      <c r="L39" s="50">
        <v>79.2</v>
      </c>
      <c r="M39" s="27">
        <v>0</v>
      </c>
      <c r="N39" s="27">
        <v>0</v>
      </c>
      <c r="O39" s="49">
        <v>0</v>
      </c>
      <c r="P39" s="27"/>
      <c r="Q39" s="49">
        <v>0</v>
      </c>
    </row>
    <row r="40" spans="1:17">
      <c r="A40" s="25"/>
      <c r="B40" s="41"/>
      <c r="D40" s="48" t="s">
        <v>59</v>
      </c>
      <c r="E40" s="44" t="s">
        <v>48</v>
      </c>
      <c r="F40" s="69"/>
      <c r="G40" s="70">
        <f ca="1"/>
        <v>0</v>
      </c>
      <c r="H40" s="47">
        <f t="shared" ca="1" si="0"/>
        <v>0</v>
      </c>
      <c r="I40" s="71" t="s">
        <v>8</v>
      </c>
      <c r="J40" s="27">
        <v>0</v>
      </c>
      <c r="K40" s="27">
        <v>0</v>
      </c>
      <c r="L40" s="50">
        <v>1.98</v>
      </c>
      <c r="M40" s="27">
        <v>0</v>
      </c>
      <c r="N40" s="27">
        <v>0</v>
      </c>
      <c r="O40" s="27">
        <v>0</v>
      </c>
      <c r="P40" s="27"/>
      <c r="Q40" s="27">
        <v>0</v>
      </c>
    </row>
    <row r="41" spans="1:17">
      <c r="A41" s="25"/>
      <c r="B41" s="41"/>
      <c r="D41" s="48" t="s">
        <v>60</v>
      </c>
      <c r="E41" s="44" t="s">
        <v>33</v>
      </c>
      <c r="F41" s="69"/>
      <c r="G41" s="70">
        <f ca="1"/>
        <v>24</v>
      </c>
      <c r="H41" s="47">
        <f t="shared" ca="1" si="0"/>
        <v>0</v>
      </c>
      <c r="I41" s="71" t="s">
        <v>9</v>
      </c>
      <c r="J41" s="27">
        <v>0</v>
      </c>
      <c r="K41" s="27">
        <v>37.229999999999997</v>
      </c>
      <c r="L41" s="27">
        <v>79.2</v>
      </c>
      <c r="M41" s="50">
        <v>24</v>
      </c>
      <c r="N41" s="27">
        <v>5</v>
      </c>
      <c r="O41" s="49">
        <v>0</v>
      </c>
      <c r="P41" s="27"/>
      <c r="Q41" s="49">
        <v>0</v>
      </c>
    </row>
    <row r="42" spans="1:17">
      <c r="A42" s="25"/>
      <c r="B42" s="41"/>
      <c r="D42" s="48" t="s">
        <v>61</v>
      </c>
      <c r="E42" s="44" t="s">
        <v>33</v>
      </c>
      <c r="F42" s="69"/>
      <c r="G42" s="70">
        <f ca="1"/>
        <v>0</v>
      </c>
      <c r="H42" s="47">
        <f t="shared" ca="1" si="0"/>
        <v>0</v>
      </c>
      <c r="I42" s="71" t="s">
        <v>7</v>
      </c>
      <c r="J42" s="27">
        <v>0</v>
      </c>
      <c r="K42" s="50">
        <v>62.05</v>
      </c>
      <c r="L42" s="27">
        <v>79.2</v>
      </c>
      <c r="M42" s="27">
        <v>0</v>
      </c>
      <c r="N42" s="27">
        <v>10</v>
      </c>
      <c r="O42" s="27">
        <v>0</v>
      </c>
      <c r="P42" s="27"/>
      <c r="Q42" s="27">
        <v>0</v>
      </c>
    </row>
    <row r="43" spans="1:17">
      <c r="A43" s="25"/>
      <c r="B43" s="41"/>
      <c r="D43" s="48" t="s">
        <v>62</v>
      </c>
      <c r="E43" s="44" t="s">
        <v>33</v>
      </c>
      <c r="F43" s="69"/>
      <c r="G43" s="70">
        <f ca="1"/>
        <v>0</v>
      </c>
      <c r="H43" s="47">
        <f t="shared" ca="1" si="0"/>
        <v>0</v>
      </c>
      <c r="I43" s="71" t="s">
        <v>40</v>
      </c>
      <c r="J43" s="27">
        <v>0</v>
      </c>
      <c r="K43" s="27">
        <v>0</v>
      </c>
      <c r="L43" s="27">
        <v>0</v>
      </c>
      <c r="M43" s="27">
        <v>0</v>
      </c>
      <c r="N43" s="50">
        <v>25</v>
      </c>
      <c r="O43" s="27">
        <v>0</v>
      </c>
      <c r="P43" s="27"/>
      <c r="Q43" s="27">
        <v>0</v>
      </c>
    </row>
    <row r="44" spans="1:17">
      <c r="A44" s="25"/>
      <c r="B44" s="41"/>
      <c r="D44" s="48" t="s">
        <v>63</v>
      </c>
      <c r="E44" s="44" t="s">
        <v>33</v>
      </c>
      <c r="F44" s="69"/>
      <c r="G44" s="70">
        <f ca="1"/>
        <v>42</v>
      </c>
      <c r="H44" s="47">
        <f t="shared" ca="1" si="0"/>
        <v>0</v>
      </c>
      <c r="I44" s="71" t="s">
        <v>40</v>
      </c>
      <c r="J44" s="27">
        <v>0</v>
      </c>
      <c r="K44" s="27">
        <v>0</v>
      </c>
      <c r="L44" s="27">
        <v>0</v>
      </c>
      <c r="M44" s="27">
        <v>42</v>
      </c>
      <c r="N44" s="50">
        <v>25</v>
      </c>
      <c r="O44" s="49">
        <v>0</v>
      </c>
      <c r="P44" s="27"/>
      <c r="Q44" s="49">
        <v>0</v>
      </c>
    </row>
    <row r="45" spans="1:17">
      <c r="A45" s="25"/>
      <c r="B45" s="41"/>
      <c r="D45" s="48" t="s">
        <v>64</v>
      </c>
      <c r="E45" s="44" t="s">
        <v>33</v>
      </c>
      <c r="F45" s="69"/>
      <c r="G45" s="70">
        <f ca="1"/>
        <v>0</v>
      </c>
      <c r="H45" s="47">
        <f t="shared" ca="1" si="0"/>
        <v>0</v>
      </c>
      <c r="I45" s="71" t="s">
        <v>40</v>
      </c>
      <c r="J45" s="27">
        <v>0</v>
      </c>
      <c r="K45" s="27">
        <v>0</v>
      </c>
      <c r="L45" s="27">
        <v>0</v>
      </c>
      <c r="M45" s="27">
        <v>0</v>
      </c>
      <c r="N45" s="50">
        <v>10</v>
      </c>
      <c r="O45" s="49">
        <v>0</v>
      </c>
      <c r="P45" s="27"/>
      <c r="Q45" s="49">
        <v>0</v>
      </c>
    </row>
    <row r="46" spans="1:17">
      <c r="A46" s="25"/>
      <c r="B46" s="41"/>
      <c r="D46" s="48" t="s">
        <v>65</v>
      </c>
      <c r="E46" s="44" t="s">
        <v>28</v>
      </c>
      <c r="F46" s="69"/>
      <c r="G46" s="70">
        <f ca="1"/>
        <v>12</v>
      </c>
      <c r="H46" s="47">
        <f t="shared" ca="1" si="0"/>
        <v>0</v>
      </c>
      <c r="I46" s="71" t="s">
        <v>9</v>
      </c>
      <c r="J46" s="27">
        <v>0</v>
      </c>
      <c r="K46" s="27">
        <v>0</v>
      </c>
      <c r="L46" s="27">
        <v>0</v>
      </c>
      <c r="M46" s="50">
        <v>12</v>
      </c>
      <c r="N46" s="27">
        <v>0</v>
      </c>
      <c r="O46" s="49">
        <v>0</v>
      </c>
      <c r="P46" s="27"/>
      <c r="Q46" s="27">
        <v>22</v>
      </c>
    </row>
    <row r="47" spans="1:17">
      <c r="A47" s="25"/>
      <c r="B47" s="41"/>
      <c r="D47" s="48" t="s">
        <v>66</v>
      </c>
      <c r="E47" s="44" t="s">
        <v>33</v>
      </c>
      <c r="F47" s="69"/>
      <c r="G47" s="70">
        <f ca="1"/>
        <v>6000</v>
      </c>
      <c r="H47" s="47">
        <f t="shared" ca="1" si="0"/>
        <v>0</v>
      </c>
      <c r="I47" s="71" t="s">
        <v>40</v>
      </c>
      <c r="J47" s="27">
        <v>0</v>
      </c>
      <c r="K47" s="27">
        <v>0</v>
      </c>
      <c r="L47" s="27">
        <v>0</v>
      </c>
      <c r="M47" s="27">
        <v>6000</v>
      </c>
      <c r="N47" s="50">
        <v>4500</v>
      </c>
      <c r="O47" s="27">
        <v>8400</v>
      </c>
      <c r="P47" s="27"/>
      <c r="Q47" s="27">
        <v>6000</v>
      </c>
    </row>
    <row r="48" spans="1:17">
      <c r="A48" s="25"/>
      <c r="B48" s="41"/>
      <c r="D48" s="48" t="s">
        <v>67</v>
      </c>
      <c r="E48" s="44" t="s">
        <v>28</v>
      </c>
      <c r="F48" s="69"/>
      <c r="G48" s="70">
        <f ca="1"/>
        <v>0</v>
      </c>
      <c r="H48" s="47">
        <f t="shared" ca="1" si="0"/>
        <v>0</v>
      </c>
      <c r="I48" s="71" t="s">
        <v>11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6">
        <v>36.75</v>
      </c>
      <c r="P48" s="27"/>
      <c r="Q48" s="27">
        <v>22</v>
      </c>
    </row>
    <row r="49" spans="1:17">
      <c r="A49" s="25"/>
      <c r="B49" s="41"/>
      <c r="D49" s="48" t="s">
        <v>68</v>
      </c>
      <c r="E49" s="44" t="s">
        <v>33</v>
      </c>
      <c r="F49" s="69"/>
      <c r="G49" s="70">
        <f ca="1"/>
        <v>0</v>
      </c>
      <c r="H49" s="47">
        <f t="shared" ca="1" si="0"/>
        <v>0</v>
      </c>
      <c r="I49" s="71" t="s">
        <v>40</v>
      </c>
      <c r="J49" s="27">
        <v>0</v>
      </c>
      <c r="K49" s="27">
        <v>0</v>
      </c>
      <c r="L49" s="27">
        <v>0</v>
      </c>
      <c r="M49" s="27">
        <v>0</v>
      </c>
      <c r="N49" s="27">
        <v>8</v>
      </c>
      <c r="O49" s="27">
        <v>0</v>
      </c>
      <c r="P49" s="27"/>
      <c r="Q49" s="27"/>
    </row>
    <row r="50" spans="1:17">
      <c r="A50" s="25"/>
      <c r="B50" s="41"/>
      <c r="D50" s="48"/>
      <c r="E50" s="44"/>
      <c r="F50" s="69"/>
      <c r="G50" s="70">
        <f ca="1"/>
        <v>0</v>
      </c>
      <c r="H50" s="47"/>
      <c r="I50" s="71"/>
      <c r="J50" s="27"/>
      <c r="K50" s="27"/>
      <c r="L50" s="27"/>
      <c r="M50" s="27"/>
      <c r="N50" s="27"/>
      <c r="O50" s="27"/>
      <c r="P50" s="27"/>
      <c r="Q50" s="27"/>
    </row>
    <row r="51" spans="1:17" ht="15" thickBot="1">
      <c r="A51" s="25"/>
      <c r="B51" s="41"/>
      <c r="D51" s="43"/>
      <c r="E51" s="44"/>
      <c r="F51" s="45"/>
      <c r="G51" s="46"/>
      <c r="H51" s="47"/>
      <c r="I51" s="25"/>
      <c r="J51" s="27"/>
      <c r="K51" s="27"/>
      <c r="L51" s="27"/>
      <c r="M51" s="27"/>
      <c r="N51" s="27"/>
      <c r="O51" s="27"/>
      <c r="P51" s="27"/>
      <c r="Q51" s="27"/>
    </row>
    <row r="52" spans="1:17" ht="15" thickBot="1">
      <c r="A52" s="64" t="s">
        <v>69</v>
      </c>
      <c r="B52" s="65"/>
      <c r="C52" s="65"/>
      <c r="D52" s="66"/>
      <c r="E52" s="52"/>
      <c r="F52" s="53"/>
      <c r="G52" s="54"/>
      <c r="H52" s="55">
        <f ca="1">SUM(H6:H51)</f>
        <v>0</v>
      </c>
      <c r="I52" s="56"/>
      <c r="J52" s="33"/>
      <c r="K52" s="33"/>
      <c r="L52" s="33"/>
      <c r="M52" s="33"/>
      <c r="N52" s="33"/>
      <c r="O52" s="33"/>
      <c r="P52" s="33"/>
      <c r="Q52" s="33"/>
    </row>
    <row r="53" spans="1:17">
      <c r="E53" s="57"/>
      <c r="F53" s="58"/>
      <c r="G53" s="59"/>
      <c r="H53" s="60"/>
      <c r="J53" s="60"/>
      <c r="K53" s="60"/>
      <c r="L53" s="60"/>
      <c r="M53" s="60"/>
      <c r="N53" s="60"/>
      <c r="O53" s="60"/>
      <c r="P53" s="60"/>
      <c r="Q53" s="60"/>
    </row>
  </sheetData>
  <mergeCells count="2">
    <mergeCell ref="B5:D5"/>
    <mergeCell ref="A52:D52"/>
  </mergeCells>
  <dataValidations count="1">
    <dataValidation type="list" allowBlank="1" showInputMessage="1" showErrorMessage="1" sqref="G6">
      <formula1>$J$5:$Q$5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RATIT Mouncef</dc:creator>
  <cp:lastModifiedBy>tulipe</cp:lastModifiedBy>
  <dcterms:created xsi:type="dcterms:W3CDTF">2020-12-21T10:18:45Z</dcterms:created>
  <dcterms:modified xsi:type="dcterms:W3CDTF">2020-12-21T11:08:30Z</dcterms:modified>
</cp:coreProperties>
</file>