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carburant  poids lourds" sheetId="1" r:id="rId1"/>
    <sheet name="sortie essence du mois" sheetId="2" r:id="rId2"/>
  </sheets>
  <definedNames>
    <definedName name="date">OFFSET('sortie essence du mois'!$A$2,,,COUNT('sortie essence du mois'!$A:$A))</definedName>
    <definedName name="identi">OFFSET(date,,2,)</definedName>
    <definedName name="litres">OFFSET(date,,4,)</definedName>
    <definedName name="octobre_2020">'carburant  poids lourds'!$F$4</definedName>
    <definedName name="_xlnm.Print_Area" localSheetId="0">'carburant  poids lourds'!$B$2:$S$49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/>
  <c r="E9"/>
  <c r="F9"/>
  <c r="G9"/>
  <c r="H9"/>
  <c r="I9"/>
  <c r="J9"/>
  <c r="K9"/>
  <c r="L9"/>
  <c r="M9"/>
  <c r="N9"/>
  <c r="O9"/>
  <c r="P9"/>
  <c r="Q9"/>
  <c r="C9"/>
  <c r="M42" l="1"/>
  <c r="L42"/>
  <c r="K42"/>
  <c r="J42"/>
  <c r="I42"/>
  <c r="H42"/>
  <c r="G42"/>
  <c r="F42"/>
  <c r="R42" s="1"/>
  <c r="E42"/>
  <c r="D42"/>
  <c r="C42"/>
  <c r="R41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R9"/>
  <c r="S9" s="1"/>
  <c r="B9"/>
  <c r="D10" l="1"/>
  <c r="F10"/>
  <c r="H10"/>
  <c r="J10"/>
  <c r="L10"/>
  <c r="N10"/>
  <c r="P10"/>
  <c r="C10"/>
  <c r="E10"/>
  <c r="G10"/>
  <c r="I10"/>
  <c r="K10"/>
  <c r="M10"/>
  <c r="O10"/>
  <c r="Q10"/>
  <c r="D12"/>
  <c r="F12"/>
  <c r="H12"/>
  <c r="J12"/>
  <c r="L12"/>
  <c r="N12"/>
  <c r="P12"/>
  <c r="C12"/>
  <c r="E12"/>
  <c r="G12"/>
  <c r="I12"/>
  <c r="K12"/>
  <c r="M12"/>
  <c r="O12"/>
  <c r="Q12"/>
  <c r="D14"/>
  <c r="F14"/>
  <c r="H14"/>
  <c r="J14"/>
  <c r="L14"/>
  <c r="N14"/>
  <c r="P14"/>
  <c r="C14"/>
  <c r="E14"/>
  <c r="G14"/>
  <c r="I14"/>
  <c r="K14"/>
  <c r="M14"/>
  <c r="O14"/>
  <c r="Q14"/>
  <c r="D16"/>
  <c r="F16"/>
  <c r="H16"/>
  <c r="J16"/>
  <c r="L16"/>
  <c r="N16"/>
  <c r="P16"/>
  <c r="C16"/>
  <c r="E16"/>
  <c r="G16"/>
  <c r="I16"/>
  <c r="K16"/>
  <c r="M16"/>
  <c r="O16"/>
  <c r="Q16"/>
  <c r="C18"/>
  <c r="E18"/>
  <c r="G18"/>
  <c r="I18"/>
  <c r="K18"/>
  <c r="M18"/>
  <c r="O18"/>
  <c r="Q18"/>
  <c r="D18"/>
  <c r="F18"/>
  <c r="H18"/>
  <c r="J18"/>
  <c r="L18"/>
  <c r="N18"/>
  <c r="P18"/>
  <c r="C20"/>
  <c r="E20"/>
  <c r="G20"/>
  <c r="I20"/>
  <c r="K20"/>
  <c r="M20"/>
  <c r="O20"/>
  <c r="Q20"/>
  <c r="D20"/>
  <c r="F20"/>
  <c r="H20"/>
  <c r="J20"/>
  <c r="L20"/>
  <c r="N20"/>
  <c r="P20"/>
  <c r="C22"/>
  <c r="E22"/>
  <c r="G22"/>
  <c r="I22"/>
  <c r="K22"/>
  <c r="M22"/>
  <c r="O22"/>
  <c r="Q22"/>
  <c r="D22"/>
  <c r="F22"/>
  <c r="H22"/>
  <c r="J22"/>
  <c r="L22"/>
  <c r="N22"/>
  <c r="P22"/>
  <c r="D23"/>
  <c r="F23"/>
  <c r="H23"/>
  <c r="J23"/>
  <c r="L23"/>
  <c r="N23"/>
  <c r="P23"/>
  <c r="C23"/>
  <c r="E23"/>
  <c r="G23"/>
  <c r="I23"/>
  <c r="K23"/>
  <c r="M23"/>
  <c r="O23"/>
  <c r="Q23"/>
  <c r="C24"/>
  <c r="E24"/>
  <c r="G24"/>
  <c r="I24"/>
  <c r="K24"/>
  <c r="M24"/>
  <c r="O24"/>
  <c r="Q24"/>
  <c r="D24"/>
  <c r="F24"/>
  <c r="H24"/>
  <c r="J24"/>
  <c r="L24"/>
  <c r="N24"/>
  <c r="P24"/>
  <c r="C11"/>
  <c r="E11"/>
  <c r="G11"/>
  <c r="I11"/>
  <c r="K11"/>
  <c r="M11"/>
  <c r="O11"/>
  <c r="Q11"/>
  <c r="D11"/>
  <c r="F11"/>
  <c r="H11"/>
  <c r="J11"/>
  <c r="L11"/>
  <c r="N11"/>
  <c r="P11"/>
  <c r="C13"/>
  <c r="E13"/>
  <c r="G13"/>
  <c r="I13"/>
  <c r="K13"/>
  <c r="M13"/>
  <c r="O13"/>
  <c r="Q13"/>
  <c r="D13"/>
  <c r="F13"/>
  <c r="H13"/>
  <c r="J13"/>
  <c r="L13"/>
  <c r="N13"/>
  <c r="P13"/>
  <c r="C15"/>
  <c r="E15"/>
  <c r="G15"/>
  <c r="I15"/>
  <c r="K15"/>
  <c r="M15"/>
  <c r="O15"/>
  <c r="Q15"/>
  <c r="D15"/>
  <c r="F15"/>
  <c r="H15"/>
  <c r="J15"/>
  <c r="L15"/>
  <c r="N15"/>
  <c r="P15"/>
  <c r="D17"/>
  <c r="F17"/>
  <c r="H17"/>
  <c r="J17"/>
  <c r="L17"/>
  <c r="N17"/>
  <c r="P17"/>
  <c r="C17"/>
  <c r="E17"/>
  <c r="G17"/>
  <c r="I17"/>
  <c r="K17"/>
  <c r="M17"/>
  <c r="O17"/>
  <c r="Q17"/>
  <c r="D19"/>
  <c r="F19"/>
  <c r="H19"/>
  <c r="J19"/>
  <c r="L19"/>
  <c r="N19"/>
  <c r="P19"/>
  <c r="C19"/>
  <c r="E19"/>
  <c r="G19"/>
  <c r="I19"/>
  <c r="K19"/>
  <c r="M19"/>
  <c r="O19"/>
  <c r="Q19"/>
  <c r="D21"/>
  <c r="F21"/>
  <c r="H21"/>
  <c r="J21"/>
  <c r="L21"/>
  <c r="N21"/>
  <c r="P21"/>
  <c r="C21"/>
  <c r="E21"/>
  <c r="G21"/>
  <c r="I21"/>
  <c r="K21"/>
  <c r="M21"/>
  <c r="O21"/>
  <c r="Q21"/>
  <c r="D25"/>
  <c r="F25"/>
  <c r="H25"/>
  <c r="J25"/>
  <c r="L25"/>
  <c r="N25"/>
  <c r="P25"/>
  <c r="C25"/>
  <c r="E25"/>
  <c r="G25"/>
  <c r="I25"/>
  <c r="K25"/>
  <c r="M25"/>
  <c r="O25"/>
  <c r="Q25"/>
  <c r="D27"/>
  <c r="F27"/>
  <c r="H27"/>
  <c r="J27"/>
  <c r="L27"/>
  <c r="N27"/>
  <c r="P27"/>
  <c r="C27"/>
  <c r="E27"/>
  <c r="G27"/>
  <c r="I27"/>
  <c r="K27"/>
  <c r="M27"/>
  <c r="O27"/>
  <c r="Q27"/>
  <c r="C28"/>
  <c r="E28"/>
  <c r="G28"/>
  <c r="I28"/>
  <c r="K28"/>
  <c r="M28"/>
  <c r="O28"/>
  <c r="Q28"/>
  <c r="D28"/>
  <c r="F28"/>
  <c r="H28"/>
  <c r="J28"/>
  <c r="L28"/>
  <c r="N28"/>
  <c r="P28"/>
  <c r="D29"/>
  <c r="F29"/>
  <c r="H29"/>
  <c r="J29"/>
  <c r="L29"/>
  <c r="N29"/>
  <c r="P29"/>
  <c r="C29"/>
  <c r="E29"/>
  <c r="G29"/>
  <c r="I29"/>
  <c r="K29"/>
  <c r="M29"/>
  <c r="O29"/>
  <c r="Q29"/>
  <c r="C30"/>
  <c r="E30"/>
  <c r="G30"/>
  <c r="I30"/>
  <c r="K30"/>
  <c r="M30"/>
  <c r="O30"/>
  <c r="Q30"/>
  <c r="D30"/>
  <c r="F30"/>
  <c r="H30"/>
  <c r="J30"/>
  <c r="L30"/>
  <c r="N30"/>
  <c r="P30"/>
  <c r="D31"/>
  <c r="F31"/>
  <c r="H31"/>
  <c r="J31"/>
  <c r="L31"/>
  <c r="N31"/>
  <c r="P31"/>
  <c r="C31"/>
  <c r="E31"/>
  <c r="G31"/>
  <c r="I31"/>
  <c r="K31"/>
  <c r="M31"/>
  <c r="O31"/>
  <c r="Q31"/>
  <c r="C32"/>
  <c r="E32"/>
  <c r="G32"/>
  <c r="I32"/>
  <c r="K32"/>
  <c r="M32"/>
  <c r="O32"/>
  <c r="Q32"/>
  <c r="D32"/>
  <c r="F32"/>
  <c r="H32"/>
  <c r="J32"/>
  <c r="L32"/>
  <c r="N32"/>
  <c r="P32"/>
  <c r="D33"/>
  <c r="F33"/>
  <c r="H33"/>
  <c r="J33"/>
  <c r="L33"/>
  <c r="N33"/>
  <c r="P33"/>
  <c r="C33"/>
  <c r="E33"/>
  <c r="G33"/>
  <c r="I33"/>
  <c r="K33"/>
  <c r="M33"/>
  <c r="O33"/>
  <c r="Q33"/>
  <c r="C34"/>
  <c r="E34"/>
  <c r="G34"/>
  <c r="I34"/>
  <c r="K34"/>
  <c r="M34"/>
  <c r="O34"/>
  <c r="Q34"/>
  <c r="D34"/>
  <c r="F34"/>
  <c r="H34"/>
  <c r="J34"/>
  <c r="L34"/>
  <c r="N34"/>
  <c r="P34"/>
  <c r="D35"/>
  <c r="F35"/>
  <c r="H35"/>
  <c r="J35"/>
  <c r="L35"/>
  <c r="N35"/>
  <c r="P35"/>
  <c r="C35"/>
  <c r="E35"/>
  <c r="G35"/>
  <c r="I35"/>
  <c r="K35"/>
  <c r="M35"/>
  <c r="O35"/>
  <c r="Q35"/>
  <c r="C36"/>
  <c r="E36"/>
  <c r="G36"/>
  <c r="I36"/>
  <c r="K36"/>
  <c r="M36"/>
  <c r="O36"/>
  <c r="Q36"/>
  <c r="D36"/>
  <c r="F36"/>
  <c r="H36"/>
  <c r="J36"/>
  <c r="L36"/>
  <c r="N36"/>
  <c r="P36"/>
  <c r="D37"/>
  <c r="F37"/>
  <c r="H37"/>
  <c r="J37"/>
  <c r="L37"/>
  <c r="N37"/>
  <c r="P37"/>
  <c r="C37"/>
  <c r="E37"/>
  <c r="G37"/>
  <c r="I37"/>
  <c r="K37"/>
  <c r="M37"/>
  <c r="O37"/>
  <c r="Q37"/>
  <c r="C38"/>
  <c r="E38"/>
  <c r="G38"/>
  <c r="I38"/>
  <c r="K38"/>
  <c r="M38"/>
  <c r="O38"/>
  <c r="Q38"/>
  <c r="D38"/>
  <c r="F38"/>
  <c r="H38"/>
  <c r="J38"/>
  <c r="L38"/>
  <c r="N38"/>
  <c r="P38"/>
  <c r="D39"/>
  <c r="F39"/>
  <c r="H39"/>
  <c r="J39"/>
  <c r="L39"/>
  <c r="N39"/>
  <c r="P39"/>
  <c r="C39"/>
  <c r="E39"/>
  <c r="G39"/>
  <c r="I39"/>
  <c r="K39"/>
  <c r="M39"/>
  <c r="O39"/>
  <c r="Q39"/>
  <c r="C26"/>
  <c r="E26"/>
  <c r="G26"/>
  <c r="I26"/>
  <c r="K26"/>
  <c r="M26"/>
  <c r="O26"/>
  <c r="Q26"/>
  <c r="D26"/>
  <c r="F26"/>
  <c r="H26"/>
  <c r="J26"/>
  <c r="L26"/>
  <c r="N26"/>
  <c r="P26"/>
  <c r="R19" l="1"/>
  <c r="R13"/>
  <c r="R24"/>
  <c r="R23"/>
  <c r="R22"/>
  <c r="R18"/>
  <c r="R16"/>
  <c r="R12"/>
  <c r="R21"/>
  <c r="R17"/>
  <c r="R15"/>
  <c r="R11"/>
  <c r="R20"/>
  <c r="R14"/>
  <c r="R10"/>
  <c r="S10" s="1"/>
  <c r="R26"/>
  <c r="R39"/>
  <c r="R38"/>
  <c r="R37"/>
  <c r="R36"/>
  <c r="R35"/>
  <c r="R34"/>
  <c r="R33"/>
  <c r="R32"/>
  <c r="R31"/>
  <c r="R30"/>
  <c r="R29"/>
  <c r="R28"/>
  <c r="R27"/>
  <c r="M40"/>
  <c r="M43" s="1"/>
  <c r="I40"/>
  <c r="I43" s="1"/>
  <c r="E40"/>
  <c r="E43" s="1"/>
  <c r="L40"/>
  <c r="L43" s="1"/>
  <c r="H40"/>
  <c r="H43" s="1"/>
  <c r="D40"/>
  <c r="D43" s="1"/>
  <c r="R25"/>
  <c r="C40"/>
  <c r="K40"/>
  <c r="K43" s="1"/>
  <c r="G40"/>
  <c r="G43" s="1"/>
  <c r="J40"/>
  <c r="J43" s="1"/>
  <c r="F40"/>
  <c r="F43" s="1"/>
  <c r="S11" l="1"/>
  <c r="S12" s="1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C43"/>
  <c r="R40"/>
  <c r="R43" s="1"/>
</calcChain>
</file>

<file path=xl/sharedStrings.xml><?xml version="1.0" encoding="utf-8"?>
<sst xmlns="http://schemas.openxmlformats.org/spreadsheetml/2006/main" count="219" uniqueCount="71">
  <si>
    <t>MOIS :</t>
  </si>
  <si>
    <t>novembre</t>
  </si>
  <si>
    <t>mois</t>
  </si>
  <si>
    <t>Doc ANALYT. 0001</t>
  </si>
  <si>
    <t>Janvier</t>
  </si>
  <si>
    <t>IMTRIC</t>
  </si>
  <si>
    <t>6012 TAJ</t>
  </si>
  <si>
    <t>6557 TAK</t>
  </si>
  <si>
    <t>6558 TAK</t>
  </si>
  <si>
    <t>6559 TAK</t>
  </si>
  <si>
    <t>6045 TAU</t>
  </si>
  <si>
    <t>6046 TAU</t>
  </si>
  <si>
    <t>1628 TAV</t>
  </si>
  <si>
    <t>3437 TAV</t>
  </si>
  <si>
    <t>20196 WWT</t>
  </si>
  <si>
    <t xml:space="preserve"> 20197 WWT</t>
  </si>
  <si>
    <t>LITRES</t>
  </si>
  <si>
    <t>février</t>
  </si>
  <si>
    <t>N° CAM</t>
  </si>
  <si>
    <t>CM63</t>
  </si>
  <si>
    <t>CM64</t>
  </si>
  <si>
    <t>CM65</t>
  </si>
  <si>
    <t>CM66</t>
  </si>
  <si>
    <t>CM67</t>
  </si>
  <si>
    <t>CM68</t>
  </si>
  <si>
    <t>CM69</t>
  </si>
  <si>
    <t>CM70</t>
  </si>
  <si>
    <t>CM72</t>
  </si>
  <si>
    <t>CM73</t>
  </si>
  <si>
    <t>LIV.</t>
  </si>
  <si>
    <t>LIV</t>
  </si>
  <si>
    <t>mars</t>
  </si>
  <si>
    <t>km debut</t>
  </si>
  <si>
    <t>absent</t>
  </si>
  <si>
    <t>panne</t>
  </si>
  <si>
    <t>JOUR</t>
  </si>
  <si>
    <t>CUMUL</t>
  </si>
  <si>
    <t>avril</t>
  </si>
  <si>
    <t xml:space="preserve">mai </t>
  </si>
  <si>
    <t>juin</t>
  </si>
  <si>
    <t>juillet</t>
  </si>
  <si>
    <t>aout</t>
  </si>
  <si>
    <t>septembre</t>
  </si>
  <si>
    <t>octobre</t>
  </si>
  <si>
    <t>décembre</t>
  </si>
  <si>
    <t>km fin.</t>
  </si>
  <si>
    <t>Km/mois</t>
  </si>
  <si>
    <t>cs.100km</t>
  </si>
  <si>
    <t>appro exterieurs</t>
  </si>
  <si>
    <t>total</t>
  </si>
  <si>
    <t>date</t>
  </si>
  <si>
    <t>vehicule</t>
  </si>
  <si>
    <t>ID</t>
  </si>
  <si>
    <t>Immat</t>
  </si>
  <si>
    <t>litres</t>
  </si>
  <si>
    <t>TR76</t>
  </si>
  <si>
    <t>TRAX 618B</t>
  </si>
  <si>
    <t>GE29</t>
  </si>
  <si>
    <t>GROUPE</t>
  </si>
  <si>
    <t>20197 WWT</t>
  </si>
  <si>
    <t>CSB03</t>
  </si>
  <si>
    <t>6489 TAK</t>
  </si>
  <si>
    <t>TR75</t>
  </si>
  <si>
    <t>TRAX 639C</t>
  </si>
  <si>
    <t>VL51</t>
  </si>
  <si>
    <t>1702 TAL</t>
  </si>
  <si>
    <t>CSB04</t>
  </si>
  <si>
    <t>6061 TAJ</t>
  </si>
  <si>
    <t>Sorties  carburant</t>
  </si>
  <si>
    <t>Centrale</t>
  </si>
  <si>
    <t>Essence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</si>
</sst>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Times New Roman"/>
      <family val="1"/>
    </font>
    <font>
      <b/>
      <sz val="12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b/>
      <i/>
      <sz val="16"/>
      <name val="Times New Roman"/>
      <family val="1"/>
    </font>
    <font>
      <b/>
      <sz val="9"/>
      <name val="Arial"/>
      <family val="2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8"/>
      <name val="Arial"/>
      <family val="2"/>
    </font>
    <font>
      <b/>
      <sz val="9"/>
      <color rgb="FFFF0000"/>
      <name val="Arial"/>
      <family val="2"/>
    </font>
    <font>
      <b/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6" fillId="0" borderId="0"/>
  </cellStyleXfs>
  <cellXfs count="97">
    <xf numFmtId="0" fontId="0" fillId="0" borderId="0" xfId="0"/>
    <xf numFmtId="0" fontId="2" fillId="0" borderId="0" xfId="1"/>
    <xf numFmtId="0" fontId="4" fillId="0" borderId="1" xfId="1" applyFont="1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2" xfId="0" applyBorder="1"/>
    <xf numFmtId="0" fontId="0" fillId="0" borderId="3" xfId="0" applyBorder="1"/>
    <xf numFmtId="0" fontId="3" fillId="0" borderId="0" xfId="1" applyFont="1"/>
    <xf numFmtId="0" fontId="3" fillId="0" borderId="4" xfId="1" applyFont="1" applyBorder="1" applyAlignment="1">
      <alignment horizontal="center"/>
    </xf>
    <xf numFmtId="0" fontId="0" fillId="0" borderId="5" xfId="0" applyBorder="1"/>
    <xf numFmtId="0" fontId="8" fillId="0" borderId="0" xfId="1" applyFont="1" applyAlignment="1">
      <alignment horizontal="center"/>
    </xf>
    <xf numFmtId="0" fontId="8" fillId="0" borderId="4" xfId="1" applyFont="1" applyBorder="1" applyAlignment="1">
      <alignment horizontal="center"/>
    </xf>
    <xf numFmtId="0" fontId="8" fillId="0" borderId="0" xfId="1" applyFont="1"/>
    <xf numFmtId="0" fontId="4" fillId="0" borderId="0" xfId="1" applyFont="1"/>
    <xf numFmtId="0" fontId="9" fillId="0" borderId="0" xfId="1" applyFont="1"/>
    <xf numFmtId="49" fontId="9" fillId="0" borderId="0" xfId="1" applyNumberFormat="1" applyFont="1"/>
    <xf numFmtId="0" fontId="10" fillId="0" borderId="0" xfId="0" applyFont="1"/>
    <xf numFmtId="0" fontId="1" fillId="2" borderId="0" xfId="0" applyFont="1" applyFill="1" applyAlignment="1">
      <alignment horizontal="center"/>
    </xf>
    <xf numFmtId="0" fontId="11" fillId="0" borderId="4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12" fillId="0" borderId="6" xfId="1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/>
    </xf>
    <xf numFmtId="0" fontId="8" fillId="0" borderId="8" xfId="1" applyFont="1" applyBorder="1" applyAlignment="1">
      <alignment horizontal="center"/>
    </xf>
    <xf numFmtId="0" fontId="8" fillId="0" borderId="9" xfId="1" applyFont="1" applyBorder="1" applyAlignment="1">
      <alignment horizontal="center"/>
    </xf>
    <xf numFmtId="0" fontId="8" fillId="0" borderId="10" xfId="1" applyFont="1" applyBorder="1" applyAlignment="1">
      <alignment horizontal="center"/>
    </xf>
    <xf numFmtId="0" fontId="8" fillId="0" borderId="11" xfId="1" applyFont="1" applyBorder="1" applyAlignment="1">
      <alignment horizontal="center"/>
    </xf>
    <xf numFmtId="0" fontId="8" fillId="0" borderId="12" xfId="1" applyFont="1" applyBorder="1" applyAlignment="1">
      <alignment horizontal="center"/>
    </xf>
    <xf numFmtId="0" fontId="8" fillId="0" borderId="13" xfId="1" applyFont="1" applyBorder="1" applyAlignment="1">
      <alignment horizontal="center"/>
    </xf>
    <xf numFmtId="0" fontId="8" fillId="0" borderId="14" xfId="1" applyFont="1" applyBorder="1" applyAlignment="1">
      <alignment horizontal="center"/>
    </xf>
    <xf numFmtId="0" fontId="8" fillId="0" borderId="15" xfId="1" applyFont="1" applyBorder="1" applyAlignment="1">
      <alignment horizontal="center"/>
    </xf>
    <xf numFmtId="0" fontId="8" fillId="0" borderId="16" xfId="1" applyFont="1" applyBorder="1" applyAlignment="1">
      <alignment horizontal="center"/>
    </xf>
    <xf numFmtId="0" fontId="8" fillId="0" borderId="17" xfId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8" fillId="0" borderId="19" xfId="1" applyFont="1" applyBorder="1" applyAlignment="1">
      <alignment horizontal="center"/>
    </xf>
    <xf numFmtId="0" fontId="8" fillId="0" borderId="20" xfId="1" applyFont="1" applyBorder="1" applyAlignment="1">
      <alignment horizontal="center"/>
    </xf>
    <xf numFmtId="0" fontId="8" fillId="0" borderId="21" xfId="1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8" fillId="0" borderId="27" xfId="1" applyFont="1" applyBorder="1" applyAlignment="1">
      <alignment horizontal="center"/>
    </xf>
    <xf numFmtId="0" fontId="8" fillId="0" borderId="28" xfId="1" applyFont="1" applyBorder="1" applyAlignment="1">
      <alignment horizontal="center"/>
    </xf>
    <xf numFmtId="0" fontId="2" fillId="0" borderId="0" xfId="1" applyAlignment="1">
      <alignment horizontal="center"/>
    </xf>
    <xf numFmtId="14" fontId="2" fillId="0" borderId="29" xfId="1" applyNumberFormat="1" applyBorder="1" applyAlignment="1">
      <alignment horizontal="center"/>
    </xf>
    <xf numFmtId="3" fontId="13" fillId="0" borderId="30" xfId="1" applyNumberFormat="1" applyFont="1" applyBorder="1" applyAlignment="1">
      <alignment horizontal="center"/>
    </xf>
    <xf numFmtId="3" fontId="2" fillId="0" borderId="31" xfId="1" applyNumberFormat="1" applyBorder="1" applyAlignment="1">
      <alignment horizontal="center"/>
    </xf>
    <xf numFmtId="3" fontId="13" fillId="0" borderId="32" xfId="1" applyNumberFormat="1" applyFont="1" applyBorder="1" applyAlignment="1">
      <alignment horizontal="right"/>
    </xf>
    <xf numFmtId="3" fontId="2" fillId="0" borderId="33" xfId="1" applyNumberFormat="1" applyBorder="1" applyAlignment="1">
      <alignment horizontal="right"/>
    </xf>
    <xf numFmtId="4" fontId="2" fillId="0" borderId="0" xfId="1" applyNumberFormat="1" applyAlignment="1">
      <alignment horizontal="center"/>
    </xf>
    <xf numFmtId="3" fontId="13" fillId="0" borderId="34" xfId="1" applyNumberFormat="1" applyFont="1" applyBorder="1" applyAlignment="1">
      <alignment horizontal="right"/>
    </xf>
    <xf numFmtId="3" fontId="2" fillId="0" borderId="35" xfId="1" applyNumberFormat="1" applyBorder="1" applyAlignment="1">
      <alignment horizontal="right"/>
    </xf>
    <xf numFmtId="0" fontId="2" fillId="0" borderId="36" xfId="1" applyBorder="1" applyAlignment="1">
      <alignment horizontal="center"/>
    </xf>
    <xf numFmtId="3" fontId="2" fillId="0" borderId="37" xfId="1" applyNumberFormat="1" applyBorder="1" applyAlignment="1">
      <alignment horizontal="right"/>
    </xf>
    <xf numFmtId="3" fontId="2" fillId="0" borderId="38" xfId="1" applyNumberFormat="1" applyBorder="1" applyAlignment="1">
      <alignment horizontal="right"/>
    </xf>
    <xf numFmtId="3" fontId="2" fillId="0" borderId="39" xfId="1" applyNumberFormat="1" applyBorder="1" applyAlignment="1">
      <alignment horizontal="right"/>
    </xf>
    <xf numFmtId="3" fontId="2" fillId="0" borderId="40" xfId="1" applyNumberFormat="1" applyBorder="1" applyAlignment="1">
      <alignment horizontal="right"/>
    </xf>
    <xf numFmtId="3" fontId="13" fillId="0" borderId="37" xfId="1" applyNumberFormat="1" applyFont="1" applyBorder="1" applyAlignment="1">
      <alignment horizontal="right"/>
    </xf>
    <xf numFmtId="0" fontId="0" fillId="0" borderId="8" xfId="0" applyBorder="1" applyAlignment="1">
      <alignment horizontal="left"/>
    </xf>
    <xf numFmtId="0" fontId="0" fillId="0" borderId="12" xfId="0" applyBorder="1"/>
    <xf numFmtId="0" fontId="0" fillId="0" borderId="10" xfId="0" applyBorder="1"/>
    <xf numFmtId="0" fontId="0" fillId="0" borderId="11" xfId="0" applyBorder="1"/>
    <xf numFmtId="0" fontId="0" fillId="0" borderId="41" xfId="0" applyBorder="1"/>
    <xf numFmtId="3" fontId="13" fillId="0" borderId="12" xfId="1" applyNumberFormat="1" applyFont="1" applyBorder="1" applyAlignment="1">
      <alignment horizontal="right"/>
    </xf>
    <xf numFmtId="3" fontId="2" fillId="0" borderId="11" xfId="1" applyNumberFormat="1" applyBorder="1" applyAlignment="1">
      <alignment horizontal="right"/>
    </xf>
    <xf numFmtId="0" fontId="2" fillId="0" borderId="42" xfId="1" applyBorder="1" applyAlignment="1">
      <alignment horizontal="left"/>
    </xf>
    <xf numFmtId="3" fontId="2" fillId="0" borderId="19" xfId="1" applyNumberFormat="1" applyBorder="1" applyAlignment="1">
      <alignment horizontal="right"/>
    </xf>
    <xf numFmtId="3" fontId="2" fillId="0" borderId="43" xfId="1" applyNumberFormat="1" applyBorder="1" applyAlignment="1">
      <alignment horizontal="right"/>
    </xf>
    <xf numFmtId="3" fontId="13" fillId="0" borderId="19" xfId="1" applyNumberFormat="1" applyFont="1" applyBorder="1" applyAlignment="1">
      <alignment horizontal="right"/>
    </xf>
    <xf numFmtId="3" fontId="2" fillId="0" borderId="18" xfId="1" applyNumberFormat="1" applyBorder="1" applyAlignment="1">
      <alignment horizontal="right"/>
    </xf>
    <xf numFmtId="0" fontId="2" fillId="0" borderId="44" xfId="1" applyBorder="1" applyAlignment="1">
      <alignment horizontal="left"/>
    </xf>
    <xf numFmtId="3" fontId="2" fillId="0" borderId="26" xfId="1" applyNumberFormat="1" applyBorder="1" applyAlignment="1">
      <alignment horizontal="right"/>
    </xf>
    <xf numFmtId="3" fontId="2" fillId="0" borderId="45" xfId="1" applyNumberFormat="1" applyBorder="1" applyAlignment="1">
      <alignment horizontal="right"/>
    </xf>
    <xf numFmtId="3" fontId="2" fillId="0" borderId="25" xfId="1" applyNumberFormat="1" applyBorder="1" applyAlignment="1">
      <alignment horizontal="right"/>
    </xf>
    <xf numFmtId="0" fontId="0" fillId="0" borderId="4" xfId="0" applyBorder="1"/>
    <xf numFmtId="4" fontId="0" fillId="0" borderId="0" xfId="0" applyNumberFormat="1"/>
    <xf numFmtId="0" fontId="0" fillId="0" borderId="47" xfId="0" applyBorder="1"/>
    <xf numFmtId="0" fontId="14" fillId="0" borderId="49" xfId="0" applyFont="1" applyBorder="1" applyAlignment="1">
      <alignment horizontal="center"/>
    </xf>
    <xf numFmtId="0" fontId="0" fillId="2" borderId="0" xfId="0" applyFill="1" applyAlignment="1">
      <alignment horizontal="center"/>
    </xf>
    <xf numFmtId="14" fontId="15" fillId="0" borderId="17" xfId="0" applyNumberFormat="1" applyFont="1" applyBorder="1" applyAlignment="1">
      <alignment horizontal="center" vertical="center"/>
    </xf>
    <xf numFmtId="0" fontId="17" fillId="0" borderId="17" xfId="2" applyFont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/>
    </xf>
    <xf numFmtId="14" fontId="15" fillId="6" borderId="17" xfId="0" applyNumberFormat="1" applyFont="1" applyFill="1" applyBorder="1" applyAlignment="1">
      <alignment horizontal="center" vertical="center"/>
    </xf>
    <xf numFmtId="0" fontId="17" fillId="6" borderId="17" xfId="2" applyFont="1" applyFill="1" applyBorder="1" applyAlignment="1">
      <alignment horizontal="center" vertical="center" wrapText="1"/>
    </xf>
    <xf numFmtId="0" fontId="15" fillId="6" borderId="50" xfId="0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5" fillId="0" borderId="2" xfId="1" applyFont="1" applyBorder="1" applyAlignment="1">
      <alignment horizontal="center" vertical="center"/>
    </xf>
    <xf numFmtId="0" fontId="6" fillId="0" borderId="2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0" fillId="5" borderId="46" xfId="0" applyFill="1" applyBorder="1" applyAlignment="1">
      <alignment horizontal="center" vertical="top" wrapText="1"/>
    </xf>
    <xf numFmtId="0" fontId="0" fillId="5" borderId="48" xfId="0" applyFill="1" applyBorder="1" applyAlignment="1">
      <alignment horizontal="center" vertical="top" wrapText="1"/>
    </xf>
    <xf numFmtId="164" fontId="2" fillId="0" borderId="30" xfId="1" applyNumberFormat="1" applyBorder="1" applyAlignment="1">
      <alignment horizontal="center"/>
    </xf>
  </cellXfs>
  <cellStyles count="3">
    <cellStyle name="Normal" xfId="0" builtinId="0"/>
    <cellStyle name="Normal 2" xfId="1"/>
    <cellStyle name="Normal_GASOIL_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49"/>
  <sheetViews>
    <sheetView tabSelected="1" topLeftCell="A4" workbookViewId="0">
      <selection activeCell="T6" sqref="T6"/>
    </sheetView>
  </sheetViews>
  <sheetFormatPr baseColWidth="10" defaultRowHeight="14.5"/>
  <cols>
    <col min="1" max="1" width="3.1796875" customWidth="1"/>
    <col min="2" max="2" width="10.453125" customWidth="1"/>
    <col min="3" max="3" width="8.54296875" bestFit="1" customWidth="1"/>
    <col min="4" max="4" width="8.7265625" bestFit="1" customWidth="1"/>
    <col min="5" max="5" width="9.81640625" customWidth="1"/>
    <col min="6" max="6" width="8.7265625" bestFit="1" customWidth="1"/>
    <col min="7" max="7" width="9.81640625" bestFit="1" customWidth="1"/>
    <col min="8" max="8" width="8.7265625" bestFit="1" customWidth="1"/>
    <col min="9" max="9" width="15.453125" customWidth="1"/>
    <col min="10" max="10" width="8.7265625" bestFit="1" customWidth="1"/>
    <col min="11" max="11" width="10.81640625" bestFit="1" customWidth="1"/>
    <col min="12" max="12" width="10.81640625" customWidth="1"/>
    <col min="13" max="19" width="6.81640625" customWidth="1"/>
  </cols>
  <sheetData>
    <row r="1" spans="1:23" ht="15" thickBot="1">
      <c r="A1" s="1"/>
      <c r="B1" s="1"/>
      <c r="C1" s="1"/>
      <c r="D1" s="1"/>
      <c r="E1" s="1"/>
      <c r="F1" s="1"/>
      <c r="G1" s="1"/>
      <c r="H1" s="1"/>
    </row>
    <row r="2" spans="1:23" ht="34.5" customHeight="1">
      <c r="A2" s="1"/>
      <c r="B2" s="88" t="s">
        <v>69</v>
      </c>
      <c r="C2" s="89"/>
      <c r="D2" s="89"/>
      <c r="E2" s="89"/>
      <c r="F2" s="90"/>
      <c r="G2" s="2" t="s">
        <v>0</v>
      </c>
      <c r="H2" s="91" t="s">
        <v>1</v>
      </c>
      <c r="I2" s="91"/>
      <c r="J2" s="92">
        <v>2020</v>
      </c>
      <c r="K2" s="92"/>
      <c r="L2" s="3"/>
      <c r="M2" s="3"/>
      <c r="N2" s="4"/>
      <c r="O2" s="4"/>
      <c r="P2" s="4"/>
      <c r="Q2" s="4"/>
      <c r="R2" s="4"/>
      <c r="S2" s="5"/>
    </row>
    <row r="3" spans="1:23" ht="21" customHeight="1">
      <c r="A3" s="6"/>
      <c r="B3" s="7"/>
      <c r="C3" s="93" t="s">
        <v>68</v>
      </c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6"/>
      <c r="S3" s="8"/>
    </row>
    <row r="4" spans="1:23" ht="21.75" customHeight="1">
      <c r="A4" s="9"/>
      <c r="B4" s="10"/>
      <c r="C4" s="11"/>
      <c r="D4" s="11"/>
      <c r="E4" s="12"/>
      <c r="F4" s="13"/>
      <c r="G4" s="14"/>
      <c r="H4" s="13"/>
      <c r="I4" s="14"/>
      <c r="J4" s="15"/>
      <c r="S4" s="8"/>
      <c r="W4" s="16" t="s">
        <v>2</v>
      </c>
    </row>
    <row r="5" spans="1:23" ht="15" thickBot="1">
      <c r="A5" s="9"/>
      <c r="B5" s="17" t="s">
        <v>3</v>
      </c>
      <c r="C5" s="18"/>
      <c r="D5" s="18"/>
      <c r="E5" s="18"/>
      <c r="F5" s="18"/>
      <c r="G5" s="19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1"/>
      <c r="W5" s="22" t="s">
        <v>4</v>
      </c>
    </row>
    <row r="6" spans="1:23">
      <c r="A6" s="9"/>
      <c r="B6" s="23" t="s">
        <v>5</v>
      </c>
      <c r="C6" s="24" t="s">
        <v>6</v>
      </c>
      <c r="D6" s="25" t="s">
        <v>7</v>
      </c>
      <c r="E6" s="25" t="s">
        <v>8</v>
      </c>
      <c r="F6" s="25" t="s">
        <v>9</v>
      </c>
      <c r="G6" s="25" t="s">
        <v>10</v>
      </c>
      <c r="H6" s="25" t="s">
        <v>11</v>
      </c>
      <c r="I6" s="25" t="s">
        <v>12</v>
      </c>
      <c r="J6" s="25" t="s">
        <v>13</v>
      </c>
      <c r="K6" s="25" t="s">
        <v>14</v>
      </c>
      <c r="L6" s="25" t="s">
        <v>15</v>
      </c>
      <c r="M6" s="26"/>
      <c r="N6" s="27"/>
      <c r="O6" s="25"/>
      <c r="P6" s="25"/>
      <c r="Q6" s="26"/>
      <c r="R6" s="28" t="s">
        <v>16</v>
      </c>
      <c r="S6" s="29" t="s">
        <v>16</v>
      </c>
      <c r="W6" s="22" t="s">
        <v>17</v>
      </c>
    </row>
    <row r="7" spans="1:23">
      <c r="A7" s="9"/>
      <c r="B7" s="30" t="s">
        <v>18</v>
      </c>
      <c r="C7" s="31" t="s">
        <v>19</v>
      </c>
      <c r="D7" s="32" t="s">
        <v>20</v>
      </c>
      <c r="E7" s="32" t="s">
        <v>21</v>
      </c>
      <c r="F7" s="32" t="s">
        <v>22</v>
      </c>
      <c r="G7" s="32" t="s">
        <v>23</v>
      </c>
      <c r="H7" s="32" t="s">
        <v>24</v>
      </c>
      <c r="I7" s="32" t="s">
        <v>25</v>
      </c>
      <c r="J7" s="32" t="s">
        <v>26</v>
      </c>
      <c r="K7" s="32" t="s">
        <v>27</v>
      </c>
      <c r="L7" s="32" t="s">
        <v>28</v>
      </c>
      <c r="M7" s="33"/>
      <c r="N7" s="34"/>
      <c r="O7" s="32"/>
      <c r="P7" s="32"/>
      <c r="Q7" s="33"/>
      <c r="R7" s="35" t="s">
        <v>29</v>
      </c>
      <c r="S7" s="36" t="s">
        <v>30</v>
      </c>
      <c r="W7" s="22" t="s">
        <v>31</v>
      </c>
    </row>
    <row r="8" spans="1:23" s="22" customFormat="1" ht="19.5" customHeight="1" thickBot="1">
      <c r="A8" s="9"/>
      <c r="B8" s="37" t="s">
        <v>32</v>
      </c>
      <c r="C8" s="38"/>
      <c r="D8" s="39"/>
      <c r="E8" s="40" t="s">
        <v>33</v>
      </c>
      <c r="F8" s="39"/>
      <c r="G8" s="40" t="s">
        <v>33</v>
      </c>
      <c r="H8" s="39"/>
      <c r="I8" s="39"/>
      <c r="J8" s="41" t="s">
        <v>34</v>
      </c>
      <c r="K8" s="39"/>
      <c r="L8" s="39"/>
      <c r="M8" s="42"/>
      <c r="N8" s="43"/>
      <c r="O8" s="39"/>
      <c r="P8" s="39"/>
      <c r="Q8" s="42"/>
      <c r="R8" s="44" t="s">
        <v>35</v>
      </c>
      <c r="S8" s="45" t="s">
        <v>36</v>
      </c>
      <c r="W8" s="22" t="s">
        <v>37</v>
      </c>
    </row>
    <row r="9" spans="1:23" s="22" customFormat="1" ht="15" thickBot="1">
      <c r="A9" s="46"/>
      <c r="B9" s="47">
        <f>DATE($J$2,MATCH($H$2,$W$5:$W$16,0),ROW(F1))</f>
        <v>44136</v>
      </c>
      <c r="C9" s="96">
        <f ca="1">SUMPRODUCT((date=$B9)*(identi=C$7)*(litres))</f>
        <v>0</v>
      </c>
      <c r="D9" s="96">
        <f ca="1">SUMPRODUCT((date=$B9)*(identi=D$7)*(litres))</f>
        <v>0</v>
      </c>
      <c r="E9" s="96">
        <f ca="1">SUMPRODUCT((date=$B9)*(identi=E$7)*(litres))</f>
        <v>0</v>
      </c>
      <c r="F9" s="96">
        <f ca="1">SUMPRODUCT((date=$B9)*(identi=F$7)*(litres))</f>
        <v>0</v>
      </c>
      <c r="G9" s="96">
        <f ca="1">SUMPRODUCT((date=$B9)*(identi=G$7)*(litres))</f>
        <v>0</v>
      </c>
      <c r="H9" s="96">
        <f ca="1">SUMPRODUCT((date=$B9)*(identi=H$7)*(litres))</f>
        <v>0</v>
      </c>
      <c r="I9" s="96">
        <f ca="1">SUMPRODUCT((date=$B9)*(identi=I$7)*(litres))</f>
        <v>0</v>
      </c>
      <c r="J9" s="96">
        <f ca="1">SUMPRODUCT((date=$B9)*(identi=J$7)*(litres))</f>
        <v>0</v>
      </c>
      <c r="K9" s="96">
        <f ca="1">SUMPRODUCT((date=$B9)*(identi=K$7)*(litres))</f>
        <v>0</v>
      </c>
      <c r="L9" s="96">
        <f ca="1">SUMPRODUCT((date=$B9)*(identi=L$7)*(litres))</f>
        <v>0</v>
      </c>
      <c r="M9" s="96">
        <f ca="1">SUMPRODUCT((date=$B9)*(identi=M$7)*(litres))</f>
        <v>0</v>
      </c>
      <c r="N9" s="96">
        <f ca="1">SUMPRODUCT((date=$B9)*(identi=N$7)*(litres))</f>
        <v>0</v>
      </c>
      <c r="O9" s="96">
        <f ca="1">SUMPRODUCT((date=$B9)*(identi=O$7)*(litres))</f>
        <v>0</v>
      </c>
      <c r="P9" s="96">
        <f ca="1">SUMPRODUCT((date=$B9)*(identi=P$7)*(litres))</f>
        <v>0</v>
      </c>
      <c r="Q9" s="96">
        <f ca="1">SUMPRODUCT((date=$B9)*(identi=Q$7)*(litres))</f>
        <v>0</v>
      </c>
      <c r="R9" s="48">
        <f ca="1">SUM(C9:M9)</f>
        <v>0</v>
      </c>
      <c r="S9" s="49">
        <f ca="1">+R9+0</f>
        <v>0</v>
      </c>
      <c r="W9" s="22" t="s">
        <v>38</v>
      </c>
    </row>
    <row r="10" spans="1:23" ht="15" thickBot="1">
      <c r="A10" s="46"/>
      <c r="B10" s="47">
        <f t="shared" ref="B10:B39" si="0">DATE($J$2,MATCH($H$2,$W$5:$W$16,0),ROW(F2))</f>
        <v>44137</v>
      </c>
      <c r="C10" s="96">
        <f ca="1">SUMPRODUCT((date=$B10)*(identi=C$7)*(litres))</f>
        <v>0</v>
      </c>
      <c r="D10" s="96">
        <f ca="1">SUMPRODUCT((date=$B10)*(identi=D$7)*(litres))</f>
        <v>0</v>
      </c>
      <c r="E10" s="96">
        <f ca="1">SUMPRODUCT((date=$B10)*(identi=E$7)*(litres))</f>
        <v>0</v>
      </c>
      <c r="F10" s="96">
        <f ca="1">SUMPRODUCT((date=$B10)*(identi=F$7)*(litres))</f>
        <v>0</v>
      </c>
      <c r="G10" s="96">
        <f ca="1">SUMPRODUCT((date=$B10)*(identi=G$7)*(litres))</f>
        <v>0</v>
      </c>
      <c r="H10" s="96">
        <f ca="1">SUMPRODUCT((date=$B10)*(identi=H$7)*(litres))</f>
        <v>0</v>
      </c>
      <c r="I10" s="96">
        <f ca="1">SUMPRODUCT((date=$B10)*(identi=I$7)*(litres))</f>
        <v>0</v>
      </c>
      <c r="J10" s="96">
        <f ca="1">SUMPRODUCT((date=$B10)*(identi=J$7)*(litres))</f>
        <v>0</v>
      </c>
      <c r="K10" s="96">
        <f ca="1">SUMPRODUCT((date=$B10)*(identi=K$7)*(litres))</f>
        <v>123</v>
      </c>
      <c r="L10" s="96">
        <f ca="1">SUMPRODUCT((date=$B10)*(identi=L$7)*(litres))</f>
        <v>0</v>
      </c>
      <c r="M10" s="96">
        <f ca="1">SUMPRODUCT((date=$B10)*(identi=M$7)*(litres))</f>
        <v>0</v>
      </c>
      <c r="N10" s="96">
        <f ca="1">SUMPRODUCT((date=$B10)*(identi=N$7)*(litres))</f>
        <v>0</v>
      </c>
      <c r="O10" s="96">
        <f ca="1">SUMPRODUCT((date=$B10)*(identi=O$7)*(litres))</f>
        <v>0</v>
      </c>
      <c r="P10" s="96">
        <f ca="1">SUMPRODUCT((date=$B10)*(identi=P$7)*(litres))</f>
        <v>0</v>
      </c>
      <c r="Q10" s="96">
        <f ca="1">SUMPRODUCT((date=$B10)*(identi=Q$7)*(litres))</f>
        <v>0</v>
      </c>
      <c r="R10" s="50">
        <f ca="1">SUM(C10:M10)</f>
        <v>123</v>
      </c>
      <c r="S10" s="51">
        <f ca="1">+R10+S9</f>
        <v>123</v>
      </c>
      <c r="W10" s="22" t="s">
        <v>39</v>
      </c>
    </row>
    <row r="11" spans="1:23" ht="15" thickBot="1">
      <c r="A11" s="46"/>
      <c r="B11" s="47">
        <f t="shared" si="0"/>
        <v>44138</v>
      </c>
      <c r="C11" s="96">
        <f ca="1">SUMPRODUCT((date=$B11)*(identi=C$7)*(litres))</f>
        <v>0</v>
      </c>
      <c r="D11" s="96">
        <f ca="1">SUMPRODUCT((date=$B11)*(identi=D$7)*(litres))</f>
        <v>113</v>
      </c>
      <c r="E11" s="96">
        <f ca="1">SUMPRODUCT((date=$B11)*(identi=E$7)*(litres))</f>
        <v>0</v>
      </c>
      <c r="F11" s="96">
        <f ca="1">SUMPRODUCT((date=$B11)*(identi=F$7)*(litres))</f>
        <v>121</v>
      </c>
      <c r="G11" s="96">
        <f ca="1">SUMPRODUCT((date=$B11)*(identi=G$7)*(litres))</f>
        <v>0</v>
      </c>
      <c r="H11" s="96">
        <f ca="1">SUMPRODUCT((date=$B11)*(identi=H$7)*(litres))</f>
        <v>130</v>
      </c>
      <c r="I11" s="96">
        <f ca="1">SUMPRODUCT((date=$B11)*(identi=I$7)*(litres))</f>
        <v>0</v>
      </c>
      <c r="J11" s="96">
        <f ca="1">SUMPRODUCT((date=$B11)*(identi=J$7)*(litres))</f>
        <v>0</v>
      </c>
      <c r="K11" s="96">
        <f ca="1">SUMPRODUCT((date=$B11)*(identi=K$7)*(litres))</f>
        <v>0</v>
      </c>
      <c r="L11" s="96">
        <f ca="1">SUMPRODUCT((date=$B11)*(identi=L$7)*(litres))</f>
        <v>117</v>
      </c>
      <c r="M11" s="96">
        <f ca="1">SUMPRODUCT((date=$B11)*(identi=M$7)*(litres))</f>
        <v>0</v>
      </c>
      <c r="N11" s="96">
        <f ca="1">SUMPRODUCT((date=$B11)*(identi=N$7)*(litres))</f>
        <v>0</v>
      </c>
      <c r="O11" s="96">
        <f ca="1">SUMPRODUCT((date=$B11)*(identi=O$7)*(litres))</f>
        <v>0</v>
      </c>
      <c r="P11" s="96">
        <f ca="1">SUMPRODUCT((date=$B11)*(identi=P$7)*(litres))</f>
        <v>0</v>
      </c>
      <c r="Q11" s="96">
        <f ca="1">SUMPRODUCT((date=$B11)*(identi=Q$7)*(litres))</f>
        <v>0</v>
      </c>
      <c r="R11" s="50">
        <f t="shared" ref="R11:R39" ca="1" si="1">SUM(C11:M11)</f>
        <v>481</v>
      </c>
      <c r="S11" s="51">
        <f t="shared" ref="S11:S39" ca="1" si="2">+R11+S10</f>
        <v>604</v>
      </c>
      <c r="W11" s="22" t="s">
        <v>40</v>
      </c>
    </row>
    <row r="12" spans="1:23" ht="15" thickBot="1">
      <c r="A12" s="46"/>
      <c r="B12" s="47">
        <f t="shared" si="0"/>
        <v>44139</v>
      </c>
      <c r="C12" s="96">
        <f ca="1">SUMPRODUCT((date=$B12)*(identi=C$7)*(litres))</f>
        <v>0</v>
      </c>
      <c r="D12" s="96">
        <f ca="1">SUMPRODUCT((date=$B12)*(identi=D$7)*(litres))</f>
        <v>0</v>
      </c>
      <c r="E12" s="96">
        <f ca="1">SUMPRODUCT((date=$B12)*(identi=E$7)*(litres))</f>
        <v>0</v>
      </c>
      <c r="F12" s="96">
        <f ca="1">SUMPRODUCT((date=$B12)*(identi=F$7)*(litres))</f>
        <v>0</v>
      </c>
      <c r="G12" s="96">
        <f ca="1">SUMPRODUCT((date=$B12)*(identi=G$7)*(litres))</f>
        <v>0</v>
      </c>
      <c r="H12" s="96">
        <f ca="1">SUMPRODUCT((date=$B12)*(identi=H$7)*(litres))</f>
        <v>146</v>
      </c>
      <c r="I12" s="96">
        <f ca="1">SUMPRODUCT((date=$B12)*(identi=I$7)*(litres))</f>
        <v>0</v>
      </c>
      <c r="J12" s="96">
        <f ca="1">SUMPRODUCT((date=$B12)*(identi=J$7)*(litres))</f>
        <v>0</v>
      </c>
      <c r="K12" s="96">
        <f ca="1">SUMPRODUCT((date=$B12)*(identi=K$7)*(litres))</f>
        <v>0</v>
      </c>
      <c r="L12" s="96">
        <f ca="1">SUMPRODUCT((date=$B12)*(identi=L$7)*(litres))</f>
        <v>0</v>
      </c>
      <c r="M12" s="96">
        <f ca="1">SUMPRODUCT((date=$B12)*(identi=M$7)*(litres))</f>
        <v>0</v>
      </c>
      <c r="N12" s="96">
        <f ca="1">SUMPRODUCT((date=$B12)*(identi=N$7)*(litres))</f>
        <v>0</v>
      </c>
      <c r="O12" s="96">
        <f ca="1">SUMPRODUCT((date=$B12)*(identi=O$7)*(litres))</f>
        <v>0</v>
      </c>
      <c r="P12" s="96">
        <f ca="1">SUMPRODUCT((date=$B12)*(identi=P$7)*(litres))</f>
        <v>0</v>
      </c>
      <c r="Q12" s="96">
        <f ca="1">SUMPRODUCT((date=$B12)*(identi=Q$7)*(litres))</f>
        <v>0</v>
      </c>
      <c r="R12" s="50">
        <f t="shared" ca="1" si="1"/>
        <v>146</v>
      </c>
      <c r="S12" s="51">
        <f t="shared" ca="1" si="2"/>
        <v>750</v>
      </c>
      <c r="W12" s="22" t="s">
        <v>41</v>
      </c>
    </row>
    <row r="13" spans="1:23" ht="15" thickBot="1">
      <c r="A13" s="46"/>
      <c r="B13" s="47">
        <f t="shared" si="0"/>
        <v>44140</v>
      </c>
      <c r="C13" s="96">
        <f ca="1">SUMPRODUCT((date=$B13)*(identi=C$7)*(litres))</f>
        <v>0</v>
      </c>
      <c r="D13" s="96">
        <f ca="1">SUMPRODUCT((date=$B13)*(identi=D$7)*(litres))</f>
        <v>149</v>
      </c>
      <c r="E13" s="96">
        <f ca="1">SUMPRODUCT((date=$B13)*(identi=E$7)*(litres))</f>
        <v>0</v>
      </c>
      <c r="F13" s="96">
        <f ca="1">SUMPRODUCT((date=$B13)*(identi=F$7)*(litres))</f>
        <v>120</v>
      </c>
      <c r="G13" s="96">
        <f ca="1">SUMPRODUCT((date=$B13)*(identi=G$7)*(litres))</f>
        <v>0</v>
      </c>
      <c r="H13" s="96">
        <f ca="1">SUMPRODUCT((date=$B13)*(identi=H$7)*(litres))</f>
        <v>0</v>
      </c>
      <c r="I13" s="96">
        <f ca="1">SUMPRODUCT((date=$B13)*(identi=I$7)*(litres))</f>
        <v>0</v>
      </c>
      <c r="J13" s="96">
        <f ca="1">SUMPRODUCT((date=$B13)*(identi=J$7)*(litres))</f>
        <v>0</v>
      </c>
      <c r="K13" s="96">
        <f ca="1">SUMPRODUCT((date=$B13)*(identi=K$7)*(litres))</f>
        <v>172</v>
      </c>
      <c r="L13" s="96">
        <f ca="1">SUMPRODUCT((date=$B13)*(identi=L$7)*(litres))</f>
        <v>128</v>
      </c>
      <c r="M13" s="96">
        <f ca="1">SUMPRODUCT((date=$B13)*(identi=M$7)*(litres))</f>
        <v>0</v>
      </c>
      <c r="N13" s="96">
        <f ca="1">SUMPRODUCT((date=$B13)*(identi=N$7)*(litres))</f>
        <v>0</v>
      </c>
      <c r="O13" s="96">
        <f ca="1">SUMPRODUCT((date=$B13)*(identi=O$7)*(litres))</f>
        <v>0</v>
      </c>
      <c r="P13" s="96">
        <f ca="1">SUMPRODUCT((date=$B13)*(identi=P$7)*(litres))</f>
        <v>0</v>
      </c>
      <c r="Q13" s="96">
        <f ca="1">SUMPRODUCT((date=$B13)*(identi=Q$7)*(litres))</f>
        <v>0</v>
      </c>
      <c r="R13" s="50">
        <f t="shared" ca="1" si="1"/>
        <v>569</v>
      </c>
      <c r="S13" s="51">
        <f t="shared" ca="1" si="2"/>
        <v>1319</v>
      </c>
      <c r="W13" s="22" t="s">
        <v>42</v>
      </c>
    </row>
    <row r="14" spans="1:23" ht="15" thickBot="1">
      <c r="A14" s="46"/>
      <c r="B14" s="47">
        <f t="shared" si="0"/>
        <v>44141</v>
      </c>
      <c r="C14" s="96">
        <f ca="1">SUMPRODUCT((date=$B14)*(identi=C$7)*(litres))</f>
        <v>0</v>
      </c>
      <c r="D14" s="96">
        <f ca="1">SUMPRODUCT((date=$B14)*(identi=D$7)*(litres))</f>
        <v>100</v>
      </c>
      <c r="E14" s="96">
        <f ca="1">SUMPRODUCT((date=$B14)*(identi=E$7)*(litres))</f>
        <v>0</v>
      </c>
      <c r="F14" s="96">
        <f ca="1">SUMPRODUCT((date=$B14)*(identi=F$7)*(litres))</f>
        <v>153</v>
      </c>
      <c r="G14" s="96">
        <f ca="1">SUMPRODUCT((date=$B14)*(identi=G$7)*(litres))</f>
        <v>182</v>
      </c>
      <c r="H14" s="96">
        <f ca="1">SUMPRODUCT((date=$B14)*(identi=H$7)*(litres))</f>
        <v>180</v>
      </c>
      <c r="I14" s="96">
        <f ca="1">SUMPRODUCT((date=$B14)*(identi=I$7)*(litres))</f>
        <v>0</v>
      </c>
      <c r="J14" s="96">
        <f ca="1">SUMPRODUCT((date=$B14)*(identi=J$7)*(litres))</f>
        <v>0</v>
      </c>
      <c r="K14" s="96">
        <f ca="1">SUMPRODUCT((date=$B14)*(identi=K$7)*(litres))</f>
        <v>0</v>
      </c>
      <c r="L14" s="96">
        <f ca="1">SUMPRODUCT((date=$B14)*(identi=L$7)*(litres))</f>
        <v>0</v>
      </c>
      <c r="M14" s="96">
        <f ca="1">SUMPRODUCT((date=$B14)*(identi=M$7)*(litres))</f>
        <v>0</v>
      </c>
      <c r="N14" s="96">
        <f ca="1">SUMPRODUCT((date=$B14)*(identi=N$7)*(litres))</f>
        <v>0</v>
      </c>
      <c r="O14" s="96">
        <f ca="1">SUMPRODUCT((date=$B14)*(identi=O$7)*(litres))</f>
        <v>0</v>
      </c>
      <c r="P14" s="96">
        <f ca="1">SUMPRODUCT((date=$B14)*(identi=P$7)*(litres))</f>
        <v>0</v>
      </c>
      <c r="Q14" s="96">
        <f ca="1">SUMPRODUCT((date=$B14)*(identi=Q$7)*(litres))</f>
        <v>0</v>
      </c>
      <c r="R14" s="50">
        <f t="shared" ca="1" si="1"/>
        <v>615</v>
      </c>
      <c r="S14" s="51">
        <f t="shared" ca="1" si="2"/>
        <v>1934</v>
      </c>
      <c r="W14" s="22" t="s">
        <v>43</v>
      </c>
    </row>
    <row r="15" spans="1:23" ht="15" thickBot="1">
      <c r="A15" s="52"/>
      <c r="B15" s="47">
        <f t="shared" si="0"/>
        <v>44142</v>
      </c>
      <c r="C15" s="96">
        <f ca="1">SUMPRODUCT((date=$B15)*(identi=C$7)*(litres))</f>
        <v>0</v>
      </c>
      <c r="D15" s="96">
        <f ca="1">SUMPRODUCT((date=$B15)*(identi=D$7)*(litres))</f>
        <v>0</v>
      </c>
      <c r="E15" s="96">
        <f ca="1">SUMPRODUCT((date=$B15)*(identi=E$7)*(litres))</f>
        <v>0</v>
      </c>
      <c r="F15" s="96">
        <f ca="1">SUMPRODUCT((date=$B15)*(identi=F$7)*(litres))</f>
        <v>0</v>
      </c>
      <c r="G15" s="96">
        <f ca="1">SUMPRODUCT((date=$B15)*(identi=G$7)*(litres))</f>
        <v>0</v>
      </c>
      <c r="H15" s="96">
        <f ca="1">SUMPRODUCT((date=$B15)*(identi=H$7)*(litres))</f>
        <v>0</v>
      </c>
      <c r="I15" s="96">
        <f ca="1">SUMPRODUCT((date=$B15)*(identi=I$7)*(litres))</f>
        <v>300</v>
      </c>
      <c r="J15" s="96">
        <f ca="1">SUMPRODUCT((date=$B15)*(identi=J$7)*(litres))</f>
        <v>0</v>
      </c>
      <c r="K15" s="96">
        <f ca="1">SUMPRODUCT((date=$B15)*(identi=K$7)*(litres))</f>
        <v>147</v>
      </c>
      <c r="L15" s="96">
        <f ca="1">SUMPRODUCT((date=$B15)*(identi=L$7)*(litres))</f>
        <v>152</v>
      </c>
      <c r="M15" s="96">
        <f ca="1">SUMPRODUCT((date=$B15)*(identi=M$7)*(litres))</f>
        <v>0</v>
      </c>
      <c r="N15" s="96">
        <f ca="1">SUMPRODUCT((date=$B15)*(identi=N$7)*(litres))</f>
        <v>0</v>
      </c>
      <c r="O15" s="96">
        <f ca="1">SUMPRODUCT((date=$B15)*(identi=O$7)*(litres))</f>
        <v>0</v>
      </c>
      <c r="P15" s="96">
        <f ca="1">SUMPRODUCT((date=$B15)*(identi=P$7)*(litres))</f>
        <v>0</v>
      </c>
      <c r="Q15" s="96">
        <f ca="1">SUMPRODUCT((date=$B15)*(identi=Q$7)*(litres))</f>
        <v>0</v>
      </c>
      <c r="R15" s="50">
        <f t="shared" ca="1" si="1"/>
        <v>599</v>
      </c>
      <c r="S15" s="51">
        <f t="shared" ca="1" si="2"/>
        <v>2533</v>
      </c>
      <c r="W15" s="22" t="s">
        <v>1</v>
      </c>
    </row>
    <row r="16" spans="1:23" ht="15" thickBot="1">
      <c r="A16" s="46"/>
      <c r="B16" s="47">
        <f t="shared" si="0"/>
        <v>44143</v>
      </c>
      <c r="C16" s="96">
        <f ca="1">SUMPRODUCT((date=$B16)*(identi=C$7)*(litres))</f>
        <v>0</v>
      </c>
      <c r="D16" s="96">
        <f ca="1">SUMPRODUCT((date=$B16)*(identi=D$7)*(litres))</f>
        <v>0</v>
      </c>
      <c r="E16" s="96">
        <f ca="1">SUMPRODUCT((date=$B16)*(identi=E$7)*(litres))</f>
        <v>0</v>
      </c>
      <c r="F16" s="96">
        <f ca="1">SUMPRODUCT((date=$B16)*(identi=F$7)*(litres))</f>
        <v>0</v>
      </c>
      <c r="G16" s="96">
        <f ca="1">SUMPRODUCT((date=$B16)*(identi=G$7)*(litres))</f>
        <v>0</v>
      </c>
      <c r="H16" s="96">
        <f ca="1">SUMPRODUCT((date=$B16)*(identi=H$7)*(litres))</f>
        <v>0</v>
      </c>
      <c r="I16" s="96">
        <f ca="1">SUMPRODUCT((date=$B16)*(identi=I$7)*(litres))</f>
        <v>0</v>
      </c>
      <c r="J16" s="96">
        <f ca="1">SUMPRODUCT((date=$B16)*(identi=J$7)*(litres))</f>
        <v>0</v>
      </c>
      <c r="K16" s="96">
        <f ca="1">SUMPRODUCT((date=$B16)*(identi=K$7)*(litres))</f>
        <v>0</v>
      </c>
      <c r="L16" s="96">
        <f ca="1">SUMPRODUCT((date=$B16)*(identi=L$7)*(litres))</f>
        <v>0</v>
      </c>
      <c r="M16" s="96">
        <f ca="1">SUMPRODUCT((date=$B16)*(identi=M$7)*(litres))</f>
        <v>0</v>
      </c>
      <c r="N16" s="96">
        <f ca="1">SUMPRODUCT((date=$B16)*(identi=N$7)*(litres))</f>
        <v>0</v>
      </c>
      <c r="O16" s="96">
        <f ca="1">SUMPRODUCT((date=$B16)*(identi=O$7)*(litres))</f>
        <v>0</v>
      </c>
      <c r="P16" s="96">
        <f ca="1">SUMPRODUCT((date=$B16)*(identi=P$7)*(litres))</f>
        <v>0</v>
      </c>
      <c r="Q16" s="96">
        <f ca="1">SUMPRODUCT((date=$B16)*(identi=Q$7)*(litres))</f>
        <v>0</v>
      </c>
      <c r="R16" s="50">
        <f t="shared" ca="1" si="1"/>
        <v>0</v>
      </c>
      <c r="S16" s="51">
        <f t="shared" ca="1" si="2"/>
        <v>2533</v>
      </c>
      <c r="W16" s="22" t="s">
        <v>44</v>
      </c>
    </row>
    <row r="17" spans="1:19" ht="15" thickBot="1">
      <c r="A17" s="46"/>
      <c r="B17" s="47">
        <f t="shared" si="0"/>
        <v>44144</v>
      </c>
      <c r="C17" s="96">
        <f ca="1">SUMPRODUCT((date=$B17)*(identi=C$7)*(litres))</f>
        <v>0</v>
      </c>
      <c r="D17" s="96">
        <f ca="1">SUMPRODUCT((date=$B17)*(identi=D$7)*(litres))</f>
        <v>67</v>
      </c>
      <c r="E17" s="96">
        <f ca="1">SUMPRODUCT((date=$B17)*(identi=E$7)*(litres))</f>
        <v>0</v>
      </c>
      <c r="F17" s="96">
        <f ca="1">SUMPRODUCT((date=$B17)*(identi=F$7)*(litres))</f>
        <v>125</v>
      </c>
      <c r="G17" s="96">
        <f ca="1">SUMPRODUCT((date=$B17)*(identi=G$7)*(litres))</f>
        <v>0</v>
      </c>
      <c r="H17" s="96">
        <f ca="1">SUMPRODUCT((date=$B17)*(identi=H$7)*(litres))</f>
        <v>128</v>
      </c>
      <c r="I17" s="96">
        <f ca="1">SUMPRODUCT((date=$B17)*(identi=I$7)*(litres))</f>
        <v>0</v>
      </c>
      <c r="J17" s="96">
        <f ca="1">SUMPRODUCT((date=$B17)*(identi=J$7)*(litres))</f>
        <v>0</v>
      </c>
      <c r="K17" s="96">
        <f ca="1">SUMPRODUCT((date=$B17)*(identi=K$7)*(litres))</f>
        <v>0</v>
      </c>
      <c r="L17" s="96">
        <f ca="1">SUMPRODUCT((date=$B17)*(identi=L$7)*(litres))</f>
        <v>87</v>
      </c>
      <c r="M17" s="96">
        <f ca="1">SUMPRODUCT((date=$B17)*(identi=M$7)*(litres))</f>
        <v>0</v>
      </c>
      <c r="N17" s="96">
        <f ca="1">SUMPRODUCT((date=$B17)*(identi=N$7)*(litres))</f>
        <v>0</v>
      </c>
      <c r="O17" s="96">
        <f ca="1">SUMPRODUCT((date=$B17)*(identi=O$7)*(litres))</f>
        <v>0</v>
      </c>
      <c r="P17" s="96">
        <f ca="1">SUMPRODUCT((date=$B17)*(identi=P$7)*(litres))</f>
        <v>0</v>
      </c>
      <c r="Q17" s="96">
        <f ca="1">SUMPRODUCT((date=$B17)*(identi=Q$7)*(litres))</f>
        <v>0</v>
      </c>
      <c r="R17" s="50">
        <f t="shared" ca="1" si="1"/>
        <v>407</v>
      </c>
      <c r="S17" s="51">
        <f t="shared" ca="1" si="2"/>
        <v>2940</v>
      </c>
    </row>
    <row r="18" spans="1:19" ht="15" thickBot="1">
      <c r="A18" s="46"/>
      <c r="B18" s="47">
        <f t="shared" si="0"/>
        <v>44145</v>
      </c>
      <c r="C18" s="96">
        <f ca="1">SUMPRODUCT((date=$B18)*(identi=C$7)*(litres))</f>
        <v>0</v>
      </c>
      <c r="D18" s="96">
        <f ca="1">SUMPRODUCT((date=$B18)*(identi=D$7)*(litres))</f>
        <v>80</v>
      </c>
      <c r="E18" s="96">
        <f ca="1">SUMPRODUCT((date=$B18)*(identi=E$7)*(litres))</f>
        <v>0</v>
      </c>
      <c r="F18" s="96">
        <f ca="1">SUMPRODUCT((date=$B18)*(identi=F$7)*(litres))</f>
        <v>56</v>
      </c>
      <c r="G18" s="96">
        <f ca="1">SUMPRODUCT((date=$B18)*(identi=G$7)*(litres))</f>
        <v>0</v>
      </c>
      <c r="H18" s="96">
        <f ca="1">SUMPRODUCT((date=$B18)*(identi=H$7)*(litres))</f>
        <v>142</v>
      </c>
      <c r="I18" s="96">
        <f ca="1">SUMPRODUCT((date=$B18)*(identi=I$7)*(litres))</f>
        <v>125</v>
      </c>
      <c r="J18" s="96">
        <f ca="1">SUMPRODUCT((date=$B18)*(identi=J$7)*(litres))</f>
        <v>0</v>
      </c>
      <c r="K18" s="96">
        <f ca="1">SUMPRODUCT((date=$B18)*(identi=K$7)*(litres))</f>
        <v>0</v>
      </c>
      <c r="L18" s="96">
        <f ca="1">SUMPRODUCT((date=$B18)*(identi=L$7)*(litres))</f>
        <v>0</v>
      </c>
      <c r="M18" s="96">
        <f ca="1">SUMPRODUCT((date=$B18)*(identi=M$7)*(litres))</f>
        <v>0</v>
      </c>
      <c r="N18" s="96">
        <f ca="1">SUMPRODUCT((date=$B18)*(identi=N$7)*(litres))</f>
        <v>0</v>
      </c>
      <c r="O18" s="96">
        <f ca="1">SUMPRODUCT((date=$B18)*(identi=O$7)*(litres))</f>
        <v>0</v>
      </c>
      <c r="P18" s="96">
        <f ca="1">SUMPRODUCT((date=$B18)*(identi=P$7)*(litres))</f>
        <v>0</v>
      </c>
      <c r="Q18" s="96">
        <f ca="1">SUMPRODUCT((date=$B18)*(identi=Q$7)*(litres))</f>
        <v>0</v>
      </c>
      <c r="R18" s="50">
        <f t="shared" ca="1" si="1"/>
        <v>403</v>
      </c>
      <c r="S18" s="51">
        <f t="shared" ca="1" si="2"/>
        <v>3343</v>
      </c>
    </row>
    <row r="19" spans="1:19" ht="15" thickBot="1">
      <c r="A19" s="46"/>
      <c r="B19" s="47">
        <f t="shared" si="0"/>
        <v>44146</v>
      </c>
      <c r="C19" s="96">
        <f ca="1">SUMPRODUCT((date=$B19)*(identi=C$7)*(litres))</f>
        <v>0</v>
      </c>
      <c r="D19" s="96">
        <f ca="1">SUMPRODUCT((date=$B19)*(identi=D$7)*(litres))</f>
        <v>93</v>
      </c>
      <c r="E19" s="96">
        <f ca="1">SUMPRODUCT((date=$B19)*(identi=E$7)*(litres))</f>
        <v>0</v>
      </c>
      <c r="F19" s="96">
        <f ca="1">SUMPRODUCT((date=$B19)*(identi=F$7)*(litres))</f>
        <v>133</v>
      </c>
      <c r="G19" s="96">
        <f ca="1">SUMPRODUCT((date=$B19)*(identi=G$7)*(litres))</f>
        <v>110</v>
      </c>
      <c r="H19" s="96">
        <f ca="1">SUMPRODUCT((date=$B19)*(identi=H$7)*(litres))</f>
        <v>0</v>
      </c>
      <c r="I19" s="96">
        <f ca="1">SUMPRODUCT((date=$B19)*(identi=I$7)*(litres))</f>
        <v>0</v>
      </c>
      <c r="J19" s="96">
        <f ca="1">SUMPRODUCT((date=$B19)*(identi=J$7)*(litres))</f>
        <v>0</v>
      </c>
      <c r="K19" s="96">
        <f ca="1">SUMPRODUCT((date=$B19)*(identi=K$7)*(litres))</f>
        <v>131</v>
      </c>
      <c r="L19" s="96">
        <f ca="1">SUMPRODUCT((date=$B19)*(identi=L$7)*(litres))</f>
        <v>131</v>
      </c>
      <c r="M19" s="96">
        <f ca="1">SUMPRODUCT((date=$B19)*(identi=M$7)*(litres))</f>
        <v>0</v>
      </c>
      <c r="N19" s="96">
        <f ca="1">SUMPRODUCT((date=$B19)*(identi=N$7)*(litres))</f>
        <v>0</v>
      </c>
      <c r="O19" s="96">
        <f ca="1">SUMPRODUCT((date=$B19)*(identi=O$7)*(litres))</f>
        <v>0</v>
      </c>
      <c r="P19" s="96">
        <f ca="1">SUMPRODUCT((date=$B19)*(identi=P$7)*(litres))</f>
        <v>0</v>
      </c>
      <c r="Q19" s="96">
        <f ca="1">SUMPRODUCT((date=$B19)*(identi=Q$7)*(litres))</f>
        <v>0</v>
      </c>
      <c r="R19" s="50">
        <f t="shared" ca="1" si="1"/>
        <v>598</v>
      </c>
      <c r="S19" s="51">
        <f t="shared" ca="1" si="2"/>
        <v>3941</v>
      </c>
    </row>
    <row r="20" spans="1:19" ht="15" thickBot="1">
      <c r="A20" s="46"/>
      <c r="B20" s="47">
        <f t="shared" si="0"/>
        <v>44147</v>
      </c>
      <c r="C20" s="96">
        <f ca="1">SUMPRODUCT((date=$B20)*(identi=C$7)*(litres))</f>
        <v>0</v>
      </c>
      <c r="D20" s="96">
        <f ca="1">SUMPRODUCT((date=$B20)*(identi=D$7)*(litres))</f>
        <v>0</v>
      </c>
      <c r="E20" s="96">
        <f ca="1">SUMPRODUCT((date=$B20)*(identi=E$7)*(litres))</f>
        <v>0</v>
      </c>
      <c r="F20" s="96">
        <f ca="1">SUMPRODUCT((date=$B20)*(identi=F$7)*(litres))</f>
        <v>0</v>
      </c>
      <c r="G20" s="96">
        <f ca="1">SUMPRODUCT((date=$B20)*(identi=G$7)*(litres))</f>
        <v>0</v>
      </c>
      <c r="H20" s="96">
        <f ca="1">SUMPRODUCT((date=$B20)*(identi=H$7)*(litres))</f>
        <v>0</v>
      </c>
      <c r="I20" s="96">
        <f ca="1">SUMPRODUCT((date=$B20)*(identi=I$7)*(litres))</f>
        <v>0</v>
      </c>
      <c r="J20" s="96">
        <f ca="1">SUMPRODUCT((date=$B20)*(identi=J$7)*(litres))</f>
        <v>0</v>
      </c>
      <c r="K20" s="96">
        <f ca="1">SUMPRODUCT((date=$B20)*(identi=K$7)*(litres))</f>
        <v>0</v>
      </c>
      <c r="L20" s="96">
        <f ca="1">SUMPRODUCT((date=$B20)*(identi=L$7)*(litres))</f>
        <v>0</v>
      </c>
      <c r="M20" s="96">
        <f ca="1">SUMPRODUCT((date=$B20)*(identi=M$7)*(litres))</f>
        <v>0</v>
      </c>
      <c r="N20" s="96">
        <f ca="1">SUMPRODUCT((date=$B20)*(identi=N$7)*(litres))</f>
        <v>0</v>
      </c>
      <c r="O20" s="96">
        <f ca="1">SUMPRODUCT((date=$B20)*(identi=O$7)*(litres))</f>
        <v>0</v>
      </c>
      <c r="P20" s="96">
        <f ca="1">SUMPRODUCT((date=$B20)*(identi=P$7)*(litres))</f>
        <v>0</v>
      </c>
      <c r="Q20" s="96">
        <f ca="1">SUMPRODUCT((date=$B20)*(identi=Q$7)*(litres))</f>
        <v>0</v>
      </c>
      <c r="R20" s="50">
        <f t="shared" ca="1" si="1"/>
        <v>0</v>
      </c>
      <c r="S20" s="51">
        <f t="shared" ca="1" si="2"/>
        <v>3941</v>
      </c>
    </row>
    <row r="21" spans="1:19" ht="15" thickBot="1">
      <c r="A21" s="46"/>
      <c r="B21" s="47">
        <f t="shared" si="0"/>
        <v>44148</v>
      </c>
      <c r="C21" s="96">
        <f ca="1">SUMPRODUCT((date=$B21)*(identi=C$7)*(litres))</f>
        <v>0</v>
      </c>
      <c r="D21" s="96">
        <f ca="1">SUMPRODUCT((date=$B21)*(identi=D$7)*(litres))</f>
        <v>0</v>
      </c>
      <c r="E21" s="96">
        <f ca="1">SUMPRODUCT((date=$B21)*(identi=E$7)*(litres))</f>
        <v>0</v>
      </c>
      <c r="F21" s="96">
        <f ca="1">SUMPRODUCT((date=$B21)*(identi=F$7)*(litres))</f>
        <v>0</v>
      </c>
      <c r="G21" s="96">
        <f ca="1">SUMPRODUCT((date=$B21)*(identi=G$7)*(litres))</f>
        <v>0</v>
      </c>
      <c r="H21" s="96">
        <f ca="1">SUMPRODUCT((date=$B21)*(identi=H$7)*(litres))</f>
        <v>0</v>
      </c>
      <c r="I21" s="96">
        <f ca="1">SUMPRODUCT((date=$B21)*(identi=I$7)*(litres))</f>
        <v>0</v>
      </c>
      <c r="J21" s="96">
        <f ca="1">SUMPRODUCT((date=$B21)*(identi=J$7)*(litres))</f>
        <v>0</v>
      </c>
      <c r="K21" s="96">
        <f ca="1">SUMPRODUCT((date=$B21)*(identi=K$7)*(litres))</f>
        <v>0</v>
      </c>
      <c r="L21" s="96">
        <f ca="1">SUMPRODUCT((date=$B21)*(identi=L$7)*(litres))</f>
        <v>0</v>
      </c>
      <c r="M21" s="96">
        <f ca="1">SUMPRODUCT((date=$B21)*(identi=M$7)*(litres))</f>
        <v>0</v>
      </c>
      <c r="N21" s="96">
        <f ca="1">SUMPRODUCT((date=$B21)*(identi=N$7)*(litres))</f>
        <v>0</v>
      </c>
      <c r="O21" s="96">
        <f ca="1">SUMPRODUCT((date=$B21)*(identi=O$7)*(litres))</f>
        <v>0</v>
      </c>
      <c r="P21" s="96">
        <f ca="1">SUMPRODUCT((date=$B21)*(identi=P$7)*(litres))</f>
        <v>0</v>
      </c>
      <c r="Q21" s="96">
        <f ca="1">SUMPRODUCT((date=$B21)*(identi=Q$7)*(litres))</f>
        <v>0</v>
      </c>
      <c r="R21" s="50">
        <f t="shared" ca="1" si="1"/>
        <v>0</v>
      </c>
      <c r="S21" s="51">
        <f t="shared" ca="1" si="2"/>
        <v>3941</v>
      </c>
    </row>
    <row r="22" spans="1:19" ht="15" thickBot="1">
      <c r="A22" s="46"/>
      <c r="B22" s="47">
        <f t="shared" si="0"/>
        <v>44149</v>
      </c>
      <c r="C22" s="96">
        <f ca="1">SUMPRODUCT((date=$B22)*(identi=C$7)*(litres))</f>
        <v>0</v>
      </c>
      <c r="D22" s="96">
        <f ca="1">SUMPRODUCT((date=$B22)*(identi=D$7)*(litres))</f>
        <v>0</v>
      </c>
      <c r="E22" s="96">
        <f ca="1">SUMPRODUCT((date=$B22)*(identi=E$7)*(litres))</f>
        <v>0</v>
      </c>
      <c r="F22" s="96">
        <f ca="1">SUMPRODUCT((date=$B22)*(identi=F$7)*(litres))</f>
        <v>0</v>
      </c>
      <c r="G22" s="96">
        <f ca="1">SUMPRODUCT((date=$B22)*(identi=G$7)*(litres))</f>
        <v>0</v>
      </c>
      <c r="H22" s="96">
        <f ca="1">SUMPRODUCT((date=$B22)*(identi=H$7)*(litres))</f>
        <v>0</v>
      </c>
      <c r="I22" s="96">
        <f ca="1">SUMPRODUCT((date=$B22)*(identi=I$7)*(litres))</f>
        <v>0</v>
      </c>
      <c r="J22" s="96">
        <f ca="1">SUMPRODUCT((date=$B22)*(identi=J$7)*(litres))</f>
        <v>0</v>
      </c>
      <c r="K22" s="96">
        <f ca="1">SUMPRODUCT((date=$B22)*(identi=K$7)*(litres))</f>
        <v>0</v>
      </c>
      <c r="L22" s="96">
        <f ca="1">SUMPRODUCT((date=$B22)*(identi=L$7)*(litres))</f>
        <v>0</v>
      </c>
      <c r="M22" s="96">
        <f ca="1">SUMPRODUCT((date=$B22)*(identi=M$7)*(litres))</f>
        <v>0</v>
      </c>
      <c r="N22" s="96">
        <f ca="1">SUMPRODUCT((date=$B22)*(identi=N$7)*(litres))</f>
        <v>0</v>
      </c>
      <c r="O22" s="96">
        <f ca="1">SUMPRODUCT((date=$B22)*(identi=O$7)*(litres))</f>
        <v>0</v>
      </c>
      <c r="P22" s="96">
        <f ca="1">SUMPRODUCT((date=$B22)*(identi=P$7)*(litres))</f>
        <v>0</v>
      </c>
      <c r="Q22" s="96">
        <f ca="1">SUMPRODUCT((date=$B22)*(identi=Q$7)*(litres))</f>
        <v>0</v>
      </c>
      <c r="R22" s="50">
        <f t="shared" ca="1" si="1"/>
        <v>0</v>
      </c>
      <c r="S22" s="51">
        <f t="shared" ca="1" si="2"/>
        <v>3941</v>
      </c>
    </row>
    <row r="23" spans="1:19" ht="15" thickBot="1">
      <c r="A23" s="46"/>
      <c r="B23" s="47">
        <f t="shared" si="0"/>
        <v>44150</v>
      </c>
      <c r="C23" s="96">
        <f ca="1">SUMPRODUCT((date=$B23)*(identi=C$7)*(litres))</f>
        <v>0</v>
      </c>
      <c r="D23" s="96">
        <f ca="1">SUMPRODUCT((date=$B23)*(identi=D$7)*(litres))</f>
        <v>0</v>
      </c>
      <c r="E23" s="96">
        <f ca="1">SUMPRODUCT((date=$B23)*(identi=E$7)*(litres))</f>
        <v>0</v>
      </c>
      <c r="F23" s="96">
        <f ca="1">SUMPRODUCT((date=$B23)*(identi=F$7)*(litres))</f>
        <v>0</v>
      </c>
      <c r="G23" s="96">
        <f ca="1">SUMPRODUCT((date=$B23)*(identi=G$7)*(litres))</f>
        <v>0</v>
      </c>
      <c r="H23" s="96">
        <f ca="1">SUMPRODUCT((date=$B23)*(identi=H$7)*(litres))</f>
        <v>0</v>
      </c>
      <c r="I23" s="96">
        <f ca="1">SUMPRODUCT((date=$B23)*(identi=I$7)*(litres))</f>
        <v>0</v>
      </c>
      <c r="J23" s="96">
        <f ca="1">SUMPRODUCT((date=$B23)*(identi=J$7)*(litres))</f>
        <v>0</v>
      </c>
      <c r="K23" s="96">
        <f ca="1">SUMPRODUCT((date=$B23)*(identi=K$7)*(litres))</f>
        <v>0</v>
      </c>
      <c r="L23" s="96">
        <f ca="1">SUMPRODUCT((date=$B23)*(identi=L$7)*(litres))</f>
        <v>0</v>
      </c>
      <c r="M23" s="96">
        <f ca="1">SUMPRODUCT((date=$B23)*(identi=M$7)*(litres))</f>
        <v>0</v>
      </c>
      <c r="N23" s="96">
        <f ca="1">SUMPRODUCT((date=$B23)*(identi=N$7)*(litres))</f>
        <v>0</v>
      </c>
      <c r="O23" s="96">
        <f ca="1">SUMPRODUCT((date=$B23)*(identi=O$7)*(litres))</f>
        <v>0</v>
      </c>
      <c r="P23" s="96">
        <f ca="1">SUMPRODUCT((date=$B23)*(identi=P$7)*(litres))</f>
        <v>0</v>
      </c>
      <c r="Q23" s="96">
        <f ca="1">SUMPRODUCT((date=$B23)*(identi=Q$7)*(litres))</f>
        <v>0</v>
      </c>
      <c r="R23" s="50">
        <f t="shared" ca="1" si="1"/>
        <v>0</v>
      </c>
      <c r="S23" s="51">
        <f t="shared" ca="1" si="2"/>
        <v>3941</v>
      </c>
    </row>
    <row r="24" spans="1:19" ht="15" thickBot="1">
      <c r="A24" s="46"/>
      <c r="B24" s="47">
        <f t="shared" si="0"/>
        <v>44151</v>
      </c>
      <c r="C24" s="96">
        <f ca="1">SUMPRODUCT((date=$B24)*(identi=C$7)*(litres))</f>
        <v>0</v>
      </c>
      <c r="D24" s="96">
        <f ca="1">SUMPRODUCT((date=$B24)*(identi=D$7)*(litres))</f>
        <v>0</v>
      </c>
      <c r="E24" s="96">
        <f ca="1">SUMPRODUCT((date=$B24)*(identi=E$7)*(litres))</f>
        <v>0</v>
      </c>
      <c r="F24" s="96">
        <f ca="1">SUMPRODUCT((date=$B24)*(identi=F$7)*(litres))</f>
        <v>0</v>
      </c>
      <c r="G24" s="96">
        <f ca="1">SUMPRODUCT((date=$B24)*(identi=G$7)*(litres))</f>
        <v>0</v>
      </c>
      <c r="H24" s="96">
        <f ca="1">SUMPRODUCT((date=$B24)*(identi=H$7)*(litres))</f>
        <v>0</v>
      </c>
      <c r="I24" s="96">
        <f ca="1">SUMPRODUCT((date=$B24)*(identi=I$7)*(litres))</f>
        <v>0</v>
      </c>
      <c r="J24" s="96">
        <f ca="1">SUMPRODUCT((date=$B24)*(identi=J$7)*(litres))</f>
        <v>0</v>
      </c>
      <c r="K24" s="96">
        <f ca="1">SUMPRODUCT((date=$B24)*(identi=K$7)*(litres))</f>
        <v>0</v>
      </c>
      <c r="L24" s="96">
        <f ca="1">SUMPRODUCT((date=$B24)*(identi=L$7)*(litres))</f>
        <v>0</v>
      </c>
      <c r="M24" s="96">
        <f ca="1">SUMPRODUCT((date=$B24)*(identi=M$7)*(litres))</f>
        <v>0</v>
      </c>
      <c r="N24" s="96">
        <f ca="1">SUMPRODUCT((date=$B24)*(identi=N$7)*(litres))</f>
        <v>0</v>
      </c>
      <c r="O24" s="96">
        <f ca="1">SUMPRODUCT((date=$B24)*(identi=O$7)*(litres))</f>
        <v>0</v>
      </c>
      <c r="P24" s="96">
        <f ca="1">SUMPRODUCT((date=$B24)*(identi=P$7)*(litres))</f>
        <v>0</v>
      </c>
      <c r="Q24" s="96">
        <f ca="1">SUMPRODUCT((date=$B24)*(identi=Q$7)*(litres))</f>
        <v>0</v>
      </c>
      <c r="R24" s="50">
        <f t="shared" ca="1" si="1"/>
        <v>0</v>
      </c>
      <c r="S24" s="51">
        <f t="shared" ca="1" si="2"/>
        <v>3941</v>
      </c>
    </row>
    <row r="25" spans="1:19" ht="15" thickBot="1">
      <c r="A25" s="46"/>
      <c r="B25" s="47">
        <f t="shared" si="0"/>
        <v>44152</v>
      </c>
      <c r="C25" s="96">
        <f ca="1">SUMPRODUCT((date=$B25)*(identi=C$7)*(litres))</f>
        <v>0</v>
      </c>
      <c r="D25" s="96">
        <f ca="1">SUMPRODUCT((date=$B25)*(identi=D$7)*(litres))</f>
        <v>0</v>
      </c>
      <c r="E25" s="96">
        <f ca="1">SUMPRODUCT((date=$B25)*(identi=E$7)*(litres))</f>
        <v>0</v>
      </c>
      <c r="F25" s="96">
        <f ca="1">SUMPRODUCT((date=$B25)*(identi=F$7)*(litres))</f>
        <v>0</v>
      </c>
      <c r="G25" s="96">
        <f ca="1">SUMPRODUCT((date=$B25)*(identi=G$7)*(litres))</f>
        <v>0</v>
      </c>
      <c r="H25" s="96">
        <f ca="1">SUMPRODUCT((date=$B25)*(identi=H$7)*(litres))</f>
        <v>0</v>
      </c>
      <c r="I25" s="96">
        <f ca="1">SUMPRODUCT((date=$B25)*(identi=I$7)*(litres))</f>
        <v>0</v>
      </c>
      <c r="J25" s="96">
        <f ca="1">SUMPRODUCT((date=$B25)*(identi=J$7)*(litres))</f>
        <v>0</v>
      </c>
      <c r="K25" s="96">
        <f ca="1">SUMPRODUCT((date=$B25)*(identi=K$7)*(litres))</f>
        <v>0</v>
      </c>
      <c r="L25" s="96">
        <f ca="1">SUMPRODUCT((date=$B25)*(identi=L$7)*(litres))</f>
        <v>0</v>
      </c>
      <c r="M25" s="96">
        <f ca="1">SUMPRODUCT((date=$B25)*(identi=M$7)*(litres))</f>
        <v>0</v>
      </c>
      <c r="N25" s="96">
        <f ca="1">SUMPRODUCT((date=$B25)*(identi=N$7)*(litres))</f>
        <v>0</v>
      </c>
      <c r="O25" s="96">
        <f ca="1">SUMPRODUCT((date=$B25)*(identi=O$7)*(litres))</f>
        <v>0</v>
      </c>
      <c r="P25" s="96">
        <f ca="1">SUMPRODUCT((date=$B25)*(identi=P$7)*(litres))</f>
        <v>0</v>
      </c>
      <c r="Q25" s="96">
        <f ca="1">SUMPRODUCT((date=$B25)*(identi=Q$7)*(litres))</f>
        <v>0</v>
      </c>
      <c r="R25" s="50">
        <f t="shared" ca="1" si="1"/>
        <v>0</v>
      </c>
      <c r="S25" s="51">
        <f t="shared" ca="1" si="2"/>
        <v>3941</v>
      </c>
    </row>
    <row r="26" spans="1:19" ht="15" thickBot="1">
      <c r="A26" s="46"/>
      <c r="B26" s="47">
        <f t="shared" si="0"/>
        <v>44153</v>
      </c>
      <c r="C26" s="96">
        <f ca="1">SUMPRODUCT((date=$B26)*(identi=C$7)*(litres))</f>
        <v>0</v>
      </c>
      <c r="D26" s="96">
        <f ca="1">SUMPRODUCT((date=$B26)*(identi=D$7)*(litres))</f>
        <v>0</v>
      </c>
      <c r="E26" s="96">
        <f ca="1">SUMPRODUCT((date=$B26)*(identi=E$7)*(litres))</f>
        <v>0</v>
      </c>
      <c r="F26" s="96">
        <f ca="1">SUMPRODUCT((date=$B26)*(identi=F$7)*(litres))</f>
        <v>0</v>
      </c>
      <c r="G26" s="96">
        <f ca="1">SUMPRODUCT((date=$B26)*(identi=G$7)*(litres))</f>
        <v>0</v>
      </c>
      <c r="H26" s="96">
        <f ca="1">SUMPRODUCT((date=$B26)*(identi=H$7)*(litres))</f>
        <v>0</v>
      </c>
      <c r="I26" s="96">
        <f ca="1">SUMPRODUCT((date=$B26)*(identi=I$7)*(litres))</f>
        <v>0</v>
      </c>
      <c r="J26" s="96">
        <f ca="1">SUMPRODUCT((date=$B26)*(identi=J$7)*(litres))</f>
        <v>0</v>
      </c>
      <c r="K26" s="96">
        <f ca="1">SUMPRODUCT((date=$B26)*(identi=K$7)*(litres))</f>
        <v>0</v>
      </c>
      <c r="L26" s="96">
        <f ca="1">SUMPRODUCT((date=$B26)*(identi=L$7)*(litres))</f>
        <v>0</v>
      </c>
      <c r="M26" s="96">
        <f ca="1">SUMPRODUCT((date=$B26)*(identi=M$7)*(litres))</f>
        <v>0</v>
      </c>
      <c r="N26" s="96">
        <f ca="1">SUMPRODUCT((date=$B26)*(identi=N$7)*(litres))</f>
        <v>0</v>
      </c>
      <c r="O26" s="96">
        <f ca="1">SUMPRODUCT((date=$B26)*(identi=O$7)*(litres))</f>
        <v>0</v>
      </c>
      <c r="P26" s="96">
        <f ca="1">SUMPRODUCT((date=$B26)*(identi=P$7)*(litres))</f>
        <v>0</v>
      </c>
      <c r="Q26" s="96">
        <f ca="1">SUMPRODUCT((date=$B26)*(identi=Q$7)*(litres))</f>
        <v>0</v>
      </c>
      <c r="R26" s="50">
        <f t="shared" ca="1" si="1"/>
        <v>0</v>
      </c>
      <c r="S26" s="51">
        <f t="shared" ca="1" si="2"/>
        <v>3941</v>
      </c>
    </row>
    <row r="27" spans="1:19" ht="15" thickBot="1">
      <c r="A27" s="46"/>
      <c r="B27" s="47">
        <f t="shared" si="0"/>
        <v>44154</v>
      </c>
      <c r="C27" s="96">
        <f ca="1">SUMPRODUCT((date=$B27)*(identi=C$7)*(litres))</f>
        <v>0</v>
      </c>
      <c r="D27" s="96">
        <f ca="1">SUMPRODUCT((date=$B27)*(identi=D$7)*(litres))</f>
        <v>0</v>
      </c>
      <c r="E27" s="96">
        <f ca="1">SUMPRODUCT((date=$B27)*(identi=E$7)*(litres))</f>
        <v>0</v>
      </c>
      <c r="F27" s="96">
        <f ca="1">SUMPRODUCT((date=$B27)*(identi=F$7)*(litres))</f>
        <v>0</v>
      </c>
      <c r="G27" s="96">
        <f ca="1">SUMPRODUCT((date=$B27)*(identi=G$7)*(litres))</f>
        <v>0</v>
      </c>
      <c r="H27" s="96">
        <f ca="1">SUMPRODUCT((date=$B27)*(identi=H$7)*(litres))</f>
        <v>0</v>
      </c>
      <c r="I27" s="96">
        <f ca="1">SUMPRODUCT((date=$B27)*(identi=I$7)*(litres))</f>
        <v>0</v>
      </c>
      <c r="J27" s="96">
        <f ca="1">SUMPRODUCT((date=$B27)*(identi=J$7)*(litres))</f>
        <v>0</v>
      </c>
      <c r="K27" s="96">
        <f ca="1">SUMPRODUCT((date=$B27)*(identi=K$7)*(litres))</f>
        <v>0</v>
      </c>
      <c r="L27" s="96">
        <f ca="1">SUMPRODUCT((date=$B27)*(identi=L$7)*(litres))</f>
        <v>0</v>
      </c>
      <c r="M27" s="96">
        <f ca="1">SUMPRODUCT((date=$B27)*(identi=M$7)*(litres))</f>
        <v>0</v>
      </c>
      <c r="N27" s="96">
        <f ca="1">SUMPRODUCT((date=$B27)*(identi=N$7)*(litres))</f>
        <v>0</v>
      </c>
      <c r="O27" s="96">
        <f ca="1">SUMPRODUCT((date=$B27)*(identi=O$7)*(litres))</f>
        <v>0</v>
      </c>
      <c r="P27" s="96">
        <f ca="1">SUMPRODUCT((date=$B27)*(identi=P$7)*(litres))</f>
        <v>0</v>
      </c>
      <c r="Q27" s="96">
        <f ca="1">SUMPRODUCT((date=$B27)*(identi=Q$7)*(litres))</f>
        <v>0</v>
      </c>
      <c r="R27" s="50">
        <f t="shared" ca="1" si="1"/>
        <v>0</v>
      </c>
      <c r="S27" s="51">
        <f t="shared" ca="1" si="2"/>
        <v>3941</v>
      </c>
    </row>
    <row r="28" spans="1:19" ht="15" thickBot="1">
      <c r="A28" s="46"/>
      <c r="B28" s="47">
        <f t="shared" si="0"/>
        <v>44155</v>
      </c>
      <c r="C28" s="96">
        <f ca="1">SUMPRODUCT((date=$B28)*(identi=C$7)*(litres))</f>
        <v>0</v>
      </c>
      <c r="D28" s="96">
        <f ca="1">SUMPRODUCT((date=$B28)*(identi=D$7)*(litres))</f>
        <v>0</v>
      </c>
      <c r="E28" s="96">
        <f ca="1">SUMPRODUCT((date=$B28)*(identi=E$7)*(litres))</f>
        <v>0</v>
      </c>
      <c r="F28" s="96">
        <f ca="1">SUMPRODUCT((date=$B28)*(identi=F$7)*(litres))</f>
        <v>0</v>
      </c>
      <c r="G28" s="96">
        <f ca="1">SUMPRODUCT((date=$B28)*(identi=G$7)*(litres))</f>
        <v>0</v>
      </c>
      <c r="H28" s="96">
        <f ca="1">SUMPRODUCT((date=$B28)*(identi=H$7)*(litres))</f>
        <v>0</v>
      </c>
      <c r="I28" s="96">
        <f ca="1">SUMPRODUCT((date=$B28)*(identi=I$7)*(litres))</f>
        <v>0</v>
      </c>
      <c r="J28" s="96">
        <f ca="1">SUMPRODUCT((date=$B28)*(identi=J$7)*(litres))</f>
        <v>0</v>
      </c>
      <c r="K28" s="96">
        <f ca="1">SUMPRODUCT((date=$B28)*(identi=K$7)*(litres))</f>
        <v>0</v>
      </c>
      <c r="L28" s="96">
        <f ca="1">SUMPRODUCT((date=$B28)*(identi=L$7)*(litres))</f>
        <v>0</v>
      </c>
      <c r="M28" s="96">
        <f ca="1">SUMPRODUCT((date=$B28)*(identi=M$7)*(litres))</f>
        <v>0</v>
      </c>
      <c r="N28" s="96">
        <f ca="1">SUMPRODUCT((date=$B28)*(identi=N$7)*(litres))</f>
        <v>0</v>
      </c>
      <c r="O28" s="96">
        <f ca="1">SUMPRODUCT((date=$B28)*(identi=O$7)*(litres))</f>
        <v>0</v>
      </c>
      <c r="P28" s="96">
        <f ca="1">SUMPRODUCT((date=$B28)*(identi=P$7)*(litres))</f>
        <v>0</v>
      </c>
      <c r="Q28" s="96">
        <f ca="1">SUMPRODUCT((date=$B28)*(identi=Q$7)*(litres))</f>
        <v>0</v>
      </c>
      <c r="R28" s="50">
        <f t="shared" ca="1" si="1"/>
        <v>0</v>
      </c>
      <c r="S28" s="51">
        <f t="shared" ca="1" si="2"/>
        <v>3941</v>
      </c>
    </row>
    <row r="29" spans="1:19" ht="15" thickBot="1">
      <c r="A29" s="46"/>
      <c r="B29" s="47">
        <f t="shared" si="0"/>
        <v>44156</v>
      </c>
      <c r="C29" s="96">
        <f ca="1">SUMPRODUCT((date=$B29)*(identi=C$7)*(litres))</f>
        <v>0</v>
      </c>
      <c r="D29" s="96">
        <f ca="1">SUMPRODUCT((date=$B29)*(identi=D$7)*(litres))</f>
        <v>0</v>
      </c>
      <c r="E29" s="96">
        <f ca="1">SUMPRODUCT((date=$B29)*(identi=E$7)*(litres))</f>
        <v>0</v>
      </c>
      <c r="F29" s="96">
        <f ca="1">SUMPRODUCT((date=$B29)*(identi=F$7)*(litres))</f>
        <v>0</v>
      </c>
      <c r="G29" s="96">
        <f ca="1">SUMPRODUCT((date=$B29)*(identi=G$7)*(litres))</f>
        <v>0</v>
      </c>
      <c r="H29" s="96">
        <f ca="1">SUMPRODUCT((date=$B29)*(identi=H$7)*(litres))</f>
        <v>0</v>
      </c>
      <c r="I29" s="96">
        <f ca="1">SUMPRODUCT((date=$B29)*(identi=I$7)*(litres))</f>
        <v>0</v>
      </c>
      <c r="J29" s="96">
        <f ca="1">SUMPRODUCT((date=$B29)*(identi=J$7)*(litres))</f>
        <v>0</v>
      </c>
      <c r="K29" s="96">
        <f ca="1">SUMPRODUCT((date=$B29)*(identi=K$7)*(litres))</f>
        <v>0</v>
      </c>
      <c r="L29" s="96">
        <f ca="1">SUMPRODUCT((date=$B29)*(identi=L$7)*(litres))</f>
        <v>0</v>
      </c>
      <c r="M29" s="96">
        <f ca="1">SUMPRODUCT((date=$B29)*(identi=M$7)*(litres))</f>
        <v>0</v>
      </c>
      <c r="N29" s="96">
        <f ca="1">SUMPRODUCT((date=$B29)*(identi=N$7)*(litres))</f>
        <v>0</v>
      </c>
      <c r="O29" s="96">
        <f ca="1">SUMPRODUCT((date=$B29)*(identi=O$7)*(litres))</f>
        <v>0</v>
      </c>
      <c r="P29" s="96">
        <f ca="1">SUMPRODUCT((date=$B29)*(identi=P$7)*(litres))</f>
        <v>0</v>
      </c>
      <c r="Q29" s="96">
        <f ca="1">SUMPRODUCT((date=$B29)*(identi=Q$7)*(litres))</f>
        <v>0</v>
      </c>
      <c r="R29" s="50">
        <f t="shared" ca="1" si="1"/>
        <v>0</v>
      </c>
      <c r="S29" s="51">
        <f t="shared" ca="1" si="2"/>
        <v>3941</v>
      </c>
    </row>
    <row r="30" spans="1:19" ht="15" thickBot="1">
      <c r="A30" s="46"/>
      <c r="B30" s="47">
        <f t="shared" si="0"/>
        <v>44157</v>
      </c>
      <c r="C30" s="96">
        <f ca="1">SUMPRODUCT((date=$B30)*(identi=C$7)*(litres))</f>
        <v>0</v>
      </c>
      <c r="D30" s="96">
        <f ca="1">SUMPRODUCT((date=$B30)*(identi=D$7)*(litres))</f>
        <v>0</v>
      </c>
      <c r="E30" s="96">
        <f ca="1">SUMPRODUCT((date=$B30)*(identi=E$7)*(litres))</f>
        <v>0</v>
      </c>
      <c r="F30" s="96">
        <f ca="1">SUMPRODUCT((date=$B30)*(identi=F$7)*(litres))</f>
        <v>0</v>
      </c>
      <c r="G30" s="96">
        <f ca="1">SUMPRODUCT((date=$B30)*(identi=G$7)*(litres))</f>
        <v>0</v>
      </c>
      <c r="H30" s="96">
        <f ca="1">SUMPRODUCT((date=$B30)*(identi=H$7)*(litres))</f>
        <v>0</v>
      </c>
      <c r="I30" s="96">
        <f ca="1">SUMPRODUCT((date=$B30)*(identi=I$7)*(litres))</f>
        <v>0</v>
      </c>
      <c r="J30" s="96">
        <f ca="1">SUMPRODUCT((date=$B30)*(identi=J$7)*(litres))</f>
        <v>0</v>
      </c>
      <c r="K30" s="96">
        <f ca="1">SUMPRODUCT((date=$B30)*(identi=K$7)*(litres))</f>
        <v>0</v>
      </c>
      <c r="L30" s="96">
        <f ca="1">SUMPRODUCT((date=$B30)*(identi=L$7)*(litres))</f>
        <v>0</v>
      </c>
      <c r="M30" s="96">
        <f ca="1">SUMPRODUCT((date=$B30)*(identi=M$7)*(litres))</f>
        <v>0</v>
      </c>
      <c r="N30" s="96">
        <f ca="1">SUMPRODUCT((date=$B30)*(identi=N$7)*(litres))</f>
        <v>0</v>
      </c>
      <c r="O30" s="96">
        <f ca="1">SUMPRODUCT((date=$B30)*(identi=O$7)*(litres))</f>
        <v>0</v>
      </c>
      <c r="P30" s="96">
        <f ca="1">SUMPRODUCT((date=$B30)*(identi=P$7)*(litres))</f>
        <v>0</v>
      </c>
      <c r="Q30" s="96">
        <f ca="1">SUMPRODUCT((date=$B30)*(identi=Q$7)*(litres))</f>
        <v>0</v>
      </c>
      <c r="R30" s="50">
        <f t="shared" ca="1" si="1"/>
        <v>0</v>
      </c>
      <c r="S30" s="51">
        <f t="shared" ca="1" si="2"/>
        <v>3941</v>
      </c>
    </row>
    <row r="31" spans="1:19" ht="15" thickBot="1">
      <c r="A31" s="46"/>
      <c r="B31" s="47">
        <f t="shared" si="0"/>
        <v>44158</v>
      </c>
      <c r="C31" s="96">
        <f ca="1">SUMPRODUCT((date=$B31)*(identi=C$7)*(litres))</f>
        <v>0</v>
      </c>
      <c r="D31" s="96">
        <f ca="1">SUMPRODUCT((date=$B31)*(identi=D$7)*(litres))</f>
        <v>0</v>
      </c>
      <c r="E31" s="96">
        <f ca="1">SUMPRODUCT((date=$B31)*(identi=E$7)*(litres))</f>
        <v>0</v>
      </c>
      <c r="F31" s="96">
        <f ca="1">SUMPRODUCT((date=$B31)*(identi=F$7)*(litres))</f>
        <v>0</v>
      </c>
      <c r="G31" s="96">
        <f ca="1">SUMPRODUCT((date=$B31)*(identi=G$7)*(litres))</f>
        <v>0</v>
      </c>
      <c r="H31" s="96">
        <f ca="1">SUMPRODUCT((date=$B31)*(identi=H$7)*(litres))</f>
        <v>0</v>
      </c>
      <c r="I31" s="96">
        <f ca="1">SUMPRODUCT((date=$B31)*(identi=I$7)*(litres))</f>
        <v>0</v>
      </c>
      <c r="J31" s="96">
        <f ca="1">SUMPRODUCT((date=$B31)*(identi=J$7)*(litres))</f>
        <v>0</v>
      </c>
      <c r="K31" s="96">
        <f ca="1">SUMPRODUCT((date=$B31)*(identi=K$7)*(litres))</f>
        <v>0</v>
      </c>
      <c r="L31" s="96">
        <f ca="1">SUMPRODUCT((date=$B31)*(identi=L$7)*(litres))</f>
        <v>0</v>
      </c>
      <c r="M31" s="96">
        <f ca="1">SUMPRODUCT((date=$B31)*(identi=M$7)*(litres))</f>
        <v>0</v>
      </c>
      <c r="N31" s="96">
        <f ca="1">SUMPRODUCT((date=$B31)*(identi=N$7)*(litres))</f>
        <v>0</v>
      </c>
      <c r="O31" s="96">
        <f ca="1">SUMPRODUCT((date=$B31)*(identi=O$7)*(litres))</f>
        <v>0</v>
      </c>
      <c r="P31" s="96">
        <f ca="1">SUMPRODUCT((date=$B31)*(identi=P$7)*(litres))</f>
        <v>0</v>
      </c>
      <c r="Q31" s="96">
        <f ca="1">SUMPRODUCT((date=$B31)*(identi=Q$7)*(litres))</f>
        <v>0</v>
      </c>
      <c r="R31" s="50">
        <f t="shared" ca="1" si="1"/>
        <v>0</v>
      </c>
      <c r="S31" s="51">
        <f t="shared" ca="1" si="2"/>
        <v>3941</v>
      </c>
    </row>
    <row r="32" spans="1:19" ht="15" thickBot="1">
      <c r="A32" s="46"/>
      <c r="B32" s="47">
        <f t="shared" si="0"/>
        <v>44159</v>
      </c>
      <c r="C32" s="96">
        <f ca="1">SUMPRODUCT((date=$B32)*(identi=C$7)*(litres))</f>
        <v>0</v>
      </c>
      <c r="D32" s="96">
        <f ca="1">SUMPRODUCT((date=$B32)*(identi=D$7)*(litres))</f>
        <v>0</v>
      </c>
      <c r="E32" s="96">
        <f ca="1">SUMPRODUCT((date=$B32)*(identi=E$7)*(litres))</f>
        <v>0</v>
      </c>
      <c r="F32" s="96">
        <f ca="1">SUMPRODUCT((date=$B32)*(identi=F$7)*(litres))</f>
        <v>0</v>
      </c>
      <c r="G32" s="96">
        <f ca="1">SUMPRODUCT((date=$B32)*(identi=G$7)*(litres))</f>
        <v>0</v>
      </c>
      <c r="H32" s="96">
        <f ca="1">SUMPRODUCT((date=$B32)*(identi=H$7)*(litres))</f>
        <v>0</v>
      </c>
      <c r="I32" s="96">
        <f ca="1">SUMPRODUCT((date=$B32)*(identi=I$7)*(litres))</f>
        <v>0</v>
      </c>
      <c r="J32" s="96">
        <f ca="1">SUMPRODUCT((date=$B32)*(identi=J$7)*(litres))</f>
        <v>0</v>
      </c>
      <c r="K32" s="96">
        <f ca="1">SUMPRODUCT((date=$B32)*(identi=K$7)*(litres))</f>
        <v>0</v>
      </c>
      <c r="L32" s="96">
        <f ca="1">SUMPRODUCT((date=$B32)*(identi=L$7)*(litres))</f>
        <v>0</v>
      </c>
      <c r="M32" s="96">
        <f ca="1">SUMPRODUCT((date=$B32)*(identi=M$7)*(litres))</f>
        <v>0</v>
      </c>
      <c r="N32" s="96">
        <f ca="1">SUMPRODUCT((date=$B32)*(identi=N$7)*(litres))</f>
        <v>0</v>
      </c>
      <c r="O32" s="96">
        <f ca="1">SUMPRODUCT((date=$B32)*(identi=O$7)*(litres))</f>
        <v>0</v>
      </c>
      <c r="P32" s="96">
        <f ca="1">SUMPRODUCT((date=$B32)*(identi=P$7)*(litres))</f>
        <v>0</v>
      </c>
      <c r="Q32" s="96">
        <f ca="1">SUMPRODUCT((date=$B32)*(identi=Q$7)*(litres))</f>
        <v>0</v>
      </c>
      <c r="R32" s="50">
        <f t="shared" ca="1" si="1"/>
        <v>0</v>
      </c>
      <c r="S32" s="51">
        <f t="shared" ca="1" si="2"/>
        <v>3941</v>
      </c>
    </row>
    <row r="33" spans="1:19" ht="15" thickBot="1">
      <c r="A33" s="46"/>
      <c r="B33" s="47">
        <f t="shared" si="0"/>
        <v>44160</v>
      </c>
      <c r="C33" s="96">
        <f ca="1">SUMPRODUCT((date=$B33)*(identi=C$7)*(litres))</f>
        <v>0</v>
      </c>
      <c r="D33" s="96">
        <f ca="1">SUMPRODUCT((date=$B33)*(identi=D$7)*(litres))</f>
        <v>0</v>
      </c>
      <c r="E33" s="96">
        <f ca="1">SUMPRODUCT((date=$B33)*(identi=E$7)*(litres))</f>
        <v>0</v>
      </c>
      <c r="F33" s="96">
        <f ca="1">SUMPRODUCT((date=$B33)*(identi=F$7)*(litres))</f>
        <v>0</v>
      </c>
      <c r="G33" s="96">
        <f ca="1">SUMPRODUCT((date=$B33)*(identi=G$7)*(litres))</f>
        <v>0</v>
      </c>
      <c r="H33" s="96">
        <f ca="1">SUMPRODUCT((date=$B33)*(identi=H$7)*(litres))</f>
        <v>0</v>
      </c>
      <c r="I33" s="96">
        <f ca="1">SUMPRODUCT((date=$B33)*(identi=I$7)*(litres))</f>
        <v>0</v>
      </c>
      <c r="J33" s="96">
        <f ca="1">SUMPRODUCT((date=$B33)*(identi=J$7)*(litres))</f>
        <v>0</v>
      </c>
      <c r="K33" s="96">
        <f ca="1">SUMPRODUCT((date=$B33)*(identi=K$7)*(litres))</f>
        <v>0</v>
      </c>
      <c r="L33" s="96">
        <f ca="1">SUMPRODUCT((date=$B33)*(identi=L$7)*(litres))</f>
        <v>0</v>
      </c>
      <c r="M33" s="96">
        <f ca="1">SUMPRODUCT((date=$B33)*(identi=M$7)*(litres))</f>
        <v>0</v>
      </c>
      <c r="N33" s="96">
        <f ca="1">SUMPRODUCT((date=$B33)*(identi=N$7)*(litres))</f>
        <v>0</v>
      </c>
      <c r="O33" s="96">
        <f ca="1">SUMPRODUCT((date=$B33)*(identi=O$7)*(litres))</f>
        <v>0</v>
      </c>
      <c r="P33" s="96">
        <f ca="1">SUMPRODUCT((date=$B33)*(identi=P$7)*(litres))</f>
        <v>0</v>
      </c>
      <c r="Q33" s="96">
        <f ca="1">SUMPRODUCT((date=$B33)*(identi=Q$7)*(litres))</f>
        <v>0</v>
      </c>
      <c r="R33" s="50">
        <f t="shared" ca="1" si="1"/>
        <v>0</v>
      </c>
      <c r="S33" s="51">
        <f t="shared" ca="1" si="2"/>
        <v>3941</v>
      </c>
    </row>
    <row r="34" spans="1:19" ht="15" thickBot="1">
      <c r="A34" s="46"/>
      <c r="B34" s="47">
        <f t="shared" si="0"/>
        <v>44161</v>
      </c>
      <c r="C34" s="96">
        <f ca="1">SUMPRODUCT((date=$B34)*(identi=C$7)*(litres))</f>
        <v>0</v>
      </c>
      <c r="D34" s="96">
        <f ca="1">SUMPRODUCT((date=$B34)*(identi=D$7)*(litres))</f>
        <v>0</v>
      </c>
      <c r="E34" s="96">
        <f ca="1">SUMPRODUCT((date=$B34)*(identi=E$7)*(litres))</f>
        <v>0</v>
      </c>
      <c r="F34" s="96">
        <f ca="1">SUMPRODUCT((date=$B34)*(identi=F$7)*(litres))</f>
        <v>0</v>
      </c>
      <c r="G34" s="96">
        <f ca="1">SUMPRODUCT((date=$B34)*(identi=G$7)*(litres))</f>
        <v>0</v>
      </c>
      <c r="H34" s="96">
        <f ca="1">SUMPRODUCT((date=$B34)*(identi=H$7)*(litres))</f>
        <v>0</v>
      </c>
      <c r="I34" s="96">
        <f ca="1">SUMPRODUCT((date=$B34)*(identi=I$7)*(litres))</f>
        <v>0</v>
      </c>
      <c r="J34" s="96">
        <f ca="1">SUMPRODUCT((date=$B34)*(identi=J$7)*(litres))</f>
        <v>0</v>
      </c>
      <c r="K34" s="96">
        <f ca="1">SUMPRODUCT((date=$B34)*(identi=K$7)*(litres))</f>
        <v>0</v>
      </c>
      <c r="L34" s="96">
        <f ca="1">SUMPRODUCT((date=$B34)*(identi=L$7)*(litres))</f>
        <v>0</v>
      </c>
      <c r="M34" s="96">
        <f ca="1">SUMPRODUCT((date=$B34)*(identi=M$7)*(litres))</f>
        <v>0</v>
      </c>
      <c r="N34" s="96">
        <f ca="1">SUMPRODUCT((date=$B34)*(identi=N$7)*(litres))</f>
        <v>0</v>
      </c>
      <c r="O34" s="96">
        <f ca="1">SUMPRODUCT((date=$B34)*(identi=O$7)*(litres))</f>
        <v>0</v>
      </c>
      <c r="P34" s="96">
        <f ca="1">SUMPRODUCT((date=$B34)*(identi=P$7)*(litres))</f>
        <v>0</v>
      </c>
      <c r="Q34" s="96">
        <f ca="1">SUMPRODUCT((date=$B34)*(identi=Q$7)*(litres))</f>
        <v>0</v>
      </c>
      <c r="R34" s="50">
        <f t="shared" ca="1" si="1"/>
        <v>0</v>
      </c>
      <c r="S34" s="51">
        <f t="shared" ca="1" si="2"/>
        <v>3941</v>
      </c>
    </row>
    <row r="35" spans="1:19" ht="15" thickBot="1">
      <c r="A35" s="46"/>
      <c r="B35" s="47">
        <f t="shared" si="0"/>
        <v>44162</v>
      </c>
      <c r="C35" s="96">
        <f ca="1">SUMPRODUCT((date=$B35)*(identi=C$7)*(litres))</f>
        <v>0</v>
      </c>
      <c r="D35" s="96">
        <f ca="1">SUMPRODUCT((date=$B35)*(identi=D$7)*(litres))</f>
        <v>0</v>
      </c>
      <c r="E35" s="96">
        <f ca="1">SUMPRODUCT((date=$B35)*(identi=E$7)*(litres))</f>
        <v>0</v>
      </c>
      <c r="F35" s="96">
        <f ca="1">SUMPRODUCT((date=$B35)*(identi=F$7)*(litres))</f>
        <v>0</v>
      </c>
      <c r="G35" s="96">
        <f ca="1">SUMPRODUCT((date=$B35)*(identi=G$7)*(litres))</f>
        <v>0</v>
      </c>
      <c r="H35" s="96">
        <f ca="1">SUMPRODUCT((date=$B35)*(identi=H$7)*(litres))</f>
        <v>0</v>
      </c>
      <c r="I35" s="96">
        <f ca="1">SUMPRODUCT((date=$B35)*(identi=I$7)*(litres))</f>
        <v>0</v>
      </c>
      <c r="J35" s="96">
        <f ca="1">SUMPRODUCT((date=$B35)*(identi=J$7)*(litres))</f>
        <v>0</v>
      </c>
      <c r="K35" s="96">
        <f ca="1">SUMPRODUCT((date=$B35)*(identi=K$7)*(litres))</f>
        <v>0</v>
      </c>
      <c r="L35" s="96">
        <f ca="1">SUMPRODUCT((date=$B35)*(identi=L$7)*(litres))</f>
        <v>0</v>
      </c>
      <c r="M35" s="96">
        <f ca="1">SUMPRODUCT((date=$B35)*(identi=M$7)*(litres))</f>
        <v>0</v>
      </c>
      <c r="N35" s="96">
        <f ca="1">SUMPRODUCT((date=$B35)*(identi=N$7)*(litres))</f>
        <v>0</v>
      </c>
      <c r="O35" s="96">
        <f ca="1">SUMPRODUCT((date=$B35)*(identi=O$7)*(litres))</f>
        <v>0</v>
      </c>
      <c r="P35" s="96">
        <f ca="1">SUMPRODUCT((date=$B35)*(identi=P$7)*(litres))</f>
        <v>0</v>
      </c>
      <c r="Q35" s="96">
        <f ca="1">SUMPRODUCT((date=$B35)*(identi=Q$7)*(litres))</f>
        <v>0</v>
      </c>
      <c r="R35" s="50">
        <f t="shared" ca="1" si="1"/>
        <v>0</v>
      </c>
      <c r="S35" s="51">
        <f t="shared" ca="1" si="2"/>
        <v>3941</v>
      </c>
    </row>
    <row r="36" spans="1:19" ht="15" thickBot="1">
      <c r="A36" s="46"/>
      <c r="B36" s="47">
        <f t="shared" si="0"/>
        <v>44163</v>
      </c>
      <c r="C36" s="96">
        <f ca="1">SUMPRODUCT((date=$B36)*(identi=C$7)*(litres))</f>
        <v>0</v>
      </c>
      <c r="D36" s="96">
        <f ca="1">SUMPRODUCT((date=$B36)*(identi=D$7)*(litres))</f>
        <v>0</v>
      </c>
      <c r="E36" s="96">
        <f ca="1">SUMPRODUCT((date=$B36)*(identi=E$7)*(litres))</f>
        <v>0</v>
      </c>
      <c r="F36" s="96">
        <f ca="1">SUMPRODUCT((date=$B36)*(identi=F$7)*(litres))</f>
        <v>0</v>
      </c>
      <c r="G36" s="96">
        <f ca="1">SUMPRODUCT((date=$B36)*(identi=G$7)*(litres))</f>
        <v>0</v>
      </c>
      <c r="H36" s="96">
        <f ca="1">SUMPRODUCT((date=$B36)*(identi=H$7)*(litres))</f>
        <v>0</v>
      </c>
      <c r="I36" s="96">
        <f ca="1">SUMPRODUCT((date=$B36)*(identi=I$7)*(litres))</f>
        <v>0</v>
      </c>
      <c r="J36" s="96">
        <f ca="1">SUMPRODUCT((date=$B36)*(identi=J$7)*(litres))</f>
        <v>0</v>
      </c>
      <c r="K36" s="96">
        <f ca="1">SUMPRODUCT((date=$B36)*(identi=K$7)*(litres))</f>
        <v>0</v>
      </c>
      <c r="L36" s="96">
        <f ca="1">SUMPRODUCT((date=$B36)*(identi=L$7)*(litres))</f>
        <v>0</v>
      </c>
      <c r="M36" s="96">
        <f ca="1">SUMPRODUCT((date=$B36)*(identi=M$7)*(litres))</f>
        <v>0</v>
      </c>
      <c r="N36" s="96">
        <f ca="1">SUMPRODUCT((date=$B36)*(identi=N$7)*(litres))</f>
        <v>0</v>
      </c>
      <c r="O36" s="96">
        <f ca="1">SUMPRODUCT((date=$B36)*(identi=O$7)*(litres))</f>
        <v>0</v>
      </c>
      <c r="P36" s="96">
        <f ca="1">SUMPRODUCT((date=$B36)*(identi=P$7)*(litres))</f>
        <v>0</v>
      </c>
      <c r="Q36" s="96">
        <f ca="1">SUMPRODUCT((date=$B36)*(identi=Q$7)*(litres))</f>
        <v>0</v>
      </c>
      <c r="R36" s="50">
        <f t="shared" ca="1" si="1"/>
        <v>0</v>
      </c>
      <c r="S36" s="51">
        <f t="shared" ca="1" si="2"/>
        <v>3941</v>
      </c>
    </row>
    <row r="37" spans="1:19" ht="15" thickBot="1">
      <c r="A37" s="46"/>
      <c r="B37" s="47">
        <f t="shared" si="0"/>
        <v>44164</v>
      </c>
      <c r="C37" s="96">
        <f ca="1">SUMPRODUCT((date=$B37)*(identi=C$7)*(litres))</f>
        <v>0</v>
      </c>
      <c r="D37" s="96">
        <f ca="1">SUMPRODUCT((date=$B37)*(identi=D$7)*(litres))</f>
        <v>0</v>
      </c>
      <c r="E37" s="96">
        <f ca="1">SUMPRODUCT((date=$B37)*(identi=E$7)*(litres))</f>
        <v>0</v>
      </c>
      <c r="F37" s="96">
        <f ca="1">SUMPRODUCT((date=$B37)*(identi=F$7)*(litres))</f>
        <v>0</v>
      </c>
      <c r="G37" s="96">
        <f ca="1">SUMPRODUCT((date=$B37)*(identi=G$7)*(litres))</f>
        <v>0</v>
      </c>
      <c r="H37" s="96">
        <f ca="1">SUMPRODUCT((date=$B37)*(identi=H$7)*(litres))</f>
        <v>0</v>
      </c>
      <c r="I37" s="96">
        <f ca="1">SUMPRODUCT((date=$B37)*(identi=I$7)*(litres))</f>
        <v>0</v>
      </c>
      <c r="J37" s="96">
        <f ca="1">SUMPRODUCT((date=$B37)*(identi=J$7)*(litres))</f>
        <v>0</v>
      </c>
      <c r="K37" s="96">
        <f ca="1">SUMPRODUCT((date=$B37)*(identi=K$7)*(litres))</f>
        <v>0</v>
      </c>
      <c r="L37" s="96">
        <f ca="1">SUMPRODUCT((date=$B37)*(identi=L$7)*(litres))</f>
        <v>0</v>
      </c>
      <c r="M37" s="96">
        <f ca="1">SUMPRODUCT((date=$B37)*(identi=M$7)*(litres))</f>
        <v>0</v>
      </c>
      <c r="N37" s="96">
        <f ca="1">SUMPRODUCT((date=$B37)*(identi=N$7)*(litres))</f>
        <v>0</v>
      </c>
      <c r="O37" s="96">
        <f ca="1">SUMPRODUCT((date=$B37)*(identi=O$7)*(litres))</f>
        <v>0</v>
      </c>
      <c r="P37" s="96">
        <f ca="1">SUMPRODUCT((date=$B37)*(identi=P$7)*(litres))</f>
        <v>0</v>
      </c>
      <c r="Q37" s="96">
        <f ca="1">SUMPRODUCT((date=$B37)*(identi=Q$7)*(litres))</f>
        <v>0</v>
      </c>
      <c r="R37" s="50">
        <f t="shared" ca="1" si="1"/>
        <v>0</v>
      </c>
      <c r="S37" s="51">
        <f t="shared" ca="1" si="2"/>
        <v>3941</v>
      </c>
    </row>
    <row r="38" spans="1:19" ht="15" thickBot="1">
      <c r="A38" s="46"/>
      <c r="B38" s="47">
        <f t="shared" si="0"/>
        <v>44165</v>
      </c>
      <c r="C38" s="96">
        <f ca="1">SUMPRODUCT((date=$B38)*(identi=C$7)*(litres))</f>
        <v>0</v>
      </c>
      <c r="D38" s="96">
        <f ca="1">SUMPRODUCT((date=$B38)*(identi=D$7)*(litres))</f>
        <v>0</v>
      </c>
      <c r="E38" s="96">
        <f ca="1">SUMPRODUCT((date=$B38)*(identi=E$7)*(litres))</f>
        <v>0</v>
      </c>
      <c r="F38" s="96">
        <f ca="1">SUMPRODUCT((date=$B38)*(identi=F$7)*(litres))</f>
        <v>0</v>
      </c>
      <c r="G38" s="96">
        <f ca="1">SUMPRODUCT((date=$B38)*(identi=G$7)*(litres))</f>
        <v>0</v>
      </c>
      <c r="H38" s="96">
        <f ca="1">SUMPRODUCT((date=$B38)*(identi=H$7)*(litres))</f>
        <v>0</v>
      </c>
      <c r="I38" s="96">
        <f ca="1">SUMPRODUCT((date=$B38)*(identi=I$7)*(litres))</f>
        <v>0</v>
      </c>
      <c r="J38" s="96">
        <f ca="1">SUMPRODUCT((date=$B38)*(identi=J$7)*(litres))</f>
        <v>0</v>
      </c>
      <c r="K38" s="96">
        <f ca="1">SUMPRODUCT((date=$B38)*(identi=K$7)*(litres))</f>
        <v>0</v>
      </c>
      <c r="L38" s="96">
        <f ca="1">SUMPRODUCT((date=$B38)*(identi=L$7)*(litres))</f>
        <v>0</v>
      </c>
      <c r="M38" s="96">
        <f ca="1">SUMPRODUCT((date=$B38)*(identi=M$7)*(litres))</f>
        <v>0</v>
      </c>
      <c r="N38" s="96">
        <f ca="1">SUMPRODUCT((date=$B38)*(identi=N$7)*(litres))</f>
        <v>0</v>
      </c>
      <c r="O38" s="96">
        <f ca="1">SUMPRODUCT((date=$B38)*(identi=O$7)*(litres))</f>
        <v>0</v>
      </c>
      <c r="P38" s="96">
        <f ca="1">SUMPRODUCT((date=$B38)*(identi=P$7)*(litres))</f>
        <v>0</v>
      </c>
      <c r="Q38" s="96">
        <f ca="1">SUMPRODUCT((date=$B38)*(identi=Q$7)*(litres))</f>
        <v>0</v>
      </c>
      <c r="R38" s="50">
        <f t="shared" ca="1" si="1"/>
        <v>0</v>
      </c>
      <c r="S38" s="51">
        <f t="shared" ca="1" si="2"/>
        <v>3941</v>
      </c>
    </row>
    <row r="39" spans="1:19" ht="15" thickBot="1">
      <c r="A39" s="46"/>
      <c r="B39" s="47">
        <f t="shared" si="0"/>
        <v>44166</v>
      </c>
      <c r="C39" s="96">
        <f ca="1">SUMPRODUCT((date=$B39)*(identi=C$7)*(litres))</f>
        <v>0</v>
      </c>
      <c r="D39" s="96">
        <f ca="1">SUMPRODUCT((date=$B39)*(identi=D$7)*(litres))</f>
        <v>0</v>
      </c>
      <c r="E39" s="96">
        <f ca="1">SUMPRODUCT((date=$B39)*(identi=E$7)*(litres))</f>
        <v>0</v>
      </c>
      <c r="F39" s="96">
        <f ca="1">SUMPRODUCT((date=$B39)*(identi=F$7)*(litres))</f>
        <v>0</v>
      </c>
      <c r="G39" s="96">
        <f ca="1">SUMPRODUCT((date=$B39)*(identi=G$7)*(litres))</f>
        <v>0</v>
      </c>
      <c r="H39" s="96">
        <f ca="1">SUMPRODUCT((date=$B39)*(identi=H$7)*(litres))</f>
        <v>0</v>
      </c>
      <c r="I39" s="96">
        <f ca="1">SUMPRODUCT((date=$B39)*(identi=I$7)*(litres))</f>
        <v>0</v>
      </c>
      <c r="J39" s="96">
        <f ca="1">SUMPRODUCT((date=$B39)*(identi=J$7)*(litres))</f>
        <v>0</v>
      </c>
      <c r="K39" s="96">
        <f ca="1">SUMPRODUCT((date=$B39)*(identi=K$7)*(litres))</f>
        <v>0</v>
      </c>
      <c r="L39" s="96">
        <f ca="1">SUMPRODUCT((date=$B39)*(identi=L$7)*(litres))</f>
        <v>0</v>
      </c>
      <c r="M39" s="96">
        <f ca="1">SUMPRODUCT((date=$B39)*(identi=M$7)*(litres))</f>
        <v>0</v>
      </c>
      <c r="N39" s="96">
        <f ca="1">SUMPRODUCT((date=$B39)*(identi=N$7)*(litres))</f>
        <v>0</v>
      </c>
      <c r="O39" s="96">
        <f ca="1">SUMPRODUCT((date=$B39)*(identi=O$7)*(litres))</f>
        <v>0</v>
      </c>
      <c r="P39" s="96">
        <f ca="1">SUMPRODUCT((date=$B39)*(identi=P$7)*(litres))</f>
        <v>0</v>
      </c>
      <c r="Q39" s="96">
        <f ca="1">SUMPRODUCT((date=$B39)*(identi=Q$7)*(litres))</f>
        <v>0</v>
      </c>
      <c r="R39" s="53">
        <f t="shared" ca="1" si="1"/>
        <v>0</v>
      </c>
      <c r="S39" s="54">
        <f t="shared" ca="1" si="2"/>
        <v>3941</v>
      </c>
    </row>
    <row r="40" spans="1:19" ht="15" thickBot="1">
      <c r="A40" s="46"/>
      <c r="B40" s="55"/>
      <c r="C40" s="56">
        <f t="shared" ref="C40:M40" ca="1" si="3">SUM(C9:C39)</f>
        <v>0</v>
      </c>
      <c r="D40" s="57">
        <f t="shared" ca="1" si="3"/>
        <v>602</v>
      </c>
      <c r="E40" s="57">
        <f t="shared" ca="1" si="3"/>
        <v>0</v>
      </c>
      <c r="F40" s="57">
        <f t="shared" ca="1" si="3"/>
        <v>708</v>
      </c>
      <c r="G40" s="57">
        <f t="shared" ca="1" si="3"/>
        <v>292</v>
      </c>
      <c r="H40" s="57">
        <f t="shared" ca="1" si="3"/>
        <v>726</v>
      </c>
      <c r="I40" s="57">
        <f t="shared" ca="1" si="3"/>
        <v>425</v>
      </c>
      <c r="J40" s="57">
        <f t="shared" ca="1" si="3"/>
        <v>0</v>
      </c>
      <c r="K40" s="57">
        <f t="shared" ca="1" si="3"/>
        <v>573</v>
      </c>
      <c r="L40" s="57">
        <f t="shared" ca="1" si="3"/>
        <v>615</v>
      </c>
      <c r="M40" s="58">
        <f t="shared" ca="1" si="3"/>
        <v>0</v>
      </c>
      <c r="N40" s="59"/>
      <c r="O40" s="59"/>
      <c r="P40" s="59"/>
      <c r="Q40" s="59"/>
      <c r="R40" s="60">
        <f ca="1">SUM(C40:M40)</f>
        <v>3941</v>
      </c>
      <c r="S40" s="58">
        <f ca="1">+S39</f>
        <v>3941</v>
      </c>
    </row>
    <row r="41" spans="1:19">
      <c r="A41" s="46"/>
      <c r="B41" s="61" t="s">
        <v>45</v>
      </c>
      <c r="C41" s="62">
        <v>4900</v>
      </c>
      <c r="D41" s="63"/>
      <c r="E41" s="63"/>
      <c r="F41" s="63"/>
      <c r="G41" s="63"/>
      <c r="H41" s="63"/>
      <c r="I41" s="63"/>
      <c r="J41" s="63"/>
      <c r="K41" s="63"/>
      <c r="L41" s="63"/>
      <c r="M41" s="64"/>
      <c r="N41" s="65"/>
      <c r="O41" s="65"/>
      <c r="P41" s="65"/>
      <c r="Q41" s="65"/>
      <c r="R41" s="66">
        <f>SUM(C41:M41)</f>
        <v>4900</v>
      </c>
      <c r="S41" s="67"/>
    </row>
    <row r="42" spans="1:19">
      <c r="A42" s="46"/>
      <c r="B42" s="68" t="s">
        <v>46</v>
      </c>
      <c r="C42" s="69" t="str">
        <f>IF(C41&gt;"",+C41-C8,"")</f>
        <v/>
      </c>
      <c r="D42" s="69" t="str">
        <f t="shared" ref="D42:M42" si="4">IF(D41&gt;"",+D41-D8,"")</f>
        <v/>
      </c>
      <c r="E42" s="69" t="str">
        <f t="shared" si="4"/>
        <v/>
      </c>
      <c r="F42" s="69" t="str">
        <f t="shared" si="4"/>
        <v/>
      </c>
      <c r="G42" s="69" t="str">
        <f t="shared" si="4"/>
        <v/>
      </c>
      <c r="H42" s="69" t="str">
        <f t="shared" si="4"/>
        <v/>
      </c>
      <c r="I42" s="69" t="str">
        <f t="shared" si="4"/>
        <v/>
      </c>
      <c r="J42" s="69" t="str">
        <f t="shared" si="4"/>
        <v/>
      </c>
      <c r="K42" s="69" t="str">
        <f t="shared" si="4"/>
        <v/>
      </c>
      <c r="L42" s="69" t="str">
        <f t="shared" si="4"/>
        <v/>
      </c>
      <c r="M42" s="69" t="str">
        <f t="shared" si="4"/>
        <v/>
      </c>
      <c r="N42" s="70"/>
      <c r="O42" s="70"/>
      <c r="P42" s="70"/>
      <c r="Q42" s="70"/>
      <c r="R42" s="71">
        <f>SUM(C42:M42)</f>
        <v>0</v>
      </c>
      <c r="S42" s="72"/>
    </row>
    <row r="43" spans="1:19" ht="15" thickBot="1">
      <c r="A43" s="46"/>
      <c r="B43" s="73" t="s">
        <v>47</v>
      </c>
      <c r="C43" s="74" t="str">
        <f ca="1">IF(C40&gt;"",C40/C42*100,"")</f>
        <v/>
      </c>
      <c r="D43" s="74" t="str">
        <f t="shared" ref="D43:M43" ca="1" si="5">IF(D40&gt;"",D40/D42*100,"")</f>
        <v/>
      </c>
      <c r="E43" s="74" t="str">
        <f t="shared" ca="1" si="5"/>
        <v/>
      </c>
      <c r="F43" s="74" t="str">
        <f t="shared" ca="1" si="5"/>
        <v/>
      </c>
      <c r="G43" s="74" t="str">
        <f t="shared" ca="1" si="5"/>
        <v/>
      </c>
      <c r="H43" s="74" t="str">
        <f t="shared" ca="1" si="5"/>
        <v/>
      </c>
      <c r="I43" s="74" t="str">
        <f t="shared" ca="1" si="5"/>
        <v/>
      </c>
      <c r="J43" s="74" t="str">
        <f t="shared" ca="1" si="5"/>
        <v/>
      </c>
      <c r="K43" s="74" t="str">
        <f t="shared" ca="1" si="5"/>
        <v/>
      </c>
      <c r="L43" s="74" t="str">
        <f t="shared" ca="1" si="5"/>
        <v/>
      </c>
      <c r="M43" s="74" t="str">
        <f t="shared" ca="1" si="5"/>
        <v/>
      </c>
      <c r="N43" s="75"/>
      <c r="O43" s="75"/>
      <c r="P43" s="75"/>
      <c r="Q43" s="75"/>
      <c r="R43" s="74" t="str">
        <f ca="1">IF(R40&gt;"",+R40/R42*100,"")</f>
        <v/>
      </c>
      <c r="S43" s="76"/>
    </row>
    <row r="44" spans="1:19" ht="17.25" customHeight="1">
      <c r="A44" s="46"/>
      <c r="B44" s="77"/>
      <c r="S44" s="8"/>
    </row>
    <row r="45" spans="1:19">
      <c r="B45" s="77"/>
      <c r="S45" s="8"/>
    </row>
    <row r="46" spans="1:19" ht="15" thickBot="1">
      <c r="B46" s="77"/>
      <c r="D46" s="78"/>
      <c r="S46" s="8"/>
    </row>
    <row r="47" spans="1:19" ht="15" thickBot="1">
      <c r="B47" s="94" t="s">
        <v>48</v>
      </c>
      <c r="C47" s="79"/>
      <c r="D47" s="79"/>
      <c r="E47" s="79"/>
      <c r="F47" s="79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  <c r="S47" s="79"/>
    </row>
    <row r="48" spans="1:19" ht="15" thickBot="1">
      <c r="B48" s="95"/>
      <c r="C48" s="79"/>
      <c r="D48" s="79"/>
      <c r="E48" s="79"/>
      <c r="F48" s="79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  <c r="R48" s="79"/>
      <c r="S48" s="79"/>
    </row>
    <row r="49" spans="2:19" ht="15" thickBot="1">
      <c r="B49" s="80" t="s">
        <v>49</v>
      </c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1"/>
    </row>
  </sheetData>
  <mergeCells count="5">
    <mergeCell ref="B2:F2"/>
    <mergeCell ref="H2:I2"/>
    <mergeCell ref="J2:K2"/>
    <mergeCell ref="C3:Q3"/>
    <mergeCell ref="B47:B48"/>
  </mergeCells>
  <printOptions horizontalCentered="1" verticalCentered="1"/>
  <pageMargins left="0" right="0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4"/>
  <sheetViews>
    <sheetView topLeftCell="A2" workbookViewId="0"/>
  </sheetViews>
  <sheetFormatPr baseColWidth="10" defaultRowHeight="14.5"/>
  <cols>
    <col min="1" max="1" width="12.7265625" bestFit="1" customWidth="1"/>
    <col min="3" max="3" width="15.1796875" bestFit="1" customWidth="1"/>
    <col min="4" max="4" width="13.81640625" bestFit="1" customWidth="1"/>
  </cols>
  <sheetData>
    <row r="1" spans="1:5" s="22" customFormat="1">
      <c r="A1" s="81" t="s">
        <v>50</v>
      </c>
      <c r="B1" s="81" t="s">
        <v>51</v>
      </c>
      <c r="C1" s="81" t="s">
        <v>52</v>
      </c>
      <c r="D1" s="81" t="s">
        <v>53</v>
      </c>
      <c r="E1" s="81" t="s">
        <v>54</v>
      </c>
    </row>
    <row r="2" spans="1:5" ht="15.5">
      <c r="A2" s="82">
        <v>44137</v>
      </c>
      <c r="B2" s="83" t="s">
        <v>70</v>
      </c>
      <c r="C2" s="83" t="s">
        <v>55</v>
      </c>
      <c r="D2" s="83" t="s">
        <v>56</v>
      </c>
      <c r="E2" s="84">
        <v>26</v>
      </c>
    </row>
    <row r="3" spans="1:5" ht="15.5">
      <c r="A3" s="82">
        <v>44137</v>
      </c>
      <c r="B3" s="83" t="s">
        <v>70</v>
      </c>
      <c r="C3" s="83" t="s">
        <v>57</v>
      </c>
      <c r="D3" s="83" t="s">
        <v>58</v>
      </c>
      <c r="E3" s="84">
        <v>60</v>
      </c>
    </row>
    <row r="4" spans="1:5" ht="15.5">
      <c r="A4" s="82">
        <v>44137</v>
      </c>
      <c r="B4" s="83" t="s">
        <v>70</v>
      </c>
      <c r="C4" s="83" t="s">
        <v>27</v>
      </c>
      <c r="D4" s="83" t="s">
        <v>14</v>
      </c>
      <c r="E4" s="84">
        <v>123</v>
      </c>
    </row>
    <row r="5" spans="1:5" ht="15.5">
      <c r="A5" s="82">
        <v>44138</v>
      </c>
      <c r="B5" s="83" t="s">
        <v>70</v>
      </c>
      <c r="C5" s="83" t="s">
        <v>28</v>
      </c>
      <c r="D5" s="83" t="s">
        <v>59</v>
      </c>
      <c r="E5" s="84">
        <v>117</v>
      </c>
    </row>
    <row r="6" spans="1:5" ht="15.5">
      <c r="A6" s="82">
        <v>44138</v>
      </c>
      <c r="B6" s="83" t="s">
        <v>70</v>
      </c>
      <c r="C6" s="83" t="s">
        <v>57</v>
      </c>
      <c r="D6" s="83" t="s">
        <v>58</v>
      </c>
      <c r="E6" s="84">
        <v>80</v>
      </c>
    </row>
    <row r="7" spans="1:5" ht="15.5">
      <c r="A7" s="82">
        <v>44138</v>
      </c>
      <c r="B7" s="83" t="s">
        <v>70</v>
      </c>
      <c r="C7" s="83" t="s">
        <v>24</v>
      </c>
      <c r="D7" s="83" t="s">
        <v>11</v>
      </c>
      <c r="E7" s="84">
        <v>130</v>
      </c>
    </row>
    <row r="8" spans="1:5" ht="15.5">
      <c r="A8" s="82">
        <v>44138</v>
      </c>
      <c r="B8" s="83" t="s">
        <v>70</v>
      </c>
      <c r="C8" s="83" t="s">
        <v>20</v>
      </c>
      <c r="D8" s="83" t="s">
        <v>7</v>
      </c>
      <c r="E8" s="84">
        <v>113</v>
      </c>
    </row>
    <row r="9" spans="1:5" ht="15.5">
      <c r="A9" s="82">
        <v>44138</v>
      </c>
      <c r="B9" s="83" t="s">
        <v>70</v>
      </c>
      <c r="C9" s="83" t="s">
        <v>60</v>
      </c>
      <c r="D9" s="83" t="s">
        <v>61</v>
      </c>
      <c r="E9" s="84">
        <v>224</v>
      </c>
    </row>
    <row r="10" spans="1:5" ht="15.5">
      <c r="A10" s="82">
        <v>44138</v>
      </c>
      <c r="B10" s="83" t="s">
        <v>70</v>
      </c>
      <c r="C10" s="83" t="s">
        <v>22</v>
      </c>
      <c r="D10" s="83" t="s">
        <v>9</v>
      </c>
      <c r="E10" s="84">
        <v>121</v>
      </c>
    </row>
    <row r="11" spans="1:5" ht="15.5">
      <c r="A11" s="82">
        <v>44138</v>
      </c>
      <c r="B11" s="83" t="s">
        <v>70</v>
      </c>
      <c r="C11" s="83" t="s">
        <v>62</v>
      </c>
      <c r="D11" s="83" t="s">
        <v>63</v>
      </c>
      <c r="E11" s="84">
        <v>103</v>
      </c>
    </row>
    <row r="12" spans="1:5" ht="15.5">
      <c r="A12" s="82">
        <v>44138</v>
      </c>
      <c r="B12" s="83" t="s">
        <v>70</v>
      </c>
      <c r="C12" s="83" t="s">
        <v>64</v>
      </c>
      <c r="D12" s="83" t="s">
        <v>65</v>
      </c>
      <c r="E12" s="84">
        <v>70</v>
      </c>
    </row>
    <row r="13" spans="1:5" ht="15.5">
      <c r="A13" s="82">
        <v>44138</v>
      </c>
      <c r="B13" s="83" t="s">
        <v>70</v>
      </c>
      <c r="C13" s="83" t="s">
        <v>55</v>
      </c>
      <c r="D13" s="83" t="s">
        <v>56</v>
      </c>
      <c r="E13" s="84">
        <v>36</v>
      </c>
    </row>
    <row r="14" spans="1:5" ht="15.5">
      <c r="A14" s="82">
        <v>44139</v>
      </c>
      <c r="B14" s="83" t="s">
        <v>70</v>
      </c>
      <c r="C14" s="83" t="s">
        <v>57</v>
      </c>
      <c r="D14" s="83" t="s">
        <v>58</v>
      </c>
      <c r="E14" s="84">
        <v>100</v>
      </c>
    </row>
    <row r="15" spans="1:5" ht="15.5">
      <c r="A15" s="82">
        <v>44139</v>
      </c>
      <c r="B15" s="83" t="s">
        <v>70</v>
      </c>
      <c r="C15" s="83" t="s">
        <v>24</v>
      </c>
      <c r="D15" s="83" t="s">
        <v>11</v>
      </c>
      <c r="E15" s="84">
        <v>146</v>
      </c>
    </row>
    <row r="16" spans="1:5" ht="15.5">
      <c r="A16" s="82">
        <v>44140</v>
      </c>
      <c r="B16" s="83" t="s">
        <v>70</v>
      </c>
      <c r="C16" s="83" t="s">
        <v>20</v>
      </c>
      <c r="D16" s="83" t="s">
        <v>7</v>
      </c>
      <c r="E16" s="84">
        <v>92</v>
      </c>
    </row>
    <row r="17" spans="1:5" ht="15.5">
      <c r="A17" s="82">
        <v>44140</v>
      </c>
      <c r="B17" s="83" t="s">
        <v>70</v>
      </c>
      <c r="C17" s="83" t="s">
        <v>28</v>
      </c>
      <c r="D17" s="83" t="s">
        <v>59</v>
      </c>
      <c r="E17" s="84">
        <v>128</v>
      </c>
    </row>
    <row r="18" spans="1:5" ht="15.5">
      <c r="A18" s="82">
        <v>44140</v>
      </c>
      <c r="B18" s="83" t="s">
        <v>70</v>
      </c>
      <c r="C18" s="83" t="s">
        <v>57</v>
      </c>
      <c r="D18" s="83" t="s">
        <v>58</v>
      </c>
      <c r="E18" s="84">
        <v>70</v>
      </c>
    </row>
    <row r="19" spans="1:5" ht="15.5">
      <c r="A19" s="82">
        <v>44140</v>
      </c>
      <c r="B19" s="83" t="s">
        <v>70</v>
      </c>
      <c r="C19" s="83" t="s">
        <v>27</v>
      </c>
      <c r="D19" s="83" t="s">
        <v>14</v>
      </c>
      <c r="E19" s="84">
        <v>172</v>
      </c>
    </row>
    <row r="20" spans="1:5" ht="15.5">
      <c r="A20" s="82">
        <v>44140</v>
      </c>
      <c r="B20" s="83" t="s">
        <v>70</v>
      </c>
      <c r="C20" s="83" t="s">
        <v>22</v>
      </c>
      <c r="D20" s="83" t="s">
        <v>9</v>
      </c>
      <c r="E20" s="84">
        <v>88</v>
      </c>
    </row>
    <row r="21" spans="1:5" ht="15.5">
      <c r="A21" s="82">
        <v>44140</v>
      </c>
      <c r="B21" s="83" t="s">
        <v>70</v>
      </c>
      <c r="C21" s="83" t="s">
        <v>62</v>
      </c>
      <c r="D21" s="83" t="s">
        <v>63</v>
      </c>
      <c r="E21" s="84">
        <v>72</v>
      </c>
    </row>
    <row r="22" spans="1:5" ht="15.5">
      <c r="A22" s="85">
        <v>44140</v>
      </c>
      <c r="B22" s="83" t="s">
        <v>70</v>
      </c>
      <c r="C22" s="86" t="s">
        <v>22</v>
      </c>
      <c r="D22" s="86" t="s">
        <v>9</v>
      </c>
      <c r="E22" s="87">
        <v>32</v>
      </c>
    </row>
    <row r="23" spans="1:5" ht="15.5">
      <c r="A23" s="85">
        <v>44140</v>
      </c>
      <c r="B23" s="83" t="s">
        <v>70</v>
      </c>
      <c r="C23" s="86" t="s">
        <v>20</v>
      </c>
      <c r="D23" s="86" t="s">
        <v>7</v>
      </c>
      <c r="E23" s="87">
        <v>57</v>
      </c>
    </row>
    <row r="24" spans="1:5" ht="15.5">
      <c r="A24" s="82">
        <v>44141</v>
      </c>
      <c r="B24" s="83" t="s">
        <v>70</v>
      </c>
      <c r="C24" s="83" t="s">
        <v>23</v>
      </c>
      <c r="D24" s="83" t="s">
        <v>10</v>
      </c>
      <c r="E24" s="84">
        <v>182</v>
      </c>
    </row>
    <row r="25" spans="1:5" ht="15.5">
      <c r="A25" s="82">
        <v>44141</v>
      </c>
      <c r="B25" s="83" t="s">
        <v>70</v>
      </c>
      <c r="C25" s="83" t="s">
        <v>60</v>
      </c>
      <c r="D25" s="83" t="s">
        <v>61</v>
      </c>
      <c r="E25" s="84">
        <v>210</v>
      </c>
    </row>
    <row r="26" spans="1:5" ht="15.5">
      <c r="A26" s="82">
        <v>44141</v>
      </c>
      <c r="B26" s="83" t="s">
        <v>70</v>
      </c>
      <c r="C26" s="83" t="s">
        <v>24</v>
      </c>
      <c r="D26" s="83" t="s">
        <v>11</v>
      </c>
      <c r="E26" s="84">
        <v>180</v>
      </c>
    </row>
    <row r="27" spans="1:5" ht="15.5">
      <c r="A27" s="82">
        <v>44141</v>
      </c>
      <c r="B27" s="83" t="s">
        <v>70</v>
      </c>
      <c r="C27" s="83" t="s">
        <v>20</v>
      </c>
      <c r="D27" s="83" t="s">
        <v>7</v>
      </c>
      <c r="E27" s="84">
        <v>100</v>
      </c>
    </row>
    <row r="28" spans="1:5" ht="15.5">
      <c r="A28" s="82">
        <v>44141</v>
      </c>
      <c r="B28" s="83" t="s">
        <v>70</v>
      </c>
      <c r="C28" s="83" t="s">
        <v>66</v>
      </c>
      <c r="D28" s="83" t="s">
        <v>67</v>
      </c>
      <c r="E28" s="84">
        <v>267</v>
      </c>
    </row>
    <row r="29" spans="1:5" ht="15.5">
      <c r="A29" s="82">
        <v>44141</v>
      </c>
      <c r="B29" s="83" t="s">
        <v>70</v>
      </c>
      <c r="C29" s="83" t="s">
        <v>22</v>
      </c>
      <c r="D29" s="83" t="s">
        <v>9</v>
      </c>
      <c r="E29" s="84">
        <v>153</v>
      </c>
    </row>
    <row r="30" spans="1:5" ht="15.5">
      <c r="A30" s="82">
        <v>44142</v>
      </c>
      <c r="B30" s="83" t="s">
        <v>70</v>
      </c>
      <c r="C30" s="83" t="s">
        <v>28</v>
      </c>
      <c r="D30" s="83" t="s">
        <v>59</v>
      </c>
      <c r="E30" s="84">
        <v>152</v>
      </c>
    </row>
    <row r="31" spans="1:5" ht="15.5">
      <c r="A31" s="82">
        <v>44142</v>
      </c>
      <c r="B31" s="83" t="s">
        <v>70</v>
      </c>
      <c r="C31" s="83" t="s">
        <v>27</v>
      </c>
      <c r="D31" s="83" t="s">
        <v>14</v>
      </c>
      <c r="E31" s="84">
        <v>147</v>
      </c>
    </row>
    <row r="32" spans="1:5" ht="15.5">
      <c r="A32" s="82">
        <v>44142</v>
      </c>
      <c r="B32" s="83" t="s">
        <v>70</v>
      </c>
      <c r="C32" s="83" t="s">
        <v>57</v>
      </c>
      <c r="D32" s="83" t="s">
        <v>58</v>
      </c>
      <c r="E32" s="84">
        <v>60</v>
      </c>
    </row>
    <row r="33" spans="1:5" ht="15.5">
      <c r="A33" s="82">
        <v>44142</v>
      </c>
      <c r="B33" s="83" t="s">
        <v>70</v>
      </c>
      <c r="C33" s="83" t="s">
        <v>25</v>
      </c>
      <c r="D33" s="83" t="s">
        <v>12</v>
      </c>
      <c r="E33" s="84">
        <v>300</v>
      </c>
    </row>
    <row r="34" spans="1:5" ht="15.5">
      <c r="A34" s="82">
        <v>44144</v>
      </c>
      <c r="B34" s="83" t="s">
        <v>70</v>
      </c>
      <c r="C34" s="83" t="s">
        <v>24</v>
      </c>
      <c r="D34" s="83" t="s">
        <v>11</v>
      </c>
      <c r="E34" s="84">
        <v>128</v>
      </c>
    </row>
    <row r="35" spans="1:5" ht="15.5">
      <c r="A35" s="82">
        <v>44144</v>
      </c>
      <c r="B35" s="83" t="s">
        <v>70</v>
      </c>
      <c r="C35" s="83" t="s">
        <v>20</v>
      </c>
      <c r="D35" s="83" t="s">
        <v>7</v>
      </c>
      <c r="E35" s="84">
        <v>67</v>
      </c>
    </row>
    <row r="36" spans="1:5" ht="15.5">
      <c r="A36" s="82">
        <v>44144</v>
      </c>
      <c r="B36" s="83" t="s">
        <v>70</v>
      </c>
      <c r="C36" s="83" t="s">
        <v>57</v>
      </c>
      <c r="D36" s="83" t="s">
        <v>58</v>
      </c>
      <c r="E36" s="84">
        <v>60</v>
      </c>
    </row>
    <row r="37" spans="1:5" ht="15.5">
      <c r="A37" s="82">
        <v>44144</v>
      </c>
      <c r="B37" s="83" t="s">
        <v>70</v>
      </c>
      <c r="C37" s="83" t="s">
        <v>62</v>
      </c>
      <c r="D37" s="83" t="s">
        <v>63</v>
      </c>
      <c r="E37" s="84">
        <v>127</v>
      </c>
    </row>
    <row r="38" spans="1:5" ht="16.5" customHeight="1">
      <c r="A38" s="82">
        <v>44144</v>
      </c>
      <c r="B38" s="83" t="s">
        <v>70</v>
      </c>
      <c r="C38" s="83" t="s">
        <v>28</v>
      </c>
      <c r="D38" s="83" t="s">
        <v>59</v>
      </c>
      <c r="E38" s="84">
        <v>87</v>
      </c>
    </row>
    <row r="39" spans="1:5" ht="15.5">
      <c r="A39" s="82">
        <v>44144</v>
      </c>
      <c r="B39" s="83" t="s">
        <v>70</v>
      </c>
      <c r="C39" s="83" t="s">
        <v>22</v>
      </c>
      <c r="D39" s="83" t="s">
        <v>9</v>
      </c>
      <c r="E39" s="84">
        <v>125</v>
      </c>
    </row>
    <row r="40" spans="1:5" ht="15.5">
      <c r="A40" s="82">
        <v>44145</v>
      </c>
      <c r="B40" s="83" t="s">
        <v>70</v>
      </c>
      <c r="C40" s="83" t="s">
        <v>57</v>
      </c>
      <c r="D40" s="83" t="s">
        <v>58</v>
      </c>
      <c r="E40" s="84">
        <v>100</v>
      </c>
    </row>
    <row r="41" spans="1:5" ht="15.5">
      <c r="A41" s="82">
        <v>44145</v>
      </c>
      <c r="B41" s="83" t="s">
        <v>70</v>
      </c>
      <c r="C41" s="83" t="s">
        <v>20</v>
      </c>
      <c r="D41" s="83" t="s">
        <v>7</v>
      </c>
      <c r="E41" s="84">
        <v>80</v>
      </c>
    </row>
    <row r="42" spans="1:5" ht="15.5">
      <c r="A42" s="82">
        <v>44145</v>
      </c>
      <c r="B42" s="83" t="s">
        <v>70</v>
      </c>
      <c r="C42" s="83" t="s">
        <v>24</v>
      </c>
      <c r="D42" s="83" t="s">
        <v>11</v>
      </c>
      <c r="E42" s="84">
        <v>142</v>
      </c>
    </row>
    <row r="43" spans="1:5" ht="15.5">
      <c r="A43" s="82">
        <v>44145</v>
      </c>
      <c r="B43" s="83" t="s">
        <v>70</v>
      </c>
      <c r="C43" s="83" t="s">
        <v>22</v>
      </c>
      <c r="D43" s="83" t="s">
        <v>9</v>
      </c>
      <c r="E43" s="84">
        <v>56</v>
      </c>
    </row>
    <row r="44" spans="1:5" ht="15.5">
      <c r="A44" s="82">
        <v>44145</v>
      </c>
      <c r="B44" s="83" t="s">
        <v>70</v>
      </c>
      <c r="C44" s="83" t="s">
        <v>25</v>
      </c>
      <c r="D44" s="83" t="s">
        <v>12</v>
      </c>
      <c r="E44" s="84">
        <v>125</v>
      </c>
    </row>
    <row r="45" spans="1:5" ht="15.5">
      <c r="A45" s="82">
        <v>44146</v>
      </c>
      <c r="B45" s="83" t="s">
        <v>70</v>
      </c>
      <c r="C45" s="83" t="s">
        <v>28</v>
      </c>
      <c r="D45" s="83" t="s">
        <v>59</v>
      </c>
      <c r="E45" s="84">
        <v>131</v>
      </c>
    </row>
    <row r="46" spans="1:5" ht="15.5">
      <c r="A46" s="82">
        <v>44146</v>
      </c>
      <c r="B46" s="83" t="s">
        <v>70</v>
      </c>
      <c r="C46" s="83" t="s">
        <v>60</v>
      </c>
      <c r="D46" s="83" t="s">
        <v>61</v>
      </c>
      <c r="E46" s="84">
        <v>252</v>
      </c>
    </row>
    <row r="47" spans="1:5" ht="15.5">
      <c r="A47" s="82">
        <v>44146</v>
      </c>
      <c r="B47" s="83" t="s">
        <v>70</v>
      </c>
      <c r="C47" s="83" t="s">
        <v>66</v>
      </c>
      <c r="D47" s="83" t="s">
        <v>67</v>
      </c>
      <c r="E47" s="84">
        <v>226</v>
      </c>
    </row>
    <row r="48" spans="1:5" ht="15.5">
      <c r="A48" s="82">
        <v>44146</v>
      </c>
      <c r="B48" s="83" t="s">
        <v>70</v>
      </c>
      <c r="C48" s="83" t="s">
        <v>62</v>
      </c>
      <c r="D48" s="83" t="s">
        <v>63</v>
      </c>
      <c r="E48" s="84">
        <v>88</v>
      </c>
    </row>
    <row r="49" spans="1:5" ht="15.5">
      <c r="A49" s="82">
        <v>44146</v>
      </c>
      <c r="B49" s="83" t="s">
        <v>70</v>
      </c>
      <c r="C49" s="83" t="s">
        <v>23</v>
      </c>
      <c r="D49" s="83" t="s">
        <v>10</v>
      </c>
      <c r="E49" s="84">
        <v>110</v>
      </c>
    </row>
    <row r="50" spans="1:5" ht="15.5">
      <c r="A50" s="82">
        <v>44146</v>
      </c>
      <c r="B50" s="83" t="s">
        <v>70</v>
      </c>
      <c r="C50" s="83" t="s">
        <v>57</v>
      </c>
      <c r="D50" s="83" t="s">
        <v>58</v>
      </c>
      <c r="E50" s="84">
        <v>80</v>
      </c>
    </row>
    <row r="51" spans="1:5" ht="15.5">
      <c r="A51" s="82">
        <v>44146</v>
      </c>
      <c r="B51" s="83" t="s">
        <v>70</v>
      </c>
      <c r="C51" s="83" t="s">
        <v>27</v>
      </c>
      <c r="D51" s="83" t="s">
        <v>14</v>
      </c>
      <c r="E51" s="84">
        <v>131</v>
      </c>
    </row>
    <row r="52" spans="1:5" ht="15.5">
      <c r="A52" s="82">
        <v>44146</v>
      </c>
      <c r="B52" s="83" t="s">
        <v>70</v>
      </c>
      <c r="C52" s="83" t="s">
        <v>57</v>
      </c>
      <c r="D52" s="83" t="s">
        <v>58</v>
      </c>
      <c r="E52" s="84">
        <v>60</v>
      </c>
    </row>
    <row r="53" spans="1:5" ht="15.5">
      <c r="A53" s="82">
        <v>44146</v>
      </c>
      <c r="B53" s="83" t="s">
        <v>70</v>
      </c>
      <c r="C53" s="83" t="s">
        <v>20</v>
      </c>
      <c r="D53" s="83" t="s">
        <v>7</v>
      </c>
      <c r="E53" s="84">
        <v>93</v>
      </c>
    </row>
    <row r="54" spans="1:5" ht="15.5">
      <c r="A54" s="82">
        <v>44146</v>
      </c>
      <c r="B54" s="83" t="s">
        <v>70</v>
      </c>
      <c r="C54" s="83" t="s">
        <v>22</v>
      </c>
      <c r="D54" s="83" t="s">
        <v>9</v>
      </c>
      <c r="E54" s="84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carburant  poids lourds</vt:lpstr>
      <vt:lpstr>sortie essence du mois</vt:lpstr>
      <vt:lpstr>octobre_2020</vt:lpstr>
      <vt:lpstr>'carburant  poids lourds'!Zone_d_impression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Analytique</dc:creator>
  <cp:lastModifiedBy>tulipe</cp:lastModifiedBy>
  <dcterms:created xsi:type="dcterms:W3CDTF">2020-11-13T08:12:22Z</dcterms:created>
  <dcterms:modified xsi:type="dcterms:W3CDTF">2020-11-13T12:13:56Z</dcterms:modified>
</cp:coreProperties>
</file>