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1720" windowHeight="5450"/>
  </bookViews>
  <sheets>
    <sheet name="calculs" sheetId="1" r:id="rId1"/>
  </sheets>
  <definedNames>
    <definedName name="_xlnm._FilterDatabase" localSheetId="0" hidden="1">calculs!$B$2:$T$72</definedName>
  </definedNames>
  <calcPr calcId="124519"/>
</workbook>
</file>

<file path=xl/calcChain.xml><?xml version="1.0" encoding="utf-8"?>
<calcChain xmlns="http://schemas.openxmlformats.org/spreadsheetml/2006/main">
  <c r="C1" i="1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4"/>
  <c r="A5"/>
  <c r="A6"/>
  <c r="A7"/>
  <c r="A8"/>
  <c r="A9"/>
  <c r="A10"/>
  <c r="A11"/>
  <c r="A12"/>
  <c r="A13"/>
  <c r="A14"/>
  <c r="A15"/>
  <c r="A16"/>
  <c r="A17"/>
  <c r="A18"/>
  <c r="A3"/>
  <c r="R72"/>
  <c r="O72"/>
  <c r="M72"/>
  <c r="R71"/>
  <c r="O71"/>
  <c r="M71"/>
  <c r="R70"/>
  <c r="O70"/>
  <c r="M70"/>
  <c r="R69"/>
  <c r="O69"/>
  <c r="M69"/>
  <c r="R68"/>
  <c r="O68"/>
  <c r="M68"/>
  <c r="R67"/>
  <c r="O67"/>
  <c r="M67"/>
  <c r="R66"/>
  <c r="O66"/>
  <c r="M66"/>
  <c r="R65"/>
  <c r="O65"/>
  <c r="M65"/>
  <c r="R64"/>
  <c r="O64"/>
  <c r="M64"/>
  <c r="R63"/>
  <c r="O63"/>
  <c r="M63"/>
  <c r="R62"/>
  <c r="O62"/>
  <c r="M62"/>
  <c r="R61"/>
  <c r="O61"/>
  <c r="M61"/>
  <c r="R60"/>
  <c r="O60"/>
  <c r="M60"/>
  <c r="R59"/>
  <c r="O59"/>
  <c r="M59"/>
  <c r="R58"/>
  <c r="O58"/>
  <c r="M58"/>
  <c r="R57"/>
  <c r="O57"/>
  <c r="M57"/>
  <c r="R56"/>
  <c r="O56"/>
  <c r="M56"/>
  <c r="R55"/>
  <c r="O55"/>
  <c r="M55"/>
  <c r="R54"/>
  <c r="O54"/>
  <c r="M54"/>
  <c r="R53"/>
  <c r="O53"/>
  <c r="M53"/>
  <c r="R52"/>
  <c r="O52"/>
  <c r="M52"/>
  <c r="R51"/>
  <c r="O51"/>
  <c r="M51"/>
  <c r="R50"/>
  <c r="O50"/>
  <c r="M50"/>
  <c r="R49"/>
  <c r="O49"/>
  <c r="M49"/>
  <c r="R48"/>
  <c r="O48"/>
  <c r="M48"/>
  <c r="R47"/>
  <c r="O47"/>
  <c r="M47"/>
  <c r="R46"/>
  <c r="O46"/>
  <c r="M46"/>
  <c r="R45"/>
  <c r="O45"/>
  <c r="M45"/>
  <c r="R44"/>
  <c r="O44"/>
  <c r="M44"/>
  <c r="R43"/>
  <c r="O43"/>
  <c r="M43"/>
  <c r="R42"/>
  <c r="O42"/>
  <c r="M42"/>
  <c r="R41"/>
  <c r="O41"/>
  <c r="M41"/>
  <c r="R40"/>
  <c r="O40"/>
  <c r="M40"/>
  <c r="R39"/>
  <c r="O39"/>
  <c r="M39"/>
  <c r="R38"/>
  <c r="O38"/>
  <c r="M38"/>
  <c r="R37"/>
  <c r="O37"/>
  <c r="M37"/>
  <c r="R36"/>
  <c r="O36"/>
  <c r="M36"/>
  <c r="R35"/>
  <c r="O35"/>
  <c r="M35"/>
  <c r="R34"/>
  <c r="O34"/>
  <c r="M34"/>
  <c r="R33"/>
  <c r="O33"/>
  <c r="M33"/>
  <c r="R32"/>
  <c r="O32"/>
  <c r="M32"/>
  <c r="R31"/>
  <c r="O31"/>
  <c r="M31"/>
  <c r="R30"/>
  <c r="O30"/>
  <c r="M30"/>
  <c r="R29"/>
  <c r="O29"/>
  <c r="M29"/>
  <c r="R28"/>
  <c r="O28"/>
  <c r="M28"/>
  <c r="R27"/>
  <c r="O27"/>
  <c r="M27"/>
  <c r="R26"/>
  <c r="O26"/>
  <c r="M26"/>
  <c r="R25"/>
  <c r="O25"/>
  <c r="M25"/>
  <c r="R24"/>
  <c r="O24"/>
  <c r="R23"/>
  <c r="O23"/>
  <c r="M23"/>
  <c r="R22"/>
  <c r="O22"/>
  <c r="M22"/>
  <c r="R21"/>
  <c r="O21"/>
  <c r="M21"/>
  <c r="R20"/>
  <c r="O20"/>
  <c r="M20"/>
  <c r="R19"/>
  <c r="O19"/>
  <c r="M19"/>
  <c r="R18"/>
  <c r="O18"/>
  <c r="M18"/>
  <c r="R17"/>
  <c r="O17"/>
  <c r="M17"/>
  <c r="R16"/>
  <c r="O16"/>
  <c r="M16"/>
  <c r="R15"/>
  <c r="O15"/>
  <c r="M15"/>
  <c r="R14"/>
  <c r="O14"/>
  <c r="M14"/>
  <c r="R13"/>
  <c r="O13"/>
  <c r="M13"/>
  <c r="R12"/>
  <c r="O12"/>
  <c r="M12"/>
  <c r="R11"/>
  <c r="O11"/>
  <c r="R10"/>
  <c r="O10"/>
  <c r="M10"/>
  <c r="R9"/>
  <c r="O9"/>
  <c r="M9"/>
  <c r="R8"/>
  <c r="O8"/>
  <c r="M8"/>
  <c r="R7"/>
  <c r="O7"/>
  <c r="M7"/>
  <c r="R6"/>
  <c r="O6"/>
  <c r="M6"/>
  <c r="R5"/>
  <c r="O5"/>
  <c r="M5"/>
  <c r="O4"/>
  <c r="M4"/>
  <c r="O3"/>
  <c r="M3"/>
  <c r="U1"/>
  <c r="Q1"/>
  <c r="M1"/>
  <c r="S1" l="1"/>
  <c r="T1" s="1"/>
  <c r="U3" s="1"/>
  <c r="R1" l="1"/>
  <c r="V3" s="1"/>
</calcChain>
</file>

<file path=xl/sharedStrings.xml><?xml version="1.0" encoding="utf-8"?>
<sst xmlns="http://schemas.openxmlformats.org/spreadsheetml/2006/main" count="454" uniqueCount="199">
  <si>
    <t>FRS</t>
  </si>
  <si>
    <t>N°Commande</t>
  </si>
  <si>
    <t>Date CDE</t>
  </si>
  <si>
    <t>Date P. LIV</t>
  </si>
  <si>
    <t>N°BL FRS</t>
  </si>
  <si>
    <t>N°BLA</t>
  </si>
  <si>
    <t>Date BLA</t>
  </si>
  <si>
    <t>Staut</t>
  </si>
  <si>
    <t>Réclamation</t>
  </si>
  <si>
    <t>Dte réclamation</t>
  </si>
  <si>
    <t>Réactivité (rapide ou faible)</t>
  </si>
  <si>
    <t>Score réactivité</t>
  </si>
  <si>
    <t>Certifcation</t>
  </si>
  <si>
    <t>Note N3</t>
  </si>
  <si>
    <t>Resultat Audit N4</t>
  </si>
  <si>
    <t>Rupture d'aprovisionnement (0 ou 1)</t>
  </si>
  <si>
    <t>Retard de livraison</t>
  </si>
  <si>
    <t>Conformité à la réception (C ou N</t>
  </si>
  <si>
    <t>livraison hors standard (0 ou 1)</t>
  </si>
  <si>
    <t>N1</t>
  </si>
  <si>
    <t>N2</t>
  </si>
  <si>
    <t>OUTIMAT</t>
  </si>
  <si>
    <t>CMA-200085</t>
  </si>
  <si>
    <t/>
  </si>
  <si>
    <t>BLA200198</t>
  </si>
  <si>
    <t>A</t>
  </si>
  <si>
    <t>IATF 16949</t>
  </si>
  <si>
    <t>C</t>
  </si>
  <si>
    <t>CMA-200166</t>
  </si>
  <si>
    <t>SOCIETE FIRAS</t>
  </si>
  <si>
    <t>CMA-200229</t>
  </si>
  <si>
    <t>20001475</t>
  </si>
  <si>
    <t>BLA200210</t>
  </si>
  <si>
    <t>ISO 9001</t>
  </si>
  <si>
    <t>PLASTIC SFAX</t>
  </si>
  <si>
    <t>CMA-200280</t>
  </si>
  <si>
    <t>BLA200260</t>
  </si>
  <si>
    <t>ISO 9001 et plannig IATF</t>
  </si>
  <si>
    <t>CMA-200317</t>
  </si>
  <si>
    <t>20002230</t>
  </si>
  <si>
    <t>BLA200292</t>
  </si>
  <si>
    <t>20002273</t>
  </si>
  <si>
    <t>BLA200312</t>
  </si>
  <si>
    <t>CMA-200318</t>
  </si>
  <si>
    <t>MB GRAPHIQUE</t>
  </si>
  <si>
    <t>CMA-200330</t>
  </si>
  <si>
    <t>2000562</t>
  </si>
  <si>
    <t>BLA200313</t>
  </si>
  <si>
    <t>INFO LEADER</t>
  </si>
  <si>
    <t>CMA-200224</t>
  </si>
  <si>
    <t>002260</t>
  </si>
  <si>
    <t>BLA200222</t>
  </si>
  <si>
    <t>CMA-200220</t>
  </si>
  <si>
    <t>002580</t>
  </si>
  <si>
    <t>BLA200233</t>
  </si>
  <si>
    <t>ALPSTEELS SAN VE TIC .A.S</t>
  </si>
  <si>
    <t>CMA-200060</t>
  </si>
  <si>
    <t>IHR2020/089</t>
  </si>
  <si>
    <t>BLA200199</t>
  </si>
  <si>
    <t>CMA-200165</t>
  </si>
  <si>
    <t>PROSID: STE DES PRODUITS SIDERURGIQUES</t>
  </si>
  <si>
    <t>CMA-200232</t>
  </si>
  <si>
    <t>BL2004842</t>
  </si>
  <si>
    <t>BLA200166</t>
  </si>
  <si>
    <t>CMA-200234</t>
  </si>
  <si>
    <t>BL2004993</t>
  </si>
  <si>
    <t>BLA200212</t>
  </si>
  <si>
    <t>TTC-TRANSPORT AND TRADE COMPANY</t>
  </si>
  <si>
    <t>CMA-200008</t>
  </si>
  <si>
    <t>264/2020</t>
  </si>
  <si>
    <t>BLA200223</t>
  </si>
  <si>
    <t>AIA TECHNOLOGY</t>
  </si>
  <si>
    <t>CMA-200044</t>
  </si>
  <si>
    <t>A002311</t>
  </si>
  <si>
    <t>BLA200291</t>
  </si>
  <si>
    <t>SKG</t>
  </si>
  <si>
    <t>CMA-200221</t>
  </si>
  <si>
    <t>BL201461</t>
  </si>
  <si>
    <t>BLA200201</t>
  </si>
  <si>
    <t>CMA-200225</t>
  </si>
  <si>
    <t>BL201569</t>
  </si>
  <si>
    <t>BLA200209</t>
  </si>
  <si>
    <t>CMA-200236</t>
  </si>
  <si>
    <t>BL201637</t>
  </si>
  <si>
    <t>BLA200211</t>
  </si>
  <si>
    <t>STE GENERAL ENSEIGNE</t>
  </si>
  <si>
    <t>CMA-200244</t>
  </si>
  <si>
    <t>000999</t>
  </si>
  <si>
    <t>BLA200228</t>
  </si>
  <si>
    <t>CMA-200247</t>
  </si>
  <si>
    <t>BL-201971</t>
  </si>
  <si>
    <t>BLA200229</t>
  </si>
  <si>
    <t>CMA-200278</t>
  </si>
  <si>
    <t>BL202100</t>
  </si>
  <si>
    <t>BLA200259</t>
  </si>
  <si>
    <t>CIS</t>
  </si>
  <si>
    <t>CMA-200282</t>
  </si>
  <si>
    <t>BL20420</t>
  </si>
  <si>
    <t>BLA200277</t>
  </si>
  <si>
    <t>CMA-200303</t>
  </si>
  <si>
    <t>BL202461</t>
  </si>
  <si>
    <t>BLA200290</t>
  </si>
  <si>
    <t>CMA-200313</t>
  </si>
  <si>
    <t>BL20491</t>
  </si>
  <si>
    <t>BLA200306</t>
  </si>
  <si>
    <t>TURKI MAHDI</t>
  </si>
  <si>
    <t>CMA-200277</t>
  </si>
  <si>
    <t>BLA200257</t>
  </si>
  <si>
    <t>CMA-200259</t>
  </si>
  <si>
    <t>BLA200239</t>
  </si>
  <si>
    <t>CMA-200260</t>
  </si>
  <si>
    <t>BLA200240</t>
  </si>
  <si>
    <t>CMA-200261</t>
  </si>
  <si>
    <t>BLA200241</t>
  </si>
  <si>
    <t>CMA-200262</t>
  </si>
  <si>
    <t>BLA200242</t>
  </si>
  <si>
    <t>CMA-200263</t>
  </si>
  <si>
    <t>BLA200243</t>
  </si>
  <si>
    <t>CMA-200264</t>
  </si>
  <si>
    <t>BLA200244</t>
  </si>
  <si>
    <t>BTS: BEN AMEUR TRANSPORT ET SERVICES</t>
  </si>
  <si>
    <t>CMA-200284</t>
  </si>
  <si>
    <t>BLA200262</t>
  </si>
  <si>
    <t>CMA-200265</t>
  </si>
  <si>
    <t>BLA200246</t>
  </si>
  <si>
    <t>CMA-200266</t>
  </si>
  <si>
    <t>BLA200245</t>
  </si>
  <si>
    <t>CMA-200267</t>
  </si>
  <si>
    <t>BLA200247</t>
  </si>
  <si>
    <t>CMA-200268</t>
  </si>
  <si>
    <t>BLA200248</t>
  </si>
  <si>
    <t>CMA-200269</t>
  </si>
  <si>
    <t>BLA200249</t>
  </si>
  <si>
    <t>CMA-200270</t>
  </si>
  <si>
    <t>BLA200250</t>
  </si>
  <si>
    <t>CMA-200271</t>
  </si>
  <si>
    <t>BLA200251</t>
  </si>
  <si>
    <t>CMA-200272</t>
  </si>
  <si>
    <t>BLA200252</t>
  </si>
  <si>
    <t>CMA-200273</t>
  </si>
  <si>
    <t>BLA200253</t>
  </si>
  <si>
    <t>CMA-200274</t>
  </si>
  <si>
    <t>BLA200254</t>
  </si>
  <si>
    <t>CMA-200275</t>
  </si>
  <si>
    <t>BLA200255</t>
  </si>
  <si>
    <t>CMA-200276</t>
  </si>
  <si>
    <t>BLA200256</t>
  </si>
  <si>
    <t>CMA-200043</t>
  </si>
  <si>
    <t>BLA200268</t>
  </si>
  <si>
    <t>CMA-200231</t>
  </si>
  <si>
    <t>BLA200143</t>
  </si>
  <si>
    <t>CMA-200290</t>
  </si>
  <si>
    <t>BLA200269</t>
  </si>
  <si>
    <t>CMA-200291</t>
  </si>
  <si>
    <t>BLA200270</t>
  </si>
  <si>
    <t>CMA-200292</t>
  </si>
  <si>
    <t>BLA200271</t>
  </si>
  <si>
    <t>CMA-200293</t>
  </si>
  <si>
    <t>BLA200272</t>
  </si>
  <si>
    <t>CMA-200294</t>
  </si>
  <si>
    <t>BLA200273</t>
  </si>
  <si>
    <t>CMA-200295</t>
  </si>
  <si>
    <t>BLA200274</t>
  </si>
  <si>
    <t>CMA-200296</t>
  </si>
  <si>
    <t>BLA200275</t>
  </si>
  <si>
    <t>CMA-200305</t>
  </si>
  <si>
    <t>BLA200282</t>
  </si>
  <si>
    <t>CMA-200306</t>
  </si>
  <si>
    <t>BLA200283</t>
  </si>
  <si>
    <t>CMA-200307</t>
  </si>
  <si>
    <t>BLA200284</t>
  </si>
  <si>
    <t>CMA-200308</t>
  </si>
  <si>
    <t>BLA200285</t>
  </si>
  <si>
    <t>CMA-200309</t>
  </si>
  <si>
    <t>BLA200286</t>
  </si>
  <si>
    <t>CMA-200310</t>
  </si>
  <si>
    <t>BLA200287</t>
  </si>
  <si>
    <t>CMA-200331</t>
  </si>
  <si>
    <t>BLA200307</t>
  </si>
  <si>
    <t>CMA-200311</t>
  </si>
  <si>
    <t>BLA200288</t>
  </si>
  <si>
    <t>CMA-200312</t>
  </si>
  <si>
    <t>BLA200289</t>
  </si>
  <si>
    <t>CMA-200061</t>
  </si>
  <si>
    <t>BLA200296</t>
  </si>
  <si>
    <t>CMA-200151</t>
  </si>
  <si>
    <t>BLA200297</t>
  </si>
  <si>
    <t>CMA-200332</t>
  </si>
  <si>
    <t>BLA200309</t>
  </si>
  <si>
    <t>CMA-200219</t>
  </si>
  <si>
    <t>BLA200308</t>
  </si>
  <si>
    <t>CMA-200333</t>
  </si>
  <si>
    <t>BLA200310</t>
  </si>
  <si>
    <t>IFC INTERNATIONAL FREIGHT AND COMMERCE</t>
  </si>
  <si>
    <t>CMA-200223</t>
  </si>
  <si>
    <t>BLA200205</t>
  </si>
  <si>
    <t>STE SLIM TRANSPORT &amp; SERVICES</t>
  </si>
  <si>
    <t>CMA-200233</t>
  </si>
  <si>
    <t>BLA200207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</si>
</sst>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1" fontId="0" fillId="0" borderId="0" xfId="0" applyNumberFormat="1"/>
    <xf numFmtId="9" fontId="0" fillId="0" borderId="0" xfId="0" applyNumberFormat="1"/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0" fillId="2" borderId="0" xfId="0" applyFill="1"/>
  </cellXfs>
  <cellStyles count="3">
    <cellStyle name="Normal" xfId="0" builtinId="0"/>
    <cellStyle name="Normal 2" xfId="1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768350</xdr:colOff>
      <xdr:row>0</xdr:row>
      <xdr:rowOff>0</xdr:rowOff>
    </xdr:from>
    <xdr:to>
      <xdr:col>1</xdr:col>
      <xdr:colOff>2997200</xdr:colOff>
      <xdr:row>1</xdr:row>
      <xdr:rowOff>298450</xdr:rowOff>
    </xdr:to>
    <xdr:sp macro="" textlink="">
      <xdr:nvSpPr>
        <xdr:cNvPr id="2" name="ZoneTexte 1"/>
        <xdr:cNvSpPr txBox="1"/>
      </xdr:nvSpPr>
      <xdr:spPr>
        <a:xfrm>
          <a:off x="876300" y="0"/>
          <a:ext cx="2228850" cy="65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colonne A  ,c'est une formule qui donne le n°  </a:t>
          </a:r>
        </a:p>
        <a:p>
          <a:r>
            <a:rPr lang="fr-FR" sz="1100"/>
            <a:t>pas une saisie aléatoire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V74"/>
  <sheetViews>
    <sheetView tabSelected="1" workbookViewId="0">
      <selection activeCell="C77" sqref="C77"/>
    </sheetView>
  </sheetViews>
  <sheetFormatPr baseColWidth="10" defaultColWidth="6.81640625" defaultRowHeight="12.5"/>
  <cols>
    <col min="1" max="1" width="1.54296875" customWidth="1"/>
    <col min="2" max="2" width="44" bestFit="1" customWidth="1"/>
    <col min="3" max="3" width="26.81640625" customWidth="1"/>
    <col min="4" max="4" width="14.54296875" customWidth="1"/>
    <col min="5" max="5" width="10.54296875" customWidth="1"/>
    <col min="6" max="6" width="12" customWidth="1"/>
    <col min="7" max="7" width="10.54296875" customWidth="1"/>
    <col min="8" max="8" width="10.1796875" customWidth="1"/>
    <col min="9" max="9" width="6.81640625" customWidth="1"/>
    <col min="10" max="10" width="11.26953125" customWidth="1"/>
    <col min="11" max="11" width="14" customWidth="1"/>
    <col min="12" max="12" width="22.7265625" customWidth="1"/>
    <col min="13" max="13" width="14" customWidth="1"/>
    <col min="14" max="14" width="12.7265625" customWidth="1"/>
    <col min="15" max="15" width="10" customWidth="1"/>
    <col min="16" max="16" width="13.54296875" customWidth="1"/>
    <col min="17" max="17" width="25.7265625" customWidth="1"/>
    <col min="18" max="18" width="16.26953125" bestFit="1" customWidth="1"/>
    <col min="19" max="19" width="26.26953125" bestFit="1" customWidth="1"/>
    <col min="20" max="22" width="9.81640625" bestFit="1" customWidth="1"/>
  </cols>
  <sheetData>
    <row r="1" spans="1:22" ht="28" customHeight="1">
      <c r="C1" s="14" t="str">
        <f>INDEX($B$3:$B$500,SUBTOTAL(4,$A$3:$A$500))</f>
        <v>ALPSTEELS SAN VE TIC .A.S</v>
      </c>
      <c r="M1">
        <f>SUBTOTAL(9,M3:M72)</f>
        <v>0</v>
      </c>
      <c r="Q1">
        <f>SUBTOTAL(9,Q3:Q73)</f>
        <v>0</v>
      </c>
      <c r="R1" s="1">
        <f>SUMPRODUCT((B3:B72=S1)*(R3:R72="1"))/SUMPRODUCT((B3:B72=S1)*(R3:R72&lt;&gt;""))</f>
        <v>0</v>
      </c>
      <c r="S1" t="str">
        <f>INDEX(B3:B72,SUBTOTAL(4,A1:A73))</f>
        <v>ALPSTEELS SAN VE TIC .A.S</v>
      </c>
      <c r="T1" s="2">
        <f>SUMPRODUCT((B3:B72=S1)*(S3:S72="N"))/SUMPRODUCT((B3:B72=S1)*(S3:S72&lt;&gt;""))</f>
        <v>0</v>
      </c>
      <c r="U1">
        <f>SUBTOTAL(9,T3:T73)</f>
        <v>0</v>
      </c>
    </row>
    <row r="2" spans="1:22" ht="27.75" customHeight="1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5" t="s">
        <v>14</v>
      </c>
      <c r="Q2" s="5" t="s">
        <v>15</v>
      </c>
      <c r="R2" s="6" t="s">
        <v>16</v>
      </c>
      <c r="S2" s="7" t="s">
        <v>17</v>
      </c>
      <c r="T2" s="8" t="s">
        <v>18</v>
      </c>
      <c r="U2" t="s">
        <v>19</v>
      </c>
      <c r="V2" t="s">
        <v>20</v>
      </c>
    </row>
    <row r="3" spans="1:22" ht="12.75" hidden="1" customHeight="1">
      <c r="A3">
        <f>MATCH(B3,B$3:B$72,0)</f>
        <v>1</v>
      </c>
      <c r="B3" s="9" t="s">
        <v>21</v>
      </c>
      <c r="C3" s="9" t="s">
        <v>22</v>
      </c>
      <c r="D3" s="10">
        <v>43906</v>
      </c>
      <c r="E3" s="10">
        <v>44025</v>
      </c>
      <c r="F3" s="9" t="s">
        <v>23</v>
      </c>
      <c r="G3" s="9" t="s">
        <v>24</v>
      </c>
      <c r="H3" s="10">
        <v>44025</v>
      </c>
      <c r="I3" s="11" t="s">
        <v>25</v>
      </c>
      <c r="J3" s="12">
        <v>0</v>
      </c>
      <c r="K3" s="12"/>
      <c r="L3" s="12"/>
      <c r="M3" s="12">
        <f>IF(J3=0,0,IF(L3="rapide",0,10))</f>
        <v>0</v>
      </c>
      <c r="N3" s="12" t="s">
        <v>26</v>
      </c>
      <c r="O3" s="12">
        <f>IF(N3="IATF 16949",100,IF(N3="ISO 9001 et plannig IATF",70, IF(N3="ISO 9001",50,0)))</f>
        <v>100</v>
      </c>
      <c r="P3" s="12">
        <v>0</v>
      </c>
      <c r="Q3" s="13">
        <v>1</v>
      </c>
      <c r="R3" s="13">
        <v>0</v>
      </c>
      <c r="S3" s="13" t="s">
        <v>27</v>
      </c>
      <c r="T3" s="12">
        <v>1</v>
      </c>
      <c r="U3" s="2">
        <f>100%-T1-M1</f>
        <v>1</v>
      </c>
      <c r="V3" s="2">
        <f>100%-R1-5%*Q1-5%*U1</f>
        <v>1</v>
      </c>
    </row>
    <row r="4" spans="1:22" ht="12.75" hidden="1" customHeight="1">
      <c r="A4">
        <f t="shared" ref="A4:A67" si="0">MATCH(B4,B$3:B$72,0)</f>
        <v>1</v>
      </c>
      <c r="B4" s="9" t="s">
        <v>21</v>
      </c>
      <c r="C4" s="9" t="s">
        <v>28</v>
      </c>
      <c r="D4" s="10">
        <v>43970</v>
      </c>
      <c r="E4" s="10">
        <v>44025</v>
      </c>
      <c r="F4" s="9" t="s">
        <v>23</v>
      </c>
      <c r="G4" s="9" t="s">
        <v>24</v>
      </c>
      <c r="H4" s="10">
        <v>44025</v>
      </c>
      <c r="I4" s="11" t="s">
        <v>25</v>
      </c>
      <c r="J4" s="12">
        <v>0</v>
      </c>
      <c r="K4" s="12"/>
      <c r="L4" s="12"/>
      <c r="M4" s="12">
        <f t="shared" ref="M4:M67" si="1">IF(J4=0,0,IF(L4="rapide",0,10))</f>
        <v>0</v>
      </c>
      <c r="N4" s="12"/>
      <c r="O4" s="12">
        <f t="shared" ref="O4:O67" si="2">IF(N4="IATF 16949",100,IF(N4="ISO 9001 et plannig IATF",70, IF(N4="ISO 9001",50,0)))</f>
        <v>0</v>
      </c>
      <c r="P4" s="12">
        <v>0</v>
      </c>
      <c r="Q4" s="12">
        <v>0</v>
      </c>
      <c r="R4" s="13">
        <v>0</v>
      </c>
      <c r="S4" s="13" t="s">
        <v>27</v>
      </c>
      <c r="T4" s="12"/>
    </row>
    <row r="5" spans="1:22" ht="12.75" hidden="1" customHeight="1">
      <c r="A5">
        <f t="shared" si="0"/>
        <v>3</v>
      </c>
      <c r="B5" s="9" t="s">
        <v>29</v>
      </c>
      <c r="C5" s="9" t="s">
        <v>30</v>
      </c>
      <c r="D5" s="10">
        <v>44027</v>
      </c>
      <c r="E5" s="10">
        <v>44027</v>
      </c>
      <c r="F5" s="9" t="s">
        <v>31</v>
      </c>
      <c r="G5" s="9" t="s">
        <v>32</v>
      </c>
      <c r="H5" s="10">
        <v>44027</v>
      </c>
      <c r="I5" s="11" t="s">
        <v>25</v>
      </c>
      <c r="J5" s="12">
        <v>0</v>
      </c>
      <c r="K5" s="12"/>
      <c r="L5" s="12"/>
      <c r="M5" s="12">
        <f t="shared" si="1"/>
        <v>0</v>
      </c>
      <c r="N5" s="12" t="s">
        <v>33</v>
      </c>
      <c r="O5" s="12">
        <f t="shared" si="2"/>
        <v>50</v>
      </c>
      <c r="P5" s="12">
        <v>0</v>
      </c>
      <c r="Q5" s="12">
        <v>0</v>
      </c>
      <c r="R5" s="12">
        <f t="shared" ref="R5:R67" si="3">IF(E5&gt;=H5,0,1)</f>
        <v>0</v>
      </c>
      <c r="S5" s="12" t="s">
        <v>27</v>
      </c>
      <c r="T5" s="12"/>
    </row>
    <row r="6" spans="1:22" ht="33.75" hidden="1" customHeight="1">
      <c r="A6">
        <f t="shared" si="0"/>
        <v>4</v>
      </c>
      <c r="B6" s="9" t="s">
        <v>34</v>
      </c>
      <c r="C6" s="9" t="s">
        <v>35</v>
      </c>
      <c r="D6" s="10">
        <v>44076</v>
      </c>
      <c r="E6" s="10">
        <v>44077</v>
      </c>
      <c r="F6" s="9" t="s">
        <v>23</v>
      </c>
      <c r="G6" s="9" t="s">
        <v>36</v>
      </c>
      <c r="H6" s="10">
        <v>44077</v>
      </c>
      <c r="I6" s="11" t="s">
        <v>25</v>
      </c>
      <c r="J6" s="12">
        <v>0</v>
      </c>
      <c r="K6" s="12"/>
      <c r="L6" s="12"/>
      <c r="M6" s="12">
        <f t="shared" si="1"/>
        <v>0</v>
      </c>
      <c r="N6" s="8" t="s">
        <v>37</v>
      </c>
      <c r="O6" s="12">
        <f t="shared" si="2"/>
        <v>70</v>
      </c>
      <c r="P6" s="12">
        <v>0</v>
      </c>
      <c r="Q6" s="12">
        <v>0</v>
      </c>
      <c r="R6" s="12">
        <f t="shared" si="3"/>
        <v>0</v>
      </c>
      <c r="S6" s="12" t="s">
        <v>27</v>
      </c>
      <c r="T6" s="12"/>
    </row>
    <row r="7" spans="1:22" ht="12.75" hidden="1" customHeight="1">
      <c r="A7">
        <f t="shared" si="0"/>
        <v>3</v>
      </c>
      <c r="B7" s="9" t="s">
        <v>29</v>
      </c>
      <c r="C7" s="9" t="s">
        <v>38</v>
      </c>
      <c r="D7" s="10">
        <v>44116</v>
      </c>
      <c r="E7" s="10">
        <v>44117</v>
      </c>
      <c r="F7" s="9" t="s">
        <v>39</v>
      </c>
      <c r="G7" s="9" t="s">
        <v>40</v>
      </c>
      <c r="H7" s="10">
        <v>44117</v>
      </c>
      <c r="I7" s="11" t="s">
        <v>25</v>
      </c>
      <c r="J7" s="12">
        <v>0</v>
      </c>
      <c r="K7" s="12"/>
      <c r="L7" s="12"/>
      <c r="M7" s="12">
        <f t="shared" si="1"/>
        <v>0</v>
      </c>
      <c r="N7" s="12"/>
      <c r="O7" s="12">
        <f t="shared" si="2"/>
        <v>0</v>
      </c>
      <c r="P7" s="12">
        <v>0</v>
      </c>
      <c r="Q7" s="12">
        <v>0</v>
      </c>
      <c r="R7" s="12">
        <f t="shared" si="3"/>
        <v>0</v>
      </c>
      <c r="S7" s="12" t="s">
        <v>27</v>
      </c>
      <c r="T7" s="12"/>
    </row>
    <row r="8" spans="1:22" ht="12.75" hidden="1" customHeight="1">
      <c r="A8">
        <f t="shared" si="0"/>
        <v>3</v>
      </c>
      <c r="B8" s="9" t="s">
        <v>29</v>
      </c>
      <c r="C8" s="9" t="s">
        <v>38</v>
      </c>
      <c r="D8" s="10">
        <v>44116</v>
      </c>
      <c r="E8" s="10">
        <v>44117</v>
      </c>
      <c r="F8" s="9" t="s">
        <v>41</v>
      </c>
      <c r="G8" s="9" t="s">
        <v>42</v>
      </c>
      <c r="H8" s="10">
        <v>44123</v>
      </c>
      <c r="I8" s="11" t="s">
        <v>25</v>
      </c>
      <c r="J8" s="12">
        <v>0</v>
      </c>
      <c r="K8" s="12"/>
      <c r="L8" s="12"/>
      <c r="M8" s="12">
        <f t="shared" si="1"/>
        <v>0</v>
      </c>
      <c r="N8" s="12"/>
      <c r="O8" s="12">
        <f t="shared" si="2"/>
        <v>0</v>
      </c>
      <c r="P8" s="12">
        <v>0</v>
      </c>
      <c r="Q8" s="12">
        <v>0</v>
      </c>
      <c r="R8" s="12">
        <f t="shared" si="3"/>
        <v>1</v>
      </c>
      <c r="S8" s="12" t="s">
        <v>27</v>
      </c>
      <c r="T8" s="12"/>
    </row>
    <row r="9" spans="1:22" ht="12.75" hidden="1" customHeight="1">
      <c r="A9">
        <f t="shared" si="0"/>
        <v>3</v>
      </c>
      <c r="B9" s="9" t="s">
        <v>29</v>
      </c>
      <c r="C9" s="9" t="s">
        <v>43</v>
      </c>
      <c r="D9" s="10">
        <v>44118</v>
      </c>
      <c r="E9" s="10">
        <v>44123</v>
      </c>
      <c r="F9" s="9" t="s">
        <v>41</v>
      </c>
      <c r="G9" s="9" t="s">
        <v>42</v>
      </c>
      <c r="H9" s="10">
        <v>44123</v>
      </c>
      <c r="I9" s="11" t="s">
        <v>25</v>
      </c>
      <c r="J9" s="12">
        <v>0</v>
      </c>
      <c r="K9" s="12"/>
      <c r="L9" s="12"/>
      <c r="M9" s="12">
        <f t="shared" si="1"/>
        <v>0</v>
      </c>
      <c r="N9" s="12"/>
      <c r="O9" s="12">
        <f t="shared" si="2"/>
        <v>0</v>
      </c>
      <c r="P9" s="12">
        <v>0</v>
      </c>
      <c r="Q9" s="12">
        <v>0</v>
      </c>
      <c r="R9" s="12">
        <f t="shared" si="3"/>
        <v>0</v>
      </c>
      <c r="S9" s="12" t="s">
        <v>27</v>
      </c>
      <c r="T9" s="12"/>
    </row>
    <row r="10" spans="1:22" ht="12.75" hidden="1" customHeight="1">
      <c r="A10">
        <f t="shared" si="0"/>
        <v>8</v>
      </c>
      <c r="B10" s="9" t="s">
        <v>44</v>
      </c>
      <c r="C10" s="9" t="s">
        <v>45</v>
      </c>
      <c r="D10" s="10">
        <v>44121</v>
      </c>
      <c r="E10" s="10">
        <v>44123</v>
      </c>
      <c r="F10" s="9" t="s">
        <v>46</v>
      </c>
      <c r="G10" s="9" t="s">
        <v>47</v>
      </c>
      <c r="H10" s="10">
        <v>44123</v>
      </c>
      <c r="I10" s="11" t="s">
        <v>25</v>
      </c>
      <c r="J10" s="12">
        <v>0</v>
      </c>
      <c r="K10" s="12"/>
      <c r="L10" s="12"/>
      <c r="M10" s="12">
        <f t="shared" si="1"/>
        <v>0</v>
      </c>
      <c r="N10" s="12"/>
      <c r="O10" s="12">
        <f t="shared" si="2"/>
        <v>0</v>
      </c>
      <c r="P10" s="12">
        <v>0</v>
      </c>
      <c r="Q10" s="12">
        <v>0</v>
      </c>
      <c r="R10" s="12">
        <f t="shared" si="3"/>
        <v>0</v>
      </c>
      <c r="S10" s="12" t="s">
        <v>27</v>
      </c>
      <c r="T10" s="12"/>
    </row>
    <row r="11" spans="1:22" ht="12.75" hidden="1" customHeight="1">
      <c r="A11">
        <f t="shared" si="0"/>
        <v>9</v>
      </c>
      <c r="B11" s="9" t="s">
        <v>48</v>
      </c>
      <c r="C11" s="9" t="s">
        <v>49</v>
      </c>
      <c r="D11" s="10">
        <v>44025</v>
      </c>
      <c r="E11" s="10">
        <v>44026</v>
      </c>
      <c r="F11" s="9" t="s">
        <v>50</v>
      </c>
      <c r="G11" s="9" t="s">
        <v>51</v>
      </c>
      <c r="H11" s="10">
        <v>44026</v>
      </c>
      <c r="I11" s="11" t="s">
        <v>25</v>
      </c>
      <c r="J11" s="12">
        <v>0</v>
      </c>
      <c r="K11" s="12"/>
      <c r="L11" s="12"/>
      <c r="M11" s="12">
        <v>10</v>
      </c>
      <c r="N11" s="12" t="s">
        <v>37</v>
      </c>
      <c r="O11" s="12">
        <f t="shared" si="2"/>
        <v>70</v>
      </c>
      <c r="P11" s="12">
        <v>0</v>
      </c>
      <c r="Q11" s="12">
        <v>0</v>
      </c>
      <c r="R11" s="12">
        <f t="shared" si="3"/>
        <v>0</v>
      </c>
      <c r="S11" s="12" t="s">
        <v>27</v>
      </c>
      <c r="T11" s="12"/>
    </row>
    <row r="12" spans="1:22" ht="12.75" hidden="1" customHeight="1">
      <c r="A12">
        <f t="shared" si="0"/>
        <v>9</v>
      </c>
      <c r="B12" s="9" t="s">
        <v>48</v>
      </c>
      <c r="C12" s="9" t="s">
        <v>52</v>
      </c>
      <c r="D12" s="10">
        <v>44018</v>
      </c>
      <c r="E12" s="10">
        <v>44064</v>
      </c>
      <c r="F12" s="9" t="s">
        <v>53</v>
      </c>
      <c r="G12" s="9" t="s">
        <v>54</v>
      </c>
      <c r="H12" s="10">
        <v>44064</v>
      </c>
      <c r="I12" s="11" t="s">
        <v>25</v>
      </c>
      <c r="J12" s="12">
        <v>0</v>
      </c>
      <c r="K12" s="12"/>
      <c r="L12" s="12"/>
      <c r="M12" s="12">
        <f t="shared" si="1"/>
        <v>0</v>
      </c>
      <c r="N12" s="8"/>
      <c r="O12" s="12">
        <f t="shared" si="2"/>
        <v>0</v>
      </c>
      <c r="P12" s="12">
        <v>0</v>
      </c>
      <c r="Q12" s="12">
        <v>0</v>
      </c>
      <c r="R12" s="12">
        <f t="shared" si="3"/>
        <v>0</v>
      </c>
      <c r="S12" s="12" t="s">
        <v>27</v>
      </c>
      <c r="T12" s="12"/>
    </row>
    <row r="13" spans="1:22" ht="12.75" customHeight="1">
      <c r="A13">
        <f t="shared" si="0"/>
        <v>11</v>
      </c>
      <c r="B13" s="9" t="s">
        <v>55</v>
      </c>
      <c r="C13" s="9" t="s">
        <v>56</v>
      </c>
      <c r="D13" s="10">
        <v>43874</v>
      </c>
      <c r="E13" s="10">
        <v>44025</v>
      </c>
      <c r="F13" s="9" t="s">
        <v>57</v>
      </c>
      <c r="G13" s="9" t="s">
        <v>58</v>
      </c>
      <c r="H13" s="10">
        <v>44025</v>
      </c>
      <c r="I13" s="11" t="s">
        <v>25</v>
      </c>
      <c r="J13" s="12">
        <v>0</v>
      </c>
      <c r="K13" s="12"/>
      <c r="L13" s="12"/>
      <c r="M13" s="12">
        <f t="shared" si="1"/>
        <v>0</v>
      </c>
      <c r="N13" s="12" t="s">
        <v>33</v>
      </c>
      <c r="O13" s="12">
        <f t="shared" si="2"/>
        <v>50</v>
      </c>
      <c r="P13" s="12">
        <v>0</v>
      </c>
      <c r="Q13" s="12">
        <v>0</v>
      </c>
      <c r="R13" s="12">
        <f t="shared" si="3"/>
        <v>0</v>
      </c>
      <c r="S13" s="12" t="s">
        <v>27</v>
      </c>
      <c r="T13" s="12"/>
    </row>
    <row r="14" spans="1:22" ht="12.75" customHeight="1">
      <c r="A14">
        <f t="shared" si="0"/>
        <v>11</v>
      </c>
      <c r="B14" s="9" t="s">
        <v>55</v>
      </c>
      <c r="C14" s="9" t="s">
        <v>59</v>
      </c>
      <c r="D14" s="10">
        <v>43967</v>
      </c>
      <c r="E14" s="10">
        <v>44025</v>
      </c>
      <c r="F14" s="9" t="s">
        <v>57</v>
      </c>
      <c r="G14" s="9" t="s">
        <v>58</v>
      </c>
      <c r="H14" s="10">
        <v>44025</v>
      </c>
      <c r="I14" s="11" t="s">
        <v>25</v>
      </c>
      <c r="J14" s="12">
        <v>0</v>
      </c>
      <c r="K14" s="12"/>
      <c r="L14" s="12"/>
      <c r="M14" s="12">
        <f t="shared" si="1"/>
        <v>0</v>
      </c>
      <c r="N14" s="12"/>
      <c r="O14" s="12">
        <f t="shared" si="2"/>
        <v>0</v>
      </c>
      <c r="P14" s="12">
        <v>0</v>
      </c>
      <c r="Q14" s="12">
        <v>0</v>
      </c>
      <c r="R14" s="12">
        <f t="shared" si="3"/>
        <v>0</v>
      </c>
      <c r="S14" s="12" t="s">
        <v>27</v>
      </c>
      <c r="T14" s="12"/>
    </row>
    <row r="15" spans="1:22" ht="12.75" hidden="1" customHeight="1">
      <c r="A15">
        <f t="shared" si="0"/>
        <v>13</v>
      </c>
      <c r="B15" s="9" t="s">
        <v>60</v>
      </c>
      <c r="C15" s="9" t="s">
        <v>61</v>
      </c>
      <c r="D15" s="10">
        <v>44028</v>
      </c>
      <c r="E15" s="10">
        <v>44030</v>
      </c>
      <c r="F15" s="9" t="s">
        <v>62</v>
      </c>
      <c r="G15" s="9" t="s">
        <v>63</v>
      </c>
      <c r="H15" s="10">
        <v>44030</v>
      </c>
      <c r="I15" s="11" t="s">
        <v>25</v>
      </c>
      <c r="J15" s="12">
        <v>0</v>
      </c>
      <c r="K15" s="12"/>
      <c r="L15" s="12"/>
      <c r="M15" s="12">
        <f t="shared" si="1"/>
        <v>0</v>
      </c>
      <c r="N15" s="12" t="s">
        <v>26</v>
      </c>
      <c r="O15" s="12">
        <f t="shared" si="2"/>
        <v>100</v>
      </c>
      <c r="P15" s="12">
        <v>0</v>
      </c>
      <c r="Q15" s="12">
        <v>0</v>
      </c>
      <c r="R15" s="12">
        <f t="shared" si="3"/>
        <v>0</v>
      </c>
      <c r="S15" s="12" t="s">
        <v>27</v>
      </c>
      <c r="T15" s="12"/>
    </row>
    <row r="16" spans="1:22" ht="12.75" hidden="1" customHeight="1">
      <c r="A16">
        <f t="shared" si="0"/>
        <v>13</v>
      </c>
      <c r="B16" s="9" t="s">
        <v>60</v>
      </c>
      <c r="C16" s="9" t="s">
        <v>64</v>
      </c>
      <c r="D16" s="10">
        <v>44032</v>
      </c>
      <c r="E16" s="10">
        <v>44033</v>
      </c>
      <c r="F16" s="9" t="s">
        <v>65</v>
      </c>
      <c r="G16" s="9" t="s">
        <v>66</v>
      </c>
      <c r="H16" s="10">
        <v>44033</v>
      </c>
      <c r="I16" s="11" t="s">
        <v>25</v>
      </c>
      <c r="J16" s="12">
        <v>0</v>
      </c>
      <c r="K16" s="12"/>
      <c r="L16" s="12"/>
      <c r="M16" s="12">
        <f t="shared" si="1"/>
        <v>0</v>
      </c>
      <c r="N16" s="12"/>
      <c r="O16" s="12">
        <f t="shared" si="2"/>
        <v>0</v>
      </c>
      <c r="P16" s="12">
        <v>0</v>
      </c>
      <c r="Q16" s="12">
        <v>0</v>
      </c>
      <c r="R16" s="12">
        <f t="shared" si="3"/>
        <v>0</v>
      </c>
      <c r="S16" s="12" t="s">
        <v>27</v>
      </c>
      <c r="T16" s="12"/>
    </row>
    <row r="17" spans="1:20" ht="12.75" hidden="1" customHeight="1">
      <c r="A17">
        <f t="shared" si="0"/>
        <v>15</v>
      </c>
      <c r="B17" s="9" t="s">
        <v>67</v>
      </c>
      <c r="C17" s="9" t="s">
        <v>68</v>
      </c>
      <c r="D17" s="10">
        <v>43840</v>
      </c>
      <c r="E17" s="10">
        <v>44057</v>
      </c>
      <c r="F17" s="9" t="s">
        <v>69</v>
      </c>
      <c r="G17" s="9" t="s">
        <v>70</v>
      </c>
      <c r="H17" s="10">
        <v>44057</v>
      </c>
      <c r="I17" s="11" t="s">
        <v>25</v>
      </c>
      <c r="J17" s="12">
        <v>0</v>
      </c>
      <c r="K17" s="12"/>
      <c r="L17" s="12"/>
      <c r="M17" s="12">
        <f t="shared" si="1"/>
        <v>0</v>
      </c>
      <c r="N17" s="12"/>
      <c r="O17" s="12">
        <f t="shared" si="2"/>
        <v>0</v>
      </c>
      <c r="P17" s="12">
        <v>0</v>
      </c>
      <c r="Q17" s="12">
        <v>0</v>
      </c>
      <c r="R17" s="12">
        <f t="shared" si="3"/>
        <v>0</v>
      </c>
      <c r="S17" s="12" t="s">
        <v>27</v>
      </c>
      <c r="T17" s="12"/>
    </row>
    <row r="18" spans="1:20" ht="12.75" hidden="1" customHeight="1">
      <c r="A18">
        <f t="shared" si="0"/>
        <v>16</v>
      </c>
      <c r="B18" s="9" t="s">
        <v>71</v>
      </c>
      <c r="C18" s="9" t="s">
        <v>72</v>
      </c>
      <c r="D18" s="10">
        <v>44110</v>
      </c>
      <c r="E18" s="10">
        <v>44110</v>
      </c>
      <c r="F18" s="9" t="s">
        <v>73</v>
      </c>
      <c r="G18" s="9" t="s">
        <v>74</v>
      </c>
      <c r="H18" s="10">
        <v>44110</v>
      </c>
      <c r="I18" s="11" t="s">
        <v>25</v>
      </c>
      <c r="J18" s="12">
        <v>0</v>
      </c>
      <c r="K18" s="12"/>
      <c r="L18" s="12"/>
      <c r="M18" s="12">
        <f t="shared" si="1"/>
        <v>0</v>
      </c>
      <c r="N18" s="8" t="s">
        <v>37</v>
      </c>
      <c r="O18" s="12">
        <f t="shared" si="2"/>
        <v>70</v>
      </c>
      <c r="P18" s="12">
        <v>0</v>
      </c>
      <c r="Q18" s="12">
        <v>0</v>
      </c>
      <c r="R18" s="12">
        <f t="shared" si="3"/>
        <v>0</v>
      </c>
      <c r="S18" s="12" t="s">
        <v>27</v>
      </c>
      <c r="T18" s="12"/>
    </row>
    <row r="19" spans="1:20" ht="12.75" hidden="1" customHeight="1">
      <c r="A19">
        <f t="shared" si="0"/>
        <v>17</v>
      </c>
      <c r="B19" s="9" t="s">
        <v>75</v>
      </c>
      <c r="C19" s="9" t="s">
        <v>76</v>
      </c>
      <c r="D19" s="10">
        <v>44020</v>
      </c>
      <c r="E19" s="10">
        <v>44021</v>
      </c>
      <c r="F19" s="9" t="s">
        <v>77</v>
      </c>
      <c r="G19" s="9" t="s">
        <v>78</v>
      </c>
      <c r="H19" s="10">
        <v>44021</v>
      </c>
      <c r="I19" s="11" t="s">
        <v>25</v>
      </c>
      <c r="J19" s="12">
        <v>0</v>
      </c>
      <c r="K19" s="12"/>
      <c r="L19" s="12"/>
      <c r="M19" s="12">
        <f t="shared" si="1"/>
        <v>0</v>
      </c>
      <c r="N19" s="12" t="s">
        <v>26</v>
      </c>
      <c r="O19" s="12">
        <f t="shared" si="2"/>
        <v>100</v>
      </c>
      <c r="P19" s="12">
        <v>0</v>
      </c>
      <c r="Q19" s="12">
        <v>0</v>
      </c>
      <c r="R19" s="12">
        <f t="shared" si="3"/>
        <v>0</v>
      </c>
      <c r="S19" s="12" t="s">
        <v>27</v>
      </c>
      <c r="T19" s="12"/>
    </row>
    <row r="20" spans="1:20" ht="12.75" hidden="1" customHeight="1">
      <c r="A20">
        <f t="shared" si="0"/>
        <v>17</v>
      </c>
      <c r="B20" s="9" t="s">
        <v>75</v>
      </c>
      <c r="C20" s="9" t="s">
        <v>79</v>
      </c>
      <c r="D20" s="10">
        <v>44026</v>
      </c>
      <c r="E20" s="10">
        <v>44028</v>
      </c>
      <c r="F20" s="9" t="s">
        <v>80</v>
      </c>
      <c r="G20" s="9" t="s">
        <v>81</v>
      </c>
      <c r="H20" s="10">
        <v>44028</v>
      </c>
      <c r="I20" s="11" t="s">
        <v>25</v>
      </c>
      <c r="J20" s="12">
        <v>0</v>
      </c>
      <c r="K20" s="12"/>
      <c r="L20" s="12"/>
      <c r="M20" s="12">
        <f t="shared" si="1"/>
        <v>0</v>
      </c>
      <c r="N20" s="12"/>
      <c r="O20" s="12">
        <f t="shared" si="2"/>
        <v>0</v>
      </c>
      <c r="P20" s="12">
        <v>0</v>
      </c>
      <c r="Q20" s="12">
        <v>0</v>
      </c>
      <c r="R20" s="12">
        <f t="shared" si="3"/>
        <v>0</v>
      </c>
      <c r="S20" s="12" t="s">
        <v>27</v>
      </c>
      <c r="T20" s="12"/>
    </row>
    <row r="21" spans="1:20" ht="12.75" hidden="1" customHeight="1">
      <c r="A21">
        <f t="shared" si="0"/>
        <v>17</v>
      </c>
      <c r="B21" s="9" t="s">
        <v>75</v>
      </c>
      <c r="C21" s="9" t="s">
        <v>82</v>
      </c>
      <c r="D21" s="10">
        <v>44033</v>
      </c>
      <c r="E21" s="10">
        <v>44034</v>
      </c>
      <c r="F21" s="9" t="s">
        <v>83</v>
      </c>
      <c r="G21" s="9" t="s">
        <v>84</v>
      </c>
      <c r="H21" s="10">
        <v>44034</v>
      </c>
      <c r="I21" s="11" t="s">
        <v>25</v>
      </c>
      <c r="J21" s="12">
        <v>0</v>
      </c>
      <c r="K21" s="12"/>
      <c r="L21" s="12"/>
      <c r="M21" s="12">
        <f t="shared" si="1"/>
        <v>0</v>
      </c>
      <c r="N21" s="12"/>
      <c r="O21" s="12">
        <f t="shared" si="2"/>
        <v>0</v>
      </c>
      <c r="P21" s="12">
        <v>0</v>
      </c>
      <c r="Q21" s="12">
        <v>0</v>
      </c>
      <c r="R21" s="12">
        <f t="shared" si="3"/>
        <v>0</v>
      </c>
      <c r="S21" s="12" t="s">
        <v>27</v>
      </c>
      <c r="T21" s="12"/>
    </row>
    <row r="22" spans="1:20" ht="12.75" hidden="1" customHeight="1">
      <c r="A22">
        <f t="shared" si="0"/>
        <v>20</v>
      </c>
      <c r="B22" s="9" t="s">
        <v>85</v>
      </c>
      <c r="C22" s="9" t="s">
        <v>86</v>
      </c>
      <c r="D22" s="10">
        <v>44039</v>
      </c>
      <c r="E22" s="10">
        <v>44053</v>
      </c>
      <c r="F22" s="9" t="s">
        <v>87</v>
      </c>
      <c r="G22" s="9" t="s">
        <v>88</v>
      </c>
      <c r="H22" s="10">
        <v>44053</v>
      </c>
      <c r="I22" s="11" t="s">
        <v>25</v>
      </c>
      <c r="J22" s="12">
        <v>0</v>
      </c>
      <c r="K22" s="12"/>
      <c r="L22" s="12"/>
      <c r="M22" s="12">
        <f t="shared" si="1"/>
        <v>0</v>
      </c>
      <c r="N22" s="12" t="s">
        <v>26</v>
      </c>
      <c r="O22" s="12">
        <f t="shared" si="2"/>
        <v>100</v>
      </c>
      <c r="P22" s="12">
        <v>0</v>
      </c>
      <c r="Q22" s="12">
        <v>0</v>
      </c>
      <c r="R22" s="12">
        <f t="shared" si="3"/>
        <v>0</v>
      </c>
      <c r="S22" s="12" t="s">
        <v>27</v>
      </c>
      <c r="T22" s="12"/>
    </row>
    <row r="23" spans="1:20" ht="12.75" hidden="1" customHeight="1">
      <c r="A23">
        <f t="shared" si="0"/>
        <v>17</v>
      </c>
      <c r="B23" s="9" t="s">
        <v>75</v>
      </c>
      <c r="C23" s="9" t="s">
        <v>89</v>
      </c>
      <c r="D23" s="10">
        <v>44060</v>
      </c>
      <c r="E23" s="10">
        <v>44060</v>
      </c>
      <c r="F23" s="9" t="s">
        <v>90</v>
      </c>
      <c r="G23" s="9" t="s">
        <v>91</v>
      </c>
      <c r="H23" s="10">
        <v>44060</v>
      </c>
      <c r="I23" s="11" t="s">
        <v>25</v>
      </c>
      <c r="J23" s="12">
        <v>0</v>
      </c>
      <c r="K23" s="12"/>
      <c r="L23" s="12"/>
      <c r="M23" s="12">
        <f t="shared" si="1"/>
        <v>0</v>
      </c>
      <c r="N23" s="12"/>
      <c r="O23" s="12">
        <f t="shared" si="2"/>
        <v>0</v>
      </c>
      <c r="P23" s="12">
        <v>0</v>
      </c>
      <c r="Q23" s="12">
        <v>0</v>
      </c>
      <c r="R23" s="12">
        <f t="shared" si="3"/>
        <v>0</v>
      </c>
      <c r="S23" s="12" t="s">
        <v>27</v>
      </c>
      <c r="T23" s="12"/>
    </row>
    <row r="24" spans="1:20" ht="12.75" hidden="1" customHeight="1">
      <c r="A24">
        <f t="shared" si="0"/>
        <v>17</v>
      </c>
      <c r="B24" s="9" t="s">
        <v>75</v>
      </c>
      <c r="C24" s="9" t="s">
        <v>92</v>
      </c>
      <c r="D24" s="10">
        <v>44071</v>
      </c>
      <c r="E24" s="10">
        <v>44074</v>
      </c>
      <c r="F24" s="9" t="s">
        <v>93</v>
      </c>
      <c r="G24" s="9" t="s">
        <v>94</v>
      </c>
      <c r="H24" s="10">
        <v>44074</v>
      </c>
      <c r="I24" s="11" t="s">
        <v>25</v>
      </c>
      <c r="J24" s="12">
        <v>0</v>
      </c>
      <c r="K24" s="12"/>
      <c r="L24" s="12"/>
      <c r="M24" s="12">
        <v>10</v>
      </c>
      <c r="N24" s="12"/>
      <c r="O24" s="12">
        <f t="shared" si="2"/>
        <v>0</v>
      </c>
      <c r="P24" s="12">
        <v>0</v>
      </c>
      <c r="Q24" s="12">
        <v>0</v>
      </c>
      <c r="R24" s="12">
        <f t="shared" si="3"/>
        <v>0</v>
      </c>
      <c r="S24" s="12" t="s">
        <v>27</v>
      </c>
      <c r="T24" s="12"/>
    </row>
    <row r="25" spans="1:20" ht="12.75" hidden="1" customHeight="1">
      <c r="A25">
        <f t="shared" si="0"/>
        <v>23</v>
      </c>
      <c r="B25" s="9" t="s">
        <v>95</v>
      </c>
      <c r="C25" s="9" t="s">
        <v>96</v>
      </c>
      <c r="D25" s="10">
        <v>44079</v>
      </c>
      <c r="E25" s="10">
        <v>44090</v>
      </c>
      <c r="F25" s="9" t="s">
        <v>97</v>
      </c>
      <c r="G25" s="9" t="s">
        <v>98</v>
      </c>
      <c r="H25" s="10">
        <v>44090</v>
      </c>
      <c r="I25" s="11" t="s">
        <v>25</v>
      </c>
      <c r="J25" s="12">
        <v>0</v>
      </c>
      <c r="K25" s="12"/>
      <c r="L25" s="12"/>
      <c r="M25" s="12">
        <f t="shared" si="1"/>
        <v>0</v>
      </c>
      <c r="N25" s="8" t="s">
        <v>37</v>
      </c>
      <c r="O25" s="12">
        <f t="shared" si="2"/>
        <v>70</v>
      </c>
      <c r="P25" s="12">
        <v>0</v>
      </c>
      <c r="Q25" s="12">
        <v>0</v>
      </c>
      <c r="R25" s="12">
        <f t="shared" si="3"/>
        <v>0</v>
      </c>
      <c r="S25" s="12" t="s">
        <v>27</v>
      </c>
      <c r="T25" s="12"/>
    </row>
    <row r="26" spans="1:20" ht="12.75" hidden="1" customHeight="1">
      <c r="A26">
        <f t="shared" si="0"/>
        <v>17</v>
      </c>
      <c r="B26" s="9" t="s">
        <v>75</v>
      </c>
      <c r="C26" s="9" t="s">
        <v>99</v>
      </c>
      <c r="D26" s="10">
        <v>44099</v>
      </c>
      <c r="E26" s="10">
        <v>44099</v>
      </c>
      <c r="F26" s="9" t="s">
        <v>100</v>
      </c>
      <c r="G26" s="9" t="s">
        <v>101</v>
      </c>
      <c r="H26" s="10">
        <v>44099</v>
      </c>
      <c r="I26" s="11" t="s">
        <v>25</v>
      </c>
      <c r="J26" s="12">
        <v>0</v>
      </c>
      <c r="K26" s="12"/>
      <c r="L26" s="12"/>
      <c r="M26" s="12">
        <f t="shared" si="1"/>
        <v>0</v>
      </c>
      <c r="N26" s="12"/>
      <c r="O26" s="12">
        <f t="shared" si="2"/>
        <v>0</v>
      </c>
      <c r="P26" s="12">
        <v>0</v>
      </c>
      <c r="Q26" s="12">
        <v>0</v>
      </c>
      <c r="R26" s="12">
        <f t="shared" si="3"/>
        <v>0</v>
      </c>
      <c r="S26" s="12" t="s">
        <v>27</v>
      </c>
      <c r="T26" s="12"/>
    </row>
    <row r="27" spans="1:20" ht="12.75" hidden="1" customHeight="1">
      <c r="A27">
        <f t="shared" si="0"/>
        <v>23</v>
      </c>
      <c r="B27" s="9" t="s">
        <v>95</v>
      </c>
      <c r="C27" s="9" t="s">
        <v>102</v>
      </c>
      <c r="D27" s="10">
        <v>44118</v>
      </c>
      <c r="E27" s="10">
        <v>44118</v>
      </c>
      <c r="F27" s="9" t="s">
        <v>103</v>
      </c>
      <c r="G27" s="9" t="s">
        <v>104</v>
      </c>
      <c r="H27" s="10">
        <v>44118</v>
      </c>
      <c r="I27" s="11" t="s">
        <v>25</v>
      </c>
      <c r="J27" s="12">
        <v>0</v>
      </c>
      <c r="K27" s="12"/>
      <c r="L27" s="12"/>
      <c r="M27" s="12">
        <f t="shared" si="1"/>
        <v>0</v>
      </c>
      <c r="N27" s="12"/>
      <c r="O27" s="12">
        <f t="shared" si="2"/>
        <v>0</v>
      </c>
      <c r="P27" s="12">
        <v>0</v>
      </c>
      <c r="Q27" s="12">
        <v>0</v>
      </c>
      <c r="R27" s="12">
        <f t="shared" si="3"/>
        <v>0</v>
      </c>
      <c r="S27" s="12" t="s">
        <v>27</v>
      </c>
      <c r="T27" s="12"/>
    </row>
    <row r="28" spans="1:20" ht="12.75" hidden="1" customHeight="1">
      <c r="A28">
        <f t="shared" si="0"/>
        <v>26</v>
      </c>
      <c r="B28" s="9" t="s">
        <v>105</v>
      </c>
      <c r="C28" s="9" t="s">
        <v>106</v>
      </c>
      <c r="D28" s="10">
        <v>44032</v>
      </c>
      <c r="E28" s="10">
        <v>44032</v>
      </c>
      <c r="F28" s="9" t="s">
        <v>23</v>
      </c>
      <c r="G28" s="9" t="s">
        <v>107</v>
      </c>
      <c r="H28" s="10">
        <v>44032</v>
      </c>
      <c r="I28" s="11" t="s">
        <v>25</v>
      </c>
      <c r="J28" s="12">
        <v>0</v>
      </c>
      <c r="K28" s="12"/>
      <c r="L28" s="12"/>
      <c r="M28" s="12">
        <f t="shared" si="1"/>
        <v>0</v>
      </c>
      <c r="N28" s="12" t="s">
        <v>26</v>
      </c>
      <c r="O28" s="12">
        <f>IF(N28="IATF 16949",100,IF(N28="ISO 9001 et plannig IATF",70, IF(N28="ISO 9001",50,0)))</f>
        <v>100</v>
      </c>
      <c r="P28" s="12">
        <v>0</v>
      </c>
      <c r="Q28" s="12">
        <v>0</v>
      </c>
      <c r="R28" s="12">
        <f t="shared" si="3"/>
        <v>0</v>
      </c>
      <c r="S28" s="12" t="s">
        <v>27</v>
      </c>
      <c r="T28" s="12"/>
    </row>
    <row r="29" spans="1:20" ht="12.75" hidden="1" customHeight="1">
      <c r="A29">
        <f t="shared" si="0"/>
        <v>26</v>
      </c>
      <c r="B29" s="9" t="s">
        <v>105</v>
      </c>
      <c r="C29" s="9" t="s">
        <v>108</v>
      </c>
      <c r="D29" s="10">
        <v>44013</v>
      </c>
      <c r="E29" s="10">
        <v>44013</v>
      </c>
      <c r="F29" s="9" t="s">
        <v>23</v>
      </c>
      <c r="G29" s="9" t="s">
        <v>109</v>
      </c>
      <c r="H29" s="10">
        <v>44013</v>
      </c>
      <c r="I29" s="11" t="s">
        <v>25</v>
      </c>
      <c r="J29" s="12">
        <v>0</v>
      </c>
      <c r="K29" s="12"/>
      <c r="L29" s="12"/>
      <c r="M29" s="12">
        <f t="shared" si="1"/>
        <v>0</v>
      </c>
      <c r="N29" s="12"/>
      <c r="O29" s="12">
        <f t="shared" si="2"/>
        <v>0</v>
      </c>
      <c r="P29" s="12">
        <v>0</v>
      </c>
      <c r="Q29" s="12">
        <v>0</v>
      </c>
      <c r="R29" s="12">
        <f t="shared" si="3"/>
        <v>0</v>
      </c>
      <c r="S29" s="12" t="s">
        <v>27</v>
      </c>
      <c r="T29" s="12"/>
    </row>
    <row r="30" spans="1:20" ht="12.75" hidden="1" customHeight="1">
      <c r="A30">
        <f t="shared" si="0"/>
        <v>26</v>
      </c>
      <c r="B30" s="9" t="s">
        <v>105</v>
      </c>
      <c r="C30" s="9" t="s">
        <v>110</v>
      </c>
      <c r="D30" s="10">
        <v>44014</v>
      </c>
      <c r="E30" s="10">
        <v>44014</v>
      </c>
      <c r="F30" s="9" t="s">
        <v>23</v>
      </c>
      <c r="G30" s="9" t="s">
        <v>111</v>
      </c>
      <c r="H30" s="10">
        <v>44014</v>
      </c>
      <c r="I30" s="11" t="s">
        <v>25</v>
      </c>
      <c r="J30" s="12">
        <v>0</v>
      </c>
      <c r="K30" s="12"/>
      <c r="L30" s="12"/>
      <c r="M30" s="12">
        <f t="shared" si="1"/>
        <v>0</v>
      </c>
      <c r="N30" s="12"/>
      <c r="O30" s="12">
        <f t="shared" si="2"/>
        <v>0</v>
      </c>
      <c r="P30" s="12">
        <v>0</v>
      </c>
      <c r="Q30" s="12">
        <v>0</v>
      </c>
      <c r="R30" s="12">
        <f t="shared" si="3"/>
        <v>0</v>
      </c>
      <c r="S30" s="12" t="s">
        <v>27</v>
      </c>
      <c r="T30" s="12"/>
    </row>
    <row r="31" spans="1:20" ht="12.75" hidden="1" customHeight="1">
      <c r="A31">
        <f t="shared" si="0"/>
        <v>26</v>
      </c>
      <c r="B31" s="9" t="s">
        <v>105</v>
      </c>
      <c r="C31" s="9" t="s">
        <v>112</v>
      </c>
      <c r="D31" s="10">
        <v>44015</v>
      </c>
      <c r="E31" s="10">
        <v>44015</v>
      </c>
      <c r="F31" s="9" t="s">
        <v>23</v>
      </c>
      <c r="G31" s="9" t="s">
        <v>113</v>
      </c>
      <c r="H31" s="10">
        <v>44015</v>
      </c>
      <c r="I31" s="11" t="s">
        <v>25</v>
      </c>
      <c r="J31" s="12">
        <v>0</v>
      </c>
      <c r="K31" s="12"/>
      <c r="L31" s="12"/>
      <c r="M31" s="12">
        <f t="shared" si="1"/>
        <v>0</v>
      </c>
      <c r="N31" s="12"/>
      <c r="O31" s="12">
        <f t="shared" si="2"/>
        <v>0</v>
      </c>
      <c r="P31" s="12">
        <v>0</v>
      </c>
      <c r="Q31" s="12">
        <v>0</v>
      </c>
      <c r="R31" s="12">
        <f t="shared" si="3"/>
        <v>0</v>
      </c>
      <c r="S31" s="12" t="s">
        <v>27</v>
      </c>
      <c r="T31" s="12"/>
    </row>
    <row r="32" spans="1:20" ht="12.75" hidden="1" customHeight="1">
      <c r="A32">
        <f t="shared" si="0"/>
        <v>26</v>
      </c>
      <c r="B32" s="9" t="s">
        <v>105</v>
      </c>
      <c r="C32" s="9" t="s">
        <v>114</v>
      </c>
      <c r="D32" s="10">
        <v>44018</v>
      </c>
      <c r="E32" s="10">
        <v>44018</v>
      </c>
      <c r="F32" s="9" t="s">
        <v>23</v>
      </c>
      <c r="G32" s="9" t="s">
        <v>115</v>
      </c>
      <c r="H32" s="10">
        <v>44018</v>
      </c>
      <c r="I32" s="11" t="s">
        <v>25</v>
      </c>
      <c r="J32" s="12">
        <v>0</v>
      </c>
      <c r="K32" s="12"/>
      <c r="L32" s="12"/>
      <c r="M32" s="12">
        <f t="shared" si="1"/>
        <v>0</v>
      </c>
      <c r="N32" s="12"/>
      <c r="O32" s="12">
        <f t="shared" si="2"/>
        <v>0</v>
      </c>
      <c r="P32" s="12">
        <v>0</v>
      </c>
      <c r="Q32" s="12">
        <v>0</v>
      </c>
      <c r="R32" s="12">
        <f t="shared" si="3"/>
        <v>0</v>
      </c>
      <c r="S32" s="12" t="s">
        <v>27</v>
      </c>
      <c r="T32" s="12"/>
    </row>
    <row r="33" spans="1:20" ht="12.75" hidden="1" customHeight="1">
      <c r="A33">
        <f t="shared" si="0"/>
        <v>26</v>
      </c>
      <c r="B33" s="9" t="s">
        <v>105</v>
      </c>
      <c r="C33" s="9" t="s">
        <v>116</v>
      </c>
      <c r="D33" s="10">
        <v>44018</v>
      </c>
      <c r="E33" s="10">
        <v>44018</v>
      </c>
      <c r="F33" s="9" t="s">
        <v>23</v>
      </c>
      <c r="G33" s="9" t="s">
        <v>117</v>
      </c>
      <c r="H33" s="10">
        <v>44018</v>
      </c>
      <c r="I33" s="11" t="s">
        <v>25</v>
      </c>
      <c r="J33" s="12">
        <v>0</v>
      </c>
      <c r="K33" s="12"/>
      <c r="L33" s="12"/>
      <c r="M33" s="12">
        <f t="shared" si="1"/>
        <v>0</v>
      </c>
      <c r="N33" s="12"/>
      <c r="O33" s="12">
        <f>IF(N33="IATF 16949",100,IF(N33="ISO 9001 et plannig IATF",70, IF(N33="ISO 9001",50,0)))</f>
        <v>0</v>
      </c>
      <c r="P33" s="12">
        <v>0</v>
      </c>
      <c r="Q33" s="12">
        <v>0</v>
      </c>
      <c r="R33" s="12">
        <f t="shared" si="3"/>
        <v>0</v>
      </c>
      <c r="S33" s="12" t="s">
        <v>27</v>
      </c>
      <c r="T33" s="12"/>
    </row>
    <row r="34" spans="1:20" ht="12.75" hidden="1" customHeight="1">
      <c r="A34">
        <f t="shared" si="0"/>
        <v>26</v>
      </c>
      <c r="B34" s="9" t="s">
        <v>105</v>
      </c>
      <c r="C34" s="9" t="s">
        <v>118</v>
      </c>
      <c r="D34" s="10">
        <v>44019</v>
      </c>
      <c r="E34" s="10">
        <v>44019</v>
      </c>
      <c r="F34" s="9" t="s">
        <v>23</v>
      </c>
      <c r="G34" s="9" t="s">
        <v>119</v>
      </c>
      <c r="H34" s="10">
        <v>44019</v>
      </c>
      <c r="I34" s="11" t="s">
        <v>25</v>
      </c>
      <c r="J34" s="12">
        <v>0</v>
      </c>
      <c r="K34" s="12"/>
      <c r="L34" s="12"/>
      <c r="M34" s="12">
        <f t="shared" si="1"/>
        <v>0</v>
      </c>
      <c r="N34" s="12"/>
      <c r="O34" s="12">
        <f t="shared" si="2"/>
        <v>0</v>
      </c>
      <c r="P34" s="12">
        <v>0</v>
      </c>
      <c r="Q34" s="12">
        <v>0</v>
      </c>
      <c r="R34" s="12">
        <f t="shared" si="3"/>
        <v>0</v>
      </c>
      <c r="S34" s="12" t="s">
        <v>27</v>
      </c>
      <c r="T34" s="12"/>
    </row>
    <row r="35" spans="1:20" ht="12.75" hidden="1" customHeight="1">
      <c r="A35">
        <f t="shared" si="0"/>
        <v>33</v>
      </c>
      <c r="B35" s="9" t="s">
        <v>120</v>
      </c>
      <c r="C35" s="9" t="s">
        <v>121</v>
      </c>
      <c r="D35" s="10">
        <v>44019</v>
      </c>
      <c r="E35" s="10">
        <v>44019</v>
      </c>
      <c r="F35" s="9" t="s">
        <v>23</v>
      </c>
      <c r="G35" s="9" t="s">
        <v>122</v>
      </c>
      <c r="H35" s="10">
        <v>44019</v>
      </c>
      <c r="I35" s="11" t="s">
        <v>25</v>
      </c>
      <c r="J35" s="12">
        <v>0</v>
      </c>
      <c r="K35" s="12"/>
      <c r="L35" s="12"/>
      <c r="M35" s="12">
        <f t="shared" si="1"/>
        <v>0</v>
      </c>
      <c r="N35" s="12"/>
      <c r="O35" s="12">
        <f t="shared" si="2"/>
        <v>0</v>
      </c>
      <c r="P35" s="12">
        <v>0</v>
      </c>
      <c r="Q35" s="12">
        <v>0</v>
      </c>
      <c r="R35" s="12">
        <f t="shared" si="3"/>
        <v>0</v>
      </c>
      <c r="S35" s="12" t="s">
        <v>27</v>
      </c>
      <c r="T35" s="12"/>
    </row>
    <row r="36" spans="1:20" ht="12.75" hidden="1" customHeight="1">
      <c r="A36">
        <f t="shared" si="0"/>
        <v>26</v>
      </c>
      <c r="B36" s="9" t="s">
        <v>105</v>
      </c>
      <c r="C36" s="9" t="s">
        <v>123</v>
      </c>
      <c r="D36" s="10">
        <v>44019</v>
      </c>
      <c r="E36" s="10">
        <v>44019</v>
      </c>
      <c r="F36" s="9" t="s">
        <v>23</v>
      </c>
      <c r="G36" s="9" t="s">
        <v>124</v>
      </c>
      <c r="H36" s="10">
        <v>44019</v>
      </c>
      <c r="I36" s="11" t="s">
        <v>25</v>
      </c>
      <c r="J36" s="12">
        <v>0</v>
      </c>
      <c r="K36" s="12"/>
      <c r="L36" s="12"/>
      <c r="M36" s="12">
        <f t="shared" si="1"/>
        <v>0</v>
      </c>
      <c r="N36" s="8"/>
      <c r="O36" s="12">
        <f t="shared" si="2"/>
        <v>0</v>
      </c>
      <c r="P36" s="12">
        <v>0</v>
      </c>
      <c r="Q36" s="12">
        <v>0</v>
      </c>
      <c r="R36" s="12">
        <f t="shared" si="3"/>
        <v>0</v>
      </c>
      <c r="S36" s="12" t="s">
        <v>27</v>
      </c>
      <c r="T36" s="12"/>
    </row>
    <row r="37" spans="1:20" ht="12.75" hidden="1" customHeight="1">
      <c r="A37">
        <f t="shared" si="0"/>
        <v>26</v>
      </c>
      <c r="B37" s="9" t="s">
        <v>105</v>
      </c>
      <c r="C37" s="9" t="s">
        <v>125</v>
      </c>
      <c r="D37" s="10">
        <v>44020</v>
      </c>
      <c r="E37" s="10">
        <v>44020</v>
      </c>
      <c r="F37" s="9" t="s">
        <v>23</v>
      </c>
      <c r="G37" s="9" t="s">
        <v>126</v>
      </c>
      <c r="H37" s="10">
        <v>44020</v>
      </c>
      <c r="I37" s="11" t="s">
        <v>25</v>
      </c>
      <c r="J37" s="12">
        <v>0</v>
      </c>
      <c r="K37" s="12"/>
      <c r="L37" s="12"/>
      <c r="M37" s="12">
        <f t="shared" si="1"/>
        <v>0</v>
      </c>
      <c r="N37" s="12"/>
      <c r="O37" s="12">
        <f t="shared" si="2"/>
        <v>0</v>
      </c>
      <c r="P37" s="12">
        <v>0</v>
      </c>
      <c r="Q37" s="12">
        <v>0</v>
      </c>
      <c r="R37" s="12">
        <f t="shared" si="3"/>
        <v>0</v>
      </c>
      <c r="S37" s="12" t="s">
        <v>27</v>
      </c>
      <c r="T37" s="12"/>
    </row>
    <row r="38" spans="1:20" ht="12.75" hidden="1" customHeight="1">
      <c r="A38">
        <f t="shared" si="0"/>
        <v>26</v>
      </c>
      <c r="B38" s="9" t="s">
        <v>105</v>
      </c>
      <c r="C38" s="9" t="s">
        <v>127</v>
      </c>
      <c r="D38" s="10">
        <v>44021</v>
      </c>
      <c r="E38" s="10">
        <v>44021</v>
      </c>
      <c r="F38" s="9" t="s">
        <v>23</v>
      </c>
      <c r="G38" s="9" t="s">
        <v>128</v>
      </c>
      <c r="H38" s="10">
        <v>44021</v>
      </c>
      <c r="I38" s="11" t="s">
        <v>25</v>
      </c>
      <c r="J38" s="12">
        <v>0</v>
      </c>
      <c r="K38" s="12"/>
      <c r="L38" s="12"/>
      <c r="M38" s="12">
        <f t="shared" si="1"/>
        <v>0</v>
      </c>
      <c r="N38" s="12"/>
      <c r="O38" s="12">
        <f t="shared" si="2"/>
        <v>0</v>
      </c>
      <c r="P38" s="12">
        <v>0</v>
      </c>
      <c r="Q38" s="12">
        <v>0</v>
      </c>
      <c r="R38" s="12">
        <f t="shared" si="3"/>
        <v>0</v>
      </c>
      <c r="S38" s="12" t="s">
        <v>27</v>
      </c>
      <c r="T38" s="12"/>
    </row>
    <row r="39" spans="1:20" ht="12.75" hidden="1" customHeight="1">
      <c r="A39">
        <f t="shared" si="0"/>
        <v>26</v>
      </c>
      <c r="B39" s="9" t="s">
        <v>105</v>
      </c>
      <c r="C39" s="9" t="s">
        <v>129</v>
      </c>
      <c r="D39" s="10">
        <v>44023</v>
      </c>
      <c r="E39" s="10">
        <v>44023</v>
      </c>
      <c r="F39" s="9" t="s">
        <v>23</v>
      </c>
      <c r="G39" s="9" t="s">
        <v>130</v>
      </c>
      <c r="H39" s="10">
        <v>44023</v>
      </c>
      <c r="I39" s="11" t="s">
        <v>25</v>
      </c>
      <c r="J39" s="12">
        <v>0</v>
      </c>
      <c r="K39" s="12"/>
      <c r="L39" s="12"/>
      <c r="M39" s="12">
        <f t="shared" si="1"/>
        <v>0</v>
      </c>
      <c r="N39" s="12"/>
      <c r="O39" s="12">
        <f t="shared" si="2"/>
        <v>0</v>
      </c>
      <c r="P39" s="12">
        <v>0</v>
      </c>
      <c r="Q39" s="12">
        <v>0</v>
      </c>
      <c r="R39" s="12">
        <f t="shared" si="3"/>
        <v>0</v>
      </c>
      <c r="S39" s="12" t="s">
        <v>27</v>
      </c>
      <c r="T39" s="12"/>
    </row>
    <row r="40" spans="1:20" ht="12.75" hidden="1" customHeight="1">
      <c r="A40">
        <f t="shared" si="0"/>
        <v>26</v>
      </c>
      <c r="B40" s="9" t="s">
        <v>105</v>
      </c>
      <c r="C40" s="9" t="s">
        <v>131</v>
      </c>
      <c r="D40" s="10">
        <v>44023</v>
      </c>
      <c r="E40" s="10">
        <v>44023</v>
      </c>
      <c r="F40" s="9" t="s">
        <v>23</v>
      </c>
      <c r="G40" s="9" t="s">
        <v>132</v>
      </c>
      <c r="H40" s="10">
        <v>44023</v>
      </c>
      <c r="I40" s="11" t="s">
        <v>25</v>
      </c>
      <c r="J40" s="12">
        <v>0</v>
      </c>
      <c r="K40" s="12"/>
      <c r="L40" s="12"/>
      <c r="M40" s="12">
        <f t="shared" si="1"/>
        <v>0</v>
      </c>
      <c r="N40" s="12"/>
      <c r="O40" s="12">
        <f t="shared" si="2"/>
        <v>0</v>
      </c>
      <c r="P40" s="12">
        <v>0</v>
      </c>
      <c r="Q40" s="12">
        <v>0</v>
      </c>
      <c r="R40" s="12">
        <f t="shared" si="3"/>
        <v>0</v>
      </c>
      <c r="S40" s="12" t="s">
        <v>27</v>
      </c>
      <c r="T40" s="12"/>
    </row>
    <row r="41" spans="1:20" ht="12.75" hidden="1" customHeight="1">
      <c r="A41">
        <f t="shared" si="0"/>
        <v>26</v>
      </c>
      <c r="B41" s="9" t="s">
        <v>105</v>
      </c>
      <c r="C41" s="9" t="s">
        <v>133</v>
      </c>
      <c r="D41" s="10">
        <v>44023</v>
      </c>
      <c r="E41" s="10">
        <v>44023</v>
      </c>
      <c r="F41" s="9" t="s">
        <v>23</v>
      </c>
      <c r="G41" s="9" t="s">
        <v>134</v>
      </c>
      <c r="H41" s="10">
        <v>44023</v>
      </c>
      <c r="I41" s="11" t="s">
        <v>25</v>
      </c>
      <c r="J41" s="12">
        <v>0</v>
      </c>
      <c r="K41" s="12"/>
      <c r="L41" s="12"/>
      <c r="M41" s="12">
        <f t="shared" si="1"/>
        <v>0</v>
      </c>
      <c r="N41" s="12"/>
      <c r="O41" s="12">
        <f t="shared" si="2"/>
        <v>0</v>
      </c>
      <c r="P41" s="12">
        <v>0</v>
      </c>
      <c r="Q41" s="12">
        <v>0</v>
      </c>
      <c r="R41" s="12">
        <f t="shared" si="3"/>
        <v>0</v>
      </c>
      <c r="S41" s="12" t="s">
        <v>27</v>
      </c>
      <c r="T41" s="12"/>
    </row>
    <row r="42" spans="1:20" ht="12.75" hidden="1" customHeight="1">
      <c r="A42">
        <f t="shared" si="0"/>
        <v>26</v>
      </c>
      <c r="B42" s="9" t="s">
        <v>105</v>
      </c>
      <c r="C42" s="9" t="s">
        <v>135</v>
      </c>
      <c r="D42" s="10">
        <v>44026</v>
      </c>
      <c r="E42" s="10">
        <v>44026</v>
      </c>
      <c r="F42" s="9" t="s">
        <v>23</v>
      </c>
      <c r="G42" s="9" t="s">
        <v>136</v>
      </c>
      <c r="H42" s="10">
        <v>44026</v>
      </c>
      <c r="I42" s="11" t="s">
        <v>25</v>
      </c>
      <c r="J42" s="12">
        <v>0</v>
      </c>
      <c r="K42" s="12"/>
      <c r="L42" s="12"/>
      <c r="M42" s="12">
        <f t="shared" si="1"/>
        <v>0</v>
      </c>
      <c r="N42" s="12"/>
      <c r="O42" s="12">
        <f t="shared" si="2"/>
        <v>0</v>
      </c>
      <c r="P42" s="12">
        <v>0</v>
      </c>
      <c r="Q42" s="12">
        <v>0</v>
      </c>
      <c r="R42" s="12">
        <f t="shared" si="3"/>
        <v>0</v>
      </c>
      <c r="S42" s="12" t="s">
        <v>27</v>
      </c>
      <c r="T42" s="12"/>
    </row>
    <row r="43" spans="1:20" ht="12.75" hidden="1" customHeight="1">
      <c r="A43">
        <f t="shared" si="0"/>
        <v>26</v>
      </c>
      <c r="B43" s="9" t="s">
        <v>105</v>
      </c>
      <c r="C43" s="9" t="s">
        <v>137</v>
      </c>
      <c r="D43" s="10">
        <v>44026</v>
      </c>
      <c r="E43" s="10">
        <v>44026</v>
      </c>
      <c r="F43" s="9" t="s">
        <v>23</v>
      </c>
      <c r="G43" s="9" t="s">
        <v>138</v>
      </c>
      <c r="H43" s="10">
        <v>44026</v>
      </c>
      <c r="I43" s="11" t="s">
        <v>25</v>
      </c>
      <c r="J43" s="12">
        <v>0</v>
      </c>
      <c r="K43" s="12"/>
      <c r="L43" s="12"/>
      <c r="M43" s="12">
        <f t="shared" si="1"/>
        <v>0</v>
      </c>
      <c r="N43" s="12"/>
      <c r="O43" s="12">
        <f t="shared" si="2"/>
        <v>0</v>
      </c>
      <c r="P43" s="12">
        <v>0</v>
      </c>
      <c r="Q43" s="12">
        <v>0</v>
      </c>
      <c r="R43" s="12">
        <f t="shared" si="3"/>
        <v>0</v>
      </c>
      <c r="S43" s="12" t="s">
        <v>27</v>
      </c>
      <c r="T43" s="12"/>
    </row>
    <row r="44" spans="1:20" ht="12.75" hidden="1" customHeight="1">
      <c r="A44">
        <f t="shared" si="0"/>
        <v>26</v>
      </c>
      <c r="B44" s="9" t="s">
        <v>105</v>
      </c>
      <c r="C44" s="9" t="s">
        <v>139</v>
      </c>
      <c r="D44" s="10">
        <v>44033</v>
      </c>
      <c r="E44" s="10">
        <v>44033</v>
      </c>
      <c r="F44" s="9" t="s">
        <v>23</v>
      </c>
      <c r="G44" s="9" t="s">
        <v>140</v>
      </c>
      <c r="H44" s="10">
        <v>44033</v>
      </c>
      <c r="I44" s="11" t="s">
        <v>25</v>
      </c>
      <c r="J44" s="12">
        <v>0</v>
      </c>
      <c r="K44" s="12"/>
      <c r="L44" s="12"/>
      <c r="M44" s="12">
        <f t="shared" si="1"/>
        <v>0</v>
      </c>
      <c r="N44" s="12"/>
      <c r="O44" s="12">
        <f t="shared" si="2"/>
        <v>0</v>
      </c>
      <c r="P44" s="12">
        <v>0</v>
      </c>
      <c r="Q44" s="12">
        <v>0</v>
      </c>
      <c r="R44" s="12">
        <f t="shared" si="3"/>
        <v>0</v>
      </c>
      <c r="S44" s="12" t="s">
        <v>27</v>
      </c>
      <c r="T44" s="12"/>
    </row>
    <row r="45" spans="1:20" ht="12.75" hidden="1" customHeight="1">
      <c r="A45">
        <f t="shared" si="0"/>
        <v>26</v>
      </c>
      <c r="B45" s="9" t="s">
        <v>105</v>
      </c>
      <c r="C45" s="9" t="s">
        <v>141</v>
      </c>
      <c r="D45" s="10">
        <v>44034</v>
      </c>
      <c r="E45" s="10">
        <v>44034</v>
      </c>
      <c r="F45" s="9" t="s">
        <v>23</v>
      </c>
      <c r="G45" s="9" t="s">
        <v>142</v>
      </c>
      <c r="H45" s="10">
        <v>44034</v>
      </c>
      <c r="I45" s="11" t="s">
        <v>25</v>
      </c>
      <c r="J45" s="12">
        <v>0</v>
      </c>
      <c r="K45" s="12"/>
      <c r="L45" s="12"/>
      <c r="M45" s="12">
        <f t="shared" si="1"/>
        <v>0</v>
      </c>
      <c r="N45" s="8"/>
      <c r="O45" s="12">
        <f t="shared" si="2"/>
        <v>0</v>
      </c>
      <c r="P45" s="12">
        <v>0</v>
      </c>
      <c r="Q45" s="12">
        <v>0</v>
      </c>
      <c r="R45" s="12">
        <f t="shared" si="3"/>
        <v>0</v>
      </c>
      <c r="S45" s="12" t="s">
        <v>27</v>
      </c>
      <c r="T45" s="12"/>
    </row>
    <row r="46" spans="1:20" ht="12.75" hidden="1" customHeight="1">
      <c r="A46">
        <f t="shared" si="0"/>
        <v>26</v>
      </c>
      <c r="B46" s="9" t="s">
        <v>105</v>
      </c>
      <c r="C46" s="9" t="s">
        <v>143</v>
      </c>
      <c r="D46" s="10">
        <v>44040</v>
      </c>
      <c r="E46" s="10">
        <v>44040</v>
      </c>
      <c r="F46" s="9" t="s">
        <v>23</v>
      </c>
      <c r="G46" s="9" t="s">
        <v>144</v>
      </c>
      <c r="H46" s="10">
        <v>44040</v>
      </c>
      <c r="I46" s="11" t="s">
        <v>25</v>
      </c>
      <c r="J46" s="12">
        <v>0</v>
      </c>
      <c r="K46" s="12"/>
      <c r="L46" s="12"/>
      <c r="M46" s="12">
        <f t="shared" si="1"/>
        <v>0</v>
      </c>
      <c r="N46" s="12"/>
      <c r="O46" s="12">
        <f t="shared" si="2"/>
        <v>0</v>
      </c>
      <c r="P46" s="12">
        <v>0</v>
      </c>
      <c r="Q46" s="12">
        <v>0</v>
      </c>
      <c r="R46" s="12">
        <f t="shared" si="3"/>
        <v>0</v>
      </c>
      <c r="S46" s="12" t="s">
        <v>27</v>
      </c>
      <c r="T46" s="12"/>
    </row>
    <row r="47" spans="1:20" ht="12.75" hidden="1" customHeight="1">
      <c r="A47">
        <f t="shared" si="0"/>
        <v>26</v>
      </c>
      <c r="B47" s="9" t="s">
        <v>105</v>
      </c>
      <c r="C47" s="9" t="s">
        <v>145</v>
      </c>
      <c r="D47" s="10">
        <v>44040</v>
      </c>
      <c r="E47" s="10">
        <v>44040</v>
      </c>
      <c r="F47" s="9" t="s">
        <v>23</v>
      </c>
      <c r="G47" s="9" t="s">
        <v>146</v>
      </c>
      <c r="H47" s="10">
        <v>44040</v>
      </c>
      <c r="I47" s="11" t="s">
        <v>25</v>
      </c>
      <c r="J47" s="12">
        <v>0</v>
      </c>
      <c r="K47" s="12"/>
      <c r="L47" s="12"/>
      <c r="M47" s="12">
        <f t="shared" si="1"/>
        <v>0</v>
      </c>
      <c r="N47" s="12"/>
      <c r="O47" s="12">
        <f t="shared" si="2"/>
        <v>0</v>
      </c>
      <c r="P47" s="12">
        <v>0</v>
      </c>
      <c r="Q47" s="12">
        <v>0</v>
      </c>
      <c r="R47" s="12">
        <f t="shared" si="3"/>
        <v>0</v>
      </c>
      <c r="S47" s="12" t="s">
        <v>27</v>
      </c>
      <c r="T47" s="12"/>
    </row>
    <row r="48" spans="1:20" ht="12.75" hidden="1" customHeight="1">
      <c r="A48">
        <f t="shared" si="0"/>
        <v>26</v>
      </c>
      <c r="B48" s="9" t="s">
        <v>105</v>
      </c>
      <c r="C48" s="9" t="s">
        <v>147</v>
      </c>
      <c r="D48" s="10">
        <v>44048</v>
      </c>
      <c r="E48" s="10">
        <v>44048</v>
      </c>
      <c r="F48" s="9" t="s">
        <v>23</v>
      </c>
      <c r="G48" s="9" t="s">
        <v>148</v>
      </c>
      <c r="H48" s="10">
        <v>44048</v>
      </c>
      <c r="I48" s="11" t="s">
        <v>25</v>
      </c>
      <c r="J48" s="12">
        <v>0</v>
      </c>
      <c r="K48" s="12"/>
      <c r="L48" s="12"/>
      <c r="M48" s="12">
        <f t="shared" si="1"/>
        <v>0</v>
      </c>
      <c r="N48" s="12"/>
      <c r="O48" s="12">
        <f t="shared" si="2"/>
        <v>0</v>
      </c>
      <c r="P48" s="12">
        <v>0</v>
      </c>
      <c r="Q48" s="12">
        <v>0</v>
      </c>
      <c r="R48" s="12">
        <f t="shared" si="3"/>
        <v>0</v>
      </c>
      <c r="S48" s="12" t="s">
        <v>27</v>
      </c>
      <c r="T48" s="12"/>
    </row>
    <row r="49" spans="1:20" ht="12.75" hidden="1" customHeight="1">
      <c r="A49">
        <f t="shared" si="0"/>
        <v>26</v>
      </c>
      <c r="B49" s="9" t="s">
        <v>105</v>
      </c>
      <c r="C49" s="9" t="s">
        <v>149</v>
      </c>
      <c r="D49" s="10">
        <v>44048</v>
      </c>
      <c r="E49" s="10">
        <v>44048</v>
      </c>
      <c r="F49" s="9" t="s">
        <v>23</v>
      </c>
      <c r="G49" s="9" t="s">
        <v>150</v>
      </c>
      <c r="H49" s="10">
        <v>44048</v>
      </c>
      <c r="I49" s="11" t="s">
        <v>25</v>
      </c>
      <c r="J49" s="12">
        <v>0</v>
      </c>
      <c r="K49" s="12"/>
      <c r="L49" s="12"/>
      <c r="M49" s="12">
        <f t="shared" si="1"/>
        <v>0</v>
      </c>
      <c r="N49" s="12"/>
      <c r="O49" s="12">
        <f t="shared" si="2"/>
        <v>0</v>
      </c>
      <c r="P49" s="12">
        <v>0</v>
      </c>
      <c r="Q49" s="12">
        <v>0</v>
      </c>
      <c r="R49" s="12">
        <f t="shared" si="3"/>
        <v>0</v>
      </c>
      <c r="S49" s="12" t="s">
        <v>27</v>
      </c>
      <c r="T49" s="12"/>
    </row>
    <row r="50" spans="1:20" ht="12.75" hidden="1" customHeight="1">
      <c r="A50">
        <f t="shared" si="0"/>
        <v>26</v>
      </c>
      <c r="B50" s="9" t="s">
        <v>105</v>
      </c>
      <c r="C50" s="9" t="s">
        <v>151</v>
      </c>
      <c r="D50" s="10">
        <v>44049</v>
      </c>
      <c r="E50" s="10">
        <v>44049</v>
      </c>
      <c r="F50" s="9" t="s">
        <v>23</v>
      </c>
      <c r="G50" s="9" t="s">
        <v>152</v>
      </c>
      <c r="H50" s="10">
        <v>44049</v>
      </c>
      <c r="I50" s="11" t="s">
        <v>25</v>
      </c>
      <c r="J50" s="12">
        <v>0</v>
      </c>
      <c r="K50" s="12"/>
      <c r="L50" s="12"/>
      <c r="M50" s="12">
        <f t="shared" si="1"/>
        <v>0</v>
      </c>
      <c r="N50" s="12"/>
      <c r="O50" s="12">
        <f t="shared" si="2"/>
        <v>0</v>
      </c>
      <c r="P50" s="12">
        <v>0</v>
      </c>
      <c r="Q50" s="12">
        <v>0</v>
      </c>
      <c r="R50" s="12">
        <f t="shared" si="3"/>
        <v>0</v>
      </c>
      <c r="S50" s="12" t="s">
        <v>27</v>
      </c>
      <c r="T50" s="12"/>
    </row>
    <row r="51" spans="1:20" ht="12.75" hidden="1" customHeight="1">
      <c r="A51">
        <f t="shared" si="0"/>
        <v>26</v>
      </c>
      <c r="B51" s="9" t="s">
        <v>105</v>
      </c>
      <c r="C51" s="9" t="s">
        <v>153</v>
      </c>
      <c r="D51" s="10">
        <v>44051</v>
      </c>
      <c r="E51" s="10">
        <v>44051</v>
      </c>
      <c r="F51" s="9" t="s">
        <v>23</v>
      </c>
      <c r="G51" s="9" t="s">
        <v>154</v>
      </c>
      <c r="H51" s="10">
        <v>44051</v>
      </c>
      <c r="I51" s="11" t="s">
        <v>25</v>
      </c>
      <c r="J51" s="12">
        <v>0</v>
      </c>
      <c r="K51" s="12"/>
      <c r="L51" s="12"/>
      <c r="M51" s="12">
        <f t="shared" si="1"/>
        <v>0</v>
      </c>
      <c r="N51" s="12"/>
      <c r="O51" s="12">
        <f t="shared" si="2"/>
        <v>0</v>
      </c>
      <c r="P51" s="12">
        <v>0</v>
      </c>
      <c r="Q51" s="12">
        <v>0</v>
      </c>
      <c r="R51" s="12">
        <f t="shared" si="3"/>
        <v>0</v>
      </c>
      <c r="S51" s="12" t="s">
        <v>27</v>
      </c>
      <c r="T51" s="12"/>
    </row>
    <row r="52" spans="1:20" ht="12.75" hidden="1" customHeight="1">
      <c r="A52">
        <f t="shared" si="0"/>
        <v>26</v>
      </c>
      <c r="B52" s="9" t="s">
        <v>105</v>
      </c>
      <c r="C52" s="9" t="s">
        <v>155</v>
      </c>
      <c r="D52" s="10">
        <v>44054</v>
      </c>
      <c r="E52" s="10">
        <v>44054</v>
      </c>
      <c r="F52" s="9" t="s">
        <v>23</v>
      </c>
      <c r="G52" s="9" t="s">
        <v>156</v>
      </c>
      <c r="H52" s="10">
        <v>44054</v>
      </c>
      <c r="I52" s="11" t="s">
        <v>25</v>
      </c>
      <c r="J52" s="12">
        <v>0</v>
      </c>
      <c r="K52" s="12"/>
      <c r="L52" s="12"/>
      <c r="M52" s="12">
        <f t="shared" si="1"/>
        <v>0</v>
      </c>
      <c r="N52" s="12"/>
      <c r="O52" s="12">
        <f t="shared" si="2"/>
        <v>0</v>
      </c>
      <c r="P52" s="12">
        <v>0</v>
      </c>
      <c r="Q52" s="12">
        <v>0</v>
      </c>
      <c r="R52" s="12">
        <f t="shared" si="3"/>
        <v>0</v>
      </c>
      <c r="S52" s="12" t="s">
        <v>27</v>
      </c>
      <c r="T52" s="12"/>
    </row>
    <row r="53" spans="1:20" ht="12.75" hidden="1" customHeight="1">
      <c r="A53">
        <f t="shared" si="0"/>
        <v>26</v>
      </c>
      <c r="B53" s="9" t="s">
        <v>105</v>
      </c>
      <c r="C53" s="9" t="s">
        <v>157</v>
      </c>
      <c r="D53" s="10">
        <v>44054</v>
      </c>
      <c r="E53" s="10">
        <v>44054</v>
      </c>
      <c r="F53" s="9" t="s">
        <v>23</v>
      </c>
      <c r="G53" s="9" t="s">
        <v>158</v>
      </c>
      <c r="H53" s="10">
        <v>44054</v>
      </c>
      <c r="I53" s="11" t="s">
        <v>25</v>
      </c>
      <c r="J53" s="12">
        <v>0</v>
      </c>
      <c r="K53" s="12"/>
      <c r="L53" s="12"/>
      <c r="M53" s="12">
        <f t="shared" si="1"/>
        <v>0</v>
      </c>
      <c r="N53" s="12"/>
      <c r="O53" s="12">
        <f t="shared" si="2"/>
        <v>0</v>
      </c>
      <c r="P53" s="12">
        <v>0</v>
      </c>
      <c r="Q53" s="12">
        <v>0</v>
      </c>
      <c r="R53" s="12">
        <f t="shared" si="3"/>
        <v>0</v>
      </c>
      <c r="S53" s="12" t="s">
        <v>27</v>
      </c>
      <c r="T53" s="12"/>
    </row>
    <row r="54" spans="1:20" ht="12.75" hidden="1" customHeight="1">
      <c r="A54">
        <f t="shared" si="0"/>
        <v>26</v>
      </c>
      <c r="B54" s="9" t="s">
        <v>105</v>
      </c>
      <c r="C54" s="9" t="s">
        <v>159</v>
      </c>
      <c r="D54" s="10">
        <v>44054</v>
      </c>
      <c r="E54" s="10">
        <v>44054</v>
      </c>
      <c r="F54" s="9" t="s">
        <v>23</v>
      </c>
      <c r="G54" s="9" t="s">
        <v>160</v>
      </c>
      <c r="H54" s="10">
        <v>44054</v>
      </c>
      <c r="I54" s="11" t="s">
        <v>25</v>
      </c>
      <c r="J54" s="12">
        <v>0</v>
      </c>
      <c r="K54" s="12"/>
      <c r="L54" s="12"/>
      <c r="M54" s="12">
        <f t="shared" si="1"/>
        <v>0</v>
      </c>
      <c r="N54" s="8"/>
      <c r="O54" s="12">
        <f t="shared" si="2"/>
        <v>0</v>
      </c>
      <c r="P54" s="12">
        <v>0</v>
      </c>
      <c r="Q54" s="12">
        <v>0</v>
      </c>
      <c r="R54" s="12">
        <f t="shared" si="3"/>
        <v>0</v>
      </c>
      <c r="S54" s="12" t="s">
        <v>27</v>
      </c>
      <c r="T54" s="12"/>
    </row>
    <row r="55" spans="1:20" ht="12.75" hidden="1" customHeight="1">
      <c r="A55">
        <f t="shared" si="0"/>
        <v>26</v>
      </c>
      <c r="B55" s="9" t="s">
        <v>105</v>
      </c>
      <c r="C55" s="9" t="s">
        <v>161</v>
      </c>
      <c r="D55" s="10">
        <v>44061</v>
      </c>
      <c r="E55" s="10">
        <v>44061</v>
      </c>
      <c r="F55" s="9" t="s">
        <v>23</v>
      </c>
      <c r="G55" s="9" t="s">
        <v>162</v>
      </c>
      <c r="H55" s="10">
        <v>44061</v>
      </c>
      <c r="I55" s="11" t="s">
        <v>25</v>
      </c>
      <c r="J55" s="12">
        <v>0</v>
      </c>
      <c r="K55" s="12"/>
      <c r="L55" s="12"/>
      <c r="M55" s="12">
        <f t="shared" si="1"/>
        <v>0</v>
      </c>
      <c r="N55" s="12"/>
      <c r="O55" s="12">
        <f t="shared" si="2"/>
        <v>0</v>
      </c>
      <c r="P55" s="12">
        <v>0</v>
      </c>
      <c r="Q55" s="12">
        <v>0</v>
      </c>
      <c r="R55" s="12">
        <f t="shared" si="3"/>
        <v>0</v>
      </c>
      <c r="S55" s="12" t="s">
        <v>27</v>
      </c>
      <c r="T55" s="12"/>
    </row>
    <row r="56" spans="1:20" ht="12.75" hidden="1" customHeight="1">
      <c r="A56">
        <f t="shared" si="0"/>
        <v>26</v>
      </c>
      <c r="B56" s="9" t="s">
        <v>105</v>
      </c>
      <c r="C56" s="9" t="s">
        <v>163</v>
      </c>
      <c r="D56" s="10">
        <v>44070</v>
      </c>
      <c r="E56" s="10">
        <v>44070</v>
      </c>
      <c r="F56" s="9" t="s">
        <v>23</v>
      </c>
      <c r="G56" s="9" t="s">
        <v>164</v>
      </c>
      <c r="H56" s="10">
        <v>44070</v>
      </c>
      <c r="I56" s="11" t="s">
        <v>25</v>
      </c>
      <c r="J56" s="12">
        <v>0</v>
      </c>
      <c r="K56" s="12"/>
      <c r="L56" s="12"/>
      <c r="M56" s="12">
        <f t="shared" si="1"/>
        <v>0</v>
      </c>
      <c r="N56" s="12"/>
      <c r="O56" s="12">
        <f t="shared" si="2"/>
        <v>0</v>
      </c>
      <c r="P56" s="12">
        <v>0</v>
      </c>
      <c r="Q56" s="12">
        <v>0</v>
      </c>
      <c r="R56" s="12">
        <f t="shared" si="3"/>
        <v>0</v>
      </c>
      <c r="S56" s="12" t="s">
        <v>27</v>
      </c>
      <c r="T56" s="12"/>
    </row>
    <row r="57" spans="1:20" ht="12.75" hidden="1" customHeight="1">
      <c r="A57">
        <f t="shared" si="0"/>
        <v>26</v>
      </c>
      <c r="B57" s="9" t="s">
        <v>105</v>
      </c>
      <c r="C57" s="9" t="s">
        <v>165</v>
      </c>
      <c r="D57" s="10">
        <v>44075</v>
      </c>
      <c r="E57" s="10">
        <v>44075</v>
      </c>
      <c r="F57" s="9" t="s">
        <v>23</v>
      </c>
      <c r="G57" s="9" t="s">
        <v>166</v>
      </c>
      <c r="H57" s="10">
        <v>44075</v>
      </c>
      <c r="I57" s="11" t="s">
        <v>25</v>
      </c>
      <c r="J57" s="12">
        <v>0</v>
      </c>
      <c r="K57" s="12"/>
      <c r="L57" s="12"/>
      <c r="M57" s="12">
        <f t="shared" si="1"/>
        <v>0</v>
      </c>
      <c r="N57" s="12"/>
      <c r="O57" s="12">
        <f t="shared" si="2"/>
        <v>0</v>
      </c>
      <c r="P57" s="12">
        <v>0</v>
      </c>
      <c r="Q57" s="12">
        <v>0</v>
      </c>
      <c r="R57" s="12">
        <f t="shared" si="3"/>
        <v>0</v>
      </c>
      <c r="S57" s="12" t="s">
        <v>27</v>
      </c>
      <c r="T57" s="12"/>
    </row>
    <row r="58" spans="1:20" ht="12.75" hidden="1" customHeight="1">
      <c r="A58">
        <f t="shared" si="0"/>
        <v>26</v>
      </c>
      <c r="B58" s="9" t="s">
        <v>105</v>
      </c>
      <c r="C58" s="9" t="s">
        <v>167</v>
      </c>
      <c r="D58" s="10">
        <v>44075</v>
      </c>
      <c r="E58" s="10">
        <v>44075</v>
      </c>
      <c r="F58" s="9" t="s">
        <v>23</v>
      </c>
      <c r="G58" s="9" t="s">
        <v>168</v>
      </c>
      <c r="H58" s="10">
        <v>44075</v>
      </c>
      <c r="I58" s="11" t="s">
        <v>25</v>
      </c>
      <c r="J58" s="12">
        <v>0</v>
      </c>
      <c r="K58" s="12"/>
      <c r="L58" s="12"/>
      <c r="M58" s="12">
        <f t="shared" si="1"/>
        <v>0</v>
      </c>
      <c r="N58" s="12"/>
      <c r="O58" s="12">
        <f t="shared" si="2"/>
        <v>0</v>
      </c>
      <c r="P58" s="12">
        <v>0</v>
      </c>
      <c r="Q58" s="12">
        <v>0</v>
      </c>
      <c r="R58" s="12">
        <f t="shared" si="3"/>
        <v>0</v>
      </c>
      <c r="S58" s="12" t="s">
        <v>27</v>
      </c>
      <c r="T58" s="12"/>
    </row>
    <row r="59" spans="1:20" ht="12.75" hidden="1" customHeight="1">
      <c r="A59">
        <f t="shared" si="0"/>
        <v>26</v>
      </c>
      <c r="B59" s="9" t="s">
        <v>105</v>
      </c>
      <c r="C59" s="9" t="s">
        <v>169</v>
      </c>
      <c r="D59" s="10">
        <v>44075</v>
      </c>
      <c r="E59" s="10">
        <v>44075</v>
      </c>
      <c r="F59" s="9" t="s">
        <v>23</v>
      </c>
      <c r="G59" s="9" t="s">
        <v>170</v>
      </c>
      <c r="H59" s="10">
        <v>44075</v>
      </c>
      <c r="I59" s="11" t="s">
        <v>25</v>
      </c>
      <c r="J59" s="12">
        <v>0</v>
      </c>
      <c r="K59" s="12"/>
      <c r="L59" s="12"/>
      <c r="M59" s="12">
        <f t="shared" si="1"/>
        <v>0</v>
      </c>
      <c r="N59" s="12"/>
      <c r="O59" s="12">
        <f t="shared" si="2"/>
        <v>0</v>
      </c>
      <c r="P59" s="12">
        <v>0</v>
      </c>
      <c r="Q59" s="12">
        <v>0</v>
      </c>
      <c r="R59" s="12">
        <f t="shared" si="3"/>
        <v>0</v>
      </c>
      <c r="S59" s="12" t="s">
        <v>27</v>
      </c>
      <c r="T59" s="12"/>
    </row>
    <row r="60" spans="1:20" ht="12.75" hidden="1" customHeight="1">
      <c r="A60">
        <f t="shared" si="0"/>
        <v>26</v>
      </c>
      <c r="B60" s="9" t="s">
        <v>105</v>
      </c>
      <c r="C60" s="9" t="s">
        <v>171</v>
      </c>
      <c r="D60" s="10">
        <v>44089</v>
      </c>
      <c r="E60" s="10">
        <v>44089</v>
      </c>
      <c r="F60" s="9" t="s">
        <v>23</v>
      </c>
      <c r="G60" s="9" t="s">
        <v>172</v>
      </c>
      <c r="H60" s="10">
        <v>44089</v>
      </c>
      <c r="I60" s="11" t="s">
        <v>25</v>
      </c>
      <c r="J60" s="12">
        <v>0</v>
      </c>
      <c r="K60" s="12"/>
      <c r="L60" s="12"/>
      <c r="M60" s="12">
        <f t="shared" si="1"/>
        <v>0</v>
      </c>
      <c r="N60" s="12"/>
      <c r="O60" s="12">
        <f t="shared" si="2"/>
        <v>0</v>
      </c>
      <c r="P60" s="12">
        <v>0</v>
      </c>
      <c r="Q60" s="12">
        <v>0</v>
      </c>
      <c r="R60" s="12">
        <f t="shared" si="3"/>
        <v>0</v>
      </c>
      <c r="S60" s="12" t="s">
        <v>27</v>
      </c>
      <c r="T60" s="12"/>
    </row>
    <row r="61" spans="1:20" ht="12.75" hidden="1" customHeight="1">
      <c r="A61">
        <f t="shared" si="0"/>
        <v>26</v>
      </c>
      <c r="B61" s="9" t="s">
        <v>105</v>
      </c>
      <c r="C61" s="9" t="s">
        <v>173</v>
      </c>
      <c r="D61" s="10">
        <v>44103</v>
      </c>
      <c r="E61" s="10">
        <v>44103</v>
      </c>
      <c r="F61" s="9" t="s">
        <v>23</v>
      </c>
      <c r="G61" s="9" t="s">
        <v>174</v>
      </c>
      <c r="H61" s="10">
        <v>44103</v>
      </c>
      <c r="I61" s="11" t="s">
        <v>25</v>
      </c>
      <c r="J61" s="12">
        <v>0</v>
      </c>
      <c r="K61" s="12"/>
      <c r="L61" s="12"/>
      <c r="M61" s="12">
        <f t="shared" si="1"/>
        <v>0</v>
      </c>
      <c r="N61" s="12"/>
      <c r="O61" s="12">
        <f t="shared" si="2"/>
        <v>0</v>
      </c>
      <c r="P61" s="12">
        <v>0</v>
      </c>
      <c r="Q61" s="12">
        <v>0</v>
      </c>
      <c r="R61" s="12">
        <f t="shared" si="3"/>
        <v>0</v>
      </c>
      <c r="S61" s="12" t="s">
        <v>27</v>
      </c>
      <c r="T61" s="12"/>
    </row>
    <row r="62" spans="1:20" ht="12.75" hidden="1" customHeight="1">
      <c r="A62">
        <f t="shared" si="0"/>
        <v>26</v>
      </c>
      <c r="B62" s="9" t="s">
        <v>105</v>
      </c>
      <c r="C62" s="9" t="s">
        <v>175</v>
      </c>
      <c r="D62" s="10">
        <v>44103</v>
      </c>
      <c r="E62" s="10">
        <v>44103</v>
      </c>
      <c r="F62" s="9" t="s">
        <v>23</v>
      </c>
      <c r="G62" s="9" t="s">
        <v>176</v>
      </c>
      <c r="H62" s="10">
        <v>44103</v>
      </c>
      <c r="I62" s="11" t="s">
        <v>25</v>
      </c>
      <c r="J62" s="12">
        <v>0</v>
      </c>
      <c r="K62" s="12"/>
      <c r="L62" s="12"/>
      <c r="M62" s="12">
        <f t="shared" si="1"/>
        <v>0</v>
      </c>
      <c r="N62" s="8"/>
      <c r="O62" s="12">
        <f t="shared" si="2"/>
        <v>0</v>
      </c>
      <c r="P62" s="12">
        <v>0</v>
      </c>
      <c r="Q62" s="12">
        <v>0</v>
      </c>
      <c r="R62" s="12">
        <f t="shared" si="3"/>
        <v>0</v>
      </c>
      <c r="S62" s="12" t="s">
        <v>27</v>
      </c>
      <c r="T62" s="12"/>
    </row>
    <row r="63" spans="1:20" ht="12.75" hidden="1" customHeight="1">
      <c r="A63">
        <f t="shared" si="0"/>
        <v>26</v>
      </c>
      <c r="B63" s="9" t="s">
        <v>105</v>
      </c>
      <c r="C63" s="9" t="s">
        <v>177</v>
      </c>
      <c r="D63" s="10">
        <v>44103</v>
      </c>
      <c r="E63" s="10">
        <v>44103</v>
      </c>
      <c r="F63" s="9" t="s">
        <v>23</v>
      </c>
      <c r="G63" s="9" t="s">
        <v>178</v>
      </c>
      <c r="H63" s="10">
        <v>44103</v>
      </c>
      <c r="I63" s="11" t="s">
        <v>25</v>
      </c>
      <c r="J63" s="12">
        <v>0</v>
      </c>
      <c r="K63" s="12"/>
      <c r="L63" s="12"/>
      <c r="M63" s="12">
        <f t="shared" si="1"/>
        <v>0</v>
      </c>
      <c r="N63" s="12"/>
      <c r="O63" s="12">
        <f t="shared" si="2"/>
        <v>0</v>
      </c>
      <c r="P63" s="12">
        <v>0</v>
      </c>
      <c r="Q63" s="12">
        <v>0</v>
      </c>
      <c r="R63" s="12">
        <f t="shared" si="3"/>
        <v>0</v>
      </c>
      <c r="S63" s="12" t="s">
        <v>27</v>
      </c>
      <c r="T63" s="12"/>
    </row>
    <row r="64" spans="1:20" ht="12.75" hidden="1" customHeight="1">
      <c r="A64">
        <f t="shared" si="0"/>
        <v>26</v>
      </c>
      <c r="B64" s="9" t="s">
        <v>105</v>
      </c>
      <c r="C64" s="9" t="s">
        <v>179</v>
      </c>
      <c r="D64" s="10">
        <v>44109</v>
      </c>
      <c r="E64" s="10">
        <v>44109</v>
      </c>
      <c r="F64" s="9" t="s">
        <v>23</v>
      </c>
      <c r="G64" s="9" t="s">
        <v>180</v>
      </c>
      <c r="H64" s="10">
        <v>44109</v>
      </c>
      <c r="I64" s="11" t="s">
        <v>25</v>
      </c>
      <c r="J64" s="12">
        <v>0</v>
      </c>
      <c r="K64" s="12"/>
      <c r="L64" s="12"/>
      <c r="M64" s="12">
        <f t="shared" si="1"/>
        <v>0</v>
      </c>
      <c r="N64" s="12"/>
      <c r="O64" s="12">
        <f t="shared" si="2"/>
        <v>0</v>
      </c>
      <c r="P64" s="12">
        <v>0</v>
      </c>
      <c r="Q64" s="12">
        <v>0</v>
      </c>
      <c r="R64" s="12">
        <f t="shared" si="3"/>
        <v>0</v>
      </c>
      <c r="S64" s="12" t="s">
        <v>27</v>
      </c>
      <c r="T64" s="12"/>
    </row>
    <row r="65" spans="1:20" ht="12.75" hidden="1" customHeight="1">
      <c r="A65">
        <f t="shared" si="0"/>
        <v>26</v>
      </c>
      <c r="B65" s="9" t="s">
        <v>105</v>
      </c>
      <c r="C65" s="9" t="s">
        <v>181</v>
      </c>
      <c r="D65" s="10">
        <v>44110</v>
      </c>
      <c r="E65" s="10">
        <v>44110</v>
      </c>
      <c r="F65" s="9" t="s">
        <v>23</v>
      </c>
      <c r="G65" s="9" t="s">
        <v>182</v>
      </c>
      <c r="H65" s="10">
        <v>44110</v>
      </c>
      <c r="I65" s="11" t="s">
        <v>25</v>
      </c>
      <c r="J65" s="12">
        <v>0</v>
      </c>
      <c r="K65" s="12"/>
      <c r="L65" s="12"/>
      <c r="M65" s="12">
        <f t="shared" si="1"/>
        <v>0</v>
      </c>
      <c r="N65" s="12"/>
      <c r="O65" s="12">
        <f t="shared" si="2"/>
        <v>0</v>
      </c>
      <c r="P65" s="12">
        <v>0</v>
      </c>
      <c r="Q65" s="12">
        <v>0</v>
      </c>
      <c r="R65" s="12">
        <f t="shared" si="3"/>
        <v>0</v>
      </c>
      <c r="S65" s="12" t="s">
        <v>27</v>
      </c>
      <c r="T65" s="12"/>
    </row>
    <row r="66" spans="1:20" ht="12.75" hidden="1" customHeight="1">
      <c r="A66">
        <f t="shared" si="0"/>
        <v>26</v>
      </c>
      <c r="B66" s="9" t="s">
        <v>105</v>
      </c>
      <c r="C66" s="9" t="s">
        <v>183</v>
      </c>
      <c r="D66" s="10">
        <v>44114</v>
      </c>
      <c r="E66" s="10">
        <v>44114</v>
      </c>
      <c r="F66" s="9" t="s">
        <v>23</v>
      </c>
      <c r="G66" s="9" t="s">
        <v>184</v>
      </c>
      <c r="H66" s="10">
        <v>44114</v>
      </c>
      <c r="I66" s="11" t="s">
        <v>25</v>
      </c>
      <c r="J66" s="12">
        <v>0</v>
      </c>
      <c r="K66" s="12"/>
      <c r="L66" s="12"/>
      <c r="M66" s="12">
        <f t="shared" si="1"/>
        <v>0</v>
      </c>
      <c r="N66" s="12"/>
      <c r="O66" s="12">
        <f t="shared" si="2"/>
        <v>0</v>
      </c>
      <c r="P66" s="12">
        <v>0</v>
      </c>
      <c r="Q66" s="12">
        <v>0</v>
      </c>
      <c r="R66" s="12">
        <f t="shared" si="3"/>
        <v>0</v>
      </c>
      <c r="S66" s="12" t="s">
        <v>27</v>
      </c>
      <c r="T66" s="12"/>
    </row>
    <row r="67" spans="1:20" ht="12.75" hidden="1" customHeight="1">
      <c r="A67">
        <f t="shared" si="0"/>
        <v>26</v>
      </c>
      <c r="B67" s="9" t="s">
        <v>105</v>
      </c>
      <c r="C67" s="9" t="s">
        <v>185</v>
      </c>
      <c r="D67" s="10">
        <v>44114</v>
      </c>
      <c r="E67" s="10">
        <v>44114</v>
      </c>
      <c r="F67" s="9" t="s">
        <v>23</v>
      </c>
      <c r="G67" s="9" t="s">
        <v>186</v>
      </c>
      <c r="H67" s="10">
        <v>44114</v>
      </c>
      <c r="I67" s="11" t="s">
        <v>25</v>
      </c>
      <c r="J67" s="12">
        <v>0</v>
      </c>
      <c r="K67" s="12"/>
      <c r="L67" s="12"/>
      <c r="M67" s="12">
        <f t="shared" si="1"/>
        <v>0</v>
      </c>
      <c r="N67" s="12"/>
      <c r="O67" s="12">
        <f t="shared" si="2"/>
        <v>0</v>
      </c>
      <c r="P67" s="12">
        <v>0</v>
      </c>
      <c r="Q67" s="12">
        <v>0</v>
      </c>
      <c r="R67" s="12">
        <f t="shared" si="3"/>
        <v>0</v>
      </c>
      <c r="S67" s="12" t="s">
        <v>27</v>
      </c>
      <c r="T67" s="12"/>
    </row>
    <row r="68" spans="1:20" ht="12.75" hidden="1" customHeight="1">
      <c r="A68">
        <f t="shared" ref="A68:A72" si="4">MATCH(B68,B$3:B$72,0)</f>
        <v>26</v>
      </c>
      <c r="B68" s="9" t="s">
        <v>105</v>
      </c>
      <c r="C68" s="9" t="s">
        <v>187</v>
      </c>
      <c r="D68" s="10">
        <v>44121</v>
      </c>
      <c r="E68" s="10">
        <v>44121</v>
      </c>
      <c r="F68" s="9" t="s">
        <v>23</v>
      </c>
      <c r="G68" s="9" t="s">
        <v>188</v>
      </c>
      <c r="H68" s="10">
        <v>44121</v>
      </c>
      <c r="I68" s="11" t="s">
        <v>25</v>
      </c>
      <c r="J68" s="12">
        <v>0</v>
      </c>
      <c r="K68" s="12"/>
      <c r="L68" s="12"/>
      <c r="M68" s="12">
        <f>IF(J68=0,0,IF(L68="rapide",0,10))</f>
        <v>0</v>
      </c>
      <c r="N68" s="12"/>
      <c r="O68" s="12">
        <f>IF(N68="IATF 16949",100,IF(N68="ISO 9001 et plannig IATF",70, IF(N68="ISO 9001",50,0)))</f>
        <v>0</v>
      </c>
      <c r="P68" s="12">
        <v>0</v>
      </c>
      <c r="Q68" s="12">
        <v>0</v>
      </c>
      <c r="R68" s="12">
        <f>IF(E68&gt;=H68,0,1)</f>
        <v>0</v>
      </c>
      <c r="S68" s="12" t="s">
        <v>27</v>
      </c>
      <c r="T68" s="12"/>
    </row>
    <row r="69" spans="1:20" ht="12.75" hidden="1" customHeight="1">
      <c r="A69">
        <f t="shared" si="4"/>
        <v>26</v>
      </c>
      <c r="B69" s="9" t="s">
        <v>105</v>
      </c>
      <c r="C69" s="9" t="s">
        <v>189</v>
      </c>
      <c r="D69" s="10">
        <v>44121</v>
      </c>
      <c r="E69" s="10">
        <v>44121</v>
      </c>
      <c r="F69" s="9" t="s">
        <v>23</v>
      </c>
      <c r="G69" s="9" t="s">
        <v>190</v>
      </c>
      <c r="H69" s="10">
        <v>44121</v>
      </c>
      <c r="I69" s="11" t="s">
        <v>25</v>
      </c>
      <c r="J69" s="12">
        <v>0</v>
      </c>
      <c r="K69" s="12"/>
      <c r="L69" s="12"/>
      <c r="M69" s="12">
        <f>IF(J69=0,0,IF(L69="rapide",0,10))</f>
        <v>0</v>
      </c>
      <c r="N69" s="12"/>
      <c r="O69" s="12">
        <f>IF(N69="IATF 16949",100,IF(N69="ISO 9001 et plannig IATF",70, IF(N69="ISO 9001",50,0)))</f>
        <v>0</v>
      </c>
      <c r="P69" s="12">
        <v>0</v>
      </c>
      <c r="Q69" s="12">
        <v>0</v>
      </c>
      <c r="R69" s="12">
        <f>IF(E69&gt;=H69,0,1)</f>
        <v>0</v>
      </c>
      <c r="S69" s="12" t="s">
        <v>27</v>
      </c>
      <c r="T69" s="12"/>
    </row>
    <row r="70" spans="1:20" ht="12.75" hidden="1" customHeight="1">
      <c r="A70">
        <f t="shared" si="4"/>
        <v>26</v>
      </c>
      <c r="B70" s="9" t="s">
        <v>105</v>
      </c>
      <c r="C70" s="9" t="s">
        <v>191</v>
      </c>
      <c r="D70" s="10">
        <v>44124</v>
      </c>
      <c r="E70" s="10">
        <v>44124</v>
      </c>
      <c r="F70" s="9" t="s">
        <v>23</v>
      </c>
      <c r="G70" s="9" t="s">
        <v>192</v>
      </c>
      <c r="H70" s="10">
        <v>44124</v>
      </c>
      <c r="I70" s="11" t="s">
        <v>25</v>
      </c>
      <c r="J70" s="12">
        <v>0</v>
      </c>
      <c r="K70" s="12"/>
      <c r="L70" s="12"/>
      <c r="M70" s="12">
        <f>IF(J70=0,0,IF(L70="rapide",0,10))</f>
        <v>0</v>
      </c>
      <c r="N70" s="8"/>
      <c r="O70" s="12">
        <f>IF(N70="IATF 16949",100,IF(N70="ISO 9001 et plannig IATF",70, IF(N70="ISO 9001",50,0)))</f>
        <v>0</v>
      </c>
      <c r="P70" s="12">
        <v>0</v>
      </c>
      <c r="Q70" s="12">
        <v>0</v>
      </c>
      <c r="R70" s="12">
        <f>IF(E70&gt;=H70,0,1)</f>
        <v>0</v>
      </c>
      <c r="S70" s="12" t="s">
        <v>27</v>
      </c>
      <c r="T70" s="12"/>
    </row>
    <row r="71" spans="1:20" ht="12.75" hidden="1" customHeight="1">
      <c r="A71">
        <f t="shared" si="4"/>
        <v>69</v>
      </c>
      <c r="B71" s="9" t="s">
        <v>193</v>
      </c>
      <c r="C71" s="9" t="s">
        <v>194</v>
      </c>
      <c r="D71" s="10">
        <v>44013</v>
      </c>
      <c r="E71" s="10">
        <v>44013</v>
      </c>
      <c r="F71" s="9" t="s">
        <v>23</v>
      </c>
      <c r="G71" s="9" t="s">
        <v>195</v>
      </c>
      <c r="H71" s="10">
        <v>44013</v>
      </c>
      <c r="I71" s="11" t="s">
        <v>25</v>
      </c>
      <c r="J71" s="12">
        <v>0</v>
      </c>
      <c r="K71" s="12"/>
      <c r="L71" s="12"/>
      <c r="M71" s="12">
        <f>IF(J71=0,0,IF(L71="rapide",0,10))</f>
        <v>0</v>
      </c>
      <c r="N71" s="12" t="s">
        <v>33</v>
      </c>
      <c r="O71" s="12">
        <f>IF(N71="IATF 16949",100,IF(N71="ISO 9001 et plannig IATF",70, IF(N71="ISO 9001",50,0)))</f>
        <v>50</v>
      </c>
      <c r="P71" s="12">
        <v>0</v>
      </c>
      <c r="Q71" s="12">
        <v>0</v>
      </c>
      <c r="R71" s="12">
        <f>IF(E71&gt;=H71,0,1)</f>
        <v>0</v>
      </c>
      <c r="S71" s="12" t="s">
        <v>27</v>
      </c>
      <c r="T71" s="12"/>
    </row>
    <row r="72" spans="1:20" ht="12.75" hidden="1" customHeight="1">
      <c r="A72">
        <f t="shared" si="4"/>
        <v>70</v>
      </c>
      <c r="B72" s="9" t="s">
        <v>196</v>
      </c>
      <c r="C72" s="9" t="s">
        <v>197</v>
      </c>
      <c r="D72" s="10">
        <v>44030</v>
      </c>
      <c r="E72" s="10">
        <v>44030</v>
      </c>
      <c r="F72" s="9" t="s">
        <v>23</v>
      </c>
      <c r="G72" s="9" t="s">
        <v>198</v>
      </c>
      <c r="H72" s="10">
        <v>44030</v>
      </c>
      <c r="I72" s="11" t="s">
        <v>25</v>
      </c>
      <c r="J72" s="12">
        <v>0</v>
      </c>
      <c r="K72" s="12"/>
      <c r="L72" s="12"/>
      <c r="M72" s="12">
        <f>IF(J72=0,0,IF(L72="rapide",0,10))</f>
        <v>0</v>
      </c>
      <c r="N72" s="12" t="s">
        <v>33</v>
      </c>
      <c r="O72" s="12">
        <f>IF(N72="IATF 16949",100,IF(N72="ISO 9001 et plannig IATF",70, IF(N72="ISO 9001",50,0)))</f>
        <v>50</v>
      </c>
      <c r="P72" s="12">
        <v>0</v>
      </c>
      <c r="Q72" s="12">
        <v>0</v>
      </c>
      <c r="R72" s="12">
        <f>IF(E72&gt;=H72,0,1)</f>
        <v>0</v>
      </c>
      <c r="S72" s="12" t="s">
        <v>27</v>
      </c>
      <c r="T72" s="12"/>
    </row>
    <row r="73" spans="1:20" ht="15" customHeight="1"/>
    <row r="74" spans="1:20" ht="14.25" customHeight="1"/>
  </sheetData>
  <autoFilter ref="B2:T72">
    <filterColumn colId="0">
      <filters>
        <filter val="ALPSTEELS SAN VE TIC .A.S"/>
      </filters>
    </filterColumn>
  </autoFilter>
  <conditionalFormatting sqref="C1:C1048576">
    <cfRule type="duplicateValues" dxfId="0" priority="1"/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tulipe</cp:lastModifiedBy>
  <dcterms:created xsi:type="dcterms:W3CDTF">2020-11-05T13:04:12Z</dcterms:created>
  <dcterms:modified xsi:type="dcterms:W3CDTF">2020-11-05T15:47:04Z</dcterms:modified>
</cp:coreProperties>
</file>