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6440" yWindow="4360" windowWidth="19420" windowHeight="11020"/>
  </bookViews>
  <sheets>
    <sheet name="Jalons contractuels" sheetId="3" r:id="rId1"/>
    <sheet name="LPD DSB" sheetId="4" r:id="rId2"/>
    <sheet name="Codes Lots" sheetId="5" r:id="rId3"/>
  </sheets>
  <definedNames>
    <definedName name="alpha">'Jalons contractuels'!$A$4:$B$200</definedName>
    <definedName name="bdd">'Jalons contractuels'!$A$3:$D$250</definedName>
    <definedName name="bravo">'Jalons contractuels'!$C$3:$D$270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3" i="3"/>
  <c r="I14"/>
  <c r="I15"/>
  <c r="I12"/>
  <c r="K14"/>
  <c r="K12"/>
  <c r="K13"/>
  <c r="K15"/>
  <c r="K4"/>
  <c r="K5"/>
  <c r="K6"/>
  <c r="D24" l="1"/>
  <c r="B24"/>
  <c r="D21"/>
  <c r="B21"/>
  <c r="D18"/>
  <c r="B18"/>
  <c r="D16"/>
  <c r="B16"/>
  <c r="K3"/>
</calcChain>
</file>

<file path=xl/sharedStrings.xml><?xml version="1.0" encoding="utf-8"?>
<sst xmlns="http://schemas.openxmlformats.org/spreadsheetml/2006/main" count="104" uniqueCount="61">
  <si>
    <t>Alpha</t>
  </si>
  <si>
    <t>Delta</t>
  </si>
  <si>
    <t>Nom</t>
  </si>
  <si>
    <t>LOT2</t>
  </si>
  <si>
    <t>LOT 1</t>
  </si>
  <si>
    <t xml:space="preserve">TECV/OE </t>
  </si>
  <si>
    <t xml:space="preserve">TEBU/OE </t>
  </si>
  <si>
    <t>TE1CV</t>
  </si>
  <si>
    <t>TE1BU</t>
  </si>
  <si>
    <t>TE2CV</t>
  </si>
  <si>
    <t>TE2BU</t>
  </si>
  <si>
    <t>TE3CV</t>
  </si>
  <si>
    <t>TE3BU</t>
  </si>
  <si>
    <t>TE4CV</t>
  </si>
  <si>
    <t>TE4BU</t>
  </si>
  <si>
    <t>TTICV/OE travaux</t>
  </si>
  <si>
    <t>TTIBU/OE travaux</t>
  </si>
  <si>
    <t>TT1CV</t>
  </si>
  <si>
    <t>TT1BU</t>
  </si>
  <si>
    <t>TT2CV</t>
  </si>
  <si>
    <t>TT2BU</t>
  </si>
  <si>
    <t>TT3CV</t>
  </si>
  <si>
    <t>TT3BU</t>
  </si>
  <si>
    <t>TT4CV</t>
  </si>
  <si>
    <t>TT4BU</t>
  </si>
  <si>
    <t>TT5CV</t>
  </si>
  <si>
    <t>TT5BU</t>
  </si>
  <si>
    <t>TT6CV-6 mois</t>
  </si>
  <si>
    <t>TT6BU-6 mois</t>
  </si>
  <si>
    <t>TT6CV</t>
  </si>
  <si>
    <t>TT6BU</t>
  </si>
  <si>
    <t>TT7CV-21 jours</t>
  </si>
  <si>
    <t>TT7BU-21 jours</t>
  </si>
  <si>
    <t>TT7CV</t>
  </si>
  <si>
    <t>TT7BU</t>
  </si>
  <si>
    <t>TT8CV</t>
  </si>
  <si>
    <t>TT8BU</t>
  </si>
  <si>
    <t>TT8CV + 1 mois</t>
  </si>
  <si>
    <t>TT8BU + 1 mois</t>
  </si>
  <si>
    <t>TT9CV</t>
  </si>
  <si>
    <t>TT9BU</t>
  </si>
  <si>
    <t>TT10CV</t>
  </si>
  <si>
    <t>TT10BU</t>
  </si>
  <si>
    <t>TTCV - 6 mois</t>
  </si>
  <si>
    <t>TTBU - 6 mois</t>
  </si>
  <si>
    <t>TTCV</t>
  </si>
  <si>
    <t>TTBU</t>
  </si>
  <si>
    <t>Désignations</t>
  </si>
  <si>
    <t>Sites</t>
  </si>
  <si>
    <t>Date Prévisionnelle BPE</t>
  </si>
  <si>
    <t>Date Réelle BPE</t>
  </si>
  <si>
    <t>Jalons Contractuels</t>
  </si>
  <si>
    <t>DR DESP</t>
  </si>
  <si>
    <t>Bravo</t>
  </si>
  <si>
    <t>Charly</t>
  </si>
  <si>
    <t>Echo</t>
  </si>
  <si>
    <t>Foxtrot</t>
  </si>
  <si>
    <r>
      <t xml:space="preserve"> </t>
    </r>
    <r>
      <rPr>
        <b/>
        <sz val="11"/>
        <color rgb="FFFF0000"/>
        <rFont val="Calibri"/>
        <family val="2"/>
        <scheme val="minor"/>
      </rPr>
      <t>donc</t>
    </r>
    <r>
      <rPr>
        <sz val="11"/>
        <color theme="1"/>
        <rFont val="Calibri"/>
        <family val="2"/>
        <scheme val="minor"/>
      </rPr>
      <t xml:space="preserve"> avec recherche automatique du site </t>
    </r>
  </si>
  <si>
    <t xml:space="preserve">bdd ….. Sont des champs nommés  &gt;&gt;&gt;voir dans gestionnaire de nom   </t>
  </si>
  <si>
    <t xml:space="preserve">pour les tests ,j'ai fais simple =&gt; améliorer le nommage des champs </t>
  </si>
  <si>
    <t>tu as du te tromper en notant les sites (j'ai rectifié)</t>
  </si>
</sst>
</file>

<file path=xl/styles.xml><?xml version="1.0" encoding="utf-8"?>
<styleSheet xmlns="http://schemas.openxmlformats.org/spreadsheetml/2006/main">
  <numFmts count="1">
    <numFmt numFmtId="164" formatCode="dd/mm/yy;@"/>
  </numFmts>
  <fonts count="1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Segoe UI"/>
      <family val="2"/>
    </font>
    <font>
      <b/>
      <sz val="12"/>
      <color rgb="FF363636"/>
      <name val="Segoe UI"/>
      <family val="2"/>
    </font>
    <font>
      <sz val="1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1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B48500"/>
        <bgColor indexed="64"/>
      </patternFill>
    </fill>
    <fill>
      <patternFill patternType="solid">
        <fgColor rgb="FF92D05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rgb="FFB1BBCC"/>
      </bottom>
      <diagonal/>
    </border>
    <border>
      <left/>
      <right/>
      <top style="thin">
        <color indexed="64"/>
      </top>
      <bottom style="thin">
        <color rgb="FFB1BBCC"/>
      </bottom>
      <diagonal/>
    </border>
    <border>
      <left style="medium">
        <color indexed="64"/>
      </left>
      <right/>
      <top style="thin">
        <color rgb="FFB1BBCC"/>
      </top>
      <bottom style="thin">
        <color rgb="FFB1BBCC"/>
      </bottom>
      <diagonal/>
    </border>
    <border>
      <left/>
      <right/>
      <top style="thin">
        <color rgb="FFB1BBCC"/>
      </top>
      <bottom style="thin">
        <color rgb="FFB1BBCC"/>
      </bottom>
      <diagonal/>
    </border>
    <border>
      <left style="medium">
        <color indexed="64"/>
      </left>
      <right/>
      <top style="thin">
        <color rgb="FFB1BBCC"/>
      </top>
      <bottom style="thin">
        <color indexed="64"/>
      </bottom>
      <diagonal/>
    </border>
    <border>
      <left/>
      <right/>
      <top style="thin">
        <color rgb="FFB1BBCC"/>
      </top>
      <bottom style="thin">
        <color indexed="64"/>
      </bottom>
      <diagonal/>
    </border>
    <border>
      <left/>
      <right/>
      <top/>
      <bottom style="thin">
        <color rgb="FFB1BBCC"/>
      </bottom>
      <diagonal/>
    </border>
    <border>
      <left style="thin">
        <color indexed="64"/>
      </left>
      <right/>
      <top style="thin">
        <color rgb="FFB1BBCC"/>
      </top>
      <bottom style="thin">
        <color rgb="FFB1BBCC"/>
      </bottom>
      <diagonal/>
    </border>
    <border>
      <left style="medium">
        <color indexed="64"/>
      </left>
      <right/>
      <top style="thin">
        <color rgb="FFB1BBCC"/>
      </top>
      <bottom/>
      <diagonal/>
    </border>
    <border>
      <left style="thin">
        <color indexed="64"/>
      </left>
      <right/>
      <top style="thin">
        <color rgb="FFB1BBCC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rgb="FFB1BBCC"/>
      </top>
      <bottom style="medium">
        <color indexed="64"/>
      </bottom>
      <diagonal/>
    </border>
    <border>
      <left/>
      <right/>
      <top style="thin">
        <color rgb="FFB1BBCC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14" fontId="4" fillId="3" borderId="11" xfId="0" applyNumberFormat="1" applyFont="1" applyFill="1" applyBorder="1" applyAlignment="1">
      <alignment horizontal="center" vertical="center" wrapText="1"/>
    </xf>
    <xf numFmtId="14" fontId="4" fillId="3" borderId="12" xfId="0" applyNumberFormat="1" applyFont="1" applyFill="1" applyBorder="1" applyAlignment="1">
      <alignment horizontal="center" vertical="center" wrapText="1"/>
    </xf>
    <xf numFmtId="14" fontId="4" fillId="0" borderId="11" xfId="0" applyNumberFormat="1" applyFont="1" applyBorder="1" applyAlignment="1">
      <alignment horizontal="center" vertical="center" wrapText="1"/>
    </xf>
    <xf numFmtId="14" fontId="4" fillId="0" borderId="13" xfId="0" applyNumberFormat="1" applyFont="1" applyBorder="1" applyAlignment="1">
      <alignment horizontal="center" vertical="center" wrapText="1"/>
    </xf>
    <xf numFmtId="14" fontId="4" fillId="0" borderId="5" xfId="0" applyNumberFormat="1" applyFont="1" applyBorder="1" applyAlignment="1">
      <alignment horizontal="center" vertical="center" wrapText="1"/>
    </xf>
    <xf numFmtId="14" fontId="4" fillId="4" borderId="14" xfId="0" applyNumberFormat="1" applyFont="1" applyFill="1" applyBorder="1" applyAlignment="1">
      <alignment horizontal="center" vertical="center" wrapText="1"/>
    </xf>
    <xf numFmtId="14" fontId="5" fillId="5" borderId="11" xfId="0" applyNumberFormat="1" applyFont="1" applyFill="1" applyBorder="1" applyAlignment="1">
      <alignment horizontal="left" vertical="center" wrapText="1"/>
    </xf>
    <xf numFmtId="14" fontId="4" fillId="3" borderId="13" xfId="0" applyNumberFormat="1" applyFont="1" applyFill="1" applyBorder="1" applyAlignment="1">
      <alignment horizontal="center" vertical="center" wrapText="1"/>
    </xf>
    <xf numFmtId="14" fontId="5" fillId="5" borderId="15" xfId="0" applyNumberFormat="1" applyFont="1" applyFill="1" applyBorder="1" applyAlignment="1">
      <alignment horizontal="left" vertical="center" wrapText="1"/>
    </xf>
    <xf numFmtId="14" fontId="4" fillId="4" borderId="16" xfId="0" applyNumberFormat="1" applyFont="1" applyFill="1" applyBorder="1" applyAlignment="1">
      <alignment horizontal="center" vertical="center" wrapText="1"/>
    </xf>
    <xf numFmtId="14" fontId="5" fillId="6" borderId="11" xfId="0" applyNumberFormat="1" applyFont="1" applyFill="1" applyBorder="1" applyAlignment="1">
      <alignment horizontal="left" vertical="center" wrapText="1"/>
    </xf>
    <xf numFmtId="14" fontId="5" fillId="6" borderId="17" xfId="0" applyNumberFormat="1" applyFont="1" applyFill="1" applyBorder="1" applyAlignment="1">
      <alignment horizontal="left" vertical="center" wrapText="1"/>
    </xf>
    <xf numFmtId="14" fontId="4" fillId="4" borderId="18" xfId="0" applyNumberFormat="1" applyFont="1" applyFill="1" applyBorder="1" applyAlignment="1">
      <alignment horizontal="center" vertical="center" wrapText="1"/>
    </xf>
    <xf numFmtId="14" fontId="5" fillId="7" borderId="11" xfId="0" applyNumberFormat="1" applyFont="1" applyFill="1" applyBorder="1" applyAlignment="1">
      <alignment horizontal="left" vertical="center" wrapText="1"/>
    </xf>
    <xf numFmtId="14" fontId="5" fillId="7" borderId="17" xfId="0" applyNumberFormat="1" applyFont="1" applyFill="1" applyBorder="1" applyAlignment="1">
      <alignment horizontal="left" vertical="center" wrapText="1"/>
    </xf>
    <xf numFmtId="14" fontId="5" fillId="8" borderId="11" xfId="0" applyNumberFormat="1" applyFont="1" applyFill="1" applyBorder="1" applyAlignment="1">
      <alignment horizontal="left" vertical="center" wrapText="1"/>
    </xf>
    <xf numFmtId="14" fontId="5" fillId="8" borderId="17" xfId="0" applyNumberFormat="1" applyFont="1" applyFill="1" applyBorder="1" applyAlignment="1">
      <alignment horizontal="left" vertical="center" wrapText="1"/>
    </xf>
    <xf numFmtId="14" fontId="5" fillId="9" borderId="11" xfId="0" applyNumberFormat="1" applyFont="1" applyFill="1" applyBorder="1" applyAlignment="1">
      <alignment horizontal="left" vertical="center" wrapText="1"/>
    </xf>
    <xf numFmtId="14" fontId="5" fillId="9" borderId="19" xfId="0" applyNumberFormat="1" applyFont="1" applyFill="1" applyBorder="1" applyAlignment="1">
      <alignment horizontal="left" vertical="center" wrapText="1"/>
    </xf>
    <xf numFmtId="14" fontId="4" fillId="4" borderId="20" xfId="0" applyNumberFormat="1" applyFont="1" applyFill="1" applyBorder="1" applyAlignment="1">
      <alignment horizontal="center" vertical="center" wrapText="1"/>
    </xf>
    <xf numFmtId="14" fontId="4" fillId="5" borderId="13" xfId="0" applyNumberFormat="1" applyFont="1" applyFill="1" applyBorder="1" applyAlignment="1">
      <alignment horizontal="center" vertical="center" wrapText="1"/>
    </xf>
    <xf numFmtId="14" fontId="4" fillId="4" borderId="21" xfId="0" applyNumberFormat="1" applyFont="1" applyFill="1" applyBorder="1" applyAlignment="1">
      <alignment horizontal="center" vertical="center" wrapText="1"/>
    </xf>
    <xf numFmtId="14" fontId="5" fillId="10" borderId="11" xfId="0" applyNumberFormat="1" applyFont="1" applyFill="1" applyBorder="1" applyAlignment="1">
      <alignment horizontal="left" vertical="center" wrapText="1"/>
    </xf>
    <xf numFmtId="14" fontId="5" fillId="10" borderId="17" xfId="0" applyNumberFormat="1" applyFont="1" applyFill="1" applyBorder="1" applyAlignment="1">
      <alignment horizontal="left" vertical="center" wrapText="1"/>
    </xf>
    <xf numFmtId="14" fontId="4" fillId="0" borderId="22" xfId="0" applyNumberFormat="1" applyFont="1" applyBorder="1" applyAlignment="1">
      <alignment horizontal="center" vertical="center" wrapText="1"/>
    </xf>
    <xf numFmtId="14" fontId="5" fillId="9" borderId="17" xfId="0" applyNumberFormat="1" applyFont="1" applyFill="1" applyBorder="1" applyAlignment="1">
      <alignment horizontal="left" vertical="center" wrapText="1"/>
    </xf>
    <xf numFmtId="14" fontId="5" fillId="11" borderId="11" xfId="0" applyNumberFormat="1" applyFont="1" applyFill="1" applyBorder="1" applyAlignment="1">
      <alignment horizontal="left" vertical="center" wrapText="1"/>
    </xf>
    <xf numFmtId="14" fontId="5" fillId="11" borderId="17" xfId="0" applyNumberFormat="1" applyFont="1" applyFill="1" applyBorder="1" applyAlignment="1">
      <alignment horizontal="left" vertical="center" wrapText="1"/>
    </xf>
    <xf numFmtId="14" fontId="5" fillId="11" borderId="23" xfId="0" applyNumberFormat="1" applyFont="1" applyFill="1" applyBorder="1" applyAlignment="1">
      <alignment horizontal="left" vertical="center" wrapText="1"/>
    </xf>
    <xf numFmtId="14" fontId="4" fillId="0" borderId="24" xfId="0" applyNumberFormat="1" applyFont="1" applyBorder="1" applyAlignment="1">
      <alignment horizontal="center" vertical="center" wrapText="1"/>
    </xf>
    <xf numFmtId="14" fontId="5" fillId="12" borderId="25" xfId="0" applyNumberFormat="1" applyFont="1" applyFill="1" applyBorder="1" applyAlignment="1">
      <alignment horizontal="left" vertical="center" wrapText="1"/>
    </xf>
    <xf numFmtId="14" fontId="4" fillId="0" borderId="26" xfId="0" applyNumberFormat="1" applyFont="1" applyBorder="1" applyAlignment="1">
      <alignment horizontal="center" vertical="center" wrapText="1"/>
    </xf>
    <xf numFmtId="14" fontId="5" fillId="12" borderId="27" xfId="0" applyNumberFormat="1" applyFont="1" applyFill="1" applyBorder="1" applyAlignment="1">
      <alignment horizontal="left" vertical="center" wrapText="1"/>
    </xf>
    <xf numFmtId="14" fontId="4" fillId="4" borderId="28" xfId="0" applyNumberFormat="1" applyFont="1" applyFill="1" applyBorder="1" applyAlignment="1">
      <alignment horizontal="center" vertical="center" wrapText="1"/>
    </xf>
    <xf numFmtId="0" fontId="6" fillId="0" borderId="29" xfId="0" applyFont="1" applyFill="1" applyBorder="1" applyAlignment="1">
      <alignment horizontal="center" vertical="center"/>
    </xf>
    <xf numFmtId="0" fontId="7" fillId="0" borderId="29" xfId="0" applyFont="1" applyFill="1" applyBorder="1" applyAlignment="1">
      <alignment horizontal="center" vertical="center"/>
    </xf>
    <xf numFmtId="0" fontId="7" fillId="0" borderId="29" xfId="0" applyFont="1" applyFill="1" applyBorder="1" applyAlignment="1">
      <alignment horizontal="center" vertical="center" wrapText="1"/>
    </xf>
    <xf numFmtId="0" fontId="7" fillId="0" borderId="30" xfId="0" applyFont="1" applyFill="1" applyBorder="1" applyAlignment="1">
      <alignment horizontal="center" vertical="center" wrapText="1"/>
    </xf>
    <xf numFmtId="49" fontId="8" fillId="0" borderId="31" xfId="0" applyNumberFormat="1" applyFont="1" applyFill="1" applyBorder="1" applyAlignment="1">
      <alignment horizontal="left" vertical="center" wrapText="1"/>
    </xf>
    <xf numFmtId="49" fontId="8" fillId="0" borderId="32" xfId="0" applyNumberFormat="1" applyFont="1" applyFill="1" applyBorder="1" applyAlignment="1">
      <alignment horizontal="center" vertical="center" wrapText="1"/>
    </xf>
    <xf numFmtId="164" fontId="8" fillId="0" borderId="1" xfId="0" applyNumberFormat="1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 wrapText="1"/>
    </xf>
    <xf numFmtId="49" fontId="9" fillId="0" borderId="33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14" fontId="2" fillId="2" borderId="7" xfId="0" applyNumberFormat="1" applyFont="1" applyFill="1" applyBorder="1" applyAlignment="1">
      <alignment horizontal="center" vertical="center" wrapText="1"/>
    </xf>
    <xf numFmtId="14" fontId="2" fillId="2" borderId="8" xfId="0" applyNumberFormat="1" applyFont="1" applyFill="1" applyBorder="1" applyAlignment="1">
      <alignment horizontal="center" vertical="center" wrapText="1"/>
    </xf>
    <xf numFmtId="14" fontId="8" fillId="13" borderId="1" xfId="0" applyNumberFormat="1" applyFont="1" applyFill="1" applyBorder="1" applyAlignment="1">
      <alignment horizontal="center" vertical="center" wrapText="1"/>
    </xf>
    <xf numFmtId="0" fontId="8" fillId="13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387350</xdr:colOff>
      <xdr:row>6</xdr:row>
      <xdr:rowOff>25400</xdr:rowOff>
    </xdr:from>
    <xdr:to>
      <xdr:col>8</xdr:col>
      <xdr:colOff>400050</xdr:colOff>
      <xdr:row>7</xdr:row>
      <xdr:rowOff>19050</xdr:rowOff>
    </xdr:to>
    <xdr:cxnSp macro="">
      <xdr:nvCxnSpPr>
        <xdr:cNvPr id="3" name="Connecteur droit avec flèche 2"/>
        <xdr:cNvCxnSpPr/>
      </xdr:nvCxnSpPr>
      <xdr:spPr>
        <a:xfrm rot="16200000" flipV="1">
          <a:off x="7219950" y="1911350"/>
          <a:ext cx="190500" cy="12700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501650</xdr:colOff>
      <xdr:row>1</xdr:row>
      <xdr:rowOff>533400</xdr:rowOff>
    </xdr:from>
    <xdr:to>
      <xdr:col>14</xdr:col>
      <xdr:colOff>234950</xdr:colOff>
      <xdr:row>11</xdr:row>
      <xdr:rowOff>69850</xdr:rowOff>
    </xdr:to>
    <xdr:sp macro="" textlink="">
      <xdr:nvSpPr>
        <xdr:cNvPr id="2" name="ZoneTexte 1"/>
        <xdr:cNvSpPr txBox="1"/>
      </xdr:nvSpPr>
      <xdr:spPr>
        <a:xfrm>
          <a:off x="6096000" y="723900"/>
          <a:ext cx="5067300" cy="189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e souhaiterai que si le site est Alpha et que le document est TE4BU dans la feuille de suivi, il aille me chercher la date correspondant à ce document dans la colonne du site concerné et ainsi de suite.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5"/>
  <sheetViews>
    <sheetView tabSelected="1" workbookViewId="0">
      <selection activeCell="N11" sqref="N11"/>
    </sheetView>
  </sheetViews>
  <sheetFormatPr baseColWidth="10" defaultRowHeight="14.5"/>
  <cols>
    <col min="2" max="2" width="15.1796875" customWidth="1"/>
    <col min="4" max="4" width="18.453125" customWidth="1"/>
  </cols>
  <sheetData>
    <row r="1" spans="1:12" ht="21.5" thickBot="1">
      <c r="A1" s="46" t="s">
        <v>3</v>
      </c>
      <c r="B1" s="47"/>
      <c r="C1" s="46" t="s">
        <v>4</v>
      </c>
      <c r="D1" s="48"/>
    </row>
    <row r="2" spans="1:12" ht="56" thickBot="1">
      <c r="A2" s="49" t="s">
        <v>0</v>
      </c>
      <c r="B2" s="50"/>
      <c r="C2" s="51" t="s">
        <v>53</v>
      </c>
      <c r="D2" s="52"/>
      <c r="H2" s="37" t="s">
        <v>47</v>
      </c>
      <c r="I2" s="38" t="s">
        <v>48</v>
      </c>
      <c r="J2" s="39" t="s">
        <v>49</v>
      </c>
      <c r="K2" s="39" t="s">
        <v>50</v>
      </c>
      <c r="L2" s="40" t="s">
        <v>51</v>
      </c>
    </row>
    <row r="3" spans="1:12" ht="17.5">
      <c r="A3" s="1"/>
      <c r="B3" s="2"/>
      <c r="C3" s="3"/>
      <c r="D3" s="4"/>
      <c r="H3" s="41" t="s">
        <v>52</v>
      </c>
      <c r="I3" s="42" t="s">
        <v>53</v>
      </c>
      <c r="J3" s="43"/>
      <c r="K3" s="53">
        <f ca="1">VLOOKUP(L3,INDIRECT(I3),2,0)</f>
        <v>44639</v>
      </c>
      <c r="L3" s="45" t="s">
        <v>14</v>
      </c>
    </row>
    <row r="4" spans="1:12" ht="15.5">
      <c r="A4" s="5"/>
      <c r="B4" s="6">
        <v>43794</v>
      </c>
      <c r="C4" s="7"/>
      <c r="D4" s="8">
        <v>44138</v>
      </c>
      <c r="H4" s="41" t="s">
        <v>52</v>
      </c>
      <c r="I4" s="42" t="s">
        <v>0</v>
      </c>
      <c r="J4" s="43"/>
      <c r="K4" s="53">
        <f t="shared" ref="K4:K6" ca="1" si="0">VLOOKUP(L4,INDIRECT(I4),2,0)</f>
        <v>44559</v>
      </c>
      <c r="L4" s="45" t="s">
        <v>13</v>
      </c>
    </row>
    <row r="5" spans="1:12" ht="15.5">
      <c r="A5" s="9" t="s">
        <v>5</v>
      </c>
      <c r="B5" s="10">
        <v>43734</v>
      </c>
      <c r="C5" s="11" t="s">
        <v>6</v>
      </c>
      <c r="D5" s="12">
        <v>44064</v>
      </c>
      <c r="H5" s="41" t="s">
        <v>52</v>
      </c>
      <c r="I5" s="42" t="s">
        <v>53</v>
      </c>
      <c r="J5" s="43"/>
      <c r="K5" s="53">
        <f t="shared" ca="1" si="0"/>
        <v>45029</v>
      </c>
      <c r="L5" s="45" t="s">
        <v>42</v>
      </c>
    </row>
    <row r="6" spans="1:12" ht="15.5">
      <c r="A6" s="13" t="s">
        <v>7</v>
      </c>
      <c r="B6" s="10">
        <v>44229</v>
      </c>
      <c r="C6" s="14" t="s">
        <v>8</v>
      </c>
      <c r="D6" s="15">
        <v>44339</v>
      </c>
      <c r="H6" s="41" t="s">
        <v>52</v>
      </c>
      <c r="I6" s="42" t="s">
        <v>0</v>
      </c>
      <c r="J6" s="43"/>
      <c r="K6" s="53">
        <f t="shared" ca="1" si="0"/>
        <v>44949</v>
      </c>
      <c r="L6" s="45" t="s">
        <v>41</v>
      </c>
    </row>
    <row r="7" spans="1:12" ht="15.5">
      <c r="A7" s="16" t="s">
        <v>9</v>
      </c>
      <c r="B7" s="10">
        <v>44304</v>
      </c>
      <c r="C7" s="17" t="s">
        <v>10</v>
      </c>
      <c r="D7" s="15">
        <v>44384</v>
      </c>
    </row>
    <row r="8" spans="1:12" ht="15.5">
      <c r="A8" s="18" t="s">
        <v>11</v>
      </c>
      <c r="B8" s="10">
        <v>44544</v>
      </c>
      <c r="C8" s="19" t="s">
        <v>12</v>
      </c>
      <c r="D8" s="15">
        <v>44624</v>
      </c>
      <c r="G8" t="s">
        <v>60</v>
      </c>
    </row>
    <row r="9" spans="1:12" ht="15.5">
      <c r="A9" s="20" t="s">
        <v>13</v>
      </c>
      <c r="B9" s="10">
        <v>44559</v>
      </c>
      <c r="C9" s="21" t="s">
        <v>14</v>
      </c>
      <c r="D9" s="22">
        <v>44639</v>
      </c>
    </row>
    <row r="10" spans="1:12" ht="29.5" thickBot="1">
      <c r="A10" s="9" t="s">
        <v>15</v>
      </c>
      <c r="B10" s="23">
        <v>44319</v>
      </c>
      <c r="C10" s="11" t="s">
        <v>16</v>
      </c>
      <c r="D10" s="24">
        <v>44429</v>
      </c>
      <c r="G10" t="s">
        <v>57</v>
      </c>
    </row>
    <row r="11" spans="1:12" ht="55.5">
      <c r="A11" s="13" t="s">
        <v>17</v>
      </c>
      <c r="B11" s="10">
        <v>44364</v>
      </c>
      <c r="C11" s="14" t="s">
        <v>18</v>
      </c>
      <c r="D11" s="15">
        <v>44444</v>
      </c>
      <c r="H11" s="37" t="s">
        <v>47</v>
      </c>
      <c r="I11" s="38" t="s">
        <v>48</v>
      </c>
      <c r="J11" s="39" t="s">
        <v>49</v>
      </c>
      <c r="K11" s="39" t="s">
        <v>50</v>
      </c>
      <c r="L11" s="40" t="s">
        <v>51</v>
      </c>
    </row>
    <row r="12" spans="1:12" ht="15.5">
      <c r="A12" s="16" t="s">
        <v>19</v>
      </c>
      <c r="B12" s="10">
        <v>44394</v>
      </c>
      <c r="C12" s="17" t="s">
        <v>20</v>
      </c>
      <c r="D12" s="15">
        <v>44474</v>
      </c>
      <c r="H12" s="41" t="s">
        <v>52</v>
      </c>
      <c r="I12" s="54" t="str">
        <f>INDEX($A$2:$D$2,,SUMPRODUCT(MAX((bdd=$L12)*(COLUMN(bdd)))))</f>
        <v>Bravo</v>
      </c>
      <c r="J12" s="43"/>
      <c r="K12" s="53">
        <f ca="1">VLOOKUP(L12,INDIRECT(I12),2,0)</f>
        <v>44639</v>
      </c>
      <c r="L12" s="45" t="s">
        <v>14</v>
      </c>
    </row>
    <row r="13" spans="1:12" ht="15.5">
      <c r="A13" s="16" t="s">
        <v>21</v>
      </c>
      <c r="B13" s="10">
        <v>44649</v>
      </c>
      <c r="C13" s="17" t="s">
        <v>22</v>
      </c>
      <c r="D13" s="15">
        <v>44729</v>
      </c>
      <c r="H13" s="41" t="s">
        <v>52</v>
      </c>
      <c r="I13" s="54" t="str">
        <f>INDEX($A$2:$D$2,,SUMPRODUCT(MAX((bdd=$L13)*(COLUMN(bdd)))))</f>
        <v>Alpha</v>
      </c>
      <c r="J13" s="43"/>
      <c r="K13" s="53">
        <f t="shared" ref="K13:K15" ca="1" si="1">VLOOKUP(L13,INDIRECT(I13),2,0)</f>
        <v>44559</v>
      </c>
      <c r="L13" s="45" t="s">
        <v>13</v>
      </c>
    </row>
    <row r="14" spans="1:12" ht="15.5">
      <c r="A14" s="25" t="s">
        <v>23</v>
      </c>
      <c r="B14" s="10">
        <v>44679</v>
      </c>
      <c r="C14" s="26" t="s">
        <v>24</v>
      </c>
      <c r="D14" s="15">
        <v>44759</v>
      </c>
      <c r="H14" s="41" t="s">
        <v>52</v>
      </c>
      <c r="I14" s="54" t="str">
        <f>INDEX($A$2:$D$2,,SUMPRODUCT(MAX((bdd=$L14)*(COLUMN(bdd)))))</f>
        <v>Bravo</v>
      </c>
      <c r="J14" s="43"/>
      <c r="K14" s="53">
        <f t="shared" ca="1" si="1"/>
        <v>45029</v>
      </c>
      <c r="L14" s="45" t="s">
        <v>42</v>
      </c>
    </row>
    <row r="15" spans="1:12" ht="15.5">
      <c r="A15" s="16" t="s">
        <v>25</v>
      </c>
      <c r="B15" s="10">
        <v>44649</v>
      </c>
      <c r="C15" s="17" t="s">
        <v>26</v>
      </c>
      <c r="D15" s="15">
        <v>44729</v>
      </c>
      <c r="H15" s="41" t="s">
        <v>52</v>
      </c>
      <c r="I15" s="54" t="str">
        <f>INDEX($A$2:$D$2,,SUMPRODUCT(MAX((bdd=$L15)*(COLUMN(bdd)))))</f>
        <v>Alpha</v>
      </c>
      <c r="J15" s="43"/>
      <c r="K15" s="53">
        <f t="shared" ca="1" si="1"/>
        <v>44949</v>
      </c>
      <c r="L15" s="45" t="s">
        <v>41</v>
      </c>
    </row>
    <row r="16" spans="1:12" ht="29">
      <c r="A16" s="16" t="s">
        <v>27</v>
      </c>
      <c r="B16" s="6">
        <f t="shared" ref="B16:D16" si="2">B17-180</f>
        <v>44454</v>
      </c>
      <c r="C16" s="17" t="s">
        <v>28</v>
      </c>
      <c r="D16" s="27">
        <f t="shared" si="2"/>
        <v>44534</v>
      </c>
    </row>
    <row r="17" spans="1:7" ht="15.5">
      <c r="A17" s="18" t="s">
        <v>29</v>
      </c>
      <c r="B17" s="10">
        <v>44634</v>
      </c>
      <c r="C17" s="19" t="s">
        <v>30</v>
      </c>
      <c r="D17" s="15">
        <v>44714</v>
      </c>
      <c r="G17" t="s">
        <v>58</v>
      </c>
    </row>
    <row r="18" spans="1:7" ht="29">
      <c r="A18" s="18" t="s">
        <v>31</v>
      </c>
      <c r="B18" s="6">
        <f t="shared" ref="B18:D18" si="3">B19-21</f>
        <v>44628</v>
      </c>
      <c r="C18" s="19" t="s">
        <v>32</v>
      </c>
      <c r="D18" s="27">
        <f t="shared" si="3"/>
        <v>44708</v>
      </c>
      <c r="G18" t="s">
        <v>59</v>
      </c>
    </row>
    <row r="19" spans="1:7" ht="15.5">
      <c r="A19" s="20" t="s">
        <v>33</v>
      </c>
      <c r="B19" s="10">
        <v>44649</v>
      </c>
      <c r="C19" s="28" t="s">
        <v>34</v>
      </c>
      <c r="D19" s="15">
        <v>44729</v>
      </c>
    </row>
    <row r="20" spans="1:7" ht="15.5">
      <c r="A20" s="20" t="s">
        <v>35</v>
      </c>
      <c r="B20" s="10">
        <v>44874</v>
      </c>
      <c r="C20" s="28" t="s">
        <v>36</v>
      </c>
      <c r="D20" s="15">
        <v>44954</v>
      </c>
    </row>
    <row r="21" spans="1:7" ht="29">
      <c r="A21" s="20" t="s">
        <v>37</v>
      </c>
      <c r="B21" s="6">
        <f t="shared" ref="B21:D21" si="4">B20+30</f>
        <v>44904</v>
      </c>
      <c r="C21" s="28" t="s">
        <v>38</v>
      </c>
      <c r="D21" s="27">
        <f t="shared" si="4"/>
        <v>44984</v>
      </c>
    </row>
    <row r="22" spans="1:7" ht="15.5">
      <c r="A22" s="20" t="s">
        <v>39</v>
      </c>
      <c r="B22" s="10">
        <v>44784</v>
      </c>
      <c r="C22" s="28" t="s">
        <v>40</v>
      </c>
      <c r="D22" s="15">
        <v>44864</v>
      </c>
    </row>
    <row r="23" spans="1:7" ht="15.5">
      <c r="A23" s="29" t="s">
        <v>41</v>
      </c>
      <c r="B23" s="10">
        <v>44949</v>
      </c>
      <c r="C23" s="30" t="s">
        <v>42</v>
      </c>
      <c r="D23" s="15">
        <v>45029</v>
      </c>
    </row>
    <row r="24" spans="1:7" ht="29">
      <c r="A24" s="29" t="s">
        <v>43</v>
      </c>
      <c r="B24" s="6">
        <f t="shared" ref="B24:D24" si="5">B25-180</f>
        <v>44844</v>
      </c>
      <c r="C24" s="31" t="s">
        <v>44</v>
      </c>
      <c r="D24" s="32">
        <f t="shared" si="5"/>
        <v>44924</v>
      </c>
    </row>
    <row r="25" spans="1:7" ht="16" thickBot="1">
      <c r="A25" s="33" t="s">
        <v>45</v>
      </c>
      <c r="B25" s="34">
        <v>45024</v>
      </c>
      <c r="C25" s="35" t="s">
        <v>46</v>
      </c>
      <c r="D25" s="36">
        <v>45104</v>
      </c>
    </row>
  </sheetData>
  <mergeCells count="4">
    <mergeCell ref="A1:B1"/>
    <mergeCell ref="C1:D1"/>
    <mergeCell ref="A2:B2"/>
    <mergeCell ref="C2:D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6"/>
  <sheetViews>
    <sheetView workbookViewId="0">
      <selection activeCell="A2" sqref="A2:E6"/>
    </sheetView>
  </sheetViews>
  <sheetFormatPr baseColWidth="10" defaultRowHeight="14.5"/>
  <cols>
    <col min="1" max="1" width="14.6328125" bestFit="1" customWidth="1"/>
  </cols>
  <sheetData>
    <row r="1" spans="1:5" ht="15" thickBot="1"/>
    <row r="2" spans="1:5" ht="55.5">
      <c r="A2" s="37" t="s">
        <v>47</v>
      </c>
      <c r="B2" s="38" t="s">
        <v>48</v>
      </c>
      <c r="C2" s="39" t="s">
        <v>49</v>
      </c>
      <c r="D2" s="39" t="s">
        <v>50</v>
      </c>
      <c r="E2" s="40" t="s">
        <v>51</v>
      </c>
    </row>
    <row r="3" spans="1:5">
      <c r="A3" s="41" t="s">
        <v>52</v>
      </c>
      <c r="B3" s="42" t="s">
        <v>0</v>
      </c>
      <c r="C3" s="43"/>
      <c r="D3" s="44"/>
      <c r="E3" s="45" t="s">
        <v>14</v>
      </c>
    </row>
    <row r="4" spans="1:5">
      <c r="A4" s="41" t="s">
        <v>52</v>
      </c>
      <c r="B4" s="42" t="s">
        <v>53</v>
      </c>
      <c r="C4" s="43"/>
      <c r="D4" s="44"/>
      <c r="E4" s="45" t="s">
        <v>13</v>
      </c>
    </row>
    <row r="5" spans="1:5">
      <c r="A5" s="41" t="s">
        <v>52</v>
      </c>
      <c r="B5" s="42" t="s">
        <v>0</v>
      </c>
      <c r="C5" s="43"/>
      <c r="D5" s="44"/>
      <c r="E5" s="45" t="s">
        <v>42</v>
      </c>
    </row>
    <row r="6" spans="1:5">
      <c r="A6" s="41" t="s">
        <v>52</v>
      </c>
      <c r="B6" s="42" t="s">
        <v>53</v>
      </c>
      <c r="C6" s="43"/>
      <c r="D6" s="44"/>
      <c r="E6" s="45" t="s">
        <v>41</v>
      </c>
    </row>
  </sheetData>
  <pageMargins left="0.7" right="0.7" top="0.75" bottom="0.75" header="0.3" footer="0.3"/>
  <drawing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8D527EC-9867-4AF5-84FC-65CF2E32F04D}">
          <x14:formula1>
            <xm:f>'Codes Lots'!$A$1:$A$7</xm:f>
          </x14:formula1>
          <xm:sqref>B3:B6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A8" sqref="A8"/>
    </sheetView>
  </sheetViews>
  <sheetFormatPr baseColWidth="10" defaultRowHeight="14.5"/>
  <sheetData>
    <row r="1" spans="1:1">
      <c r="A1" t="s">
        <v>2</v>
      </c>
    </row>
    <row r="2" spans="1:1">
      <c r="A2" t="s">
        <v>0</v>
      </c>
    </row>
    <row r="3" spans="1:1">
      <c r="A3" t="s">
        <v>53</v>
      </c>
    </row>
    <row r="4" spans="1:1">
      <c r="A4" t="s">
        <v>54</v>
      </c>
    </row>
    <row r="5" spans="1:1">
      <c r="A5" t="s">
        <v>1</v>
      </c>
    </row>
    <row r="6" spans="1:1">
      <c r="A6" t="s">
        <v>55</v>
      </c>
    </row>
    <row r="7" spans="1:1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Jalons contractuels</vt:lpstr>
      <vt:lpstr>LPD DSB</vt:lpstr>
      <vt:lpstr>Codes Lots</vt:lpstr>
      <vt:lpstr>alpha</vt:lpstr>
      <vt:lpstr>bdd</vt:lpstr>
      <vt:lpstr>bravo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Astrid Gyr</dc:creator>
  <cp:lastModifiedBy>tulipe</cp:lastModifiedBy>
  <cp:lastPrinted>2020-10-29T10:31:02Z</cp:lastPrinted>
  <dcterms:created xsi:type="dcterms:W3CDTF">2020-10-29T09:46:33Z</dcterms:created>
  <dcterms:modified xsi:type="dcterms:W3CDTF">2020-11-04T11:34:31Z</dcterms:modified>
</cp:coreProperties>
</file>