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9420" windowHeight="11020" activeTab="6"/>
  </bookViews>
  <sheets>
    <sheet name="Menu" sheetId="11" r:id="rId1"/>
    <sheet name="BDD" sheetId="7" r:id="rId2"/>
    <sheet name="Param_BDD" sheetId="9" r:id="rId3"/>
    <sheet name="Administratif" sheetId="6" r:id="rId4"/>
    <sheet name="Ajout personnel" sheetId="10" r:id="rId5"/>
    <sheet name="Suppression personnel" sheetId="12" r:id="rId6"/>
    <sheet name="Feuil2" sheetId="13" r:id="rId7"/>
    <sheet name="Feuil4" sheetId="8" r:id="rId8"/>
  </sheets>
  <definedNames>
    <definedName name="_xlnm._FilterDatabase" localSheetId="1" hidden="1">BDD!$A$1:$AW$1</definedName>
    <definedName name="Bdd_ADRESSE" comment="BDD">OFFSET(BDD!$J$1,1,0,COUNTA(BDD!$A:$A)-1,1)</definedName>
    <definedName name="Bdd_CP_VILLE" comment="BDD">OFFSET(BDD!$K$1,1,0,COUNTA(BDD!$A:$A)-1,1)</definedName>
    <definedName name="Bdd_DATE_NAISSANCE" comment="BDD">OFFSET(BDD!$I$1,1,0,COUNTA(BDD!$A:$A)-1,1)</definedName>
    <definedName name="Bdd_DIVERS" comment="BDD">OFFSET(BDD!$N$1,1,0,COUNTA(BDD!$A:$A)-1,1)</definedName>
    <definedName name="Bdd_ENTREE_SERVICE" comment="BDD">OFFSET(BDD!$U$1,1,0,COUNTA(BDD!$A:$A)-1,1)</definedName>
    <definedName name="Bdd_EXP_PASSEPORT" comment="BDD">OFFSET(BDD!$R$1,1,0,COUNTA(BDD!$A:$A)-1,1)</definedName>
    <definedName name="Bdd_FIN_DE_CONTRAT" comment="BDD">OFFSET(BDD!$AA$1,1,0,COUNTA(BDD!$A:$A)-1,1)</definedName>
    <definedName name="Bdd_GRADE" comment="BDD">OFFSET(BDD!$D$1,1,0,COUNTA(BDD!$A:$A)-1,1)</definedName>
    <definedName name="Bdd_GROUPE" comment="BDD">OFFSET(BDD!$C$1,1,0,COUNTA(BDD!$A:$A)-1,1)</definedName>
    <definedName name="Bdd_LIEU_DERNIER_OPEX" comment="BDD">OFFSET(BDD!$T$1,1,0,COUNTA(BDD!$A:$A)-1,1)</definedName>
    <definedName name="Bdd_LIEU_NAISSANCE" comment="BDD">OFFSET(BDD!$Z$1,1,0,COUNTA(BDD!$A:$A)-1,1)</definedName>
    <definedName name="Bdd_N°_BADGE" comment="BDD">OFFSET(BDD!$AB$1,1,0,COUNTA(BDD!$A:$A)-1,1)</definedName>
    <definedName name="Bdd_N°_CARTE_IDENTITE" comment="BDD">OFFSET(BDD!$W$1,1,0,COUNTA(BDD!$A:$A)-1,1)</definedName>
    <definedName name="Bdd_N°_FIXE" comment="BDD">OFFSET(BDD!$Y$1,1,0,COUNTA(BDD!$A:$A)-1,1)</definedName>
    <definedName name="Bdd_N°_PASSEPORT" comment="BDD">OFFSET(BDD!$Q$1,1,0,COUNTA(BDD!$A:$A)-1,1)</definedName>
    <definedName name="Bdd_N°_PORTABLE" comment="BDD">OFFSET(BDD!$X$1,1,0,COUNTA(BDD!$A:$A)-1,1)</definedName>
    <definedName name="Bdd_NIA" comment="BDD">OFFSET(BDD!$G$1,1,0,COUNTA(BDD!$A:$A)-1,1)</definedName>
    <definedName name="Bdd_NID" comment="BDD">OFFSET(BDD!$H$1,1,0,COUNTA(BDD!$A:$A)-1,1)</definedName>
    <definedName name="Bdd_NOM" comment="BDD">OFFSET(BDD!$E$1,1,0,COUNTA(BDD!$A:$A)-1,1)</definedName>
    <definedName name="Bdd_PERMIS" comment="BDD">OFFSET(BDD!$M$1,1,0,COUNTA(BDD!$A:$A)-1,1)</definedName>
    <definedName name="Bdd_PLS" comment="BDD">OFFSET(BDD!$P$1,1,0,COUNTA(BDD!$A:$A)-1,1)</definedName>
    <definedName name="Bdd_PRENOM" comment="BDD">OFFSET(BDD!$F$1,1,0,COUNTA(BDD!$A:$A)-1,1)</definedName>
    <definedName name="Bdd_QUALIF" comment="BDD">OFFSET(BDD!$O$1,1,0,COUNTA(BDD!$A:$A)-1,1)</definedName>
    <definedName name="Bdd_SECTION" comment="BDD">OFFSET(BDD!$B$1,1,0,COUNTA(BDD!$A:$A)-1,1)</definedName>
    <definedName name="Bdd_SEXE" comment="BDD">OFFSET(BDD!$L$1,1,0,COUNTA(BDD!$A:$A)-1,1)</definedName>
    <definedName name="Bdd_SITUATION_FAMILIALE" comment="BDD">OFFSET(BDD!$V$1,1,0,COUNTA(BDD!$A:$A)-1,1)</definedName>
    <definedName name="Bdd_VALIDITE_PASSEPORT" comment="BDD">OFFSET(BDD!$S$1,1,0,COUNTA(BDD!$A:$A)-1,1)</definedName>
    <definedName name="bddcc">OFFSET(BDD!$C$2,,,COUNT(BDD!$C:$C))</definedName>
    <definedName name="bdddd">OFFSET(bddcc,,1,)</definedName>
    <definedName name="bddee">OFFSET(bddcc,,2,)</definedName>
    <definedName name="Liste_Grade">Feuil4!$B$1:$B$11</definedName>
    <definedName name="Liste_groupe">Feuil4!$C$1:$C$3</definedName>
    <definedName name="Liste_Sexe">Feuil4!$A$1:$A$2</definedName>
    <definedName name="Nb_enregistrements_BD">#REF!</definedName>
    <definedName name="Nb_enregistrements_BDD">#REF!</definedName>
    <definedName name="Nombre_enregistrement_BDD">Param_BDD!$B$5</definedName>
    <definedName name="Nombre_enregistrements_BDD">Param_BDD!$B$5</definedName>
    <definedName name="param_BDD_no_ligne">Param_BDD!$B$3</definedName>
    <definedName name="param_no_ligne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6" i="13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C147"/>
  <c r="D147"/>
  <c r="C148"/>
  <c r="D148"/>
  <c r="C149"/>
  <c r="D149"/>
  <c r="C150"/>
  <c r="D150"/>
  <c r="C151"/>
  <c r="D151"/>
  <c r="C152"/>
  <c r="D152"/>
  <c r="C153"/>
  <c r="D153"/>
  <c r="C154"/>
  <c r="D154"/>
  <c r="C155"/>
  <c r="D155"/>
  <c r="C156"/>
  <c r="D156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D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C70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D99"/>
  <c r="C100"/>
  <c r="D100"/>
  <c r="C101"/>
  <c r="D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C111"/>
  <c r="D111"/>
  <c r="C112"/>
  <c r="D112"/>
  <c r="C113"/>
  <c r="D113"/>
  <c r="C114"/>
  <c r="D114"/>
  <c r="C115"/>
  <c r="D115"/>
  <c r="C116"/>
  <c r="D116"/>
  <c r="C117"/>
  <c r="D117"/>
  <c r="C118"/>
  <c r="D118"/>
  <c r="C119"/>
  <c r="D119"/>
  <c r="C120"/>
  <c r="D120"/>
  <c r="C121"/>
  <c r="D121"/>
  <c r="C122"/>
  <c r="D122"/>
  <c r="C123"/>
  <c r="D123"/>
  <c r="C124"/>
  <c r="D124"/>
  <c r="C125"/>
  <c r="D125"/>
  <c r="C34"/>
  <c r="C35"/>
  <c r="C36"/>
  <c r="C37"/>
  <c r="C17"/>
  <c r="C18"/>
  <c r="C19"/>
  <c r="C20"/>
  <c r="C21"/>
  <c r="C22"/>
  <c r="C23"/>
  <c r="C24"/>
  <c r="C25"/>
  <c r="C26"/>
  <c r="C27"/>
  <c r="C28"/>
  <c r="C29"/>
  <c r="C30"/>
  <c r="C31"/>
  <c r="C32"/>
  <c r="C33"/>
  <c r="C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16"/>
  <c r="D282" l="1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F11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D642"/>
  <c r="C643"/>
  <c r="D643"/>
  <c r="C644"/>
  <c r="D644"/>
  <c r="C645"/>
  <c r="D645"/>
  <c r="C646"/>
  <c r="D646"/>
  <c r="C647"/>
  <c r="D647"/>
  <c r="C648"/>
  <c r="D648"/>
  <c r="C649"/>
  <c r="D649"/>
  <c r="C650"/>
  <c r="D650"/>
  <c r="C651"/>
  <c r="D651"/>
  <c r="C652"/>
  <c r="D652"/>
  <c r="C653"/>
  <c r="D653"/>
  <c r="C654"/>
  <c r="D654"/>
  <c r="C655"/>
  <c r="D655"/>
  <c r="C656"/>
  <c r="D656"/>
  <c r="C657"/>
  <c r="D657"/>
  <c r="C658"/>
  <c r="D658"/>
  <c r="C659"/>
  <c r="D659"/>
  <c r="C660"/>
  <c r="D660"/>
  <c r="C661"/>
  <c r="D661"/>
  <c r="C662"/>
  <c r="D662"/>
  <c r="C663"/>
  <c r="D663"/>
  <c r="C664"/>
  <c r="D664"/>
  <c r="C665"/>
  <c r="D665"/>
  <c r="C666"/>
  <c r="D666"/>
  <c r="C667"/>
  <c r="D667"/>
  <c r="C668"/>
  <c r="D668"/>
  <c r="C669"/>
  <c r="D669"/>
  <c r="C670"/>
  <c r="D670"/>
  <c r="C671"/>
  <c r="D671"/>
  <c r="C672"/>
  <c r="D672"/>
  <c r="C673"/>
  <c r="D673"/>
  <c r="C674"/>
  <c r="D674"/>
  <c r="C675"/>
  <c r="D675"/>
  <c r="C676"/>
  <c r="D676"/>
  <c r="C677"/>
  <c r="D677"/>
  <c r="C678"/>
  <c r="D678"/>
  <c r="C679"/>
  <c r="D679"/>
  <c r="C680"/>
  <c r="D680"/>
  <c r="C681"/>
  <c r="D681"/>
  <c r="C682"/>
  <c r="D682"/>
  <c r="C683"/>
  <c r="D683"/>
  <c r="C684"/>
  <c r="D684"/>
  <c r="C685"/>
  <c r="D685"/>
  <c r="C686"/>
  <c r="D686"/>
  <c r="C687"/>
  <c r="D687"/>
  <c r="C688"/>
  <c r="D688"/>
  <c r="C689"/>
  <c r="D689"/>
  <c r="C690"/>
  <c r="D690"/>
  <c r="C691"/>
  <c r="D691"/>
  <c r="C692"/>
  <c r="D692"/>
  <c r="C693"/>
  <c r="D693"/>
  <c r="C694"/>
  <c r="D694"/>
  <c r="C695"/>
  <c r="D695"/>
  <c r="C696"/>
  <c r="D696"/>
  <c r="C697"/>
  <c r="D697"/>
  <c r="C698"/>
  <c r="D698"/>
  <c r="C699"/>
  <c r="D699"/>
  <c r="C700"/>
  <c r="D700"/>
  <c r="C701"/>
  <c r="D701"/>
  <c r="C702"/>
  <c r="D702"/>
  <c r="C703"/>
  <c r="D703"/>
  <c r="C704"/>
  <c r="D704"/>
  <c r="C705"/>
  <c r="D705"/>
  <c r="C706"/>
  <c r="D706"/>
  <c r="C707"/>
  <c r="D707"/>
  <c r="C708"/>
  <c r="D708"/>
  <c r="C709"/>
  <c r="D709"/>
  <c r="C710"/>
  <c r="D710"/>
  <c r="C711"/>
  <c r="D711"/>
  <c r="C712"/>
  <c r="D712"/>
  <c r="C713"/>
  <c r="D713"/>
  <c r="C714"/>
  <c r="D714"/>
  <c r="C715"/>
  <c r="D715"/>
  <c r="C716"/>
  <c r="D716"/>
  <c r="C717"/>
  <c r="D717"/>
  <c r="C718"/>
  <c r="D718"/>
  <c r="C719"/>
  <c r="D719"/>
  <c r="C720"/>
  <c r="D720"/>
  <c r="C721"/>
  <c r="D721"/>
  <c r="C722"/>
  <c r="D722"/>
  <c r="C723"/>
  <c r="D723"/>
  <c r="C724"/>
  <c r="D724"/>
  <c r="C725"/>
  <c r="D725"/>
  <c r="C726"/>
  <c r="D726"/>
  <c r="C727"/>
  <c r="D727"/>
  <c r="C728"/>
  <c r="D728"/>
  <c r="C729"/>
  <c r="D729"/>
  <c r="C730"/>
  <c r="D730"/>
  <c r="C731"/>
  <c r="D731"/>
  <c r="C732"/>
  <c r="D732"/>
  <c r="C733"/>
  <c r="D733"/>
  <c r="C734"/>
  <c r="D734"/>
  <c r="C735"/>
  <c r="D735"/>
  <c r="C736"/>
  <c r="D736"/>
  <c r="C737"/>
  <c r="D737"/>
  <c r="C738"/>
  <c r="D738"/>
  <c r="C739"/>
  <c r="D739"/>
  <c r="C740"/>
  <c r="D740"/>
  <c r="C741"/>
  <c r="D741"/>
  <c r="C742"/>
  <c r="D742"/>
  <c r="C743"/>
  <c r="D743"/>
  <c r="C744"/>
  <c r="D744"/>
  <c r="C745"/>
  <c r="D745"/>
  <c r="C746"/>
  <c r="D746"/>
  <c r="C747"/>
  <c r="D747"/>
  <c r="C748"/>
  <c r="D748"/>
  <c r="C749"/>
  <c r="D749"/>
  <c r="C750"/>
  <c r="D750"/>
  <c r="C751"/>
  <c r="D751"/>
  <c r="C752"/>
  <c r="D752"/>
  <c r="C753"/>
  <c r="D753"/>
  <c r="C754"/>
  <c r="D754"/>
  <c r="C755"/>
  <c r="D755"/>
  <c r="C756"/>
  <c r="D756"/>
  <c r="C757"/>
  <c r="D757"/>
  <c r="C758"/>
  <c r="D758"/>
  <c r="C759"/>
  <c r="D759"/>
  <c r="C760"/>
  <c r="D760"/>
  <c r="C761"/>
  <c r="D761"/>
  <c r="C762"/>
  <c r="D762"/>
  <c r="C763"/>
  <c r="D763"/>
  <c r="C764"/>
  <c r="D764"/>
  <c r="C765"/>
  <c r="D765"/>
  <c r="C766"/>
  <c r="D766"/>
  <c r="C767"/>
  <c r="D767"/>
  <c r="C768"/>
  <c r="D768"/>
  <c r="C769"/>
  <c r="D769"/>
  <c r="C770"/>
  <c r="D770"/>
  <c r="C771"/>
  <c r="D771"/>
  <c r="C772"/>
  <c r="D772"/>
  <c r="C773"/>
  <c r="D773"/>
  <c r="C774"/>
  <c r="D774"/>
  <c r="C775"/>
  <c r="D775"/>
  <c r="C776"/>
  <c r="D776"/>
  <c r="C777"/>
  <c r="D777"/>
  <c r="C778"/>
  <c r="D778"/>
  <c r="C779"/>
  <c r="D779"/>
  <c r="C780"/>
  <c r="D780"/>
  <c r="C781"/>
  <c r="D781"/>
  <c r="C782"/>
  <c r="D782"/>
  <c r="C783"/>
  <c r="D783"/>
  <c r="C784"/>
  <c r="D784"/>
  <c r="C785"/>
  <c r="D785"/>
  <c r="C786"/>
  <c r="D786"/>
  <c r="C787"/>
  <c r="D787"/>
  <c r="C788"/>
  <c r="D788"/>
  <c r="C789"/>
  <c r="D789"/>
  <c r="C790"/>
  <c r="D790"/>
  <c r="C791"/>
  <c r="D791"/>
  <c r="C792"/>
  <c r="D792"/>
  <c r="C793"/>
  <c r="D793"/>
  <c r="C794"/>
  <c r="D794"/>
  <c r="C795"/>
  <c r="D795"/>
  <c r="C796"/>
  <c r="D796"/>
  <c r="C797"/>
  <c r="D797"/>
  <c r="C798"/>
  <c r="D798"/>
  <c r="C799"/>
  <c r="D799"/>
  <c r="C800"/>
  <c r="D800"/>
  <c r="C801"/>
  <c r="D801"/>
  <c r="C802"/>
  <c r="D802"/>
  <c r="C803"/>
  <c r="D803"/>
  <c r="C804"/>
  <c r="D804"/>
  <c r="C805"/>
  <c r="D805"/>
  <c r="C806"/>
  <c r="D806"/>
  <c r="C807"/>
  <c r="D807"/>
  <c r="C808"/>
  <c r="D808"/>
  <c r="C809"/>
  <c r="D809"/>
  <c r="C810"/>
  <c r="D810"/>
  <c r="C811"/>
  <c r="D811"/>
  <c r="C812"/>
  <c r="D812"/>
  <c r="C813"/>
  <c r="D813"/>
  <c r="C814"/>
  <c r="D814"/>
  <c r="C815"/>
  <c r="D815"/>
  <c r="C816"/>
  <c r="D816"/>
  <c r="C817"/>
  <c r="D817"/>
  <c r="C818"/>
  <c r="D818"/>
  <c r="C819"/>
  <c r="D819"/>
  <c r="C820"/>
  <c r="D820"/>
  <c r="C821"/>
  <c r="D821"/>
  <c r="C822"/>
  <c r="D822"/>
  <c r="C823"/>
  <c r="D823"/>
  <c r="C824"/>
  <c r="D824"/>
  <c r="C825"/>
  <c r="D825"/>
  <c r="C826"/>
  <c r="D826"/>
  <c r="C827"/>
  <c r="D827"/>
  <c r="C828"/>
  <c r="D828"/>
  <c r="C829"/>
  <c r="D829"/>
  <c r="C830"/>
  <c r="D830"/>
  <c r="C831"/>
  <c r="D831"/>
  <c r="C832"/>
  <c r="D832"/>
  <c r="C833"/>
  <c r="D833"/>
  <c r="C834"/>
  <c r="D834"/>
  <c r="C835"/>
  <c r="D835"/>
  <c r="C836"/>
  <c r="D836"/>
  <c r="C837"/>
  <c r="D837"/>
  <c r="C838"/>
  <c r="D838"/>
  <c r="C839"/>
  <c r="D839"/>
  <c r="C840"/>
  <c r="D840"/>
  <c r="C841"/>
  <c r="D841"/>
  <c r="C842"/>
  <c r="D842"/>
  <c r="C843"/>
  <c r="D843"/>
  <c r="C844"/>
  <c r="D844"/>
  <c r="C845"/>
  <c r="D845"/>
  <c r="C846"/>
  <c r="D846"/>
  <c r="C847"/>
  <c r="D847"/>
  <c r="C848"/>
  <c r="D848"/>
  <c r="C849"/>
  <c r="D849"/>
  <c r="C850"/>
  <c r="D850"/>
  <c r="C851"/>
  <c r="D851"/>
  <c r="C852"/>
  <c r="D852"/>
  <c r="C853"/>
  <c r="D853"/>
  <c r="C854"/>
  <c r="D854"/>
  <c r="C855"/>
  <c r="D855"/>
  <c r="C856"/>
  <c r="D856"/>
  <c r="C857"/>
  <c r="D857"/>
  <c r="C858"/>
  <c r="D858"/>
  <c r="C859"/>
  <c r="D859"/>
  <c r="C860"/>
  <c r="D860"/>
  <c r="C861"/>
  <c r="D861"/>
  <c r="C862"/>
  <c r="D862"/>
  <c r="C863"/>
  <c r="D863"/>
  <c r="C864"/>
  <c r="D864"/>
  <c r="C865"/>
  <c r="D865"/>
  <c r="C866"/>
  <c r="D866"/>
  <c r="C867"/>
  <c r="D867"/>
  <c r="C868"/>
  <c r="D868"/>
  <c r="C869"/>
  <c r="D869"/>
  <c r="C870"/>
  <c r="D870"/>
  <c r="C871"/>
  <c r="D871"/>
  <c r="C872"/>
  <c r="D872"/>
  <c r="C873"/>
  <c r="D873"/>
  <c r="C874"/>
  <c r="D874"/>
  <c r="C875"/>
  <c r="D875"/>
  <c r="C876"/>
  <c r="D876"/>
  <c r="C877"/>
  <c r="D877"/>
  <c r="C878"/>
  <c r="D878"/>
  <c r="C879"/>
  <c r="D879"/>
  <c r="C880"/>
  <c r="D880"/>
  <c r="C881"/>
  <c r="D881"/>
  <c r="C882"/>
  <c r="D882"/>
  <c r="C883"/>
  <c r="D883"/>
  <c r="C884"/>
  <c r="D884"/>
  <c r="C885"/>
  <c r="D885"/>
  <c r="C886"/>
  <c r="D886"/>
  <c r="C887"/>
  <c r="D887"/>
  <c r="C888"/>
  <c r="D888"/>
  <c r="C889"/>
  <c r="D889"/>
  <c r="C890"/>
  <c r="D890"/>
  <c r="C891"/>
  <c r="D891"/>
  <c r="C892"/>
  <c r="D892"/>
  <c r="C893"/>
  <c r="D893"/>
  <c r="C894"/>
  <c r="D894"/>
  <c r="C895"/>
  <c r="D895"/>
  <c r="C896"/>
  <c r="D896"/>
  <c r="C897"/>
  <c r="D897"/>
  <c r="C898"/>
  <c r="D898"/>
  <c r="C899"/>
  <c r="D899"/>
  <c r="C900"/>
  <c r="D900"/>
  <c r="C901"/>
  <c r="D901"/>
  <c r="C902"/>
  <c r="D902"/>
  <c r="C903"/>
  <c r="D903"/>
  <c r="C904"/>
  <c r="D904"/>
  <c r="C905"/>
  <c r="D905"/>
  <c r="C906"/>
  <c r="D906"/>
  <c r="C907"/>
  <c r="D907"/>
  <c r="C908"/>
  <c r="D908"/>
  <c r="C909"/>
  <c r="D909"/>
  <c r="C910"/>
  <c r="D910"/>
  <c r="C911"/>
  <c r="D911"/>
  <c r="C912"/>
  <c r="D912"/>
  <c r="C913"/>
  <c r="D913"/>
  <c r="C914"/>
  <c r="D914"/>
  <c r="C915"/>
  <c r="D915"/>
  <c r="C916"/>
  <c r="D916"/>
  <c r="C917"/>
  <c r="D917"/>
  <c r="C918"/>
  <c r="D918"/>
  <c r="C919"/>
  <c r="D919"/>
  <c r="C920"/>
  <c r="D920"/>
  <c r="C921"/>
  <c r="D921"/>
  <c r="C922"/>
  <c r="D922"/>
  <c r="C923"/>
  <c r="D923"/>
  <c r="C924"/>
  <c r="D924"/>
  <c r="C925"/>
  <c r="D925"/>
  <c r="C926"/>
  <c r="D926"/>
  <c r="C927"/>
  <c r="D927"/>
  <c r="C928"/>
  <c r="D928"/>
  <c r="C929"/>
  <c r="D929"/>
  <c r="C930"/>
  <c r="D930"/>
  <c r="C931"/>
  <c r="D931"/>
  <c r="C932"/>
  <c r="D932"/>
  <c r="C933"/>
  <c r="D933"/>
  <c r="C934"/>
  <c r="D934"/>
  <c r="C935"/>
  <c r="D935"/>
  <c r="C936"/>
  <c r="D936"/>
  <c r="C937"/>
  <c r="D937"/>
  <c r="C938"/>
  <c r="D938"/>
  <c r="C939"/>
  <c r="D939"/>
  <c r="C940"/>
  <c r="D940"/>
  <c r="C941"/>
  <c r="D941"/>
  <c r="C942"/>
  <c r="D942"/>
  <c r="C943"/>
  <c r="D943"/>
  <c r="C944"/>
  <c r="D944"/>
  <c r="C945"/>
  <c r="D945"/>
  <c r="C946"/>
  <c r="D946"/>
  <c r="C947"/>
  <c r="D947"/>
  <c r="C948"/>
  <c r="D948"/>
  <c r="C949"/>
  <c r="D949"/>
  <c r="C950"/>
  <c r="D950"/>
  <c r="C951"/>
  <c r="D951"/>
  <c r="C952"/>
  <c r="D952"/>
  <c r="C953"/>
  <c r="D953"/>
  <c r="C954"/>
  <c r="D954"/>
  <c r="C955"/>
  <c r="D955"/>
  <c r="C956"/>
  <c r="D956"/>
  <c r="C957"/>
  <c r="D957"/>
  <c r="C958"/>
  <c r="D958"/>
  <c r="C959"/>
  <c r="D959"/>
  <c r="C960"/>
  <c r="D960"/>
  <c r="C961"/>
  <c r="D961"/>
  <c r="C962"/>
  <c r="D962"/>
  <c r="C963"/>
  <c r="D963"/>
  <c r="C964"/>
  <c r="D964"/>
  <c r="C965"/>
  <c r="D965"/>
  <c r="C966"/>
  <c r="D966"/>
  <c r="C967"/>
  <c r="D967"/>
  <c r="C968"/>
  <c r="D968"/>
  <c r="C969"/>
  <c r="D969"/>
  <c r="C970"/>
  <c r="D970"/>
  <c r="C971"/>
  <c r="D971"/>
  <c r="C972"/>
  <c r="D972"/>
  <c r="C973"/>
  <c r="D973"/>
  <c r="C974"/>
  <c r="D974"/>
  <c r="C975"/>
  <c r="D975"/>
  <c r="C976"/>
  <c r="D976"/>
  <c r="C977"/>
  <c r="D977"/>
  <c r="C978"/>
  <c r="D978"/>
  <c r="C979"/>
  <c r="D979"/>
  <c r="C980"/>
  <c r="D980"/>
  <c r="C981"/>
  <c r="D981"/>
  <c r="C982"/>
  <c r="D982"/>
  <c r="C983"/>
  <c r="D983"/>
  <c r="C984"/>
  <c r="D984"/>
  <c r="C985"/>
  <c r="D985"/>
  <c r="C986"/>
  <c r="D986"/>
  <c r="C987"/>
  <c r="D987"/>
  <c r="C988"/>
  <c r="D988"/>
  <c r="C989"/>
  <c r="D989"/>
  <c r="C990"/>
  <c r="D990"/>
  <c r="C991"/>
  <c r="D991"/>
  <c r="C992"/>
  <c r="D992"/>
  <c r="C993"/>
  <c r="D993"/>
  <c r="C994"/>
  <c r="D994"/>
  <c r="C995"/>
  <c r="D995"/>
  <c r="C996"/>
  <c r="D996"/>
  <c r="C997"/>
  <c r="D997"/>
  <c r="C998"/>
  <c r="D998"/>
  <c r="C999"/>
  <c r="D999"/>
  <c r="C1000"/>
  <c r="D1000"/>
  <c r="C1001"/>
  <c r="D1001"/>
  <c r="C1002"/>
  <c r="D1002"/>
  <c r="C1003"/>
  <c r="D1003"/>
  <c r="C1004"/>
  <c r="D1004"/>
  <c r="C1005"/>
  <c r="D1005"/>
  <c r="C1006"/>
  <c r="D1006"/>
  <c r="C1007"/>
  <c r="D1007"/>
  <c r="C1008"/>
  <c r="D1008"/>
  <c r="C1009"/>
  <c r="D1009"/>
  <c r="C5" i="12" l="1"/>
  <c r="A2" l="1"/>
  <c r="D2"/>
  <c r="C6"/>
  <c r="E2" s="1"/>
  <c r="C7"/>
  <c r="F2" s="1"/>
  <c r="C8"/>
  <c r="L2" s="1"/>
  <c r="C9"/>
  <c r="I2" s="1"/>
  <c r="C10"/>
  <c r="Z2" s="1"/>
  <c r="C11"/>
  <c r="X2" s="1"/>
  <c r="C12"/>
  <c r="J2" s="1"/>
  <c r="C13"/>
  <c r="K2" s="1"/>
  <c r="C14" i="6" l="1"/>
  <c r="M2" s="1"/>
  <c r="A2"/>
  <c r="S2"/>
  <c r="C2"/>
  <c r="C7"/>
  <c r="D2" s="1"/>
  <c r="C29"/>
  <c r="AB2" s="1"/>
  <c r="C28"/>
  <c r="AA2" s="1"/>
  <c r="C27"/>
  <c r="Z2" s="1"/>
  <c r="C26"/>
  <c r="Y2" s="1"/>
  <c r="C25"/>
  <c r="X2" s="1"/>
  <c r="C24"/>
  <c r="W2" s="1"/>
  <c r="C23"/>
  <c r="V2" s="1"/>
  <c r="C22"/>
  <c r="U2" s="1"/>
  <c r="C21"/>
  <c r="T2" s="1"/>
  <c r="C19"/>
  <c r="R2" s="1"/>
  <c r="C18"/>
  <c r="Q2" s="1"/>
  <c r="C17"/>
  <c r="P2" s="1"/>
  <c r="C16"/>
  <c r="O2" s="1"/>
  <c r="C15"/>
  <c r="N2" s="1"/>
  <c r="C13"/>
  <c r="L2" s="1"/>
  <c r="C12"/>
  <c r="I2" s="1"/>
  <c r="C11"/>
  <c r="H2" s="1"/>
  <c r="C10"/>
  <c r="G2" s="1"/>
  <c r="C9"/>
  <c r="F2" s="1"/>
  <c r="C8"/>
  <c r="E2" s="1"/>
  <c r="K2" i="10"/>
  <c r="J2"/>
  <c r="X2"/>
  <c r="Z2"/>
  <c r="L2"/>
  <c r="F2"/>
  <c r="I2"/>
  <c r="E2"/>
  <c r="D2"/>
  <c r="A2"/>
  <c r="B5" i="9"/>
  <c r="B2" i="6" l="1"/>
</calcChain>
</file>

<file path=xl/sharedStrings.xml><?xml version="1.0" encoding="utf-8"?>
<sst xmlns="http://schemas.openxmlformats.org/spreadsheetml/2006/main" count="487" uniqueCount="107">
  <si>
    <t>Grade</t>
  </si>
  <si>
    <t>Nom</t>
  </si>
  <si>
    <t>Prénom</t>
  </si>
  <si>
    <t>Date de Naissance</t>
  </si>
  <si>
    <t>Lieu de Naissance</t>
  </si>
  <si>
    <t>Téléphone</t>
  </si>
  <si>
    <t>Adresse</t>
  </si>
  <si>
    <t>Code Postal + Ville</t>
  </si>
  <si>
    <t>NIA</t>
  </si>
  <si>
    <t>NID</t>
  </si>
  <si>
    <t>CLC</t>
  </si>
  <si>
    <t>SGC</t>
  </si>
  <si>
    <t/>
  </si>
  <si>
    <t>No de la ligne de l'enregistrement courant</t>
  </si>
  <si>
    <t>Nombre d'enregistrements dans la BD</t>
  </si>
  <si>
    <t>Modification</t>
  </si>
  <si>
    <t>Date VSA</t>
  </si>
  <si>
    <t>Section</t>
  </si>
  <si>
    <t>N° Badge</t>
  </si>
  <si>
    <t>N° Portable</t>
  </si>
  <si>
    <t>Groupe</t>
  </si>
  <si>
    <t>Date de naissance</t>
  </si>
  <si>
    <t>Sexe</t>
  </si>
  <si>
    <t>Permis</t>
  </si>
  <si>
    <t>Divers</t>
  </si>
  <si>
    <t>Qualification</t>
  </si>
  <si>
    <t>Niveau PLS</t>
  </si>
  <si>
    <t>N° Passeport</t>
  </si>
  <si>
    <t>Date expiration passeport</t>
  </si>
  <si>
    <t>Validité du passeport</t>
  </si>
  <si>
    <t>Lieu du dernier Opex</t>
  </si>
  <si>
    <t>Date entrée en service</t>
  </si>
  <si>
    <t>Situation familiale</t>
  </si>
  <si>
    <t>N° Carte d'identité</t>
  </si>
  <si>
    <t>N°  tél. fixe</t>
  </si>
  <si>
    <t>Lieu de naissance</t>
  </si>
  <si>
    <t>Date de fin de contrat</t>
  </si>
  <si>
    <t>Date de la VAP</t>
  </si>
  <si>
    <t>Limite VSA</t>
  </si>
  <si>
    <t>Date limite de validité VSA</t>
  </si>
  <si>
    <t>Date délivrance secourisme</t>
  </si>
  <si>
    <t>Diplôme secourisme</t>
  </si>
  <si>
    <t>Date de ou des inaptitudes</t>
  </si>
  <si>
    <t>Décision pour l'Opex</t>
  </si>
  <si>
    <t>Nbre de mois inapte Opex</t>
  </si>
  <si>
    <t>Inapte Opex jusqu'au</t>
  </si>
  <si>
    <t>Décision pour l'OM</t>
  </si>
  <si>
    <t>Nbre de mois inapte OM</t>
  </si>
  <si>
    <t>Inapte OM jusqu'au</t>
  </si>
  <si>
    <t>Décision pour les CCPM</t>
  </si>
  <si>
    <t>Nbre de mois inapte CCPM</t>
  </si>
  <si>
    <t>Inapte CCPM jusqu'au</t>
  </si>
  <si>
    <t>Décision pour le TAP</t>
  </si>
  <si>
    <t>Nbre de mois inapte TAP</t>
  </si>
  <si>
    <t>Inapte TAP jusqu'au</t>
  </si>
  <si>
    <t>Restriction d'emploi</t>
  </si>
  <si>
    <t>Nbre de mois VSA</t>
  </si>
  <si>
    <t>N°</t>
  </si>
  <si>
    <t>N° carte identité</t>
  </si>
  <si>
    <t>N° tél. fixe</t>
  </si>
  <si>
    <t>N° badge</t>
  </si>
  <si>
    <t>Module protection</t>
  </si>
  <si>
    <t>M</t>
  </si>
  <si>
    <t>AFPS</t>
  </si>
  <si>
    <t>INAPTE</t>
  </si>
  <si>
    <t>F</t>
  </si>
  <si>
    <t>CNE</t>
  </si>
  <si>
    <t>LTT</t>
  </si>
  <si>
    <t>ASP</t>
  </si>
  <si>
    <t>MAJ</t>
  </si>
  <si>
    <t>ADC</t>
  </si>
  <si>
    <t>ADJ</t>
  </si>
  <si>
    <t>SGT</t>
  </si>
  <si>
    <t>CAL</t>
  </si>
  <si>
    <t>AVT</t>
  </si>
  <si>
    <t>CP + Ville</t>
  </si>
  <si>
    <t>Formulaire d'ajout de personnel</t>
  </si>
  <si>
    <t>Formulaire de suppression de personnel</t>
  </si>
  <si>
    <t>J</t>
  </si>
  <si>
    <t>V</t>
  </si>
  <si>
    <t>S</t>
  </si>
  <si>
    <t>D</t>
  </si>
  <si>
    <t>L</t>
  </si>
  <si>
    <t>A</t>
  </si>
  <si>
    <t>B</t>
  </si>
  <si>
    <t>C</t>
  </si>
  <si>
    <t>E</t>
  </si>
  <si>
    <t>G</t>
  </si>
  <si>
    <t>H</t>
  </si>
  <si>
    <t>I</t>
  </si>
  <si>
    <t>K</t>
  </si>
  <si>
    <t>N</t>
  </si>
  <si>
    <t>O</t>
  </si>
  <si>
    <t>P</t>
  </si>
  <si>
    <t>Q</t>
  </si>
  <si>
    <t>R</t>
  </si>
  <si>
    <t>T</t>
  </si>
  <si>
    <t>U</t>
  </si>
  <si>
    <t>W</t>
  </si>
  <si>
    <t>X</t>
  </si>
  <si>
    <t>Y</t>
  </si>
  <si>
    <t>Z</t>
  </si>
  <si>
    <t>AA</t>
  </si>
  <si>
    <t>AB</t>
  </si>
  <si>
    <t>AC</t>
  </si>
  <si>
    <t>AD</t>
  </si>
  <si>
    <t>tulipe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</si>
</sst>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\-dd/mm/yyyy"/>
    <numFmt numFmtId="166" formatCode="d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8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 tint="0.14999847407452621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0" xfId="0" applyFill="1"/>
    <xf numFmtId="14" fontId="0" fillId="0" borderId="0" xfId="0" applyNumberForma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4" borderId="0" xfId="0" applyFill="1"/>
    <xf numFmtId="0" fontId="1" fillId="4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0" fillId="5" borderId="1" xfId="0" applyFont="1" applyFill="1" applyBorder="1" applyAlignment="1">
      <alignment horizontal="center" vertical="center"/>
    </xf>
    <xf numFmtId="14" fontId="0" fillId="5" borderId="1" xfId="0" applyNumberFormat="1" applyFont="1" applyFill="1" applyBorder="1" applyAlignment="1">
      <alignment horizontal="center" vertical="center"/>
    </xf>
    <xf numFmtId="165" fontId="0" fillId="5" borderId="1" xfId="0" applyNumberFormat="1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  <protection locked="0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1" fillId="5" borderId="1" xfId="0" applyFont="1" applyFill="1" applyBorder="1" applyAlignment="1">
      <alignment horizontal="left" vertical="center" indent="2"/>
    </xf>
    <xf numFmtId="0" fontId="1" fillId="5" borderId="0" xfId="0" applyFont="1" applyFill="1" applyAlignment="1">
      <alignment horizontal="left" vertical="center" indent="2"/>
    </xf>
    <xf numFmtId="0" fontId="1" fillId="5" borderId="2" xfId="0" applyFont="1" applyFill="1" applyBorder="1" applyAlignment="1">
      <alignment horizontal="left" vertical="center" indent="2"/>
    </xf>
    <xf numFmtId="0" fontId="0" fillId="2" borderId="1" xfId="0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6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4" borderId="0" xfId="0" applyFill="1" applyAlignment="1"/>
    <xf numFmtId="0" fontId="0" fillId="5" borderId="1" xfId="0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1" fillId="4" borderId="0" xfId="0" applyFont="1" applyFill="1" applyAlignment="1" applyProtection="1">
      <alignment horizontal="center" vertical="center" wrapText="1"/>
    </xf>
    <xf numFmtId="0" fontId="0" fillId="4" borderId="0" xfId="0" applyFill="1" applyAlignment="1" applyProtection="1">
      <alignment horizontal="center" vertical="center"/>
    </xf>
    <xf numFmtId="0" fontId="0" fillId="4" borderId="0" xfId="0" applyFill="1" applyProtection="1"/>
    <xf numFmtId="0" fontId="1" fillId="5" borderId="1" xfId="0" applyFont="1" applyFill="1" applyBorder="1" applyAlignment="1" applyProtection="1">
      <alignment horizontal="left" vertical="center" indent="1"/>
    </xf>
    <xf numFmtId="14" fontId="1" fillId="5" borderId="1" xfId="0" applyNumberFormat="1" applyFont="1" applyFill="1" applyBorder="1" applyAlignment="1" applyProtection="1">
      <alignment horizontal="left" vertical="center" wrapText="1" indent="1"/>
    </xf>
    <xf numFmtId="0" fontId="1" fillId="5" borderId="1" xfId="0" applyFont="1" applyFill="1" applyBorder="1" applyAlignment="1" applyProtection="1">
      <alignment horizontal="left" vertical="center" wrapText="1" indent="1"/>
    </xf>
    <xf numFmtId="0" fontId="1" fillId="7" borderId="1" xfId="0" applyFont="1" applyFill="1" applyBorder="1" applyAlignment="1" applyProtection="1">
      <alignment horizontal="center" vertical="center" wrapText="1"/>
    </xf>
    <xf numFmtId="0" fontId="1" fillId="7" borderId="5" xfId="0" applyFont="1" applyFill="1" applyBorder="1" applyAlignment="1" applyProtection="1">
      <alignment horizontal="center" vertical="center" wrapText="1"/>
    </xf>
    <xf numFmtId="0" fontId="1" fillId="7" borderId="7" xfId="0" applyFont="1" applyFill="1" applyBorder="1" applyAlignment="1" applyProtection="1">
      <alignment horizontal="center" vertical="center" wrapText="1"/>
    </xf>
    <xf numFmtId="14" fontId="0" fillId="2" borderId="1" xfId="0" applyNumberFormat="1" applyFill="1" applyBorder="1" applyAlignment="1" applyProtection="1">
      <alignment horizontal="center" vertical="center"/>
    </xf>
    <xf numFmtId="0" fontId="0" fillId="2" borderId="1" xfId="0" applyFill="1" applyBorder="1" applyAlignment="1">
      <alignment horizontal="left" vertical="center" indent="2"/>
    </xf>
    <xf numFmtId="0" fontId="0" fillId="2" borderId="3" xfId="0" applyFill="1" applyBorder="1" applyAlignment="1">
      <alignment horizontal="left" vertical="center" indent="2"/>
    </xf>
    <xf numFmtId="0" fontId="0" fillId="5" borderId="1" xfId="0" applyFill="1" applyBorder="1" applyAlignment="1" applyProtection="1">
      <alignment horizontal="center" vertical="center"/>
    </xf>
    <xf numFmtId="14" fontId="0" fillId="5" borderId="1" xfId="0" applyNumberFormat="1" applyFill="1" applyBorder="1" applyAlignment="1" applyProtection="1">
      <alignment horizontal="center" vertical="center"/>
    </xf>
    <xf numFmtId="0" fontId="1" fillId="4" borderId="1" xfId="0" applyFont="1" applyFill="1" applyBorder="1" applyAlignment="1" applyProtection="1">
      <alignment horizontal="center" vertical="center" wrapText="1"/>
    </xf>
    <xf numFmtId="14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5" xfId="0" applyFont="1" applyFill="1" applyBorder="1" applyAlignment="1" applyProtection="1">
      <alignment horizontal="center" vertical="center" wrapText="1"/>
    </xf>
    <xf numFmtId="0" fontId="1" fillId="4" borderId="7" xfId="0" applyFont="1" applyFill="1" applyBorder="1" applyAlignment="1" applyProtection="1">
      <alignment horizontal="center" vertical="center" wrapText="1"/>
    </xf>
    <xf numFmtId="0" fontId="2" fillId="4" borderId="0" xfId="0" applyFont="1" applyFill="1" applyAlignment="1" applyProtection="1">
      <alignment horizontal="center" vertical="center"/>
    </xf>
    <xf numFmtId="14" fontId="0" fillId="4" borderId="0" xfId="0" applyNumberFormat="1" applyFill="1" applyAlignment="1" applyProtection="1">
      <alignment horizontal="center" vertical="center"/>
    </xf>
    <xf numFmtId="0" fontId="0" fillId="4" borderId="6" xfId="0" applyFill="1" applyBorder="1" applyAlignment="1" applyProtection="1">
      <alignment horizontal="center" vertical="center"/>
    </xf>
    <xf numFmtId="0" fontId="0" fillId="4" borderId="0" xfId="0" applyFill="1" applyProtection="1">
      <protection locked="0"/>
    </xf>
    <xf numFmtId="22" fontId="0" fillId="4" borderId="0" xfId="0" applyNumberFormat="1" applyFill="1"/>
    <xf numFmtId="166" fontId="0" fillId="4" borderId="0" xfId="0" applyNumberFormat="1" applyFill="1"/>
    <xf numFmtId="14" fontId="0" fillId="4" borderId="0" xfId="0" applyNumberFormat="1" applyFill="1"/>
    <xf numFmtId="14" fontId="0" fillId="2" borderId="0" xfId="0" applyNumberFormat="1" applyFill="1"/>
    <xf numFmtId="0" fontId="0" fillId="8" borderId="0" xfId="0" applyFill="1"/>
    <xf numFmtId="0" fontId="0" fillId="8" borderId="0" xfId="0" applyFill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166" fontId="0" fillId="8" borderId="0" xfId="0" applyNumberFormat="1" applyFill="1" applyAlignment="1">
      <alignment horizontal="center" vertical="center"/>
    </xf>
    <xf numFmtId="0" fontId="0" fillId="4" borderId="0" xfId="0" applyNumberFormat="1" applyFill="1"/>
    <xf numFmtId="0" fontId="0" fillId="2" borderId="0" xfId="0" applyNumberFormat="1" applyFill="1"/>
    <xf numFmtId="0" fontId="5" fillId="4" borderId="0" xfId="0" applyFont="1" applyFill="1" applyAlignment="1" applyProtection="1">
      <alignment horizontal="center" vertical="center"/>
    </xf>
    <xf numFmtId="14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/>
    </xf>
    <xf numFmtId="0" fontId="0" fillId="9" borderId="0" xfId="0" applyFill="1"/>
    <xf numFmtId="0" fontId="1" fillId="10" borderId="2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left" vertical="center" indent="2"/>
    </xf>
    <xf numFmtId="0" fontId="0" fillId="10" borderId="3" xfId="0" applyFill="1" applyBorder="1" applyAlignment="1">
      <alignment horizontal="left" vertical="center" indent="2"/>
    </xf>
    <xf numFmtId="0" fontId="0" fillId="10" borderId="0" xfId="0" applyFill="1"/>
    <xf numFmtId="0" fontId="7" fillId="10" borderId="0" xfId="0" applyFont="1" applyFill="1" applyBorder="1" applyAlignment="1">
      <alignment horizontal="center" vertical="center"/>
    </xf>
    <xf numFmtId="0" fontId="0" fillId="10" borderId="0" xfId="0" applyNumberFormat="1" applyFill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colors>
    <mruColors>
      <color rgb="FF420000"/>
      <color rgb="FF7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590551</xdr:colOff>
      <xdr:row>4</xdr:row>
      <xdr:rowOff>47624</xdr:rowOff>
    </xdr:from>
    <xdr:to>
      <xdr:col>18</xdr:col>
      <xdr:colOff>464551</xdr:colOff>
      <xdr:row>7</xdr:row>
      <xdr:rowOff>16124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2020551" y="809624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Ajout de personnel</a:t>
          </a:r>
        </a:p>
      </xdr:txBody>
    </xdr:sp>
    <xdr:clientData/>
  </xdr:twoCellAnchor>
  <xdr:twoCellAnchor>
    <xdr:from>
      <xdr:col>15</xdr:col>
      <xdr:colOff>590549</xdr:colOff>
      <xdr:row>7</xdr:row>
      <xdr:rowOff>123825</xdr:rowOff>
    </xdr:from>
    <xdr:to>
      <xdr:col>18</xdr:col>
      <xdr:colOff>464549</xdr:colOff>
      <xdr:row>10</xdr:row>
      <xdr:rowOff>92325</xdr:rowOff>
    </xdr:to>
    <xdr:sp macro="[0]!Rectangleàcoinsarrondis8_Cliquer" textlink="">
      <xdr:nvSpPr>
        <xdr:cNvPr id="9" name="Rectangle à coins arrondis 8"/>
        <xdr:cNvSpPr/>
      </xdr:nvSpPr>
      <xdr:spPr>
        <a:xfrm>
          <a:off x="12020549" y="1457325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Suppression de personnel</a:t>
          </a:r>
        </a:p>
      </xdr:txBody>
    </xdr:sp>
    <xdr:clientData/>
  </xdr:twoCellAnchor>
  <xdr:twoCellAnchor>
    <xdr:from>
      <xdr:col>15</xdr:col>
      <xdr:colOff>590550</xdr:colOff>
      <xdr:row>11</xdr:row>
      <xdr:rowOff>19050</xdr:rowOff>
    </xdr:from>
    <xdr:to>
      <xdr:col>18</xdr:col>
      <xdr:colOff>464550</xdr:colOff>
      <xdr:row>13</xdr:row>
      <xdr:rowOff>178050</xdr:rowOff>
    </xdr:to>
    <xdr:sp macro="[0]!Rectangleàcoinsarrondis9_Cliquer" textlink="">
      <xdr:nvSpPr>
        <xdr:cNvPr id="10" name="Rectangle à coins arrondis 9"/>
        <xdr:cNvSpPr/>
      </xdr:nvSpPr>
      <xdr:spPr>
        <a:xfrm>
          <a:off x="12020550" y="2114550"/>
          <a:ext cx="2160000" cy="540000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Modifier un personnel</a:t>
          </a:r>
        </a:p>
      </xdr:txBody>
    </xdr:sp>
    <xdr:clientData/>
  </xdr:twoCellAnchor>
  <xdr:oneCellAnchor>
    <xdr:from>
      <xdr:col>2</xdr:col>
      <xdr:colOff>350596</xdr:colOff>
      <xdr:row>3</xdr:row>
      <xdr:rowOff>122994</xdr:rowOff>
    </xdr:from>
    <xdr:ext cx="3034485" cy="1189585"/>
    <xdr:sp macro="" textlink="">
      <xdr:nvSpPr>
        <xdr:cNvPr id="3" name="Rectangle 2"/>
        <xdr:cNvSpPr/>
      </xdr:nvSpPr>
      <xdr:spPr>
        <a:xfrm rot="20787132">
          <a:off x="1874596" y="694494"/>
          <a:ext cx="3034485" cy="1189585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threePt" dir="t"/>
          </a:scene3d>
          <a:sp3d extrusionH="57150">
            <a:bevelT w="57150" h="38100" prst="artDeco"/>
          </a:sp3d>
        </a:bodyPr>
        <a:lstStyle/>
        <a:p>
          <a:pPr algn="ctr"/>
          <a:r>
            <a:rPr lang="fr-FR" sz="11500" b="1" cap="none" spc="0">
              <a:ln w="0"/>
              <a:solidFill>
                <a:srgbClr val="420000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  <a:reflection blurRad="6350" stA="53000" endA="300" endPos="35500" dir="5400000" sy="-90000" algn="bl" rotWithShape="0"/>
              </a:effectLst>
            </a:rPr>
            <a:t>EP 1G 123</a:t>
          </a:r>
        </a:p>
      </xdr:txBody>
    </xdr:sp>
    <xdr:clientData/>
  </xdr:oneCellAnchor>
  <xdr:oneCellAnchor>
    <xdr:from>
      <xdr:col>3</xdr:col>
      <xdr:colOff>677584</xdr:colOff>
      <xdr:row>7</xdr:row>
      <xdr:rowOff>75381</xdr:rowOff>
    </xdr:from>
    <xdr:ext cx="3235886" cy="1344663"/>
    <xdr:sp macro="" textlink="">
      <xdr:nvSpPr>
        <xdr:cNvPr id="4" name="Rectangle 3"/>
        <xdr:cNvSpPr/>
      </xdr:nvSpPr>
      <xdr:spPr>
        <a:xfrm rot="20355208">
          <a:off x="2963584" y="1408881"/>
          <a:ext cx="3235886" cy="134466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8000" b="1" cap="none" spc="0">
              <a:ln w="19050">
                <a:solidFill>
                  <a:srgbClr val="420000"/>
                </a:solidFill>
                <a:prstDash val="solid"/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</a:rPr>
            <a:t>Accueil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1343025</xdr:colOff>
      <xdr:row>27</xdr:row>
      <xdr:rowOff>85725</xdr:rowOff>
    </xdr:from>
    <xdr:to>
      <xdr:col>5</xdr:col>
      <xdr:colOff>134100</xdr:colOff>
      <xdr:row>29</xdr:row>
      <xdr:rowOff>0</xdr:rowOff>
    </xdr:to>
    <xdr:sp macro="[0]!aller_a_enregistrement_suivant" textlink="">
      <xdr:nvSpPr>
        <xdr:cNvPr id="3" name="Flèche droite 2"/>
        <xdr:cNvSpPr/>
      </xdr:nvSpPr>
      <xdr:spPr>
        <a:xfrm>
          <a:off x="7848600" y="6143625"/>
          <a:ext cx="705600" cy="409575"/>
        </a:xfrm>
        <a:prstGeom prst="rightArrow">
          <a:avLst/>
        </a:prstGeom>
        <a:solidFill>
          <a:schemeClr val="tx1">
            <a:lumMod val="85000"/>
            <a:lumOff val="15000"/>
          </a:schemeClr>
        </a:solidFill>
        <a:ln w="19050"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4</xdr:col>
      <xdr:colOff>285750</xdr:colOff>
      <xdr:row>27</xdr:row>
      <xdr:rowOff>85725</xdr:rowOff>
    </xdr:from>
    <xdr:to>
      <xdr:col>4</xdr:col>
      <xdr:colOff>990600</xdr:colOff>
      <xdr:row>29</xdr:row>
      <xdr:rowOff>825</xdr:rowOff>
    </xdr:to>
    <xdr:sp macro="[0]!aller_a_enregistrement_precedent" textlink="">
      <xdr:nvSpPr>
        <xdr:cNvPr id="4" name="Flèche droite 3"/>
        <xdr:cNvSpPr/>
      </xdr:nvSpPr>
      <xdr:spPr>
        <a:xfrm rot="10800000">
          <a:off x="6791325" y="6143625"/>
          <a:ext cx="704850" cy="410400"/>
        </a:xfrm>
        <a:prstGeom prst="rightArrow">
          <a:avLst/>
        </a:prstGeom>
        <a:solidFill>
          <a:schemeClr val="tx1">
            <a:lumMod val="85000"/>
            <a:lumOff val="15000"/>
          </a:schemeClr>
        </a:solidFill>
        <a:ln w="19050"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0</xdr:colOff>
      <xdr:row>25</xdr:row>
      <xdr:rowOff>95250</xdr:rowOff>
    </xdr:from>
    <xdr:to>
      <xdr:col>7</xdr:col>
      <xdr:colOff>0</xdr:colOff>
      <xdr:row>28</xdr:row>
      <xdr:rowOff>123825</xdr:rowOff>
    </xdr:to>
    <xdr:sp macro="[0]!modification_BDD" textlink="">
      <xdr:nvSpPr>
        <xdr:cNvPr id="9" name="Rectangle 8"/>
        <xdr:cNvSpPr/>
      </xdr:nvSpPr>
      <xdr:spPr>
        <a:xfrm>
          <a:off x="10334625" y="4857750"/>
          <a:ext cx="1914525" cy="600075"/>
        </a:xfrm>
        <a:prstGeom prst="rect">
          <a:avLst/>
        </a:prstGeom>
        <a:gradFill flip="none" rotWithShape="1">
          <a:gsLst>
            <a:gs pos="6000">
              <a:schemeClr val="tx1">
                <a:lumMod val="85000"/>
                <a:lumOff val="15000"/>
              </a:schemeClr>
            </a:gs>
            <a:gs pos="93000">
              <a:srgbClr val="420000"/>
            </a:gs>
          </a:gsLst>
          <a:lin ang="5400000" scaled="1"/>
          <a:tileRect/>
        </a:gradFill>
        <a:ln w="19050">
          <a:solidFill>
            <a:sysClr val="windowText" lastClr="000000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Validation des modifications</a:t>
          </a:r>
        </a:p>
      </xdr:txBody>
    </xdr:sp>
    <xdr:clientData/>
  </xdr:twoCellAnchor>
  <xdr:twoCellAnchor>
    <xdr:from>
      <xdr:col>1</xdr:col>
      <xdr:colOff>28575</xdr:colOff>
      <xdr:row>30</xdr:row>
      <xdr:rowOff>28574</xdr:rowOff>
    </xdr:from>
    <xdr:to>
      <xdr:col>1</xdr:col>
      <xdr:colOff>1019175</xdr:colOff>
      <xdr:row>32</xdr:row>
      <xdr:rowOff>95249</xdr:rowOff>
    </xdr:to>
    <xdr:sp macro="[0]!Administratif_Rectangleàcoinsarrondis1_Cliquer" textlink="">
      <xdr:nvSpPr>
        <xdr:cNvPr id="2" name="Rectangle à coins arrondis 1"/>
        <xdr:cNvSpPr/>
      </xdr:nvSpPr>
      <xdr:spPr>
        <a:xfrm>
          <a:off x="790575" y="6772274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14</xdr:row>
      <xdr:rowOff>114300</xdr:rowOff>
    </xdr:from>
    <xdr:to>
      <xdr:col>1</xdr:col>
      <xdr:colOff>1038225</xdr:colOff>
      <xdr:row>16</xdr:row>
      <xdr:rowOff>180975</xdr:rowOff>
    </xdr:to>
    <xdr:sp macro="[0]!Administratif_Rectangleàcoinsarrondis1_Cliquer" textlink="">
      <xdr:nvSpPr>
        <xdr:cNvPr id="3" name="Rectangle à coins arrondis 2"/>
        <xdr:cNvSpPr/>
      </xdr:nvSpPr>
      <xdr:spPr>
        <a:xfrm>
          <a:off x="809625" y="4419600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14</xdr:row>
      <xdr:rowOff>28575</xdr:rowOff>
    </xdr:from>
    <xdr:to>
      <xdr:col>1</xdr:col>
      <xdr:colOff>971550</xdr:colOff>
      <xdr:row>16</xdr:row>
      <xdr:rowOff>95250</xdr:rowOff>
    </xdr:to>
    <xdr:sp macro="[0]!Administratif_Rectangleàcoinsarrondis1_Cliquer" textlink="">
      <xdr:nvSpPr>
        <xdr:cNvPr id="4" name="Rectangle à coins arrondis 3"/>
        <xdr:cNvSpPr/>
      </xdr:nvSpPr>
      <xdr:spPr>
        <a:xfrm>
          <a:off x="742950" y="4419600"/>
          <a:ext cx="990600" cy="447675"/>
        </a:xfrm>
        <a:prstGeom prst="round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Menu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4</xdr:row>
      <xdr:rowOff>104775</xdr:rowOff>
    </xdr:from>
    <xdr:to>
      <xdr:col>9</xdr:col>
      <xdr:colOff>19050</xdr:colOff>
      <xdr:row>9</xdr:row>
      <xdr:rowOff>123825</xdr:rowOff>
    </xdr:to>
    <xdr:pic macro="[0]!Image1_Cliquer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 xmlns="">
                <a14:imgLayer r:embed="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124200" y="866775"/>
          <a:ext cx="1019175" cy="1019175"/>
        </a:xfrm>
        <a:prstGeom prst="rect">
          <a:avLst/>
        </a:prstGeom>
        <a:noFill/>
        <a:effectLst>
          <a:glow rad="127000">
            <a:schemeClr val="accent1">
              <a:alpha val="0"/>
            </a:schemeClr>
          </a:glow>
          <a:softEdge rad="31750"/>
        </a:effectLst>
      </xdr:spPr>
    </xdr:pic>
    <xdr:clientData/>
  </xdr:twoCellAnchor>
  <xdr:twoCellAnchor editAs="oneCell">
    <xdr:from>
      <xdr:col>9</xdr:col>
      <xdr:colOff>142875</xdr:colOff>
      <xdr:row>9</xdr:row>
      <xdr:rowOff>190499</xdr:rowOff>
    </xdr:from>
    <xdr:to>
      <xdr:col>13</xdr:col>
      <xdr:colOff>232275</xdr:colOff>
      <xdr:row>11</xdr:row>
      <xdr:rowOff>169499</xdr:rowOff>
    </xdr:to>
    <xdr:sp macro="[0]!Rectangle4_Cliquer" textlink="">
      <xdr:nvSpPr>
        <xdr:cNvPr id="5" name="Rectangle 4"/>
        <xdr:cNvSpPr/>
      </xdr:nvSpPr>
      <xdr:spPr>
        <a:xfrm>
          <a:off x="4267200" y="1952624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1</a:t>
          </a:r>
        </a:p>
      </xdr:txBody>
    </xdr:sp>
    <xdr:clientData/>
  </xdr:twoCellAnchor>
  <xdr:twoCellAnchor editAs="oneCell">
    <xdr:from>
      <xdr:col>14</xdr:col>
      <xdr:colOff>104775</xdr:colOff>
      <xdr:row>10</xdr:row>
      <xdr:rowOff>0</xdr:rowOff>
    </xdr:from>
    <xdr:to>
      <xdr:col>18</xdr:col>
      <xdr:colOff>194175</xdr:colOff>
      <xdr:row>11</xdr:row>
      <xdr:rowOff>169500</xdr:rowOff>
    </xdr:to>
    <xdr:sp macro="[0]!Rectangle5_Cliquer" textlink="">
      <xdr:nvSpPr>
        <xdr:cNvPr id="6" name="Rectangle 5"/>
        <xdr:cNvSpPr/>
      </xdr:nvSpPr>
      <xdr:spPr>
        <a:xfrm>
          <a:off x="5467350" y="1952625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2</a:t>
          </a:r>
        </a:p>
      </xdr:txBody>
    </xdr:sp>
    <xdr:clientData/>
  </xdr:twoCellAnchor>
  <xdr:twoCellAnchor editAs="oneCell">
    <xdr:from>
      <xdr:col>19</xdr:col>
      <xdr:colOff>57150</xdr:colOff>
      <xdr:row>9</xdr:row>
      <xdr:rowOff>190499</xdr:rowOff>
    </xdr:from>
    <xdr:to>
      <xdr:col>23</xdr:col>
      <xdr:colOff>146550</xdr:colOff>
      <xdr:row>11</xdr:row>
      <xdr:rowOff>169499</xdr:rowOff>
    </xdr:to>
    <xdr:sp macro="[0]!Rectangle6_Cliquer" textlink="">
      <xdr:nvSpPr>
        <xdr:cNvPr id="7" name="Rectangle 6"/>
        <xdr:cNvSpPr/>
      </xdr:nvSpPr>
      <xdr:spPr>
        <a:xfrm>
          <a:off x="6657975" y="1952624"/>
          <a:ext cx="1080000" cy="360000"/>
        </a:xfrm>
        <a:prstGeom prst="rect">
          <a:avLst/>
        </a:prstGeom>
        <a:solidFill>
          <a:schemeClr val="tx1">
            <a:lumMod val="85000"/>
            <a:lumOff val="15000"/>
          </a:schemeClr>
        </a:solidFill>
        <a:ln>
          <a:solidFill>
            <a:srgbClr val="42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GROUPE 3</a:t>
          </a:r>
        </a:p>
      </xdr:txBody>
    </xdr:sp>
    <xdr:clientData/>
  </xdr:twoCellAnchor>
  <xdr:twoCellAnchor>
    <xdr:from>
      <xdr:col>17</xdr:col>
      <xdr:colOff>146050</xdr:colOff>
      <xdr:row>2</xdr:row>
      <xdr:rowOff>50800</xdr:rowOff>
    </xdr:from>
    <xdr:to>
      <xdr:col>31</xdr:col>
      <xdr:colOff>139700</xdr:colOff>
      <xdr:row>6</xdr:row>
      <xdr:rowOff>25400</xdr:rowOff>
    </xdr:to>
    <xdr:sp macro="" textlink="">
      <xdr:nvSpPr>
        <xdr:cNvPr id="8" name="ZoneTexte 7"/>
        <xdr:cNvSpPr txBox="1"/>
      </xdr:nvSpPr>
      <xdr:spPr>
        <a:xfrm>
          <a:off x="6559550" y="419100"/>
          <a:ext cx="3638550" cy="762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/>
            <a:t>Je veux que suivant la valeur qu'il y a dans ("Feuil2!E13"), il y est une recherche sur ("BDD!C:C") et que quand il trouve la valeur recherché il prenne le nom correspondant dans la colonne ("BDD!E:E") et qu'il le copie dans ("Feuil2!D16")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I17:J19"/>
  <sheetViews>
    <sheetView workbookViewId="0">
      <selection activeCell="J14" sqref="J14"/>
    </sheetView>
  </sheetViews>
  <sheetFormatPr baseColWidth="10" defaultColWidth="11.453125" defaultRowHeight="14.5"/>
  <cols>
    <col min="1" max="16384" width="11.453125" style="17"/>
  </cols>
  <sheetData>
    <row r="17" spans="9:10">
      <c r="J17" s="44"/>
    </row>
    <row r="19" spans="9:10">
      <c r="I19" s="6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AW96"/>
  <sheetViews>
    <sheetView showZeros="0" topLeftCell="A2" workbookViewId="0">
      <selection activeCell="H17" sqref="H17"/>
    </sheetView>
  </sheetViews>
  <sheetFormatPr baseColWidth="10" defaultRowHeight="14.5"/>
  <cols>
    <col min="1" max="1" width="7.7265625" bestFit="1" customWidth="1"/>
    <col min="2" max="2" width="17.7265625" bestFit="1" customWidth="1"/>
    <col min="3" max="3" width="12.26953125" style="87" bestFit="1" customWidth="1"/>
    <col min="4" max="4" width="11" bestFit="1" customWidth="1"/>
    <col min="5" max="5" width="20.54296875" style="91" customWidth="1"/>
    <col min="6" max="6" width="16" customWidth="1"/>
    <col min="7" max="7" width="12.26953125" customWidth="1"/>
    <col min="8" max="8" width="16" customWidth="1"/>
    <col min="9" max="9" width="16.26953125" customWidth="1"/>
    <col min="10" max="10" width="19.26953125" bestFit="1" customWidth="1"/>
    <col min="11" max="11" width="16.26953125" customWidth="1"/>
    <col min="12" max="12" width="9.81640625" bestFit="1" customWidth="1"/>
    <col min="13" max="13" width="11.7265625" bestFit="1" customWidth="1"/>
    <col min="14" max="14" width="11.1796875" bestFit="1" customWidth="1"/>
    <col min="15" max="15" width="17" bestFit="1" customWidth="1"/>
    <col min="16" max="16" width="15.26953125" bestFit="1" customWidth="1"/>
    <col min="17" max="17" width="16.81640625" bestFit="1" customWidth="1"/>
    <col min="18" max="18" width="19.26953125" bestFit="1" customWidth="1"/>
    <col min="19" max="19" width="15.26953125" bestFit="1" customWidth="1"/>
    <col min="20" max="20" width="17.26953125" bestFit="1" customWidth="1"/>
    <col min="21" max="21" width="16.1796875" bestFit="1" customWidth="1"/>
    <col min="22" max="22" width="13.54296875" bestFit="1" customWidth="1"/>
    <col min="23" max="23" width="12.7265625" bestFit="1" customWidth="1"/>
    <col min="24" max="24" width="15.7265625" bestFit="1" customWidth="1"/>
    <col min="25" max="25" width="15" bestFit="1" customWidth="1"/>
    <col min="26" max="26" width="21.1796875" bestFit="1" customWidth="1"/>
    <col min="27" max="27" width="15.26953125" bestFit="1" customWidth="1"/>
    <col min="28" max="28" width="13.54296875" bestFit="1" customWidth="1"/>
    <col min="29" max="29" width="14" style="6" bestFit="1" customWidth="1"/>
    <col min="31" max="31" width="17" bestFit="1" customWidth="1"/>
    <col min="32" max="32" width="10.54296875" bestFit="1" customWidth="1"/>
    <col min="33" max="33" width="18.54296875" customWidth="1"/>
    <col min="34" max="34" width="19.453125" bestFit="1" customWidth="1"/>
    <col min="35" max="35" width="15.7265625" bestFit="1" customWidth="1"/>
    <col min="36" max="36" width="18.7265625" bestFit="1" customWidth="1"/>
    <col min="37" max="37" width="16" bestFit="1" customWidth="1"/>
    <col min="38" max="38" width="17.453125" bestFit="1" customWidth="1"/>
    <col min="39" max="39" width="16.453125" bestFit="1" customWidth="1"/>
    <col min="40" max="40" width="14.54296875" bestFit="1" customWidth="1"/>
    <col min="41" max="41" width="17.453125" bestFit="1" customWidth="1"/>
    <col min="42" max="42" width="15" bestFit="1" customWidth="1"/>
    <col min="43" max="43" width="17.7265625" bestFit="1" customWidth="1"/>
    <col min="44" max="44" width="17.453125" bestFit="1" customWidth="1"/>
    <col min="45" max="45" width="17" bestFit="1" customWidth="1"/>
    <col min="46" max="46" width="15.7265625" bestFit="1" customWidth="1"/>
    <col min="47" max="47" width="17.453125" bestFit="1" customWidth="1"/>
    <col min="48" max="49" width="15.1796875" bestFit="1" customWidth="1"/>
  </cols>
  <sheetData>
    <row r="1" spans="1:49" s="10" customFormat="1" ht="35.25" customHeight="1">
      <c r="A1" s="14" t="s">
        <v>57</v>
      </c>
      <c r="B1" s="14" t="s">
        <v>17</v>
      </c>
      <c r="C1" s="84" t="s">
        <v>20</v>
      </c>
      <c r="D1" s="14" t="s">
        <v>0</v>
      </c>
      <c r="E1" s="88" t="s">
        <v>1</v>
      </c>
      <c r="F1" s="14" t="s">
        <v>2</v>
      </c>
      <c r="G1" s="14" t="s">
        <v>8</v>
      </c>
      <c r="H1" s="14" t="s">
        <v>9</v>
      </c>
      <c r="I1" s="14" t="s">
        <v>21</v>
      </c>
      <c r="J1" s="14" t="s">
        <v>6</v>
      </c>
      <c r="K1" s="14" t="s">
        <v>75</v>
      </c>
      <c r="L1" s="14" t="s">
        <v>22</v>
      </c>
      <c r="M1" s="14" t="s">
        <v>23</v>
      </c>
      <c r="N1" s="14" t="s">
        <v>24</v>
      </c>
      <c r="O1" s="14" t="s">
        <v>25</v>
      </c>
      <c r="P1" s="14" t="s">
        <v>26</v>
      </c>
      <c r="Q1" s="14" t="s">
        <v>27</v>
      </c>
      <c r="R1" s="14" t="s">
        <v>28</v>
      </c>
      <c r="S1" s="14" t="s">
        <v>29</v>
      </c>
      <c r="T1" s="14" t="s">
        <v>30</v>
      </c>
      <c r="U1" s="14" t="s">
        <v>31</v>
      </c>
      <c r="V1" s="14" t="s">
        <v>32</v>
      </c>
      <c r="W1" s="14" t="s">
        <v>58</v>
      </c>
      <c r="X1" s="14" t="s">
        <v>19</v>
      </c>
      <c r="Y1" s="14" t="s">
        <v>59</v>
      </c>
      <c r="Z1" s="14" t="s">
        <v>35</v>
      </c>
      <c r="AA1" s="14" t="s">
        <v>36</v>
      </c>
      <c r="AB1" s="15" t="s">
        <v>60</v>
      </c>
      <c r="AC1" s="16" t="s">
        <v>37</v>
      </c>
      <c r="AD1" s="14" t="s">
        <v>16</v>
      </c>
      <c r="AE1" s="14" t="s">
        <v>56</v>
      </c>
      <c r="AF1" s="14" t="s">
        <v>38</v>
      </c>
      <c r="AG1" s="14" t="s">
        <v>39</v>
      </c>
      <c r="AH1" s="14" t="s">
        <v>40</v>
      </c>
      <c r="AI1" s="14" t="s">
        <v>41</v>
      </c>
      <c r="AJ1" s="14" t="s">
        <v>42</v>
      </c>
      <c r="AK1" s="14" t="s">
        <v>43</v>
      </c>
      <c r="AL1" s="14" t="s">
        <v>44</v>
      </c>
      <c r="AM1" s="14" t="s">
        <v>45</v>
      </c>
      <c r="AN1" s="14" t="s">
        <v>46</v>
      </c>
      <c r="AO1" s="14" t="s">
        <v>47</v>
      </c>
      <c r="AP1" s="14" t="s">
        <v>48</v>
      </c>
      <c r="AQ1" s="14" t="s">
        <v>49</v>
      </c>
      <c r="AR1" s="14" t="s">
        <v>50</v>
      </c>
      <c r="AS1" s="14" t="s">
        <v>51</v>
      </c>
      <c r="AT1" s="14" t="s">
        <v>52</v>
      </c>
      <c r="AU1" s="14" t="s">
        <v>53</v>
      </c>
      <c r="AV1" s="14" t="s">
        <v>54</v>
      </c>
      <c r="AW1" s="14" t="s">
        <v>55</v>
      </c>
    </row>
    <row r="2" spans="1:49" s="10" customFormat="1" ht="15" customHeight="1">
      <c r="A2" s="13">
        <v>1</v>
      </c>
      <c r="B2" s="38"/>
      <c r="C2" s="85">
        <v>3</v>
      </c>
      <c r="D2" s="57" t="s">
        <v>11</v>
      </c>
      <c r="E2" s="89" t="s">
        <v>83</v>
      </c>
      <c r="F2" s="57"/>
      <c r="G2" s="13"/>
      <c r="H2" s="13"/>
      <c r="I2" s="37">
        <v>0</v>
      </c>
      <c r="J2" s="13" t="s">
        <v>12</v>
      </c>
      <c r="K2" s="13" t="s">
        <v>12</v>
      </c>
      <c r="L2" s="13"/>
      <c r="M2" s="13"/>
      <c r="N2" s="13"/>
      <c r="O2" s="13"/>
      <c r="P2" s="37"/>
      <c r="Q2" s="13"/>
      <c r="R2" s="13"/>
      <c r="S2" s="37"/>
      <c r="T2" s="13"/>
      <c r="U2" s="13"/>
      <c r="V2" s="13"/>
      <c r="W2" s="13"/>
      <c r="X2" s="13" t="s">
        <v>12</v>
      </c>
      <c r="Y2" s="37"/>
      <c r="Z2" s="13" t="s">
        <v>12</v>
      </c>
      <c r="AA2" s="13"/>
      <c r="AB2" s="13"/>
      <c r="AC2" s="13"/>
      <c r="AD2" s="13"/>
      <c r="AE2" s="13"/>
      <c r="AF2" s="37"/>
      <c r="AG2" s="13"/>
      <c r="AH2" s="37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43"/>
      <c r="AW2" s="43"/>
    </row>
    <row r="3" spans="1:49" s="10" customFormat="1" ht="15" customHeight="1">
      <c r="A3" s="38">
        <v>2</v>
      </c>
      <c r="B3" s="38"/>
      <c r="C3" s="85">
        <v>3</v>
      </c>
      <c r="D3" s="58" t="s">
        <v>72</v>
      </c>
      <c r="E3" s="90" t="s">
        <v>84</v>
      </c>
      <c r="F3" s="58"/>
      <c r="G3" s="38"/>
      <c r="H3" s="38"/>
      <c r="I3" s="39">
        <v>0</v>
      </c>
      <c r="J3" s="38" t="s">
        <v>12</v>
      </c>
      <c r="K3" s="38" t="s">
        <v>12</v>
      </c>
      <c r="L3" s="38"/>
      <c r="M3" s="38"/>
      <c r="N3" s="38"/>
      <c r="O3" s="38"/>
      <c r="P3" s="39"/>
      <c r="Q3" s="38"/>
      <c r="R3" s="38"/>
      <c r="S3" s="39"/>
      <c r="T3" s="38"/>
      <c r="U3" s="38"/>
      <c r="V3" s="38"/>
      <c r="W3" s="38"/>
      <c r="X3" s="38" t="s">
        <v>12</v>
      </c>
      <c r="Y3" s="39"/>
      <c r="Z3" s="38" t="s">
        <v>12</v>
      </c>
      <c r="AA3" s="38"/>
      <c r="AB3" s="38"/>
      <c r="AC3" s="38"/>
      <c r="AD3" s="38"/>
      <c r="AE3" s="38"/>
      <c r="AF3" s="39"/>
      <c r="AG3" s="38"/>
      <c r="AH3" s="39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40"/>
      <c r="AW3" s="40"/>
    </row>
    <row r="4" spans="1:49" s="10" customFormat="1" ht="15" customHeight="1">
      <c r="A4" s="13">
        <v>3</v>
      </c>
      <c r="B4" s="38"/>
      <c r="C4" s="85">
        <v>3</v>
      </c>
      <c r="D4" s="58" t="s">
        <v>72</v>
      </c>
      <c r="E4" s="89" t="s">
        <v>85</v>
      </c>
      <c r="F4" s="58"/>
      <c r="G4" s="38"/>
      <c r="H4" s="38"/>
      <c r="I4" s="39">
        <v>0</v>
      </c>
      <c r="J4" s="38" t="s">
        <v>12</v>
      </c>
      <c r="K4" s="38" t="s">
        <v>12</v>
      </c>
      <c r="L4" s="38"/>
      <c r="M4" s="38"/>
      <c r="N4" s="38"/>
      <c r="O4" s="38"/>
      <c r="P4" s="39"/>
      <c r="Q4" s="38"/>
      <c r="R4" s="38"/>
      <c r="S4" s="39"/>
      <c r="T4" s="38"/>
      <c r="U4" s="38"/>
      <c r="V4" s="38"/>
      <c r="W4" s="38"/>
      <c r="X4" s="38" t="s">
        <v>12</v>
      </c>
      <c r="Y4" s="39"/>
      <c r="Z4" s="38" t="s">
        <v>12</v>
      </c>
      <c r="AA4" s="38"/>
      <c r="AB4" s="38"/>
      <c r="AC4" s="38"/>
      <c r="AD4" s="38"/>
      <c r="AE4" s="38"/>
      <c r="AF4" s="39"/>
      <c r="AG4" s="38"/>
      <c r="AH4" s="39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40"/>
      <c r="AW4" s="40"/>
    </row>
    <row r="5" spans="1:49" s="10" customFormat="1" ht="15" customHeight="1">
      <c r="A5" s="38">
        <v>4</v>
      </c>
      <c r="B5" s="38"/>
      <c r="C5" s="85">
        <v>3</v>
      </c>
      <c r="D5" s="58" t="s">
        <v>72</v>
      </c>
      <c r="E5" s="90" t="s">
        <v>81</v>
      </c>
      <c r="F5" s="58"/>
      <c r="G5" s="38"/>
      <c r="H5" s="38"/>
      <c r="I5" s="39">
        <v>0</v>
      </c>
      <c r="J5" s="38" t="s">
        <v>12</v>
      </c>
      <c r="K5" s="38" t="s">
        <v>12</v>
      </c>
      <c r="L5" s="38"/>
      <c r="M5" s="38"/>
      <c r="N5" s="38"/>
      <c r="O5" s="38"/>
      <c r="P5" s="39"/>
      <c r="Q5" s="38"/>
      <c r="R5" s="38"/>
      <c r="S5" s="39"/>
      <c r="T5" s="38"/>
      <c r="U5" s="38"/>
      <c r="V5" s="38"/>
      <c r="W5" s="38"/>
      <c r="X5" s="38" t="s">
        <v>12</v>
      </c>
      <c r="Y5" s="39"/>
      <c r="Z5" s="38" t="s">
        <v>12</v>
      </c>
      <c r="AA5" s="38"/>
      <c r="AB5" s="38"/>
      <c r="AC5" s="38"/>
      <c r="AD5" s="38"/>
      <c r="AE5" s="38"/>
      <c r="AF5" s="39"/>
      <c r="AG5" s="38"/>
      <c r="AH5" s="39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40"/>
      <c r="AW5" s="40"/>
    </row>
    <row r="6" spans="1:49" s="10" customFormat="1" ht="15" customHeight="1">
      <c r="A6" s="13">
        <v>5</v>
      </c>
      <c r="B6" s="38"/>
      <c r="C6" s="85">
        <v>3</v>
      </c>
      <c r="D6" s="58" t="s">
        <v>72</v>
      </c>
      <c r="E6" s="89" t="s">
        <v>86</v>
      </c>
      <c r="F6" s="58"/>
      <c r="G6" s="38"/>
      <c r="H6" s="38"/>
      <c r="I6" s="39">
        <v>0</v>
      </c>
      <c r="J6" s="38" t="s">
        <v>12</v>
      </c>
      <c r="K6" s="38" t="s">
        <v>12</v>
      </c>
      <c r="L6" s="38"/>
      <c r="M6" s="38"/>
      <c r="N6" s="38"/>
      <c r="O6" s="38"/>
      <c r="P6" s="39"/>
      <c r="Q6" s="38"/>
      <c r="R6" s="38"/>
      <c r="S6" s="39"/>
      <c r="T6" s="38"/>
      <c r="U6" s="38"/>
      <c r="V6" s="38"/>
      <c r="W6" s="38"/>
      <c r="X6" s="38" t="s">
        <v>12</v>
      </c>
      <c r="Y6" s="39"/>
      <c r="Z6" s="38" t="s">
        <v>12</v>
      </c>
      <c r="AA6" s="38"/>
      <c r="AB6" s="38"/>
      <c r="AC6" s="38"/>
      <c r="AD6" s="38"/>
      <c r="AE6" s="38"/>
      <c r="AF6" s="39"/>
      <c r="AG6" s="38"/>
      <c r="AH6" s="39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40"/>
      <c r="AW6" s="40"/>
    </row>
    <row r="7" spans="1:49" s="10" customFormat="1" ht="15" customHeight="1">
      <c r="A7" s="38">
        <v>6</v>
      </c>
      <c r="B7" s="38"/>
      <c r="C7" s="85">
        <v>3</v>
      </c>
      <c r="D7" s="58" t="s">
        <v>10</v>
      </c>
      <c r="E7" s="90" t="s">
        <v>65</v>
      </c>
      <c r="F7" s="58"/>
      <c r="G7" s="38"/>
      <c r="H7" s="38"/>
      <c r="I7" s="39">
        <v>0</v>
      </c>
      <c r="J7" s="38" t="s">
        <v>12</v>
      </c>
      <c r="K7" s="38" t="s">
        <v>12</v>
      </c>
      <c r="L7" s="38"/>
      <c r="M7" s="38"/>
      <c r="N7" s="38"/>
      <c r="O7" s="38"/>
      <c r="P7" s="39"/>
      <c r="Q7" s="38"/>
      <c r="R7" s="38"/>
      <c r="S7" s="39"/>
      <c r="T7" s="38"/>
      <c r="U7" s="38"/>
      <c r="V7" s="38"/>
      <c r="W7" s="38"/>
      <c r="X7" s="38" t="s">
        <v>12</v>
      </c>
      <c r="Y7" s="39"/>
      <c r="Z7" s="38" t="s">
        <v>12</v>
      </c>
      <c r="AA7" s="38"/>
      <c r="AB7" s="38"/>
      <c r="AC7" s="38"/>
      <c r="AD7" s="38"/>
      <c r="AE7" s="38"/>
      <c r="AF7" s="39"/>
      <c r="AG7" s="38"/>
      <c r="AH7" s="39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40"/>
      <c r="AW7" s="40"/>
    </row>
    <row r="8" spans="1:49" s="10" customFormat="1" ht="15" customHeight="1">
      <c r="A8" s="13">
        <v>7</v>
      </c>
      <c r="B8" s="38"/>
      <c r="C8" s="85">
        <v>3</v>
      </c>
      <c r="D8" s="58" t="s">
        <v>10</v>
      </c>
      <c r="E8" s="89" t="s">
        <v>87</v>
      </c>
      <c r="F8" s="58"/>
      <c r="G8" s="38"/>
      <c r="H8" s="38"/>
      <c r="I8" s="39">
        <v>0</v>
      </c>
      <c r="J8" s="38" t="s">
        <v>12</v>
      </c>
      <c r="K8" s="38" t="s">
        <v>12</v>
      </c>
      <c r="L8" s="38"/>
      <c r="M8" s="38"/>
      <c r="N8" s="38"/>
      <c r="O8" s="38"/>
      <c r="P8" s="39"/>
      <c r="Q8" s="38"/>
      <c r="R8" s="38"/>
      <c r="S8" s="39"/>
      <c r="T8" s="38"/>
      <c r="U8" s="38"/>
      <c r="V8" s="38"/>
      <c r="W8" s="38"/>
      <c r="X8" s="38" t="s">
        <v>12</v>
      </c>
      <c r="Y8" s="39"/>
      <c r="Z8" s="38" t="s">
        <v>12</v>
      </c>
      <c r="AA8" s="38"/>
      <c r="AB8" s="38"/>
      <c r="AC8" s="38"/>
      <c r="AD8" s="38"/>
      <c r="AE8" s="38"/>
      <c r="AF8" s="39"/>
      <c r="AG8" s="38"/>
      <c r="AH8" s="39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40"/>
      <c r="AW8" s="40"/>
    </row>
    <row r="9" spans="1:49" s="10" customFormat="1" ht="15" customHeight="1">
      <c r="A9" s="38">
        <v>8</v>
      </c>
      <c r="B9" s="38"/>
      <c r="C9" s="85">
        <v>3</v>
      </c>
      <c r="D9" s="58" t="s">
        <v>10</v>
      </c>
      <c r="E9" s="90" t="s">
        <v>88</v>
      </c>
      <c r="F9" s="58"/>
      <c r="G9" s="38"/>
      <c r="H9" s="38"/>
      <c r="I9" s="39"/>
      <c r="J9" s="38" t="s">
        <v>12</v>
      </c>
      <c r="K9" s="38" t="s">
        <v>12</v>
      </c>
      <c r="L9" s="38"/>
      <c r="M9" s="38"/>
      <c r="N9" s="38"/>
      <c r="O9" s="38"/>
      <c r="P9" s="39"/>
      <c r="Q9" s="38"/>
      <c r="R9" s="38"/>
      <c r="S9" s="39"/>
      <c r="T9" s="38"/>
      <c r="U9" s="38"/>
      <c r="V9" s="38"/>
      <c r="W9" s="38"/>
      <c r="X9" s="38" t="s">
        <v>12</v>
      </c>
      <c r="Y9" s="39"/>
      <c r="Z9" s="38" t="s">
        <v>12</v>
      </c>
      <c r="AA9" s="38"/>
      <c r="AB9" s="38"/>
      <c r="AC9" s="38"/>
      <c r="AD9" s="38"/>
      <c r="AE9" s="38"/>
      <c r="AF9" s="39"/>
      <c r="AG9" s="38"/>
      <c r="AH9" s="39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40"/>
      <c r="AW9" s="40"/>
    </row>
    <row r="10" spans="1:49" s="10" customFormat="1" ht="15" customHeight="1">
      <c r="A10" s="13">
        <v>9</v>
      </c>
      <c r="B10" s="38"/>
      <c r="C10" s="85">
        <v>3</v>
      </c>
      <c r="D10" s="58" t="s">
        <v>10</v>
      </c>
      <c r="E10" s="89" t="s">
        <v>89</v>
      </c>
      <c r="F10" s="58"/>
      <c r="G10" s="38"/>
      <c r="H10" s="38"/>
      <c r="I10" s="39"/>
      <c r="J10" s="39"/>
      <c r="K10" s="39"/>
      <c r="L10" s="38"/>
      <c r="M10" s="38"/>
      <c r="N10" s="38"/>
      <c r="O10" s="38"/>
      <c r="P10" s="38"/>
      <c r="Q10" s="38"/>
      <c r="R10" s="39"/>
      <c r="S10" s="38"/>
      <c r="T10" s="38"/>
      <c r="U10" s="39"/>
      <c r="V10" s="38"/>
      <c r="W10" s="38"/>
      <c r="X10" s="38"/>
      <c r="Y10" s="38"/>
      <c r="Z10" s="38"/>
      <c r="AA10" s="39"/>
      <c r="AB10" s="38"/>
      <c r="AC10" s="38"/>
      <c r="AD10" s="38"/>
      <c r="AE10" s="38"/>
      <c r="AF10" s="39"/>
      <c r="AG10" s="38"/>
      <c r="AH10" s="39"/>
      <c r="AI10" s="38"/>
      <c r="AJ10" s="39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</row>
    <row r="11" spans="1:49" s="10" customFormat="1" ht="15" customHeight="1">
      <c r="A11" s="38">
        <v>10</v>
      </c>
      <c r="B11" s="38"/>
      <c r="C11" s="85">
        <v>3</v>
      </c>
      <c r="D11" s="58" t="s">
        <v>10</v>
      </c>
      <c r="E11" s="90" t="s">
        <v>78</v>
      </c>
      <c r="F11" s="58"/>
      <c r="G11" s="38"/>
      <c r="H11" s="38"/>
      <c r="I11" s="39">
        <v>0</v>
      </c>
      <c r="J11" s="38" t="s">
        <v>12</v>
      </c>
      <c r="K11" s="38" t="s">
        <v>12</v>
      </c>
      <c r="L11" s="38"/>
      <c r="M11" s="38"/>
      <c r="N11" s="38"/>
      <c r="O11" s="38"/>
      <c r="P11" s="39"/>
      <c r="Q11" s="38"/>
      <c r="R11" s="38"/>
      <c r="S11" s="39"/>
      <c r="T11" s="38"/>
      <c r="U11" s="38"/>
      <c r="V11" s="38"/>
      <c r="W11" s="38"/>
      <c r="X11" s="38" t="s">
        <v>12</v>
      </c>
      <c r="Y11" s="39"/>
      <c r="Z11" s="38" t="s">
        <v>12</v>
      </c>
      <c r="AA11" s="38"/>
      <c r="AB11" s="38"/>
      <c r="AC11" s="38"/>
      <c r="AD11" s="38"/>
      <c r="AE11" s="38"/>
      <c r="AF11" s="39"/>
      <c r="AG11" s="38"/>
      <c r="AH11" s="39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8"/>
      <c r="AU11" s="38"/>
      <c r="AV11" s="40"/>
      <c r="AW11" s="40"/>
    </row>
    <row r="12" spans="1:49" s="10" customFormat="1" ht="15" customHeight="1">
      <c r="A12" s="13">
        <v>11</v>
      </c>
      <c r="B12" s="38"/>
      <c r="C12" s="85">
        <v>3</v>
      </c>
      <c r="D12" s="58" t="s">
        <v>10</v>
      </c>
      <c r="E12" s="89" t="s">
        <v>90</v>
      </c>
      <c r="F12" s="58"/>
      <c r="G12" s="38"/>
      <c r="H12" s="38"/>
      <c r="I12" s="39">
        <v>0</v>
      </c>
      <c r="J12" s="38" t="s">
        <v>12</v>
      </c>
      <c r="K12" s="38" t="s">
        <v>12</v>
      </c>
      <c r="L12" s="38"/>
      <c r="M12" s="38"/>
      <c r="N12" s="38"/>
      <c r="O12" s="38"/>
      <c r="P12" s="39"/>
      <c r="Q12" s="38"/>
      <c r="R12" s="38"/>
      <c r="S12" s="39"/>
      <c r="T12" s="38"/>
      <c r="U12" s="38"/>
      <c r="V12" s="38"/>
      <c r="W12" s="38"/>
      <c r="X12" s="38" t="s">
        <v>12</v>
      </c>
      <c r="Y12" s="39"/>
      <c r="Z12" s="38" t="s">
        <v>12</v>
      </c>
      <c r="AA12" s="38"/>
      <c r="AB12" s="38"/>
      <c r="AC12" s="38"/>
      <c r="AD12" s="38"/>
      <c r="AE12" s="38"/>
      <c r="AF12" s="39"/>
      <c r="AG12" s="38"/>
      <c r="AH12" s="39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40"/>
      <c r="AW12" s="40"/>
    </row>
    <row r="13" spans="1:49" s="10" customFormat="1" ht="15" customHeight="1">
      <c r="A13" s="38">
        <v>12</v>
      </c>
      <c r="B13" s="38"/>
      <c r="C13" s="85">
        <v>3</v>
      </c>
      <c r="D13" s="58" t="s">
        <v>10</v>
      </c>
      <c r="E13" s="90" t="s">
        <v>82</v>
      </c>
      <c r="F13" s="58"/>
      <c r="G13" s="38"/>
      <c r="H13" s="38"/>
      <c r="I13" s="39">
        <v>0</v>
      </c>
      <c r="J13" s="38" t="s">
        <v>12</v>
      </c>
      <c r="K13" s="38" t="s">
        <v>12</v>
      </c>
      <c r="L13" s="38"/>
      <c r="M13" s="38"/>
      <c r="N13" s="38"/>
      <c r="O13" s="38"/>
      <c r="P13" s="39"/>
      <c r="Q13" s="38"/>
      <c r="R13" s="38"/>
      <c r="S13" s="39"/>
      <c r="T13" s="38"/>
      <c r="U13" s="38"/>
      <c r="V13" s="38"/>
      <c r="W13" s="38"/>
      <c r="X13" s="38" t="s">
        <v>12</v>
      </c>
      <c r="Y13" s="39"/>
      <c r="Z13" s="38" t="s">
        <v>12</v>
      </c>
      <c r="AA13" s="38"/>
      <c r="AB13" s="38"/>
      <c r="AC13" s="38"/>
      <c r="AD13" s="38"/>
      <c r="AE13" s="38"/>
      <c r="AF13" s="39"/>
      <c r="AG13" s="38"/>
      <c r="AH13" s="39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8"/>
      <c r="AU13" s="38"/>
      <c r="AV13" s="40"/>
      <c r="AW13" s="40"/>
    </row>
    <row r="14" spans="1:49" s="10" customFormat="1" ht="15" customHeight="1">
      <c r="A14" s="13">
        <v>13</v>
      </c>
      <c r="B14" s="38"/>
      <c r="C14" s="85">
        <v>3</v>
      </c>
      <c r="D14" s="58" t="s">
        <v>10</v>
      </c>
      <c r="E14" s="89" t="s">
        <v>62</v>
      </c>
      <c r="F14" s="58"/>
      <c r="G14" s="38"/>
      <c r="H14" s="38"/>
      <c r="I14" s="39">
        <v>0</v>
      </c>
      <c r="J14" s="38" t="s">
        <v>12</v>
      </c>
      <c r="K14" s="38" t="s">
        <v>12</v>
      </c>
      <c r="L14" s="38"/>
      <c r="M14" s="38"/>
      <c r="N14" s="38"/>
      <c r="O14" s="38"/>
      <c r="P14" s="39"/>
      <c r="Q14" s="38"/>
      <c r="R14" s="38"/>
      <c r="S14" s="39"/>
      <c r="T14" s="38"/>
      <c r="U14" s="38"/>
      <c r="V14" s="38"/>
      <c r="W14" s="38"/>
      <c r="X14" s="38" t="s">
        <v>12</v>
      </c>
      <c r="Y14" s="39"/>
      <c r="Z14" s="38" t="s">
        <v>12</v>
      </c>
      <c r="AA14" s="38"/>
      <c r="AB14" s="38"/>
      <c r="AC14" s="38"/>
      <c r="AD14" s="38"/>
      <c r="AE14" s="38"/>
      <c r="AF14" s="39"/>
      <c r="AG14" s="38"/>
      <c r="AH14" s="39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40"/>
      <c r="AW14" s="40"/>
    </row>
    <row r="15" spans="1:49" s="10" customFormat="1" ht="15" customHeight="1">
      <c r="A15" s="38">
        <v>14</v>
      </c>
      <c r="B15" s="38"/>
      <c r="C15" s="85">
        <v>3</v>
      </c>
      <c r="D15" s="58" t="s">
        <v>73</v>
      </c>
      <c r="E15" s="90" t="s">
        <v>91</v>
      </c>
      <c r="F15" s="58"/>
      <c r="G15" s="38"/>
      <c r="H15" s="38"/>
      <c r="I15" s="39">
        <v>0</v>
      </c>
      <c r="J15" s="38" t="s">
        <v>12</v>
      </c>
      <c r="K15" s="38" t="s">
        <v>12</v>
      </c>
      <c r="L15" s="38"/>
      <c r="M15" s="38"/>
      <c r="N15" s="38"/>
      <c r="O15" s="38"/>
      <c r="P15" s="39"/>
      <c r="Q15" s="38"/>
      <c r="R15" s="38"/>
      <c r="S15" s="39"/>
      <c r="T15" s="38"/>
      <c r="U15" s="38"/>
      <c r="V15" s="38"/>
      <c r="W15" s="38"/>
      <c r="X15" s="38" t="s">
        <v>12</v>
      </c>
      <c r="Y15" s="39"/>
      <c r="Z15" s="38" t="s">
        <v>12</v>
      </c>
      <c r="AA15" s="38"/>
      <c r="AB15" s="38"/>
      <c r="AC15" s="38"/>
      <c r="AD15" s="38"/>
      <c r="AE15" s="38"/>
      <c r="AF15" s="39"/>
      <c r="AG15" s="38"/>
      <c r="AH15" s="39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40"/>
      <c r="AW15" s="40"/>
    </row>
    <row r="16" spans="1:49" s="10" customFormat="1" ht="15" customHeight="1">
      <c r="A16" s="13">
        <v>15</v>
      </c>
      <c r="B16" s="38"/>
      <c r="C16" s="85">
        <v>3</v>
      </c>
      <c r="D16" s="58" t="s">
        <v>73</v>
      </c>
      <c r="E16" s="89" t="s">
        <v>92</v>
      </c>
      <c r="F16" s="58"/>
      <c r="G16" s="38"/>
      <c r="H16" s="38"/>
      <c r="I16" s="39">
        <v>0</v>
      </c>
      <c r="J16" s="38" t="s">
        <v>12</v>
      </c>
      <c r="K16" s="38" t="s">
        <v>12</v>
      </c>
      <c r="L16" s="38"/>
      <c r="M16" s="38"/>
      <c r="N16" s="38"/>
      <c r="O16" s="38"/>
      <c r="P16" s="39"/>
      <c r="Q16" s="38"/>
      <c r="R16" s="38"/>
      <c r="S16" s="39"/>
      <c r="T16" s="38"/>
      <c r="U16" s="38"/>
      <c r="V16" s="38"/>
      <c r="W16" s="38"/>
      <c r="X16" s="38" t="s">
        <v>12</v>
      </c>
      <c r="Y16" s="39"/>
      <c r="Z16" s="38" t="s">
        <v>12</v>
      </c>
      <c r="AA16" s="38"/>
      <c r="AB16" s="38"/>
      <c r="AC16" s="38"/>
      <c r="AD16" s="38"/>
      <c r="AE16" s="38"/>
      <c r="AF16" s="39"/>
      <c r="AG16" s="38"/>
      <c r="AH16" s="39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40"/>
      <c r="AW16" s="40"/>
    </row>
    <row r="17" spans="1:49" s="10" customFormat="1" ht="15" customHeight="1">
      <c r="A17" s="38">
        <v>16</v>
      </c>
      <c r="B17" s="38"/>
      <c r="C17" s="85">
        <v>3</v>
      </c>
      <c r="D17" s="58" t="s">
        <v>73</v>
      </c>
      <c r="E17" s="90" t="s">
        <v>93</v>
      </c>
      <c r="F17" s="58"/>
      <c r="G17" s="38"/>
      <c r="H17" s="38"/>
      <c r="I17" s="39">
        <v>0</v>
      </c>
      <c r="J17" s="38" t="s">
        <v>12</v>
      </c>
      <c r="K17" s="38" t="s">
        <v>12</v>
      </c>
      <c r="L17" s="38"/>
      <c r="M17" s="38"/>
      <c r="N17" s="38"/>
      <c r="O17" s="38"/>
      <c r="P17" s="39"/>
      <c r="Q17" s="38"/>
      <c r="R17" s="38"/>
      <c r="S17" s="39"/>
      <c r="T17" s="38"/>
      <c r="U17" s="38"/>
      <c r="V17" s="38"/>
      <c r="W17" s="38"/>
      <c r="X17" s="38" t="s">
        <v>12</v>
      </c>
      <c r="Y17" s="39"/>
      <c r="Z17" s="38" t="s">
        <v>12</v>
      </c>
      <c r="AA17" s="38"/>
      <c r="AB17" s="38"/>
      <c r="AC17" s="38"/>
      <c r="AD17" s="38"/>
      <c r="AE17" s="38"/>
      <c r="AF17" s="39"/>
      <c r="AG17" s="38"/>
      <c r="AH17" s="39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40"/>
      <c r="AW17" s="40"/>
    </row>
    <row r="18" spans="1:49" s="10" customFormat="1" ht="15" customHeight="1">
      <c r="A18" s="13">
        <v>17</v>
      </c>
      <c r="B18" s="38"/>
      <c r="C18" s="85">
        <v>3</v>
      </c>
      <c r="D18" s="58" t="s">
        <v>73</v>
      </c>
      <c r="E18" s="89" t="s">
        <v>94</v>
      </c>
      <c r="F18" s="58"/>
      <c r="G18" s="38"/>
      <c r="H18" s="38"/>
      <c r="I18" s="39">
        <v>0</v>
      </c>
      <c r="J18" s="38" t="s">
        <v>12</v>
      </c>
      <c r="K18" s="38" t="s">
        <v>12</v>
      </c>
      <c r="L18" s="38"/>
      <c r="M18" s="38"/>
      <c r="N18" s="38"/>
      <c r="O18" s="38"/>
      <c r="P18" s="39"/>
      <c r="Q18" s="38"/>
      <c r="R18" s="38"/>
      <c r="S18" s="39"/>
      <c r="T18" s="38"/>
      <c r="U18" s="38"/>
      <c r="V18" s="38"/>
      <c r="W18" s="38"/>
      <c r="X18" s="38" t="s">
        <v>12</v>
      </c>
      <c r="Y18" s="39"/>
      <c r="Z18" s="38" t="s">
        <v>12</v>
      </c>
      <c r="AA18" s="38"/>
      <c r="AB18" s="38"/>
      <c r="AC18" s="38"/>
      <c r="AD18" s="38"/>
      <c r="AE18" s="38"/>
      <c r="AF18" s="39"/>
      <c r="AG18" s="38"/>
      <c r="AH18" s="39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40"/>
      <c r="AW18" s="40"/>
    </row>
    <row r="19" spans="1:49" s="10" customFormat="1" ht="15" customHeight="1">
      <c r="A19" s="38">
        <v>18</v>
      </c>
      <c r="B19" s="38"/>
      <c r="C19" s="85">
        <v>3</v>
      </c>
      <c r="D19" s="58" t="s">
        <v>106</v>
      </c>
      <c r="E19" s="90" t="s">
        <v>95</v>
      </c>
      <c r="F19" s="58"/>
      <c r="G19" s="38"/>
      <c r="H19" s="38"/>
      <c r="I19" s="39">
        <v>0</v>
      </c>
      <c r="J19" s="38" t="s">
        <v>12</v>
      </c>
      <c r="K19" s="38" t="s">
        <v>12</v>
      </c>
      <c r="L19" s="38"/>
      <c r="M19" s="38"/>
      <c r="N19" s="38"/>
      <c r="O19" s="38"/>
      <c r="P19" s="39"/>
      <c r="Q19" s="38"/>
      <c r="R19" s="38"/>
      <c r="S19" s="39"/>
      <c r="T19" s="38"/>
      <c r="U19" s="38"/>
      <c r="V19" s="38"/>
      <c r="W19" s="38"/>
      <c r="X19" s="38" t="s">
        <v>12</v>
      </c>
      <c r="Y19" s="39"/>
      <c r="Z19" s="38" t="s">
        <v>12</v>
      </c>
      <c r="AA19" s="38"/>
      <c r="AB19" s="38"/>
      <c r="AC19" s="38"/>
      <c r="AD19" s="38"/>
      <c r="AE19" s="38"/>
      <c r="AF19" s="39"/>
      <c r="AG19" s="38"/>
      <c r="AH19" s="39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40"/>
      <c r="AW19" s="40"/>
    </row>
    <row r="20" spans="1:49" s="10" customFormat="1" ht="15" customHeight="1">
      <c r="A20" s="13">
        <v>19</v>
      </c>
      <c r="B20" s="38"/>
      <c r="C20" s="85">
        <v>3</v>
      </c>
      <c r="D20" s="58" t="s">
        <v>74</v>
      </c>
      <c r="E20" s="89" t="s">
        <v>80</v>
      </c>
      <c r="F20" s="58"/>
      <c r="G20" s="38"/>
      <c r="H20" s="38"/>
      <c r="I20" s="39">
        <v>0</v>
      </c>
      <c r="J20" s="38" t="s">
        <v>12</v>
      </c>
      <c r="K20" s="38" t="s">
        <v>12</v>
      </c>
      <c r="L20" s="38"/>
      <c r="M20" s="38"/>
      <c r="N20" s="38"/>
      <c r="O20" s="38"/>
      <c r="P20" s="39"/>
      <c r="Q20" s="38"/>
      <c r="R20" s="38"/>
      <c r="S20" s="39"/>
      <c r="T20" s="38"/>
      <c r="U20" s="38"/>
      <c r="V20" s="38"/>
      <c r="W20" s="38"/>
      <c r="X20" s="38" t="s">
        <v>12</v>
      </c>
      <c r="Y20" s="39"/>
      <c r="Z20" s="38" t="s">
        <v>12</v>
      </c>
      <c r="AA20" s="38"/>
      <c r="AB20" s="38"/>
      <c r="AC20" s="38"/>
      <c r="AD20" s="38"/>
      <c r="AE20" s="38"/>
      <c r="AF20" s="39"/>
      <c r="AG20" s="38"/>
      <c r="AH20" s="39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40"/>
      <c r="AW20" s="40"/>
    </row>
    <row r="21" spans="1:49" s="10" customFormat="1" ht="15" customHeight="1">
      <c r="A21" s="38">
        <v>20</v>
      </c>
      <c r="B21" s="38"/>
      <c r="C21" s="85">
        <v>3</v>
      </c>
      <c r="D21" s="58" t="s">
        <v>74</v>
      </c>
      <c r="E21" s="90" t="s">
        <v>96</v>
      </c>
      <c r="F21" s="58"/>
      <c r="G21" s="38"/>
      <c r="H21" s="38"/>
      <c r="I21" s="39">
        <v>0</v>
      </c>
      <c r="J21" s="38" t="s">
        <v>12</v>
      </c>
      <c r="K21" s="38" t="s">
        <v>12</v>
      </c>
      <c r="L21" s="38"/>
      <c r="M21" s="38"/>
      <c r="N21" s="38"/>
      <c r="O21" s="38"/>
      <c r="P21" s="39"/>
      <c r="Q21" s="38"/>
      <c r="R21" s="38"/>
      <c r="S21" s="39"/>
      <c r="T21" s="38"/>
      <c r="U21" s="38"/>
      <c r="V21" s="38"/>
      <c r="W21" s="38"/>
      <c r="X21" s="38" t="s">
        <v>12</v>
      </c>
      <c r="Y21" s="39"/>
      <c r="Z21" s="38" t="s">
        <v>12</v>
      </c>
      <c r="AA21" s="38"/>
      <c r="AB21" s="38"/>
      <c r="AC21" s="38"/>
      <c r="AD21" s="38"/>
      <c r="AE21" s="38"/>
      <c r="AF21" s="39"/>
      <c r="AG21" s="38"/>
      <c r="AH21" s="39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40"/>
      <c r="AW21" s="40"/>
    </row>
    <row r="22" spans="1:49" ht="15" customHeight="1">
      <c r="A22" s="13">
        <v>21</v>
      </c>
      <c r="B22" s="41"/>
      <c r="C22" s="86">
        <v>2</v>
      </c>
      <c r="D22" s="58" t="s">
        <v>72</v>
      </c>
      <c r="E22" s="89" t="s">
        <v>97</v>
      </c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</row>
    <row r="23" spans="1:49" ht="15" customHeight="1">
      <c r="A23" s="38">
        <v>22</v>
      </c>
      <c r="B23" s="3"/>
      <c r="C23" s="86">
        <v>2</v>
      </c>
      <c r="D23" s="58" t="s">
        <v>73</v>
      </c>
      <c r="E23" s="90" t="s">
        <v>79</v>
      </c>
      <c r="F23" s="41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42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</row>
    <row r="24" spans="1:49" ht="15" customHeight="1">
      <c r="A24" s="13">
        <v>23</v>
      </c>
      <c r="B24" s="3"/>
      <c r="C24" s="86">
        <v>2</v>
      </c>
      <c r="D24" s="58" t="s">
        <v>10</v>
      </c>
      <c r="E24" s="89" t="s">
        <v>98</v>
      </c>
      <c r="F24" s="41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42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</row>
    <row r="25" spans="1:49" ht="15" customHeight="1">
      <c r="A25" s="38">
        <v>24</v>
      </c>
      <c r="B25" s="3"/>
      <c r="C25" s="86">
        <v>2</v>
      </c>
      <c r="D25" s="58" t="s">
        <v>73</v>
      </c>
      <c r="E25" s="90" t="s">
        <v>99</v>
      </c>
      <c r="F25" s="41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42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</row>
    <row r="26" spans="1:49" ht="15" customHeight="1">
      <c r="A26" s="13">
        <v>25</v>
      </c>
      <c r="B26" s="3"/>
      <c r="C26" s="86">
        <v>2</v>
      </c>
      <c r="D26" s="58" t="s">
        <v>10</v>
      </c>
      <c r="E26" s="89" t="s">
        <v>100</v>
      </c>
      <c r="F26" s="41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42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</row>
    <row r="27" spans="1:49" ht="15" customHeight="1">
      <c r="A27" s="38">
        <v>26</v>
      </c>
      <c r="B27" s="3"/>
      <c r="C27" s="86">
        <v>1</v>
      </c>
      <c r="D27" s="58" t="s">
        <v>72</v>
      </c>
      <c r="E27" s="90" t="s">
        <v>101</v>
      </c>
      <c r="F27" s="41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42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</row>
    <row r="28" spans="1:49" ht="15" customHeight="1">
      <c r="A28" s="13">
        <v>27</v>
      </c>
      <c r="B28" s="3"/>
      <c r="C28" s="86">
        <v>1</v>
      </c>
      <c r="D28" s="58" t="s">
        <v>72</v>
      </c>
      <c r="E28" s="89" t="s">
        <v>102</v>
      </c>
      <c r="F28" s="4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42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</row>
    <row r="29" spans="1:49" ht="15" customHeight="1">
      <c r="A29" s="38">
        <v>28</v>
      </c>
      <c r="B29" s="3"/>
      <c r="C29" s="86">
        <v>1</v>
      </c>
      <c r="D29" s="58" t="s">
        <v>73</v>
      </c>
      <c r="E29" s="90" t="s">
        <v>103</v>
      </c>
      <c r="F29" s="4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42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</row>
    <row r="30" spans="1:49" ht="15" customHeight="1">
      <c r="A30" s="13">
        <v>29</v>
      </c>
      <c r="B30" s="3"/>
      <c r="C30" s="86">
        <v>1</v>
      </c>
      <c r="D30" s="58" t="s">
        <v>74</v>
      </c>
      <c r="E30" s="89" t="s">
        <v>104</v>
      </c>
      <c r="F30" s="4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42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</row>
    <row r="31" spans="1:49" ht="15" customHeight="1">
      <c r="A31" s="38">
        <v>30</v>
      </c>
      <c r="B31" s="3"/>
      <c r="C31" s="86">
        <v>1</v>
      </c>
      <c r="D31" s="58" t="s">
        <v>71</v>
      </c>
      <c r="E31" s="90" t="s">
        <v>105</v>
      </c>
      <c r="F31" s="4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42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</row>
    <row r="32" spans="1:49" ht="15" customHeight="1">
      <c r="A32" s="3"/>
      <c r="B32" s="3"/>
      <c r="D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42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</row>
    <row r="33" spans="1:49" ht="15" customHeight="1">
      <c r="A33" s="3"/>
      <c r="B33" s="3"/>
      <c r="D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42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</row>
    <row r="34" spans="1:49" ht="15" customHeight="1">
      <c r="A34" s="3"/>
      <c r="B34" s="3"/>
      <c r="D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42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</row>
    <row r="35" spans="1:49" ht="15" customHeight="1">
      <c r="A35" s="3"/>
      <c r="B35" s="3"/>
      <c r="D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42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</row>
    <row r="36" spans="1:49" ht="15" customHeight="1">
      <c r="A36" s="3"/>
      <c r="B36" s="3"/>
      <c r="D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42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</row>
    <row r="37" spans="1:49" ht="15" customHeight="1">
      <c r="A37" s="3"/>
      <c r="B37" s="3"/>
      <c r="D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42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</row>
    <row r="38" spans="1:49" ht="15" customHeight="1">
      <c r="A38" s="3"/>
      <c r="B38" s="3"/>
      <c r="D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42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</row>
    <row r="39" spans="1:49" ht="15" customHeight="1">
      <c r="A39" s="3"/>
      <c r="B39" s="3"/>
      <c r="D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42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</row>
    <row r="40" spans="1:49" ht="15" customHeight="1">
      <c r="A40" s="3"/>
      <c r="B40" s="3"/>
      <c r="D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42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</row>
    <row r="41" spans="1:49" ht="15" customHeight="1">
      <c r="A41" s="3"/>
      <c r="B41" s="3"/>
      <c r="D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42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</row>
    <row r="42" spans="1:49" ht="15" customHeight="1">
      <c r="A42" s="3"/>
      <c r="B42" s="3"/>
      <c r="D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42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</row>
    <row r="43" spans="1:49" ht="15" customHeight="1">
      <c r="A43" s="3"/>
      <c r="B43" s="3"/>
      <c r="D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42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</row>
    <row r="44" spans="1:49" ht="15" customHeight="1">
      <c r="A44" s="3"/>
      <c r="B44" s="3"/>
      <c r="D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42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</row>
    <row r="45" spans="1:49" ht="15" customHeight="1">
      <c r="A45" s="3"/>
      <c r="B45" s="3"/>
      <c r="D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2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</row>
    <row r="46" spans="1:49" ht="15" customHeight="1">
      <c r="A46" s="3"/>
      <c r="B46" s="3"/>
      <c r="D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2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</row>
    <row r="47" spans="1:49" ht="15" customHeight="1">
      <c r="A47" s="3"/>
      <c r="B47" s="3"/>
      <c r="D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2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</row>
    <row r="48" spans="1:49" ht="15" customHeight="1">
      <c r="A48" s="3"/>
      <c r="B48" s="3"/>
      <c r="D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2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</row>
    <row r="49" spans="1:49" ht="15" customHeight="1">
      <c r="A49" s="3"/>
      <c r="B49" s="3"/>
      <c r="D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42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</row>
    <row r="50" spans="1:49" ht="15" customHeight="1">
      <c r="A50" s="3"/>
      <c r="B50" s="3"/>
      <c r="D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42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</row>
    <row r="51" spans="1:49" ht="15" customHeight="1">
      <c r="A51" s="3"/>
      <c r="B51" s="3"/>
      <c r="D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2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</row>
    <row r="52" spans="1:49" ht="15" customHeight="1">
      <c r="A52" s="3"/>
      <c r="B52" s="3"/>
      <c r="D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2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</row>
    <row r="53" spans="1:49" ht="15" customHeight="1">
      <c r="A53" s="3"/>
      <c r="B53" s="3"/>
      <c r="D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42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</row>
    <row r="54" spans="1:49" ht="15" customHeight="1">
      <c r="A54" s="3"/>
      <c r="B54" s="3"/>
      <c r="D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42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</row>
    <row r="55" spans="1:49" ht="15" customHeight="1">
      <c r="A55" s="3"/>
      <c r="B55" s="3"/>
      <c r="D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42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</row>
    <row r="56" spans="1:49" ht="15" customHeight="1">
      <c r="A56" s="3"/>
      <c r="B56" s="3"/>
      <c r="D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42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</row>
    <row r="57" spans="1:49" ht="15" customHeight="1">
      <c r="A57" s="3"/>
      <c r="B57" s="3"/>
      <c r="D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42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</row>
    <row r="58" spans="1:49" ht="15" customHeight="1">
      <c r="A58" s="3"/>
      <c r="B58" s="3"/>
      <c r="D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2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</row>
    <row r="59" spans="1:49" ht="15" customHeight="1">
      <c r="A59" s="3"/>
      <c r="B59" s="3"/>
      <c r="D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42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</row>
    <row r="60" spans="1:49" ht="15" customHeight="1">
      <c r="A60" s="3"/>
      <c r="B60" s="3"/>
      <c r="D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42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</row>
    <row r="61" spans="1:49" ht="15" customHeight="1">
      <c r="A61" s="3"/>
      <c r="B61" s="3"/>
      <c r="D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42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</row>
    <row r="62" spans="1:49" ht="15" customHeight="1">
      <c r="A62" s="3"/>
      <c r="B62" s="3"/>
      <c r="D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42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</row>
    <row r="63" spans="1:49" ht="15" customHeight="1">
      <c r="A63" s="3"/>
      <c r="B63" s="3"/>
      <c r="D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42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</row>
    <row r="64" spans="1:49" ht="15" customHeight="1">
      <c r="A64" s="3"/>
      <c r="B64" s="3"/>
      <c r="D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42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</row>
    <row r="65" spans="1:49" ht="15" customHeight="1">
      <c r="A65" s="3"/>
      <c r="B65" s="3"/>
      <c r="D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2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</row>
    <row r="66" spans="1:49" ht="15" customHeight="1">
      <c r="A66" s="3"/>
      <c r="B66" s="3"/>
      <c r="D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2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</row>
    <row r="67" spans="1:49" ht="15" customHeight="1">
      <c r="A67" s="3"/>
      <c r="B67" s="3"/>
      <c r="D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42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</row>
    <row r="68" spans="1:49" ht="20.149999999999999" customHeight="1">
      <c r="A68" s="3"/>
      <c r="B68" s="3"/>
      <c r="D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42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</row>
    <row r="69" spans="1:49" ht="20.149999999999999" customHeight="1">
      <c r="A69" s="3"/>
      <c r="B69" s="3"/>
      <c r="D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42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</row>
    <row r="70" spans="1:49" ht="20.149999999999999" customHeight="1">
      <c r="A70" s="3"/>
      <c r="B70" s="3"/>
      <c r="D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42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</row>
    <row r="71" spans="1:49" ht="20.149999999999999" customHeight="1">
      <c r="A71" s="3"/>
      <c r="B71" s="3"/>
      <c r="D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42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</row>
    <row r="72" spans="1:49" ht="20.149999999999999" customHeight="1">
      <c r="A72" s="3"/>
      <c r="B72" s="3"/>
      <c r="D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42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</row>
    <row r="73" spans="1:49" ht="20.149999999999999" customHeight="1">
      <c r="A73" s="3"/>
      <c r="B73" s="3"/>
      <c r="D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42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</row>
    <row r="74" spans="1:49" ht="20.149999999999999" customHeight="1">
      <c r="A74" s="3"/>
      <c r="B74" s="3"/>
      <c r="D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42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</row>
    <row r="75" spans="1:49" ht="20.149999999999999" customHeight="1">
      <c r="A75" s="3"/>
      <c r="B75" s="3"/>
      <c r="D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42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</row>
    <row r="76" spans="1:49" ht="20.149999999999999" customHeight="1">
      <c r="A76" s="3"/>
      <c r="B76" s="3"/>
      <c r="D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42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</row>
    <row r="77" spans="1:49" ht="20.149999999999999" customHeight="1">
      <c r="A77" s="3"/>
      <c r="B77" s="3"/>
      <c r="D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42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</row>
    <row r="78" spans="1:49" ht="20.149999999999999" customHeight="1">
      <c r="A78" s="3"/>
      <c r="B78" s="3"/>
      <c r="D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42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</row>
    <row r="79" spans="1:49" ht="20.149999999999999" customHeight="1">
      <c r="A79" s="3"/>
      <c r="B79" s="3"/>
      <c r="D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42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</row>
    <row r="80" spans="1:49">
      <c r="A80" s="3"/>
      <c r="B80" s="3"/>
      <c r="D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42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</row>
    <row r="81" spans="1:49">
      <c r="A81" s="3"/>
      <c r="B81" s="3"/>
      <c r="D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42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</row>
    <row r="82" spans="1:49">
      <c r="A82" s="3"/>
      <c r="B82" s="3"/>
      <c r="D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42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</row>
    <row r="83" spans="1:49">
      <c r="A83" s="3"/>
      <c r="B83" s="3"/>
      <c r="D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2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</row>
    <row r="84" spans="1:49">
      <c r="A84" s="3"/>
      <c r="B84" s="3"/>
      <c r="D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2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</row>
    <row r="85" spans="1:49">
      <c r="A85" s="3"/>
      <c r="B85" s="3"/>
      <c r="D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42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</row>
    <row r="86" spans="1:49">
      <c r="A86" s="3"/>
      <c r="B86" s="3"/>
      <c r="D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42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</row>
    <row r="87" spans="1:49">
      <c r="A87" s="3"/>
      <c r="B87" s="3"/>
      <c r="D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42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</row>
    <row r="88" spans="1:49">
      <c r="A88" s="3"/>
      <c r="B88" s="3"/>
      <c r="D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42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</row>
    <row r="89" spans="1:49">
      <c r="A89" s="3"/>
      <c r="B89" s="3"/>
      <c r="D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42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</row>
    <row r="90" spans="1:49">
      <c r="A90" s="3"/>
      <c r="B90" s="3"/>
      <c r="D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42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</row>
    <row r="91" spans="1:49">
      <c r="A91" s="3"/>
      <c r="B91" s="3"/>
      <c r="D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42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</row>
    <row r="92" spans="1:49">
      <c r="A92" s="3"/>
      <c r="B92" s="3"/>
      <c r="D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42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</row>
    <row r="93" spans="1:49">
      <c r="A93" s="3"/>
      <c r="B93" s="3"/>
      <c r="D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42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</row>
    <row r="94" spans="1:49">
      <c r="A94" s="3"/>
      <c r="B94" s="3"/>
      <c r="D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2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</row>
    <row r="95" spans="1:49">
      <c r="A95" s="3"/>
      <c r="B95" s="3"/>
      <c r="D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42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</row>
    <row r="96" spans="1:49">
      <c r="A96" s="3"/>
      <c r="B96" s="3"/>
      <c r="D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42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</row>
  </sheetData>
  <sheetProtection selectLockedCells="1" selectUnlockedCells="1"/>
  <autoFilter ref="A1:AW1">
    <sortState ref="A2:AW21">
      <sortCondition ref="D2:D21" customList="CNE,LTT,ASP,MAJ,ADC,ADJ,SGC,SGT,CLC,CAL,AVT"/>
      <sortCondition ref="E2:E21"/>
    </sortState>
  </autoFilter>
  <conditionalFormatting sqref="A32:AW92 D19:D21 B22:C31 F19:AW31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3:B5"/>
  <sheetViews>
    <sheetView workbookViewId="0">
      <selection activeCell="B4" sqref="B4"/>
    </sheetView>
  </sheetViews>
  <sheetFormatPr baseColWidth="10" defaultRowHeight="14.5"/>
  <cols>
    <col min="1" max="1" width="39" bestFit="1" customWidth="1"/>
  </cols>
  <sheetData>
    <row r="3" spans="1:2">
      <c r="A3" t="s">
        <v>13</v>
      </c>
      <c r="B3">
        <v>7</v>
      </c>
    </row>
    <row r="5" spans="1:2">
      <c r="A5" t="s">
        <v>14</v>
      </c>
      <c r="B5">
        <f>COUNTA(BDD!A:A)-1</f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0"/>
  <dimension ref="A1:AW55"/>
  <sheetViews>
    <sheetView showGridLines="0" showZeros="0" topLeftCell="A3" workbookViewId="0">
      <selection activeCell="F27" sqref="F27"/>
    </sheetView>
  </sheetViews>
  <sheetFormatPr baseColWidth="10" defaultRowHeight="14.5"/>
  <cols>
    <col min="2" max="7" width="28.7265625" customWidth="1"/>
    <col min="9" max="9" width="10.7265625" bestFit="1" customWidth="1"/>
    <col min="10" max="10" width="19.26953125" bestFit="1" customWidth="1"/>
    <col min="11" max="11" width="12.81640625" bestFit="1" customWidth="1"/>
    <col min="15" max="15" width="12.54296875" customWidth="1"/>
    <col min="18" max="18" width="14.7265625" bestFit="1" customWidth="1"/>
    <col min="20" max="20" width="12.7265625" bestFit="1" customWidth="1"/>
    <col min="24" max="24" width="13.26953125" bestFit="1" customWidth="1"/>
    <col min="26" max="26" width="13.81640625" bestFit="1" customWidth="1"/>
  </cols>
  <sheetData>
    <row r="1" spans="1:49" s="10" customFormat="1" ht="35.25" hidden="1" customHeight="1">
      <c r="A1" s="7" t="s">
        <v>57</v>
      </c>
      <c r="B1" s="7" t="s">
        <v>17</v>
      </c>
      <c r="C1" s="7" t="s">
        <v>20</v>
      </c>
      <c r="D1" s="7" t="s">
        <v>0</v>
      </c>
      <c r="E1" s="7" t="s">
        <v>1</v>
      </c>
      <c r="F1" s="7" t="s">
        <v>2</v>
      </c>
      <c r="G1" s="7" t="s">
        <v>8</v>
      </c>
      <c r="H1" s="7" t="s">
        <v>9</v>
      </c>
      <c r="I1" s="7" t="s">
        <v>21</v>
      </c>
      <c r="J1" s="7" t="s">
        <v>6</v>
      </c>
      <c r="K1" s="7" t="s">
        <v>75</v>
      </c>
      <c r="L1" s="7" t="s">
        <v>22</v>
      </c>
      <c r="M1" s="7" t="s">
        <v>23</v>
      </c>
      <c r="N1" s="7" t="s">
        <v>24</v>
      </c>
      <c r="O1" s="7" t="s">
        <v>25</v>
      </c>
      <c r="P1" s="7" t="s">
        <v>26</v>
      </c>
      <c r="Q1" s="7" t="s">
        <v>27</v>
      </c>
      <c r="R1" s="12" t="s">
        <v>28</v>
      </c>
      <c r="S1" s="12" t="s">
        <v>29</v>
      </c>
      <c r="T1" s="12" t="s">
        <v>30</v>
      </c>
      <c r="U1" s="12" t="s">
        <v>31</v>
      </c>
      <c r="V1" s="12" t="s">
        <v>32</v>
      </c>
      <c r="W1" s="12" t="s">
        <v>58</v>
      </c>
      <c r="X1" s="12" t="s">
        <v>19</v>
      </c>
      <c r="Y1" s="12" t="s">
        <v>59</v>
      </c>
      <c r="Z1" s="12" t="s">
        <v>35</v>
      </c>
      <c r="AA1" s="12" t="s">
        <v>36</v>
      </c>
      <c r="AB1" s="8" t="s">
        <v>60</v>
      </c>
      <c r="AC1" s="9" t="s">
        <v>37</v>
      </c>
      <c r="AD1" s="7" t="s">
        <v>16</v>
      </c>
      <c r="AE1" s="7" t="s">
        <v>56</v>
      </c>
      <c r="AF1" s="7" t="s">
        <v>38</v>
      </c>
      <c r="AG1" s="7" t="s">
        <v>39</v>
      </c>
      <c r="AH1" s="7" t="s">
        <v>40</v>
      </c>
      <c r="AI1" s="7" t="s">
        <v>41</v>
      </c>
      <c r="AJ1" s="7" t="s">
        <v>42</v>
      </c>
      <c r="AK1" s="7" t="s">
        <v>43</v>
      </c>
      <c r="AL1" s="7" t="s">
        <v>44</v>
      </c>
      <c r="AM1" s="7" t="s">
        <v>45</v>
      </c>
      <c r="AN1" s="7" t="s">
        <v>46</v>
      </c>
      <c r="AO1" s="7" t="s">
        <v>47</v>
      </c>
      <c r="AP1" s="7" t="s">
        <v>48</v>
      </c>
      <c r="AQ1" s="7" t="s">
        <v>49</v>
      </c>
      <c r="AR1" s="7" t="s">
        <v>50</v>
      </c>
      <c r="AS1" s="7" t="s">
        <v>51</v>
      </c>
      <c r="AT1" s="7" t="s">
        <v>52</v>
      </c>
      <c r="AU1" s="7" t="s">
        <v>53</v>
      </c>
      <c r="AV1" s="7" t="s">
        <v>54</v>
      </c>
      <c r="AW1" s="7" t="s">
        <v>55</v>
      </c>
    </row>
    <row r="2" spans="1:49" s="2" customFormat="1" ht="20.149999999999999" hidden="1" customHeight="1">
      <c r="A2" s="2">
        <f>INDEX(BDD!A:A,param_BDD_no_ligne+1)</f>
        <v>7</v>
      </c>
      <c r="B2" s="11" t="str">
        <f>IF(D5="",C5&amp;"",D5&amp;"")</f>
        <v>Module protection</v>
      </c>
      <c r="C2" s="2" t="str">
        <f>IF(D6="",C6&amp;"",D6&amp;"")</f>
        <v>3</v>
      </c>
      <c r="D2" s="2" t="str">
        <f ca="1">IF(D7="",C7&amp;"",D7&amp;"")</f>
        <v>CLC</v>
      </c>
      <c r="E2" s="2" t="str">
        <f ca="1">IF(D8="",C8&amp;"",D8&amp;"")</f>
        <v>G</v>
      </c>
      <c r="F2" s="2" t="str">
        <f ca="1">IF(D9="",C9&amp;"",D9&amp;"")</f>
        <v>0</v>
      </c>
      <c r="G2" s="2" t="str">
        <f ca="1">IF(D10="",C10&amp;"",D10&amp;"")</f>
        <v>0</v>
      </c>
      <c r="H2" s="2" t="str">
        <f ca="1">IF(D11="",C11&amp;"",D11&amp;"")</f>
        <v>0</v>
      </c>
      <c r="I2" s="4">
        <f ca="1">IF(D12="",C12,D12)</f>
        <v>0</v>
      </c>
      <c r="L2" s="2" t="str">
        <f ca="1">IF(D13="",C13&amp;"",D13&amp;"")</f>
        <v>0</v>
      </c>
      <c r="M2" s="2" t="str">
        <f ca="1">IF(D14="",C14&amp;"",D14&amp;"")</f>
        <v>0</v>
      </c>
      <c r="N2" s="2" t="str">
        <f ca="1">IF(D15="",C15&amp;"",D15&amp;"")</f>
        <v>0</v>
      </c>
      <c r="O2" s="2" t="str">
        <f ca="1">IF(D16="",C16&amp;"",D16&amp;"")</f>
        <v>0</v>
      </c>
      <c r="P2" s="2" t="str">
        <f ca="1">IF(D17="",C17&amp;"",D17&amp;"")</f>
        <v>0</v>
      </c>
      <c r="Q2" s="2" t="str">
        <f ca="1">IF(D18="",C18&amp;"",D18&amp;"")</f>
        <v>0</v>
      </c>
      <c r="R2" s="4">
        <f ca="1">IF(D19="",C19,D19)</f>
        <v>0</v>
      </c>
      <c r="S2" s="4">
        <f>IF(D20="",C20,D20)</f>
        <v>0</v>
      </c>
      <c r="T2" s="4" t="str">
        <f ca="1">IF(D21="",C21&amp;"",D21&amp;"")</f>
        <v>0</v>
      </c>
      <c r="U2" s="4">
        <f ca="1">IF(D22="",C22,D22)</f>
        <v>0</v>
      </c>
      <c r="V2" s="4" t="str">
        <f ca="1">IF(D23="",C23&amp;"",D23&amp;"")</f>
        <v>0</v>
      </c>
      <c r="W2" s="4" t="str">
        <f ca="1">IF(D24="",C24&amp;"",D24&amp;"")</f>
        <v>0</v>
      </c>
      <c r="X2" s="4" t="str">
        <f ca="1">IF(D25="",C25&amp;"",D25&amp;"")</f>
        <v/>
      </c>
      <c r="Y2" s="4" t="str">
        <f ca="1">IF(D26="",C26&amp;"",D26&amp;"")</f>
        <v>0</v>
      </c>
      <c r="Z2" s="4" t="str">
        <f ca="1">IF(D27="",C27&amp;"",D27&amp;"")</f>
        <v/>
      </c>
      <c r="AA2" s="4">
        <f ca="1">IF(D28="",C28,D28)</f>
        <v>0</v>
      </c>
      <c r="AB2" s="2" t="str">
        <f ca="1">IF(D29="",C29&amp;"",D29&amp;"")</f>
        <v>0</v>
      </c>
      <c r="AC2" s="5"/>
      <c r="AH2" s="4">
        <v>39052</v>
      </c>
      <c r="AI2" s="2" t="s">
        <v>63</v>
      </c>
      <c r="AJ2" s="4">
        <v>42262</v>
      </c>
      <c r="AK2" s="2" t="s">
        <v>64</v>
      </c>
      <c r="AQ2" s="2" t="s">
        <v>64</v>
      </c>
    </row>
    <row r="3" spans="1:49" ht="7.5" customHeight="1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1:49" ht="21" customHeight="1">
      <c r="A4" s="17"/>
      <c r="B4" s="17"/>
      <c r="C4" s="17"/>
      <c r="D4" s="27" t="s">
        <v>15</v>
      </c>
      <c r="E4" s="17"/>
      <c r="F4" s="17"/>
      <c r="G4" s="27" t="s">
        <v>15</v>
      </c>
      <c r="H4" s="17"/>
      <c r="I4" s="17"/>
      <c r="J4" s="17"/>
      <c r="K4" s="17"/>
      <c r="L4" s="17"/>
      <c r="M4" s="17"/>
      <c r="N4" s="17"/>
    </row>
    <row r="5" spans="1:49" ht="20.149999999999999" customHeight="1">
      <c r="A5" s="17"/>
      <c r="B5" s="30" t="s">
        <v>17</v>
      </c>
      <c r="C5" s="22" t="s">
        <v>61</v>
      </c>
      <c r="D5" s="26"/>
      <c r="E5" s="30" t="s">
        <v>37</v>
      </c>
      <c r="F5" s="22"/>
      <c r="G5" s="28"/>
      <c r="H5" s="17"/>
      <c r="I5" s="17"/>
      <c r="J5" s="17"/>
      <c r="K5" s="17"/>
      <c r="L5" s="17"/>
      <c r="M5" s="17"/>
      <c r="N5" s="17"/>
    </row>
    <row r="6" spans="1:49" ht="20.149999999999999" customHeight="1">
      <c r="A6" s="17"/>
      <c r="B6" s="30" t="s">
        <v>20</v>
      </c>
      <c r="C6" s="22">
        <v>3</v>
      </c>
      <c r="D6" s="26"/>
      <c r="E6" s="30" t="s">
        <v>16</v>
      </c>
      <c r="F6" s="22"/>
      <c r="G6" s="28"/>
      <c r="H6" s="17"/>
      <c r="I6" s="17"/>
      <c r="J6" s="17"/>
      <c r="K6" s="17"/>
      <c r="L6" s="17"/>
      <c r="M6" s="17"/>
      <c r="N6" s="17"/>
    </row>
    <row r="7" spans="1:49" ht="20.149999999999999" customHeight="1">
      <c r="A7" s="17"/>
      <c r="B7" s="30" t="s">
        <v>0</v>
      </c>
      <c r="C7" s="22" t="str">
        <f ca="1">INDEX(Bdd_GRADE,param_BDD_no_ligne)</f>
        <v>CLC</v>
      </c>
      <c r="D7" s="26"/>
      <c r="E7" s="31" t="s">
        <v>56</v>
      </c>
      <c r="F7" s="22"/>
      <c r="G7" s="28"/>
      <c r="H7" s="17"/>
      <c r="I7" s="17"/>
      <c r="J7" s="17"/>
      <c r="K7" s="17"/>
      <c r="L7" s="17"/>
      <c r="M7" s="17"/>
      <c r="N7" s="17"/>
    </row>
    <row r="8" spans="1:49" ht="20.149999999999999" customHeight="1">
      <c r="A8" s="17"/>
      <c r="B8" s="30" t="s">
        <v>1</v>
      </c>
      <c r="C8" s="22" t="str">
        <f ca="1">INDEX(Bdd_NOM,param_BDD_no_ligne)</f>
        <v>G</v>
      </c>
      <c r="D8" s="26"/>
      <c r="E8" s="30" t="s">
        <v>38</v>
      </c>
      <c r="F8" s="22"/>
      <c r="G8" s="34"/>
      <c r="H8" s="17"/>
      <c r="I8" s="17"/>
      <c r="J8" s="17"/>
      <c r="K8" s="17"/>
      <c r="L8" s="17"/>
      <c r="M8" s="17"/>
      <c r="N8" s="17"/>
    </row>
    <row r="9" spans="1:49" ht="20.149999999999999" customHeight="1">
      <c r="A9" s="17"/>
      <c r="B9" s="30" t="s">
        <v>2</v>
      </c>
      <c r="C9" s="22">
        <f ca="1">INDEX(Bdd_PRENOM,param_BDD_no_ligne)</f>
        <v>0</v>
      </c>
      <c r="D9" s="26"/>
      <c r="E9" s="30" t="s">
        <v>39</v>
      </c>
      <c r="F9" s="22"/>
      <c r="G9" s="35"/>
      <c r="H9" s="17"/>
      <c r="I9" s="17"/>
      <c r="J9" s="17"/>
      <c r="K9" s="17"/>
      <c r="L9" s="17"/>
      <c r="M9" s="17"/>
      <c r="N9" s="17"/>
    </row>
    <row r="10" spans="1:49" ht="20.149999999999999" customHeight="1">
      <c r="A10" s="17"/>
      <c r="B10" s="30" t="s">
        <v>8</v>
      </c>
      <c r="C10" s="22">
        <f ca="1">INDEX(Bdd_NIA,param_BDD_no_ligne)</f>
        <v>0</v>
      </c>
      <c r="D10" s="26"/>
      <c r="E10" s="30" t="s">
        <v>40</v>
      </c>
      <c r="F10" s="22"/>
      <c r="G10" s="28"/>
      <c r="H10" s="17"/>
      <c r="I10" s="17"/>
      <c r="J10" s="17"/>
      <c r="K10" s="17"/>
      <c r="L10" s="17"/>
      <c r="M10" s="17"/>
      <c r="N10" s="17"/>
    </row>
    <row r="11" spans="1:49" ht="20.149999999999999" customHeight="1">
      <c r="A11" s="17"/>
      <c r="B11" s="30" t="s">
        <v>9</v>
      </c>
      <c r="C11" s="22">
        <f ca="1">INDEX(Bdd_NID,param_BDD_no_ligne)</f>
        <v>0</v>
      </c>
      <c r="D11" s="26"/>
      <c r="E11" s="30" t="s">
        <v>41</v>
      </c>
      <c r="F11" s="22"/>
      <c r="G11" s="28"/>
      <c r="H11" s="17"/>
      <c r="I11" s="17"/>
      <c r="J11" s="17"/>
      <c r="K11" s="17"/>
      <c r="L11" s="17"/>
      <c r="M11" s="17"/>
      <c r="N11" s="17"/>
    </row>
    <row r="12" spans="1:49" ht="20.149999999999999" customHeight="1">
      <c r="A12" s="17"/>
      <c r="B12" s="30" t="s">
        <v>21</v>
      </c>
      <c r="C12" s="23">
        <f ca="1">INDEX(Bdd_DATE_NAISSANCE,param_BDD_no_ligne)</f>
        <v>0</v>
      </c>
      <c r="D12" s="26"/>
      <c r="E12" s="30" t="s">
        <v>42</v>
      </c>
      <c r="F12" s="22"/>
      <c r="G12" s="28"/>
      <c r="H12" s="17"/>
      <c r="I12" s="17"/>
      <c r="J12" s="17"/>
      <c r="K12" s="17"/>
      <c r="L12" s="17"/>
      <c r="M12" s="17"/>
      <c r="N12" s="17"/>
    </row>
    <row r="13" spans="1:49" ht="20.149999999999999" customHeight="1">
      <c r="A13" s="17"/>
      <c r="B13" s="30" t="s">
        <v>22</v>
      </c>
      <c r="C13" s="22">
        <f ca="1">INDEX(Bdd_SEXE,param_BDD_no_ligne)</f>
        <v>0</v>
      </c>
      <c r="D13" s="26"/>
      <c r="E13" s="30" t="s">
        <v>43</v>
      </c>
      <c r="F13" s="22"/>
      <c r="G13" s="28"/>
      <c r="H13" s="17"/>
      <c r="I13" s="17"/>
      <c r="J13" s="17"/>
      <c r="K13" s="17"/>
      <c r="L13" s="17"/>
      <c r="M13" s="17"/>
      <c r="N13" s="17"/>
    </row>
    <row r="14" spans="1:49" ht="20.149999999999999" customHeight="1">
      <c r="A14" s="17"/>
      <c r="B14" s="30" t="s">
        <v>23</v>
      </c>
      <c r="C14" s="22">
        <f ca="1">INDEX(Bdd_PERMIS,param_BDD_no_ligne)</f>
        <v>0</v>
      </c>
      <c r="D14" s="26"/>
      <c r="E14" s="30" t="s">
        <v>44</v>
      </c>
      <c r="F14" s="22"/>
      <c r="G14" s="28"/>
      <c r="H14" s="17"/>
      <c r="I14" s="17"/>
      <c r="J14" s="17"/>
      <c r="K14" s="17"/>
      <c r="L14" s="17"/>
      <c r="M14" s="17"/>
      <c r="N14" s="17"/>
    </row>
    <row r="15" spans="1:49" ht="20.149999999999999" customHeight="1">
      <c r="A15" s="17"/>
      <c r="B15" s="30" t="s">
        <v>24</v>
      </c>
      <c r="C15" s="22">
        <f ca="1">INDEX(Bdd_DIVERS,param_BDD_no_ligne)</f>
        <v>0</v>
      </c>
      <c r="D15" s="26"/>
      <c r="E15" s="30" t="s">
        <v>45</v>
      </c>
      <c r="F15" s="22"/>
      <c r="G15" s="36"/>
      <c r="H15" s="17"/>
      <c r="I15" s="17"/>
      <c r="J15" s="17"/>
      <c r="K15" s="17"/>
      <c r="L15" s="17"/>
      <c r="M15" s="17"/>
      <c r="N15" s="17"/>
    </row>
    <row r="16" spans="1:49" ht="20.149999999999999" customHeight="1">
      <c r="A16" s="17"/>
      <c r="B16" s="30" t="s">
        <v>25</v>
      </c>
      <c r="C16" s="22">
        <f ca="1">INDEX(Bdd_QUALIF,param_BDD_no_ligne)</f>
        <v>0</v>
      </c>
      <c r="D16" s="26"/>
      <c r="E16" s="30" t="s">
        <v>46</v>
      </c>
      <c r="F16" s="22"/>
      <c r="G16" s="28"/>
      <c r="H16" s="17"/>
      <c r="I16" s="17"/>
      <c r="J16" s="17"/>
      <c r="K16" s="17"/>
      <c r="L16" s="17"/>
      <c r="M16" s="17"/>
      <c r="N16" s="17"/>
    </row>
    <row r="17" spans="1:14" ht="20.149999999999999" customHeight="1">
      <c r="A17" s="17"/>
      <c r="B17" s="30" t="s">
        <v>26</v>
      </c>
      <c r="C17" s="22">
        <f ca="1">INDEX(Bdd_PLS,param_BDD_no_ligne)</f>
        <v>0</v>
      </c>
      <c r="D17" s="26"/>
      <c r="E17" s="30" t="s">
        <v>47</v>
      </c>
      <c r="F17" s="22"/>
      <c r="G17" s="28"/>
      <c r="H17" s="17"/>
      <c r="I17" s="17"/>
      <c r="J17" s="17"/>
      <c r="K17" s="17"/>
      <c r="L17" s="17"/>
      <c r="M17" s="17"/>
      <c r="N17" s="17"/>
    </row>
    <row r="18" spans="1:14" ht="20.149999999999999" customHeight="1">
      <c r="A18" s="17"/>
      <c r="B18" s="30" t="s">
        <v>27</v>
      </c>
      <c r="C18" s="22">
        <f ca="1">INDEX(Bdd_N°_PASSEPORT,param_BDD_no_ligne)</f>
        <v>0</v>
      </c>
      <c r="D18" s="26"/>
      <c r="E18" s="30" t="s">
        <v>48</v>
      </c>
      <c r="F18" s="22"/>
      <c r="G18" s="28"/>
      <c r="H18" s="17"/>
      <c r="I18" s="17"/>
      <c r="J18" s="17"/>
      <c r="K18" s="17"/>
      <c r="L18" s="17"/>
      <c r="M18" s="17"/>
      <c r="N18" s="17"/>
    </row>
    <row r="19" spans="1:14" ht="20.149999999999999" customHeight="1">
      <c r="A19" s="17"/>
      <c r="B19" s="30" t="s">
        <v>28</v>
      </c>
      <c r="C19" s="23">
        <f ca="1">INDEX(Bdd_EXP_PASSEPORT,param_BDD_no_ligne)</f>
        <v>0</v>
      </c>
      <c r="D19" s="26"/>
      <c r="E19" s="30" t="s">
        <v>49</v>
      </c>
      <c r="F19" s="22"/>
      <c r="G19" s="28"/>
      <c r="H19" s="17"/>
      <c r="I19" s="17"/>
      <c r="J19" s="17"/>
      <c r="K19" s="17"/>
      <c r="L19" s="17"/>
      <c r="M19" s="17"/>
      <c r="N19" s="17"/>
    </row>
    <row r="20" spans="1:14" ht="20.149999999999999" customHeight="1">
      <c r="A20" s="17"/>
      <c r="B20" s="30" t="s">
        <v>29</v>
      </c>
      <c r="C20" s="24"/>
      <c r="D20" s="26"/>
      <c r="E20" s="30" t="s">
        <v>50</v>
      </c>
      <c r="F20" s="22"/>
      <c r="G20" s="28"/>
      <c r="H20" s="17"/>
      <c r="I20" s="17"/>
      <c r="J20" s="17"/>
      <c r="K20" s="17"/>
      <c r="L20" s="17"/>
      <c r="M20" s="17"/>
      <c r="N20" s="17"/>
    </row>
    <row r="21" spans="1:14" ht="20.149999999999999" customHeight="1">
      <c r="A21" s="17"/>
      <c r="B21" s="30" t="s">
        <v>30</v>
      </c>
      <c r="C21" s="22">
        <f ca="1">INDEX(Bdd_LIEU_DERNIER_OPEX,param_BDD_no_ligne)</f>
        <v>0</v>
      </c>
      <c r="D21" s="26"/>
      <c r="E21" s="30" t="s">
        <v>51</v>
      </c>
      <c r="F21" s="22"/>
      <c r="G21" s="36"/>
      <c r="H21" s="17"/>
      <c r="I21" s="17"/>
      <c r="J21" s="17"/>
      <c r="K21" s="17"/>
      <c r="L21" s="17"/>
      <c r="M21" s="17"/>
      <c r="N21" s="17"/>
    </row>
    <row r="22" spans="1:14" ht="20.149999999999999" customHeight="1">
      <c r="A22" s="17"/>
      <c r="B22" s="30" t="s">
        <v>31</v>
      </c>
      <c r="C22" s="22">
        <f ca="1">INDEX(Bdd_ENTREE_SERVICE,param_BDD_no_ligne)</f>
        <v>0</v>
      </c>
      <c r="D22" s="26"/>
      <c r="E22" s="30" t="s">
        <v>52</v>
      </c>
      <c r="F22" s="22"/>
      <c r="G22" s="28"/>
      <c r="H22" s="17"/>
      <c r="I22" s="17"/>
      <c r="J22" s="17"/>
      <c r="K22" s="17"/>
      <c r="L22" s="17"/>
      <c r="M22" s="17"/>
      <c r="N22" s="17"/>
    </row>
    <row r="23" spans="1:14" ht="20.149999999999999" customHeight="1">
      <c r="A23" s="17"/>
      <c r="B23" s="30" t="s">
        <v>32</v>
      </c>
      <c r="C23" s="22">
        <f ca="1">INDEX(Bdd_SITUATION_FAMILIALE,param_BDD_no_ligne)</f>
        <v>0</v>
      </c>
      <c r="D23" s="26"/>
      <c r="E23" s="30" t="s">
        <v>53</v>
      </c>
      <c r="F23" s="22"/>
      <c r="G23" s="28"/>
      <c r="H23" s="17"/>
      <c r="I23" s="17"/>
      <c r="J23" s="17"/>
      <c r="K23" s="17"/>
      <c r="L23" s="17"/>
      <c r="M23" s="17"/>
      <c r="N23" s="17"/>
    </row>
    <row r="24" spans="1:14" ht="20.149999999999999" customHeight="1">
      <c r="A24" s="17"/>
      <c r="B24" s="30" t="s">
        <v>33</v>
      </c>
      <c r="C24" s="22">
        <f ca="1">INDEX(Bdd_N°_CARTE_IDENTITE,param_BDD_no_ligne)</f>
        <v>0</v>
      </c>
      <c r="D24" s="26"/>
      <c r="E24" s="30" t="s">
        <v>54</v>
      </c>
      <c r="F24" s="22"/>
      <c r="G24" s="36"/>
      <c r="H24" s="17"/>
      <c r="I24" s="17"/>
      <c r="J24" s="17"/>
      <c r="K24" s="17"/>
      <c r="L24" s="17"/>
      <c r="M24" s="17"/>
      <c r="N24" s="17"/>
    </row>
    <row r="25" spans="1:14" ht="20.149999999999999" customHeight="1">
      <c r="A25" s="17"/>
      <c r="B25" s="30" t="s">
        <v>19</v>
      </c>
      <c r="C25" s="25" t="str">
        <f ca="1">INDEX(Bdd_N°_PORTABLE,param_BDD_no_ligne)</f>
        <v/>
      </c>
      <c r="D25" s="26"/>
      <c r="E25" s="32" t="s">
        <v>55</v>
      </c>
      <c r="F25" s="22"/>
      <c r="G25" s="29"/>
      <c r="H25" s="17"/>
      <c r="I25" s="17"/>
      <c r="J25" s="17"/>
      <c r="K25" s="17"/>
      <c r="L25" s="17"/>
      <c r="M25" s="17"/>
      <c r="N25" s="17"/>
    </row>
    <row r="26" spans="1:14" ht="20.149999999999999" customHeight="1">
      <c r="A26" s="17"/>
      <c r="B26" s="30" t="s">
        <v>34</v>
      </c>
      <c r="C26" s="25">
        <f ca="1">INDEX(Bdd_N°_FIXE,param_BDD_no_ligne)</f>
        <v>0</v>
      </c>
      <c r="D26" s="26"/>
      <c r="E26" s="18"/>
      <c r="F26" s="19"/>
      <c r="G26" s="19"/>
      <c r="H26" s="17"/>
      <c r="I26" s="17"/>
      <c r="J26" s="17"/>
      <c r="K26" s="17"/>
      <c r="L26" s="17"/>
      <c r="M26" s="17"/>
      <c r="N26" s="17"/>
    </row>
    <row r="27" spans="1:14" ht="20.149999999999999" customHeight="1">
      <c r="A27" s="17"/>
      <c r="B27" s="30" t="s">
        <v>35</v>
      </c>
      <c r="C27" s="22" t="str">
        <f ca="1">INDEX(Bdd_LIEU_NAISSANCE,param_BDD_no_ligne)</f>
        <v/>
      </c>
      <c r="D27" s="26"/>
      <c r="E27" s="20"/>
      <c r="F27" s="21"/>
      <c r="G27" s="21"/>
      <c r="H27" s="17"/>
      <c r="I27" s="17"/>
      <c r="J27" s="17"/>
      <c r="K27" s="17"/>
      <c r="L27" s="17"/>
      <c r="M27" s="17"/>
      <c r="N27" s="17"/>
    </row>
    <row r="28" spans="1:14" ht="20.149999999999999" customHeight="1">
      <c r="A28" s="17"/>
      <c r="B28" s="30" t="s">
        <v>36</v>
      </c>
      <c r="C28" s="23">
        <f ca="1">INDEX(Bdd_FIN_DE_CONTRAT,param_BDD_no_ligne)</f>
        <v>0</v>
      </c>
      <c r="D28" s="26"/>
      <c r="E28" s="20"/>
      <c r="F28" s="21"/>
      <c r="G28" s="21"/>
      <c r="H28" s="17"/>
      <c r="I28" s="17"/>
      <c r="J28" s="17"/>
      <c r="K28" s="17"/>
      <c r="L28" s="17"/>
      <c r="M28" s="17"/>
      <c r="N28" s="17"/>
    </row>
    <row r="29" spans="1:14" ht="20.149999999999999" customHeight="1">
      <c r="A29" s="17"/>
      <c r="B29" s="30" t="s">
        <v>18</v>
      </c>
      <c r="C29" s="22">
        <f ca="1">INDEX(Bdd_N°_BADGE,param_BDD_no_ligne)</f>
        <v>0</v>
      </c>
      <c r="D29" s="26"/>
      <c r="E29" s="20"/>
      <c r="F29" s="21"/>
      <c r="G29" s="21"/>
      <c r="H29" s="17"/>
      <c r="I29" s="17"/>
      <c r="J29" s="17"/>
      <c r="K29" s="17"/>
      <c r="L29" s="17"/>
      <c r="M29" s="17"/>
      <c r="N29" s="17"/>
    </row>
    <row r="30" spans="1:14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</row>
    <row r="31" spans="1:14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</row>
    <row r="32" spans="1:14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</row>
    <row r="33" spans="1:14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</row>
    <row r="34" spans="1:14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</row>
    <row r="36" spans="1:14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</row>
    <row r="37" spans="1:14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</row>
    <row r="38" spans="1:14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</row>
    <row r="39" spans="1:14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</row>
    <row r="40" spans="1:14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</row>
    <row r="41" spans="1:14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</row>
    <row r="42" spans="1:14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</row>
    <row r="43" spans="1:14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</row>
    <row r="44" spans="1:14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</row>
    <row r="45" spans="1:14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</row>
    <row r="46" spans="1:14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</row>
    <row r="47" spans="1:14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</row>
    <row r="48" spans="1:14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</row>
    <row r="49" spans="1:14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</row>
    <row r="50" spans="1:14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</row>
    <row r="51" spans="1:14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</row>
    <row r="52" spans="1:14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</row>
    <row r="53" spans="1:14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</row>
    <row r="54" spans="1:14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</row>
    <row r="55" spans="1:14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</row>
  </sheetData>
  <sheetProtection selectLockedCells="1"/>
  <dataValidations count="1">
    <dataValidation type="list" allowBlank="1" showInputMessage="1" showErrorMessage="1" sqref="D6">
      <formula1>Liste_groupe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7"/>
  <dimension ref="A1:AW13"/>
  <sheetViews>
    <sheetView showGridLines="0" topLeftCell="A3" workbookViewId="0">
      <selection activeCell="G16" sqref="G16"/>
    </sheetView>
  </sheetViews>
  <sheetFormatPr baseColWidth="10" defaultColWidth="11.453125" defaultRowHeight="14.5"/>
  <cols>
    <col min="1" max="1" width="11.453125" style="49"/>
    <col min="2" max="2" width="23.26953125" style="49" customWidth="1"/>
    <col min="3" max="3" width="24.81640625" style="49" customWidth="1"/>
    <col min="4" max="12" width="11.453125" style="49"/>
    <col min="13" max="13" width="12.26953125" style="49" customWidth="1"/>
    <col min="14" max="15" width="11.453125" style="49"/>
    <col min="16" max="16" width="14.7265625" style="49" bestFit="1" customWidth="1"/>
    <col min="17" max="17" width="10.7265625" style="49" bestFit="1" customWidth="1"/>
    <col min="18" max="18" width="12.7265625" style="49" bestFit="1" customWidth="1"/>
    <col min="19" max="21" width="11.453125" style="49"/>
    <col min="22" max="22" width="13.26953125" style="49" bestFit="1" customWidth="1"/>
    <col min="23" max="23" width="11.453125" style="49"/>
    <col min="24" max="24" width="13.81640625" style="49" bestFit="1" customWidth="1"/>
    <col min="25" max="16384" width="11.453125" style="49"/>
  </cols>
  <sheetData>
    <row r="1" spans="1:49" s="47" customFormat="1" ht="30" hidden="1" customHeight="1">
      <c r="A1" s="53" t="s">
        <v>57</v>
      </c>
      <c r="B1" s="53" t="s">
        <v>17</v>
      </c>
      <c r="C1" s="53" t="s">
        <v>20</v>
      </c>
      <c r="D1" s="53" t="s">
        <v>0</v>
      </c>
      <c r="E1" s="53" t="s">
        <v>1</v>
      </c>
      <c r="F1" s="53" t="s">
        <v>2</v>
      </c>
      <c r="G1" s="53" t="s">
        <v>8</v>
      </c>
      <c r="H1" s="53" t="s">
        <v>9</v>
      </c>
      <c r="I1" s="53" t="s">
        <v>21</v>
      </c>
      <c r="J1" s="53" t="s">
        <v>6</v>
      </c>
      <c r="K1" s="53" t="s">
        <v>75</v>
      </c>
      <c r="L1" s="53" t="s">
        <v>22</v>
      </c>
      <c r="M1" s="53" t="s">
        <v>23</v>
      </c>
      <c r="N1" s="53" t="s">
        <v>24</v>
      </c>
      <c r="O1" s="53" t="s">
        <v>25</v>
      </c>
      <c r="P1" s="53" t="s">
        <v>26</v>
      </c>
      <c r="Q1" s="53" t="s">
        <v>27</v>
      </c>
      <c r="R1" s="53" t="s">
        <v>28</v>
      </c>
      <c r="S1" s="53" t="s">
        <v>29</v>
      </c>
      <c r="T1" s="53" t="s">
        <v>30</v>
      </c>
      <c r="U1" s="53" t="s">
        <v>31</v>
      </c>
      <c r="V1" s="53" t="s">
        <v>32</v>
      </c>
      <c r="W1" s="53" t="s">
        <v>58</v>
      </c>
      <c r="X1" s="53" t="s">
        <v>19</v>
      </c>
      <c r="Y1" s="53" t="s">
        <v>59</v>
      </c>
      <c r="Z1" s="53" t="s">
        <v>35</v>
      </c>
      <c r="AA1" s="53" t="s">
        <v>36</v>
      </c>
      <c r="AB1" s="54" t="s">
        <v>60</v>
      </c>
      <c r="AC1" s="55" t="s">
        <v>37</v>
      </c>
      <c r="AD1" s="53" t="s">
        <v>16</v>
      </c>
      <c r="AE1" s="53" t="s">
        <v>56</v>
      </c>
      <c r="AF1" s="53" t="s">
        <v>38</v>
      </c>
      <c r="AG1" s="53" t="s">
        <v>39</v>
      </c>
      <c r="AH1" s="53" t="s">
        <v>40</v>
      </c>
      <c r="AI1" s="53" t="s">
        <v>41</v>
      </c>
      <c r="AJ1" s="53" t="s">
        <v>42</v>
      </c>
      <c r="AK1" s="53" t="s">
        <v>43</v>
      </c>
      <c r="AL1" s="53" t="s">
        <v>44</v>
      </c>
      <c r="AM1" s="53" t="s">
        <v>45</v>
      </c>
      <c r="AN1" s="53" t="s">
        <v>46</v>
      </c>
      <c r="AO1" s="53" t="s">
        <v>47</v>
      </c>
      <c r="AP1" s="53" t="s">
        <v>48</v>
      </c>
      <c r="AQ1" s="53" t="s">
        <v>49</v>
      </c>
      <c r="AR1" s="53" t="s">
        <v>50</v>
      </c>
      <c r="AS1" s="53" t="s">
        <v>51</v>
      </c>
      <c r="AT1" s="53" t="s">
        <v>52</v>
      </c>
      <c r="AU1" s="53" t="s">
        <v>53</v>
      </c>
      <c r="AV1" s="53" t="s">
        <v>54</v>
      </c>
      <c r="AW1" s="53" t="s">
        <v>55</v>
      </c>
    </row>
    <row r="2" spans="1:49" s="48" customFormat="1" ht="24" hidden="1" customHeight="1">
      <c r="A2" s="33">
        <f>MAX(BDD!A:A)+1</f>
        <v>31</v>
      </c>
      <c r="B2" s="33"/>
      <c r="C2" s="33"/>
      <c r="D2" s="33" t="str">
        <f>$C5&amp;""</f>
        <v/>
      </c>
      <c r="E2" s="33" t="str">
        <f>$C6&amp;""</f>
        <v/>
      </c>
      <c r="F2" s="33" t="str">
        <f>$C7&amp;""</f>
        <v/>
      </c>
      <c r="G2" s="33"/>
      <c r="H2" s="33"/>
      <c r="I2" s="56">
        <f>$C9</f>
        <v>0</v>
      </c>
      <c r="J2" s="33" t="str">
        <f>C12&amp;""</f>
        <v/>
      </c>
      <c r="K2" s="33" t="str">
        <f>D13&amp;""</f>
        <v/>
      </c>
      <c r="L2" s="33" t="str">
        <f>C8&amp;""</f>
        <v/>
      </c>
      <c r="M2" s="33"/>
      <c r="N2" s="33"/>
      <c r="O2" s="33"/>
      <c r="P2" s="56"/>
      <c r="Q2" s="33"/>
      <c r="R2" s="33"/>
      <c r="S2" s="56"/>
      <c r="T2" s="33"/>
      <c r="U2" s="33"/>
      <c r="V2" s="33"/>
      <c r="W2" s="33"/>
      <c r="X2" s="33" t="str">
        <f>C11&amp;""</f>
        <v/>
      </c>
      <c r="Y2" s="56"/>
      <c r="Z2" s="33" t="str">
        <f>C10&amp;""</f>
        <v/>
      </c>
      <c r="AA2" s="33"/>
      <c r="AB2" s="33"/>
      <c r="AC2" s="33"/>
      <c r="AD2" s="33"/>
      <c r="AE2" s="33"/>
      <c r="AF2" s="56"/>
      <c r="AG2" s="33"/>
      <c r="AH2" s="56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3" spans="1:49" ht="39" customHeight="1">
      <c r="A3" s="80" t="s">
        <v>76</v>
      </c>
      <c r="B3" s="80"/>
      <c r="C3" s="80"/>
    </row>
    <row r="5" spans="1:49" ht="30" customHeight="1">
      <c r="B5" s="50" t="s">
        <v>0</v>
      </c>
      <c r="C5" s="45"/>
    </row>
    <row r="6" spans="1:49" ht="30" customHeight="1">
      <c r="B6" s="50" t="s">
        <v>1</v>
      </c>
      <c r="C6" s="45"/>
    </row>
    <row r="7" spans="1:49" ht="30" customHeight="1">
      <c r="B7" s="50" t="s">
        <v>2</v>
      </c>
      <c r="C7" s="45"/>
    </row>
    <row r="8" spans="1:49" ht="30" customHeight="1">
      <c r="B8" s="50" t="s">
        <v>22</v>
      </c>
      <c r="C8" s="45"/>
    </row>
    <row r="9" spans="1:49" ht="30" customHeight="1">
      <c r="B9" s="51" t="s">
        <v>3</v>
      </c>
      <c r="C9" s="46"/>
    </row>
    <row r="10" spans="1:49" ht="30" customHeight="1">
      <c r="B10" s="52" t="s">
        <v>4</v>
      </c>
      <c r="C10" s="45"/>
    </row>
    <row r="11" spans="1:49" ht="30" customHeight="1">
      <c r="B11" s="52" t="s">
        <v>5</v>
      </c>
      <c r="C11" s="45"/>
    </row>
    <row r="12" spans="1:49" ht="30" customHeight="1">
      <c r="B12" s="52" t="s">
        <v>6</v>
      </c>
      <c r="C12" s="45"/>
    </row>
    <row r="13" spans="1:49" ht="30" customHeight="1">
      <c r="B13" s="52" t="s">
        <v>7</v>
      </c>
      <c r="C13" s="45"/>
    </row>
  </sheetData>
  <sheetProtection selectLockedCells="1"/>
  <mergeCells count="1">
    <mergeCell ref="A3:C3"/>
  </mergeCells>
  <dataValidations count="2">
    <dataValidation type="list" allowBlank="1" showInputMessage="1" showErrorMessage="1" sqref="C5">
      <formula1>Liste_Grade</formula1>
    </dataValidation>
    <dataValidation type="list" allowBlank="1" showInputMessage="1" showErrorMessage="1" sqref="C8">
      <formula1>Liste_Sexe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2"/>
  <dimension ref="A1:AW13"/>
  <sheetViews>
    <sheetView showGridLines="0" topLeftCell="A3" workbookViewId="0">
      <selection activeCell="F21" sqref="F21"/>
    </sheetView>
  </sheetViews>
  <sheetFormatPr baseColWidth="10" defaultColWidth="11.453125" defaultRowHeight="14.5"/>
  <cols>
    <col min="1" max="1" width="11.453125" style="49"/>
    <col min="2" max="2" width="22" style="49" customWidth="1"/>
    <col min="3" max="3" width="28.26953125" style="49" customWidth="1"/>
    <col min="4" max="9" width="11.453125" style="49"/>
    <col min="10" max="10" width="18.81640625" style="49" bestFit="1" customWidth="1"/>
    <col min="11" max="11" width="12.81640625" style="49" bestFit="1" customWidth="1"/>
    <col min="12" max="16384" width="11.453125" style="49"/>
  </cols>
  <sheetData>
    <row r="1" spans="1:49" s="47" customFormat="1" ht="35.25" hidden="1" customHeight="1">
      <c r="A1" s="61" t="s">
        <v>57</v>
      </c>
      <c r="B1" s="61" t="s">
        <v>17</v>
      </c>
      <c r="C1" s="61" t="s">
        <v>20</v>
      </c>
      <c r="D1" s="61" t="s">
        <v>0</v>
      </c>
      <c r="E1" s="61" t="s">
        <v>1</v>
      </c>
      <c r="F1" s="61" t="s">
        <v>2</v>
      </c>
      <c r="G1" s="61" t="s">
        <v>8</v>
      </c>
      <c r="H1" s="61" t="s">
        <v>9</v>
      </c>
      <c r="I1" s="61" t="s">
        <v>21</v>
      </c>
      <c r="J1" s="61" t="s">
        <v>6</v>
      </c>
      <c r="K1" s="61" t="s">
        <v>75</v>
      </c>
      <c r="L1" s="61" t="s">
        <v>22</v>
      </c>
      <c r="M1" s="61" t="s">
        <v>23</v>
      </c>
      <c r="N1" s="61" t="s">
        <v>24</v>
      </c>
      <c r="O1" s="61" t="s">
        <v>25</v>
      </c>
      <c r="P1" s="61" t="s">
        <v>26</v>
      </c>
      <c r="Q1" s="61" t="s">
        <v>27</v>
      </c>
      <c r="R1" s="62" t="s">
        <v>28</v>
      </c>
      <c r="S1" s="62" t="s">
        <v>29</v>
      </c>
      <c r="T1" s="62" t="s">
        <v>30</v>
      </c>
      <c r="U1" s="62" t="s">
        <v>31</v>
      </c>
      <c r="V1" s="62" t="s">
        <v>32</v>
      </c>
      <c r="W1" s="62" t="s">
        <v>58</v>
      </c>
      <c r="X1" s="62" t="s">
        <v>19</v>
      </c>
      <c r="Y1" s="62" t="s">
        <v>59</v>
      </c>
      <c r="Z1" s="62" t="s">
        <v>35</v>
      </c>
      <c r="AA1" s="62" t="s">
        <v>36</v>
      </c>
      <c r="AB1" s="63" t="s">
        <v>60</v>
      </c>
      <c r="AC1" s="64" t="s">
        <v>37</v>
      </c>
      <c r="AD1" s="61" t="s">
        <v>16</v>
      </c>
      <c r="AE1" s="61" t="s">
        <v>56</v>
      </c>
      <c r="AF1" s="61" t="s">
        <v>38</v>
      </c>
      <c r="AG1" s="61" t="s">
        <v>39</v>
      </c>
      <c r="AH1" s="61" t="s">
        <v>40</v>
      </c>
      <c r="AI1" s="61" t="s">
        <v>41</v>
      </c>
      <c r="AJ1" s="61" t="s">
        <v>42</v>
      </c>
      <c r="AK1" s="61" t="s">
        <v>43</v>
      </c>
      <c r="AL1" s="61" t="s">
        <v>44</v>
      </c>
      <c r="AM1" s="61" t="s">
        <v>45</v>
      </c>
      <c r="AN1" s="61" t="s">
        <v>46</v>
      </c>
      <c r="AO1" s="61" t="s">
        <v>47</v>
      </c>
      <c r="AP1" s="61" t="s">
        <v>48</v>
      </c>
      <c r="AQ1" s="61" t="s">
        <v>49</v>
      </c>
      <c r="AR1" s="61" t="s">
        <v>50</v>
      </c>
      <c r="AS1" s="61" t="s">
        <v>51</v>
      </c>
      <c r="AT1" s="61" t="s">
        <v>52</v>
      </c>
      <c r="AU1" s="61" t="s">
        <v>53</v>
      </c>
      <c r="AV1" s="61" t="s">
        <v>54</v>
      </c>
      <c r="AW1" s="61" t="s">
        <v>55</v>
      </c>
    </row>
    <row r="2" spans="1:49" s="48" customFormat="1" ht="20.149999999999999" hidden="1" customHeight="1">
      <c r="A2" s="48">
        <f>INDEX(BDD!A:A,param_BDD_no_ligne+1)</f>
        <v>7</v>
      </c>
      <c r="B2" s="65"/>
      <c r="D2" s="48" t="str">
        <f ca="1">$C5&amp;""</f>
        <v>CLC</v>
      </c>
      <c r="E2" s="48" t="str">
        <f ca="1">$C6&amp;""</f>
        <v>G</v>
      </c>
      <c r="F2" s="48" t="str">
        <f ca="1">$C7&amp;""</f>
        <v>0</v>
      </c>
      <c r="I2" s="66">
        <f ca="1">$C9</f>
        <v>0</v>
      </c>
      <c r="J2" s="48" t="str">
        <f ca="1">C12&amp;""</f>
        <v/>
      </c>
      <c r="K2" s="48" t="str">
        <f ca="1">C13&amp;""</f>
        <v/>
      </c>
      <c r="L2" s="48" t="str">
        <f ca="1">C8&amp;""</f>
        <v>0</v>
      </c>
      <c r="R2" s="66"/>
      <c r="S2" s="66"/>
      <c r="T2" s="66"/>
      <c r="U2" s="66"/>
      <c r="V2" s="66"/>
      <c r="W2" s="66"/>
      <c r="X2" s="66" t="str">
        <f ca="1">C11&amp;""</f>
        <v/>
      </c>
      <c r="Y2" s="66"/>
      <c r="Z2" s="66" t="str">
        <f ca="1">C10&amp;""</f>
        <v/>
      </c>
      <c r="AA2" s="66"/>
      <c r="AC2" s="67"/>
      <c r="AH2" s="66">
        <v>39052</v>
      </c>
      <c r="AI2" s="48" t="s">
        <v>63</v>
      </c>
      <c r="AJ2" s="66">
        <v>42262</v>
      </c>
      <c r="AK2" s="48" t="s">
        <v>64</v>
      </c>
      <c r="AQ2" s="48" t="s">
        <v>64</v>
      </c>
    </row>
    <row r="3" spans="1:49" ht="45.75" customHeight="1">
      <c r="A3" s="80" t="s">
        <v>77</v>
      </c>
      <c r="B3" s="80"/>
      <c r="C3" s="80"/>
    </row>
    <row r="5" spans="1:49" ht="30" customHeight="1">
      <c r="A5" s="68"/>
      <c r="B5" s="50" t="s">
        <v>0</v>
      </c>
      <c r="C5" s="59" t="str">
        <f ca="1">INDEX(Bdd_GRADE,param_BDD_no_ligne)</f>
        <v>CLC</v>
      </c>
    </row>
    <row r="6" spans="1:49" ht="30" customHeight="1">
      <c r="B6" s="50" t="s">
        <v>1</v>
      </c>
      <c r="C6" s="59" t="str">
        <f ca="1">INDEX(Bdd_NOM,param_BDD_no_ligne)</f>
        <v>G</v>
      </c>
    </row>
    <row r="7" spans="1:49" ht="30" customHeight="1">
      <c r="B7" s="50" t="s">
        <v>2</v>
      </c>
      <c r="C7" s="59">
        <f ca="1">INDEX(Bdd_PRENOM,param_BDD_no_ligne)</f>
        <v>0</v>
      </c>
    </row>
    <row r="8" spans="1:49" ht="30" customHeight="1">
      <c r="B8" s="50" t="s">
        <v>22</v>
      </c>
      <c r="C8" s="59">
        <f ca="1">INDEX(Bdd_SEXE,param_BDD_no_ligne)</f>
        <v>0</v>
      </c>
    </row>
    <row r="9" spans="1:49" ht="30" customHeight="1">
      <c r="B9" s="51" t="s">
        <v>3</v>
      </c>
      <c r="C9" s="60">
        <f ca="1">INDEX(Bdd_DATE_NAISSANCE,param_BDD_no_ligne)</f>
        <v>0</v>
      </c>
    </row>
    <row r="10" spans="1:49" ht="30" customHeight="1">
      <c r="B10" s="52" t="s">
        <v>4</v>
      </c>
      <c r="C10" s="59" t="str">
        <f ca="1">INDEX(Bdd_LIEU_NAISSANCE,param_BDD_no_ligne)</f>
        <v/>
      </c>
    </row>
    <row r="11" spans="1:49" ht="30" customHeight="1">
      <c r="B11" s="52" t="s">
        <v>5</v>
      </c>
      <c r="C11" s="59" t="str">
        <f ca="1">INDEX(Bdd_N°_PORTABLE,param_BDD_no_ligne)</f>
        <v/>
      </c>
    </row>
    <row r="12" spans="1:49" ht="30" customHeight="1">
      <c r="B12" s="52" t="s">
        <v>6</v>
      </c>
      <c r="C12" s="59" t="str">
        <f ca="1">INDEX(Bdd_ADRESSE,param_BDD_no_ligne)</f>
        <v/>
      </c>
    </row>
    <row r="13" spans="1:49" ht="30" customHeight="1">
      <c r="B13" s="52" t="s">
        <v>7</v>
      </c>
      <c r="C13" s="59" t="str">
        <f ca="1">INDEX(Bdd_CP_VILLE,param_BDD_no_ligne)</f>
        <v/>
      </c>
    </row>
  </sheetData>
  <sheetProtection selectLockedCells="1"/>
  <mergeCells count="1">
    <mergeCell ref="A3:C3"/>
  </mergeCells>
  <dataValidations count="1">
    <dataValidation type="list" allowBlank="1" showInputMessage="1" showErrorMessage="1" sqref="C5">
      <formula1>Liste_Grade</formula1>
    </dataValidation>
  </dataValidation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3"/>
  <dimension ref="B1:BP1009"/>
  <sheetViews>
    <sheetView showZeros="0" tabSelected="1" topLeftCell="B1" workbookViewId="0">
      <selection activeCell="C9" sqref="C9"/>
    </sheetView>
  </sheetViews>
  <sheetFormatPr baseColWidth="10" defaultColWidth="11.453125" defaultRowHeight="14.5"/>
  <cols>
    <col min="1" max="1" width="11.453125" style="17"/>
    <col min="2" max="2" width="11.453125" style="17" customWidth="1"/>
    <col min="3" max="3" width="6" style="3" customWidth="1"/>
    <col min="4" max="4" width="14.453125" style="79" bestFit="1" customWidth="1"/>
    <col min="5" max="68" width="3.7265625" style="17" customWidth="1"/>
    <col min="69" max="16384" width="11.453125" style="17"/>
  </cols>
  <sheetData>
    <row r="1" spans="2:68">
      <c r="C1" s="17"/>
      <c r="D1" s="78"/>
    </row>
    <row r="2" spans="2:68">
      <c r="C2" s="17"/>
      <c r="D2" s="78"/>
      <c r="I2" s="70"/>
    </row>
    <row r="3" spans="2:68">
      <c r="C3" s="17"/>
      <c r="D3" s="78"/>
    </row>
    <row r="4" spans="2:68">
      <c r="C4" s="17"/>
      <c r="D4" s="78"/>
    </row>
    <row r="5" spans="2:68" ht="18.75" customHeight="1">
      <c r="C5" s="17"/>
      <c r="D5" s="78"/>
    </row>
    <row r="6" spans="2:68">
      <c r="C6" s="17"/>
      <c r="D6" s="78"/>
    </row>
    <row r="7" spans="2:68">
      <c r="C7" s="17"/>
      <c r="D7" s="78"/>
    </row>
    <row r="8" spans="2:68">
      <c r="C8" s="17"/>
      <c r="D8" s="78"/>
    </row>
    <row r="9" spans="2:68">
      <c r="C9" s="17"/>
      <c r="D9" s="78"/>
    </row>
    <row r="10" spans="2:68">
      <c r="C10" s="17"/>
      <c r="D10" s="78"/>
    </row>
    <row r="11" spans="2:68">
      <c r="C11" s="17"/>
      <c r="D11" s="78"/>
      <c r="F11" s="81">
        <f ca="1">TODAY()</f>
        <v>42350</v>
      </c>
      <c r="G11" s="82"/>
      <c r="H11" s="82"/>
      <c r="I11" s="82"/>
    </row>
    <row r="12" spans="2:68">
      <c r="C12" s="17"/>
      <c r="D12" s="78"/>
      <c r="M12" s="71"/>
    </row>
    <row r="13" spans="2:68" ht="24" customHeight="1">
      <c r="C13" s="83"/>
      <c r="D13" s="83"/>
      <c r="E13" s="92">
        <v>3</v>
      </c>
      <c r="F13" s="92"/>
    </row>
    <row r="14" spans="2:68" s="73" customFormat="1">
      <c r="B14" s="17"/>
      <c r="C14" s="17"/>
      <c r="D14" s="78"/>
      <c r="E14" s="74" t="s">
        <v>62</v>
      </c>
      <c r="F14" s="74" t="s">
        <v>62</v>
      </c>
      <c r="G14" s="74" t="s">
        <v>78</v>
      </c>
      <c r="H14" s="75" t="s">
        <v>79</v>
      </c>
      <c r="I14" s="74" t="s">
        <v>80</v>
      </c>
      <c r="J14" s="74" t="s">
        <v>81</v>
      </c>
      <c r="K14" s="76" t="s">
        <v>82</v>
      </c>
      <c r="L14" s="74" t="s">
        <v>62</v>
      </c>
      <c r="M14" s="74" t="s">
        <v>62</v>
      </c>
      <c r="N14" s="74" t="s">
        <v>78</v>
      </c>
      <c r="O14" s="75" t="s">
        <v>79</v>
      </c>
      <c r="P14" s="74" t="s">
        <v>80</v>
      </c>
      <c r="Q14" s="74" t="s">
        <v>81</v>
      </c>
      <c r="R14" s="76" t="s">
        <v>82</v>
      </c>
      <c r="S14" s="74" t="s">
        <v>62</v>
      </c>
      <c r="T14" s="74" t="s">
        <v>62</v>
      </c>
      <c r="U14" s="74" t="s">
        <v>78</v>
      </c>
      <c r="V14" s="75" t="s">
        <v>79</v>
      </c>
      <c r="W14" s="74" t="s">
        <v>80</v>
      </c>
      <c r="X14" s="74" t="s">
        <v>81</v>
      </c>
      <c r="Y14" s="76" t="s">
        <v>82</v>
      </c>
      <c r="Z14" s="74" t="s">
        <v>62</v>
      </c>
      <c r="AA14" s="74" t="s">
        <v>62</v>
      </c>
      <c r="AB14" s="74" t="s">
        <v>78</v>
      </c>
      <c r="AC14" s="75" t="s">
        <v>79</v>
      </c>
      <c r="AD14" s="74" t="s">
        <v>80</v>
      </c>
      <c r="AE14" s="74" t="s">
        <v>81</v>
      </c>
      <c r="AF14" s="76" t="s">
        <v>82</v>
      </c>
      <c r="AG14" s="74" t="s">
        <v>62</v>
      </c>
      <c r="AH14" s="74" t="s">
        <v>62</v>
      </c>
      <c r="AI14" s="74" t="s">
        <v>78</v>
      </c>
      <c r="AJ14" s="74" t="s">
        <v>62</v>
      </c>
      <c r="AK14" s="74" t="s">
        <v>62</v>
      </c>
      <c r="AL14" s="74" t="s">
        <v>78</v>
      </c>
      <c r="AM14" s="75" t="s">
        <v>79</v>
      </c>
      <c r="AN14" s="74" t="s">
        <v>62</v>
      </c>
      <c r="AO14" s="74" t="s">
        <v>62</v>
      </c>
      <c r="AP14" s="74" t="s">
        <v>78</v>
      </c>
      <c r="AQ14" s="75" t="s">
        <v>79</v>
      </c>
      <c r="AR14" s="74" t="s">
        <v>62</v>
      </c>
      <c r="AS14" s="74" t="s">
        <v>62</v>
      </c>
      <c r="AT14" s="74" t="s">
        <v>78</v>
      </c>
      <c r="AU14" s="75" t="s">
        <v>79</v>
      </c>
      <c r="AV14" s="74" t="s">
        <v>62</v>
      </c>
      <c r="AW14" s="74" t="s">
        <v>62</v>
      </c>
      <c r="AX14" s="74" t="s">
        <v>78</v>
      </c>
      <c r="AY14" s="75" t="s">
        <v>79</v>
      </c>
      <c r="AZ14" s="74" t="s">
        <v>62</v>
      </c>
      <c r="BA14" s="74" t="s">
        <v>62</v>
      </c>
      <c r="BB14" s="74" t="s">
        <v>78</v>
      </c>
      <c r="BC14" s="75" t="s">
        <v>79</v>
      </c>
      <c r="BD14" s="74" t="s">
        <v>62</v>
      </c>
      <c r="BE14" s="74" t="s">
        <v>62</v>
      </c>
      <c r="BF14" s="74" t="s">
        <v>78</v>
      </c>
      <c r="BG14" s="75" t="s">
        <v>79</v>
      </c>
      <c r="BH14" s="74" t="s">
        <v>62</v>
      </c>
      <c r="BI14" s="74" t="s">
        <v>62</v>
      </c>
      <c r="BJ14" s="74" t="s">
        <v>78</v>
      </c>
      <c r="BK14" s="75" t="s">
        <v>79</v>
      </c>
      <c r="BL14" s="74" t="s">
        <v>62</v>
      </c>
      <c r="BM14" s="74" t="s">
        <v>62</v>
      </c>
      <c r="BN14" s="74" t="s">
        <v>78</v>
      </c>
      <c r="BO14" s="75" t="s">
        <v>79</v>
      </c>
      <c r="BP14" s="74" t="s">
        <v>62</v>
      </c>
    </row>
    <row r="15" spans="2:68" s="73" customFormat="1">
      <c r="B15" s="17"/>
      <c r="C15" s="17"/>
      <c r="D15" s="93" t="s">
        <v>106</v>
      </c>
      <c r="E15" s="77">
        <v>42339</v>
      </c>
      <c r="F15" s="77">
        <v>42340</v>
      </c>
      <c r="G15" s="77">
        <v>42341</v>
      </c>
      <c r="H15" s="77">
        <v>42342</v>
      </c>
      <c r="I15" s="77">
        <v>42343</v>
      </c>
      <c r="J15" s="77">
        <v>42344</v>
      </c>
      <c r="K15" s="77">
        <v>42345</v>
      </c>
      <c r="L15" s="77">
        <v>42346</v>
      </c>
      <c r="M15" s="77">
        <v>42347</v>
      </c>
      <c r="N15" s="77">
        <v>42348</v>
      </c>
      <c r="O15" s="77">
        <v>42349</v>
      </c>
      <c r="P15" s="77">
        <v>42350</v>
      </c>
      <c r="Q15" s="77">
        <v>42351</v>
      </c>
      <c r="R15" s="77">
        <v>42352</v>
      </c>
      <c r="S15" s="77">
        <v>42353</v>
      </c>
      <c r="T15" s="77">
        <v>42354</v>
      </c>
      <c r="U15" s="77">
        <v>42355</v>
      </c>
      <c r="V15" s="77">
        <v>42356</v>
      </c>
      <c r="W15" s="77">
        <v>42357</v>
      </c>
      <c r="X15" s="77">
        <v>42358</v>
      </c>
      <c r="Y15" s="77">
        <v>42359</v>
      </c>
      <c r="Z15" s="77">
        <v>42360</v>
      </c>
      <c r="AA15" s="77">
        <v>42361</v>
      </c>
      <c r="AB15" s="77">
        <v>42362</v>
      </c>
      <c r="AC15" s="77">
        <v>42363</v>
      </c>
      <c r="AD15" s="77">
        <v>42364</v>
      </c>
      <c r="AE15" s="77">
        <v>42365</v>
      </c>
      <c r="AF15" s="77">
        <v>42366</v>
      </c>
      <c r="AG15" s="77">
        <v>42367</v>
      </c>
      <c r="AH15" s="77">
        <v>42368</v>
      </c>
      <c r="AI15" s="77">
        <v>42369</v>
      </c>
      <c r="AJ15" s="77">
        <v>42370</v>
      </c>
      <c r="AK15" s="77">
        <v>42371</v>
      </c>
      <c r="AL15" s="77">
        <v>42372</v>
      </c>
      <c r="AM15" s="77">
        <v>42373</v>
      </c>
      <c r="AN15" s="77">
        <v>42374</v>
      </c>
      <c r="AO15" s="77">
        <v>42375</v>
      </c>
      <c r="AP15" s="77">
        <v>42376</v>
      </c>
      <c r="AQ15" s="77">
        <v>42377</v>
      </c>
      <c r="AR15" s="77">
        <v>42378</v>
      </c>
      <c r="AS15" s="77">
        <v>42379</v>
      </c>
      <c r="AT15" s="77">
        <v>42380</v>
      </c>
      <c r="AU15" s="77">
        <v>42381</v>
      </c>
      <c r="AV15" s="77">
        <v>42382</v>
      </c>
      <c r="AW15" s="77">
        <v>42383</v>
      </c>
      <c r="AX15" s="77">
        <v>42384</v>
      </c>
      <c r="AY15" s="77">
        <v>42385</v>
      </c>
      <c r="AZ15" s="77">
        <v>42386</v>
      </c>
      <c r="BA15" s="77">
        <v>42387</v>
      </c>
      <c r="BB15" s="77">
        <v>42388</v>
      </c>
      <c r="BC15" s="77">
        <v>42389</v>
      </c>
      <c r="BD15" s="77">
        <v>42390</v>
      </c>
      <c r="BE15" s="77">
        <v>42391</v>
      </c>
      <c r="BF15" s="77">
        <v>42392</v>
      </c>
      <c r="BG15" s="77">
        <v>42393</v>
      </c>
      <c r="BH15" s="77">
        <v>42394</v>
      </c>
      <c r="BI15" s="77">
        <v>42395</v>
      </c>
      <c r="BJ15" s="77">
        <v>42396</v>
      </c>
      <c r="BK15" s="77">
        <v>42397</v>
      </c>
      <c r="BL15" s="77">
        <v>42398</v>
      </c>
      <c r="BM15" s="77">
        <v>42399</v>
      </c>
      <c r="BN15" s="77">
        <v>42400</v>
      </c>
      <c r="BO15" s="77">
        <v>42401</v>
      </c>
      <c r="BP15" s="77">
        <v>42402</v>
      </c>
    </row>
    <row r="16" spans="2:68">
      <c r="C16" s="93" t="str">
        <f ca="1">IF(ROW($A1)&gt;COUNTIF(bddcc,$E$13),"",INDEX(bdddd,SUMPRODUCT(SMALL((bddcc=$E$13)*(ROW(bddcc)-1),COUNTIF(bddcc,"&lt;&gt;"&amp;$E$13)+ROW($A1)))))</f>
        <v>SGC</v>
      </c>
      <c r="D16" s="93" t="str">
        <f ca="1">IF(ROW(A1)&gt;COUNTIF(bddcc,$E$13),"",INDEX(bddee,SUMPRODUCT(SMALL((bddcc=$E$13)*(ROW(bddcc)-1),COUNTIF(bddcc,"&lt;&gt;"&amp;$E$13)+ROW(A1)))))</f>
        <v>A</v>
      </c>
    </row>
    <row r="17" spans="3:4">
      <c r="C17" s="93" t="str">
        <f ca="1">IF(ROW($A2)&gt;COUNTIF(bddcc,$E$13),"",INDEX(bdddd,SUMPRODUCT(SMALL((bddcc=$E$13)*(ROW(bddcc)-1),COUNTIF(bddcc,"&lt;&gt;"&amp;$E$13)+ROW($A2)))))</f>
        <v>SGT</v>
      </c>
      <c r="D17" s="93" t="str">
        <f ca="1">IF(ROW(A2)&gt;COUNTIF(bddcc,$E$13),"",INDEX(bddee,SUMPRODUCT(SMALL((bddcc=$E$13)*(ROW(bddcc)-1),COUNTIF(bddcc,"&lt;&gt;"&amp;$E$13)+ROW(A2)))))</f>
        <v>B</v>
      </c>
    </row>
    <row r="18" spans="3:4">
      <c r="C18" s="93" t="str">
        <f ca="1">IF(ROW($A3)&gt;COUNTIF(bddcc,$E$13),"",INDEX(bdddd,SUMPRODUCT(SMALL((bddcc=$E$13)*(ROW(bddcc)-1),COUNTIF(bddcc,"&lt;&gt;"&amp;$E$13)+ROW($A3)))))</f>
        <v>SGT</v>
      </c>
      <c r="D18" s="93" t="str">
        <f ca="1">IF(ROW(A3)&gt;COUNTIF(bddcc,$E$13),"",INDEX(bddee,SUMPRODUCT(SMALL((bddcc=$E$13)*(ROW(bddcc)-1),COUNTIF(bddcc,"&lt;&gt;"&amp;$E$13)+ROW(A3)))))</f>
        <v>C</v>
      </c>
    </row>
    <row r="19" spans="3:4">
      <c r="C19" s="93" t="str">
        <f ca="1">IF(ROW($A4)&gt;COUNTIF(bddcc,$E$13),"",INDEX(bdddd,SUMPRODUCT(SMALL((bddcc=$E$13)*(ROW(bddcc)-1),COUNTIF(bddcc,"&lt;&gt;"&amp;$E$13)+ROW($A4)))))</f>
        <v>SGT</v>
      </c>
      <c r="D19" s="93" t="str">
        <f ca="1">IF(ROW(A4)&gt;COUNTIF(bddcc,$E$13),"",INDEX(bddee,SUMPRODUCT(SMALL((bddcc=$E$13)*(ROW(bddcc)-1),COUNTIF(bddcc,"&lt;&gt;"&amp;$E$13)+ROW(A4)))))</f>
        <v>D</v>
      </c>
    </row>
    <row r="20" spans="3:4">
      <c r="C20" s="93" t="str">
        <f ca="1">IF(ROW($A5)&gt;COUNTIF(bddcc,$E$13),"",INDEX(bdddd,SUMPRODUCT(SMALL((bddcc=$E$13)*(ROW(bddcc)-1),COUNTIF(bddcc,"&lt;&gt;"&amp;$E$13)+ROW($A5)))))</f>
        <v>SGT</v>
      </c>
      <c r="D20" s="93" t="str">
        <f ca="1">IF(ROW(A5)&gt;COUNTIF(bddcc,$E$13),"",INDEX(bddee,SUMPRODUCT(SMALL((bddcc=$E$13)*(ROW(bddcc)-1),COUNTIF(bddcc,"&lt;&gt;"&amp;$E$13)+ROW(A5)))))</f>
        <v>E</v>
      </c>
    </row>
    <row r="21" spans="3:4">
      <c r="C21" s="93" t="str">
        <f ca="1">IF(ROW($A6)&gt;COUNTIF(bddcc,$E$13),"",INDEX(bdddd,SUMPRODUCT(SMALL((bddcc=$E$13)*(ROW(bddcc)-1),COUNTIF(bddcc,"&lt;&gt;"&amp;$E$13)+ROW($A6)))))</f>
        <v>CLC</v>
      </c>
      <c r="D21" s="93" t="str">
        <f ca="1">IF(ROW(A6)&gt;COUNTIF(bddcc,$E$13),"",INDEX(bddee,SUMPRODUCT(SMALL((bddcc=$E$13)*(ROW(bddcc)-1),COUNTIF(bddcc,"&lt;&gt;"&amp;$E$13)+ROW(A6)))))</f>
        <v>F</v>
      </c>
    </row>
    <row r="22" spans="3:4">
      <c r="C22" s="93" t="str">
        <f ca="1">IF(ROW($A7)&gt;COUNTIF(bddcc,$E$13),"",INDEX(bdddd,SUMPRODUCT(SMALL((bddcc=$E$13)*(ROW(bddcc)-1),COUNTIF(bddcc,"&lt;&gt;"&amp;$E$13)+ROW($A7)))))</f>
        <v>CLC</v>
      </c>
      <c r="D22" s="93" t="str">
        <f ca="1">IF(ROW(A7)&gt;COUNTIF(bddcc,$E$13),"",INDEX(bddee,SUMPRODUCT(SMALL((bddcc=$E$13)*(ROW(bddcc)-1),COUNTIF(bddcc,"&lt;&gt;"&amp;$E$13)+ROW(A7)))))</f>
        <v>G</v>
      </c>
    </row>
    <row r="23" spans="3:4">
      <c r="C23" s="93" t="str">
        <f ca="1">IF(ROW($A8)&gt;COUNTIF(bddcc,$E$13),"",INDEX(bdddd,SUMPRODUCT(SMALL((bddcc=$E$13)*(ROW(bddcc)-1),COUNTIF(bddcc,"&lt;&gt;"&amp;$E$13)+ROW($A8)))))</f>
        <v>CLC</v>
      </c>
      <c r="D23" s="93" t="str">
        <f ca="1">IF(ROW(A8)&gt;COUNTIF(bddcc,$E$13),"",INDEX(bddee,SUMPRODUCT(SMALL((bddcc=$E$13)*(ROW(bddcc)-1),COUNTIF(bddcc,"&lt;&gt;"&amp;$E$13)+ROW(A8)))))</f>
        <v>H</v>
      </c>
    </row>
    <row r="24" spans="3:4">
      <c r="C24" s="93" t="str">
        <f ca="1">IF(ROW($A9)&gt;COUNTIF(bddcc,$E$13),"",INDEX(bdddd,SUMPRODUCT(SMALL((bddcc=$E$13)*(ROW(bddcc)-1),COUNTIF(bddcc,"&lt;&gt;"&amp;$E$13)+ROW($A9)))))</f>
        <v>CLC</v>
      </c>
      <c r="D24" s="93" t="str">
        <f ca="1">IF(ROW(A9)&gt;COUNTIF(bddcc,$E$13),"",INDEX(bddee,SUMPRODUCT(SMALL((bddcc=$E$13)*(ROW(bddcc)-1),COUNTIF(bddcc,"&lt;&gt;"&amp;$E$13)+ROW(A9)))))</f>
        <v>I</v>
      </c>
    </row>
    <row r="25" spans="3:4">
      <c r="C25" s="93" t="str">
        <f ca="1">IF(ROW($A10)&gt;COUNTIF(bddcc,$E$13),"",INDEX(bdddd,SUMPRODUCT(SMALL((bddcc=$E$13)*(ROW(bddcc)-1),COUNTIF(bddcc,"&lt;&gt;"&amp;$E$13)+ROW($A10)))))</f>
        <v>CLC</v>
      </c>
      <c r="D25" s="93" t="str">
        <f ca="1">IF(ROW(A10)&gt;COUNTIF(bddcc,$E$13),"",INDEX(bddee,SUMPRODUCT(SMALL((bddcc=$E$13)*(ROW(bddcc)-1),COUNTIF(bddcc,"&lt;&gt;"&amp;$E$13)+ROW(A10)))))</f>
        <v>J</v>
      </c>
    </row>
    <row r="26" spans="3:4">
      <c r="C26" s="93" t="str">
        <f ca="1">IF(ROW($A11)&gt;COUNTIF(bddcc,$E$13),"",INDEX(bdddd,SUMPRODUCT(SMALL((bddcc=$E$13)*(ROW(bddcc)-1),COUNTIF(bddcc,"&lt;&gt;"&amp;$E$13)+ROW($A11)))))</f>
        <v>CLC</v>
      </c>
      <c r="D26" s="93" t="str">
        <f ca="1">IF(ROW(A11)&gt;COUNTIF(bddcc,$E$13),"",INDEX(bddee,SUMPRODUCT(SMALL((bddcc=$E$13)*(ROW(bddcc)-1),COUNTIF(bddcc,"&lt;&gt;"&amp;$E$13)+ROW(A11)))))</f>
        <v>K</v>
      </c>
    </row>
    <row r="27" spans="3:4">
      <c r="C27" s="93" t="str">
        <f ca="1">IF(ROW($A12)&gt;COUNTIF(bddcc,$E$13),"",INDEX(bdddd,SUMPRODUCT(SMALL((bddcc=$E$13)*(ROW(bddcc)-1),COUNTIF(bddcc,"&lt;&gt;"&amp;$E$13)+ROW($A12)))))</f>
        <v>CLC</v>
      </c>
      <c r="D27" s="93" t="str">
        <f ca="1">IF(ROW(A12)&gt;COUNTIF(bddcc,$E$13),"",INDEX(bddee,SUMPRODUCT(SMALL((bddcc=$E$13)*(ROW(bddcc)-1),COUNTIF(bddcc,"&lt;&gt;"&amp;$E$13)+ROW(A12)))))</f>
        <v>L</v>
      </c>
    </row>
    <row r="28" spans="3:4">
      <c r="C28" s="93" t="str">
        <f ca="1">IF(ROW($A13)&gt;COUNTIF(bddcc,$E$13),"",INDEX(bdddd,SUMPRODUCT(SMALL((bddcc=$E$13)*(ROW(bddcc)-1),COUNTIF(bddcc,"&lt;&gt;"&amp;$E$13)+ROW($A13)))))</f>
        <v>CLC</v>
      </c>
      <c r="D28" s="93" t="str">
        <f ca="1">IF(ROW(A13)&gt;COUNTIF(bddcc,$E$13),"",INDEX(bddee,SUMPRODUCT(SMALL((bddcc=$E$13)*(ROW(bddcc)-1),COUNTIF(bddcc,"&lt;&gt;"&amp;$E$13)+ROW(A13)))))</f>
        <v>M</v>
      </c>
    </row>
    <row r="29" spans="3:4">
      <c r="C29" s="93" t="str">
        <f ca="1">IF(ROW($A14)&gt;COUNTIF(bddcc,$E$13),"",INDEX(bdddd,SUMPRODUCT(SMALL((bddcc=$E$13)*(ROW(bddcc)-1),COUNTIF(bddcc,"&lt;&gt;"&amp;$E$13)+ROW($A14)))))</f>
        <v>CAL</v>
      </c>
      <c r="D29" s="93" t="str">
        <f ca="1">IF(ROW(A14)&gt;COUNTIF(bddcc,$E$13),"",INDEX(bddee,SUMPRODUCT(SMALL((bddcc=$E$13)*(ROW(bddcc)-1),COUNTIF(bddcc,"&lt;&gt;"&amp;$E$13)+ROW(A14)))))</f>
        <v>N</v>
      </c>
    </row>
    <row r="30" spans="3:4">
      <c r="C30" s="93" t="str">
        <f ca="1">IF(ROW($A15)&gt;COUNTIF(bddcc,$E$13),"",INDEX(bdddd,SUMPRODUCT(SMALL((bddcc=$E$13)*(ROW(bddcc)-1),COUNTIF(bddcc,"&lt;&gt;"&amp;$E$13)+ROW($A15)))))</f>
        <v>CAL</v>
      </c>
      <c r="D30" s="93" t="str">
        <f ca="1">IF(ROW(A15)&gt;COUNTIF(bddcc,$E$13),"",INDEX(bddee,SUMPRODUCT(SMALL((bddcc=$E$13)*(ROW(bddcc)-1),COUNTIF(bddcc,"&lt;&gt;"&amp;$E$13)+ROW(A15)))))</f>
        <v>O</v>
      </c>
    </row>
    <row r="31" spans="3:4">
      <c r="C31" s="93" t="str">
        <f ca="1">IF(ROW($A16)&gt;COUNTIF(bddcc,$E$13),"",INDEX(bdddd,SUMPRODUCT(SMALL((bddcc=$E$13)*(ROW(bddcc)-1),COUNTIF(bddcc,"&lt;&gt;"&amp;$E$13)+ROW($A16)))))</f>
        <v>CAL</v>
      </c>
      <c r="D31" s="93" t="str">
        <f ca="1">IF(ROW(A16)&gt;COUNTIF(bddcc,$E$13),"",INDEX(bddee,SUMPRODUCT(SMALL((bddcc=$E$13)*(ROW(bddcc)-1),COUNTIF(bddcc,"&lt;&gt;"&amp;$E$13)+ROW(A16)))))</f>
        <v>P</v>
      </c>
    </row>
    <row r="32" spans="3:4">
      <c r="C32" s="93" t="str">
        <f ca="1">IF(ROW($A17)&gt;COUNTIF(bddcc,$E$13),"",INDEX(bdddd,SUMPRODUCT(SMALL((bddcc=$E$13)*(ROW(bddcc)-1),COUNTIF(bddcc,"&lt;&gt;"&amp;$E$13)+ROW($A17)))))</f>
        <v>CAL</v>
      </c>
      <c r="D32" s="93" t="str">
        <f ca="1">IF(ROW(A17)&gt;COUNTIF(bddcc,$E$13),"",INDEX(bddee,SUMPRODUCT(SMALL((bddcc=$E$13)*(ROW(bddcc)-1),COUNTIF(bddcc,"&lt;&gt;"&amp;$E$13)+ROW(A17)))))</f>
        <v>Q</v>
      </c>
    </row>
    <row r="33" spans="3:4">
      <c r="C33" s="93" t="str">
        <f ca="1">IF(ROW($A18)&gt;COUNTIF(bddcc,$E$13),"",INDEX(bdddd,SUMPRODUCT(SMALL((bddcc=$E$13)*(ROW(bddcc)-1),COUNTIF(bddcc,"&lt;&gt;"&amp;$E$13)+ROW($A18)))))</f>
        <v>tulipe</v>
      </c>
      <c r="D33" s="93" t="str">
        <f ca="1">IF(ROW(A18)&gt;COUNTIF(bddcc,$E$13),"",INDEX(bddee,SUMPRODUCT(SMALL((bddcc=$E$13)*(ROW(bddcc)-1),COUNTIF(bddcc,"&lt;&gt;"&amp;$E$13)+ROW(A18)))))</f>
        <v>R</v>
      </c>
    </row>
    <row r="34" spans="3:4">
      <c r="C34" s="93" t="str">
        <f ca="1">IF(ROW($A19)&gt;COUNTIF(bddcc,$E$13),"",INDEX(bdddd,SUMPRODUCT(SMALL((bddcc=$E$13)*(ROW(bddcc)-1),COUNTIF(bddcc,"&lt;&gt;"&amp;$E$13)+ROW($A19)))))</f>
        <v>AVT</v>
      </c>
      <c r="D34" s="93" t="str">
        <f ca="1">IF(ROW(A19)&gt;COUNTIF(bddcc,$E$13),"",INDEX(bddee,SUMPRODUCT(SMALL((bddcc=$E$13)*(ROW(bddcc)-1),COUNTIF(bddcc,"&lt;&gt;"&amp;$E$13)+ROW(A19)))))</f>
        <v>S</v>
      </c>
    </row>
    <row r="35" spans="3:4">
      <c r="C35" s="93" t="str">
        <f ca="1">IF(ROW($A20)&gt;COUNTIF(bddcc,$E$13),"",INDEX(bdddd,SUMPRODUCT(SMALL((bddcc=$E$13)*(ROW(bddcc)-1),COUNTIF(bddcc,"&lt;&gt;"&amp;$E$13)+ROW($A20)))))</f>
        <v>AVT</v>
      </c>
      <c r="D35" s="93" t="str">
        <f ca="1">IF(ROW(A20)&gt;COUNTIF(bddcc,$E$13),"",INDEX(bddee,SUMPRODUCT(SMALL((bddcc=$E$13)*(ROW(bddcc)-1),COUNTIF(bddcc,"&lt;&gt;"&amp;$E$13)+ROW(A20)))))</f>
        <v>T</v>
      </c>
    </row>
    <row r="36" spans="3:4">
      <c r="C36" s="93" t="str">
        <f ca="1">IF(ROW($A21)&gt;COUNTIF(bddcc,$E$13),"",INDEX(bdddd,SUMPRODUCT(SMALL((bddcc=$E$13)*(ROW(bddcc)-1),COUNTIF(bddcc,"&lt;&gt;"&amp;$E$13)+ROW($A21)))))</f>
        <v/>
      </c>
      <c r="D36" s="93" t="str">
        <f ca="1">IF(ROW(A21)&gt;COUNTIF(bddcc,$E$13),"",INDEX(bddee,SUMPRODUCT(SMALL((bddcc=$E$13)*(ROW(bddcc)-1),COUNTIF(bddcc,"&lt;&gt;"&amp;$E$13)+ROW(A21)))))</f>
        <v/>
      </c>
    </row>
    <row r="37" spans="3:4">
      <c r="C37" s="93" t="str">
        <f ca="1">IF(ROW($A22)&gt;COUNTIF(bddcc,$E$13),"",INDEX(bdddd,SUMPRODUCT(SMALL((bddcc=$E$13)*(ROW(bddcc)-1),COUNTIF(bddcc,"&lt;&gt;"&amp;$E$13)+ROW($A22)))))</f>
        <v/>
      </c>
      <c r="D37" s="93" t="str">
        <f ca="1">IF(ROW(A22)&gt;COUNTIF(bddcc,$E$13),"",INDEX(bddee,SUMPRODUCT(SMALL((bddcc=$E$13)*(ROW(bddcc)-1),COUNTIF(bddcc,"&lt;&gt;"&amp;$E$13)+ROW(A22)))))</f>
        <v/>
      </c>
    </row>
    <row r="38" spans="3:4">
      <c r="C38" s="93" t="str">
        <f ca="1">IF(ROW($A23)&gt;COUNTIF(bddcc,$E$13),"",INDEX(bdddd,SUMPRODUCT(SMALL((bddcc=$E$13)*(ROW(bddcc)-1),COUNTIF(bddcc,"&lt;&gt;"&amp;$E$13)+ROW($A23)))))</f>
        <v/>
      </c>
      <c r="D38" s="93" t="str">
        <f ca="1">IF(ROW(A23)&gt;COUNTIF(bddcc,$E$13),"",INDEX(bddee,SUMPRODUCT(SMALL((bddcc=$E$13)*(ROW(bddcc)-1),COUNTIF(bddcc,"&lt;&gt;"&amp;$E$13)+ROW(A23)))))</f>
        <v/>
      </c>
    </row>
    <row r="39" spans="3:4">
      <c r="C39" s="93" t="str">
        <f ca="1">IF(ROW($A24)&gt;COUNTIF(bddcc,$E$13),"",INDEX(bdddd,SUMPRODUCT(SMALL((bddcc=$E$13)*(ROW(bddcc)-1),COUNTIF(bddcc,"&lt;&gt;"&amp;$E$13)+ROW($A24)))))</f>
        <v/>
      </c>
      <c r="D39" s="93" t="str">
        <f ca="1">IF(ROW(A24)&gt;COUNTIF(bddcc,$E$13),"",INDEX(bddee,SUMPRODUCT(SMALL((bddcc=$E$13)*(ROW(bddcc)-1),COUNTIF(bddcc,"&lt;&gt;"&amp;$E$13)+ROW(A24)))))</f>
        <v/>
      </c>
    </row>
    <row r="40" spans="3:4">
      <c r="C40" s="93" t="str">
        <f ca="1">IF(ROW($A25)&gt;COUNTIF(bddcc,$E$13),"",INDEX(bdddd,SUMPRODUCT(SMALL((bddcc=$E$13)*(ROW(bddcc)-1),COUNTIF(bddcc,"&lt;&gt;"&amp;$E$13)+ROW($A25)))))</f>
        <v/>
      </c>
      <c r="D40" s="93" t="str">
        <f ca="1">IF(ROW(A25)&gt;COUNTIF(bddcc,$E$13),"",INDEX(bddee,SUMPRODUCT(SMALL((bddcc=$E$13)*(ROW(bddcc)-1),COUNTIF(bddcc,"&lt;&gt;"&amp;$E$13)+ROW(A25)))))</f>
        <v/>
      </c>
    </row>
    <row r="41" spans="3:4">
      <c r="C41" s="93" t="str">
        <f ca="1">IF(ROW($A26)&gt;COUNTIF(bddcc,$E$13),"",INDEX(bdddd,SUMPRODUCT(SMALL((bddcc=$E$13)*(ROW(bddcc)-1),COUNTIF(bddcc,"&lt;&gt;"&amp;$E$13)+ROW($A26)))))</f>
        <v/>
      </c>
      <c r="D41" s="93" t="str">
        <f ca="1">IF(ROW(A26)&gt;COUNTIF(bddcc,$E$13),"",INDEX(bddee,SUMPRODUCT(SMALL((bddcc=$E$13)*(ROW(bddcc)-1),COUNTIF(bddcc,"&lt;&gt;"&amp;$E$13)+ROW(A26)))))</f>
        <v/>
      </c>
    </row>
    <row r="42" spans="3:4">
      <c r="C42" s="93" t="str">
        <f ca="1">IF(ROW($A27)&gt;COUNTIF(bddcc,$E$13),"",INDEX(bdddd,SUMPRODUCT(SMALL((bddcc=$E$13)*(ROW(bddcc)-1),COUNTIF(bddcc,"&lt;&gt;"&amp;$E$13)+ROW($A27)))))</f>
        <v/>
      </c>
      <c r="D42" s="93" t="str">
        <f ca="1">IF(ROW(A27)&gt;COUNTIF(bddcc,$E$13),"",INDEX(bddee,SUMPRODUCT(SMALL((bddcc=$E$13)*(ROW(bddcc)-1),COUNTIF(bddcc,"&lt;&gt;"&amp;$E$13)+ROW(A27)))))</f>
        <v/>
      </c>
    </row>
    <row r="43" spans="3:4">
      <c r="C43" s="93" t="str">
        <f ca="1">IF(ROW($A28)&gt;COUNTIF(bddcc,$E$13),"",INDEX(bdddd,SUMPRODUCT(SMALL((bddcc=$E$13)*(ROW(bddcc)-1),COUNTIF(bddcc,"&lt;&gt;"&amp;$E$13)+ROW($A28)))))</f>
        <v/>
      </c>
      <c r="D43" s="93" t="str">
        <f ca="1">IF(ROW(A28)&gt;COUNTIF(bddcc,$E$13),"",INDEX(bddee,SUMPRODUCT(SMALL((bddcc=$E$13)*(ROW(bddcc)-1),COUNTIF(bddcc,"&lt;&gt;"&amp;$E$13)+ROW(A28)))))</f>
        <v/>
      </c>
    </row>
    <row r="44" spans="3:4">
      <c r="C44" s="93" t="str">
        <f ca="1">IF(ROW($A29)&gt;COUNTIF(bddcc,$E$13),"",INDEX(bdddd,SUMPRODUCT(SMALL((bddcc=$E$13)*(ROW(bddcc)-1),COUNTIF(bddcc,"&lt;&gt;"&amp;$E$13)+ROW($A29)))))</f>
        <v/>
      </c>
      <c r="D44" s="93" t="str">
        <f ca="1">IF(ROW(A29)&gt;COUNTIF(bddcc,$E$13),"",INDEX(bddee,SUMPRODUCT(SMALL((bddcc=$E$13)*(ROW(bddcc)-1),COUNTIF(bddcc,"&lt;&gt;"&amp;$E$13)+ROW(A29)))))</f>
        <v/>
      </c>
    </row>
    <row r="45" spans="3:4">
      <c r="C45" s="93" t="str">
        <f ca="1">IF(ROW($A30)&gt;COUNTIF(bddcc,$E$13),"",INDEX(bdddd,SUMPRODUCT(SMALL((bddcc=$E$13)*(ROW(bddcc)-1),COUNTIF(bddcc,"&lt;&gt;"&amp;$E$13)+ROW($A30)))))</f>
        <v/>
      </c>
      <c r="D45" s="93" t="str">
        <f ca="1">IF(ROW(A30)&gt;COUNTIF(bddcc,$E$13),"",INDEX(bddee,SUMPRODUCT(SMALL((bddcc=$E$13)*(ROW(bddcc)-1),COUNTIF(bddcc,"&lt;&gt;"&amp;$E$13)+ROW(A30)))))</f>
        <v/>
      </c>
    </row>
    <row r="46" spans="3:4">
      <c r="C46" s="93" t="str">
        <f ca="1">IF(ROW($A31)&gt;COUNTIF(bddcc,$E$13),"",INDEX(bdddd,SUMPRODUCT(SMALL((bddcc=$E$13)*(ROW(bddcc)-1),COUNTIF(bddcc,"&lt;&gt;"&amp;$E$13)+ROW($A31)))))</f>
        <v/>
      </c>
      <c r="D46" s="93" t="str">
        <f ca="1">IF(ROW(A31)&gt;COUNTIF(bddcc,$E$13),"",INDEX(bddee,SUMPRODUCT(SMALL((bddcc=$E$13)*(ROW(bddcc)-1),COUNTIF(bddcc,"&lt;&gt;"&amp;$E$13)+ROW(A31)))))</f>
        <v/>
      </c>
    </row>
    <row r="47" spans="3:4">
      <c r="C47" s="93" t="str">
        <f ca="1">IF(ROW($A32)&gt;COUNTIF(bddcc,$E$13),"",INDEX(bdddd,SUMPRODUCT(SMALL((bddcc=$E$13)*(ROW(bddcc)-1),COUNTIF(bddcc,"&lt;&gt;"&amp;$E$13)+ROW($A32)))))</f>
        <v/>
      </c>
      <c r="D47" s="93" t="str">
        <f ca="1">IF(ROW(A32)&gt;COUNTIF(bddcc,$E$13),"",INDEX(bddee,SUMPRODUCT(SMALL((bddcc=$E$13)*(ROW(bddcc)-1),COUNTIF(bddcc,"&lt;&gt;"&amp;$E$13)+ROW(A32)))))</f>
        <v/>
      </c>
    </row>
    <row r="48" spans="3:4">
      <c r="C48" s="93" t="str">
        <f ca="1">IF(ROW($A33)&gt;COUNTIF(bddcc,$E$13),"",INDEX(bdddd,SUMPRODUCT(SMALL((bddcc=$E$13)*(ROW(bddcc)-1),COUNTIF(bddcc,"&lt;&gt;"&amp;$E$13)+ROW($A33)))))</f>
        <v/>
      </c>
      <c r="D48" s="93" t="str">
        <f ca="1">IF(ROW(A33)&gt;COUNTIF(bddcc,$E$13),"",INDEX(bddee,SUMPRODUCT(SMALL((bddcc=$E$13)*(ROW(bddcc)-1),COUNTIF(bddcc,"&lt;&gt;"&amp;$E$13)+ROW(A33)))))</f>
        <v/>
      </c>
    </row>
    <row r="49" spans="3:4">
      <c r="C49" s="93" t="str">
        <f ca="1">IF(ROW($A34)&gt;COUNTIF(bddcc,$E$13),"",INDEX(bdddd,SUMPRODUCT(SMALL((bddcc=$E$13)*(ROW(bddcc)-1),COUNTIF(bddcc,"&lt;&gt;"&amp;$E$13)+ROW($A34)))))</f>
        <v/>
      </c>
      <c r="D49" s="93" t="str">
        <f ca="1">IF(ROW(A34)&gt;COUNTIF(bddcc,$E$13),"",INDEX(bddee,SUMPRODUCT(SMALL((bddcc=$E$13)*(ROW(bddcc)-1),COUNTIF(bddcc,"&lt;&gt;"&amp;$E$13)+ROW(A34)))))</f>
        <v/>
      </c>
    </row>
    <row r="50" spans="3:4">
      <c r="C50" s="93" t="str">
        <f ca="1">IF(ROW($A35)&gt;COUNTIF(bddcc,$E$13),"",INDEX(bdddd,SUMPRODUCT(SMALL((bddcc=$E$13)*(ROW(bddcc)-1),COUNTIF(bddcc,"&lt;&gt;"&amp;$E$13)+ROW($A35)))))</f>
        <v/>
      </c>
      <c r="D50" s="93" t="str">
        <f ca="1">IF(ROW(A35)&gt;COUNTIF(bddcc,$E$13),"",INDEX(bddee,SUMPRODUCT(SMALL((bddcc=$E$13)*(ROW(bddcc)-1),COUNTIF(bddcc,"&lt;&gt;"&amp;$E$13)+ROW(A35)))))</f>
        <v/>
      </c>
    </row>
    <row r="51" spans="3:4">
      <c r="C51" s="93" t="str">
        <f ca="1">IF(ROW($A36)&gt;COUNTIF(bddcc,$E$13),"",INDEX(bdddd,SUMPRODUCT(SMALL((bddcc=$E$13)*(ROW(bddcc)-1),COUNTIF(bddcc,"&lt;&gt;"&amp;$E$13)+ROW($A36)))))</f>
        <v/>
      </c>
      <c r="D51" s="93" t="str">
        <f ca="1">IF(ROW(A36)&gt;COUNTIF(bddcc,$E$13),"",INDEX(bddee,SUMPRODUCT(SMALL((bddcc=$E$13)*(ROW(bddcc)-1),COUNTIF(bddcc,"&lt;&gt;"&amp;$E$13)+ROW(A36)))))</f>
        <v/>
      </c>
    </row>
    <row r="52" spans="3:4">
      <c r="C52" s="93" t="str">
        <f ca="1">IF(ROW($A37)&gt;COUNTIF(bddcc,$E$13),"",INDEX(bdddd,SUMPRODUCT(SMALL((bddcc=$E$13)*(ROW(bddcc)-1),COUNTIF(bddcc,"&lt;&gt;"&amp;$E$13)+ROW($A37)))))</f>
        <v/>
      </c>
      <c r="D52" s="93" t="str">
        <f ca="1">IF(ROW(A37)&gt;COUNTIF(bddcc,$E$13),"",INDEX(bddee,SUMPRODUCT(SMALL((bddcc=$E$13)*(ROW(bddcc)-1),COUNTIF(bddcc,"&lt;&gt;"&amp;$E$13)+ROW(A37)))))</f>
        <v/>
      </c>
    </row>
    <row r="53" spans="3:4">
      <c r="C53" s="93" t="str">
        <f ca="1">IF(ROW($A38)&gt;COUNTIF(bddcc,$E$13),"",INDEX(bdddd,SUMPRODUCT(SMALL((bddcc=$E$13)*(ROW(bddcc)-1),COUNTIF(bddcc,"&lt;&gt;"&amp;$E$13)+ROW($A38)))))</f>
        <v/>
      </c>
      <c r="D53" s="93" t="str">
        <f ca="1">IF(ROW(A38)&gt;COUNTIF(bddcc,$E$13),"",INDEX(bddee,SUMPRODUCT(SMALL((bddcc=$E$13)*(ROW(bddcc)-1),COUNTIF(bddcc,"&lt;&gt;"&amp;$E$13)+ROW(A38)))))</f>
        <v/>
      </c>
    </row>
    <row r="54" spans="3:4">
      <c r="C54" s="93" t="str">
        <f ca="1">IF(ROW($A39)&gt;COUNTIF(bddcc,$E$13),"",INDEX(bdddd,SUMPRODUCT(SMALL((bddcc=$E$13)*(ROW(bddcc)-1),COUNTIF(bddcc,"&lt;&gt;"&amp;$E$13)+ROW($A39)))))</f>
        <v/>
      </c>
      <c r="D54" s="93" t="str">
        <f ca="1">IF(ROW(A39)&gt;COUNTIF(bddcc,$E$13),"",INDEX(bddee,SUMPRODUCT(SMALL((bddcc=$E$13)*(ROW(bddcc)-1),COUNTIF(bddcc,"&lt;&gt;"&amp;$E$13)+ROW(A39)))))</f>
        <v/>
      </c>
    </row>
    <row r="55" spans="3:4">
      <c r="C55" s="93" t="str">
        <f ca="1">IF(ROW($A40)&gt;COUNTIF(bddcc,$E$13),"",INDEX(bdddd,SUMPRODUCT(SMALL((bddcc=$E$13)*(ROW(bddcc)-1),COUNTIF(bddcc,"&lt;&gt;"&amp;$E$13)+ROW($A40)))))</f>
        <v/>
      </c>
      <c r="D55" s="93" t="str">
        <f ca="1">IF(ROW(A40)&gt;COUNTIF(bddcc,$E$13),"",INDEX(bddee,SUMPRODUCT(SMALL((bddcc=$E$13)*(ROW(bddcc)-1),COUNTIF(bddcc,"&lt;&gt;"&amp;$E$13)+ROW(A40)))))</f>
        <v/>
      </c>
    </row>
    <row r="56" spans="3:4">
      <c r="C56" s="93" t="str">
        <f ca="1">IF(ROW($A41)&gt;COUNTIF(bddcc,$E$13),"",INDEX(bdddd,SUMPRODUCT(SMALL((bddcc=$E$13)*(ROW(bddcc)-1),COUNTIF(bddcc,"&lt;&gt;"&amp;$E$13)+ROW($A41)))))</f>
        <v/>
      </c>
      <c r="D56" s="93" t="str">
        <f ca="1">IF(ROW(A41)&gt;COUNTIF(bddcc,$E$13),"",INDEX(bddee,SUMPRODUCT(SMALL((bddcc=$E$13)*(ROW(bddcc)-1),COUNTIF(bddcc,"&lt;&gt;"&amp;$E$13)+ROW(A41)))))</f>
        <v/>
      </c>
    </row>
    <row r="57" spans="3:4">
      <c r="C57" s="93" t="str">
        <f ca="1">IF(ROW($A42)&gt;COUNTIF(bddcc,$E$13),"",INDEX(bdddd,SUMPRODUCT(SMALL((bddcc=$E$13)*(ROW(bddcc)-1),COUNTIF(bddcc,"&lt;&gt;"&amp;$E$13)+ROW($A42)))))</f>
        <v/>
      </c>
      <c r="D57" s="93" t="str">
        <f ca="1">IF(ROW(A42)&gt;COUNTIF(bddcc,$E$13),"",INDEX(bddee,SUMPRODUCT(SMALL((bddcc=$E$13)*(ROW(bddcc)-1),COUNTIF(bddcc,"&lt;&gt;"&amp;$E$13)+ROW(A42)))))</f>
        <v/>
      </c>
    </row>
    <row r="58" spans="3:4">
      <c r="C58" s="93" t="str">
        <f ca="1">IF(ROW($A43)&gt;COUNTIF(bddcc,$E$13),"",INDEX(bdddd,SUMPRODUCT(SMALL((bddcc=$E$13)*(ROW(bddcc)-1),COUNTIF(bddcc,"&lt;&gt;"&amp;$E$13)+ROW($A43)))))</f>
        <v/>
      </c>
      <c r="D58" s="93" t="str">
        <f ca="1">IF(ROW(A43)&gt;COUNTIF(bddcc,$E$13),"",INDEX(bddee,SUMPRODUCT(SMALL((bddcc=$E$13)*(ROW(bddcc)-1),COUNTIF(bddcc,"&lt;&gt;"&amp;$E$13)+ROW(A43)))))</f>
        <v/>
      </c>
    </row>
    <row r="59" spans="3:4">
      <c r="C59" s="93" t="str">
        <f ca="1">IF(ROW($A44)&gt;COUNTIF(bddcc,$E$13),"",INDEX(bdddd,SUMPRODUCT(SMALL((bddcc=$E$13)*(ROW(bddcc)-1),COUNTIF(bddcc,"&lt;&gt;"&amp;$E$13)+ROW($A44)))))</f>
        <v/>
      </c>
      <c r="D59" s="93" t="str">
        <f ca="1">IF(ROW(A44)&gt;COUNTIF(bddcc,$E$13),"",INDEX(bddee,SUMPRODUCT(SMALL((bddcc=$E$13)*(ROW(bddcc)-1),COUNTIF(bddcc,"&lt;&gt;"&amp;$E$13)+ROW(A44)))))</f>
        <v/>
      </c>
    </row>
    <row r="60" spans="3:4">
      <c r="C60" s="93" t="str">
        <f ca="1">IF(ROW($A45)&gt;COUNTIF(bddcc,$E$13),"",INDEX(bdddd,SUMPRODUCT(SMALL((bddcc=$E$13)*(ROW(bddcc)-1),COUNTIF(bddcc,"&lt;&gt;"&amp;$E$13)+ROW($A45)))))</f>
        <v/>
      </c>
      <c r="D60" s="93" t="str">
        <f ca="1">IF(ROW(A45)&gt;COUNTIF(bddcc,$E$13),"",INDEX(bddee,SUMPRODUCT(SMALL((bddcc=$E$13)*(ROW(bddcc)-1),COUNTIF(bddcc,"&lt;&gt;"&amp;$E$13)+ROW(A45)))))</f>
        <v/>
      </c>
    </row>
    <row r="61" spans="3:4">
      <c r="C61" s="93" t="str">
        <f ca="1">IF(ROW($A46)&gt;COUNTIF(bddcc,$E$13),"",INDEX(bdddd,SUMPRODUCT(SMALL((bddcc=$E$13)*(ROW(bddcc)-1),COUNTIF(bddcc,"&lt;&gt;"&amp;$E$13)+ROW($A46)))))</f>
        <v/>
      </c>
      <c r="D61" s="93" t="str">
        <f ca="1">IF(ROW(A46)&gt;COUNTIF(bddcc,$E$13),"",INDEX(bddee,SUMPRODUCT(SMALL((bddcc=$E$13)*(ROW(bddcc)-1),COUNTIF(bddcc,"&lt;&gt;"&amp;$E$13)+ROW(A46)))))</f>
        <v/>
      </c>
    </row>
    <row r="62" spans="3:4">
      <c r="C62" s="93" t="str">
        <f ca="1">IF(ROW($A47)&gt;COUNTIF(bddcc,$E$13),"",INDEX(bdddd,SUMPRODUCT(SMALL((bddcc=$E$13)*(ROW(bddcc)-1),COUNTIF(bddcc,"&lt;&gt;"&amp;$E$13)+ROW($A47)))))</f>
        <v/>
      </c>
      <c r="D62" s="93" t="str">
        <f ca="1">IF(ROW(A47)&gt;COUNTIF(bddcc,$E$13),"",INDEX(bddee,SUMPRODUCT(SMALL((bddcc=$E$13)*(ROW(bddcc)-1),COUNTIF(bddcc,"&lt;&gt;"&amp;$E$13)+ROW(A47)))))</f>
        <v/>
      </c>
    </row>
    <row r="63" spans="3:4">
      <c r="C63" s="93" t="str">
        <f ca="1">IF(ROW($A48)&gt;COUNTIF(bddcc,$E$13),"",INDEX(bdddd,SUMPRODUCT(SMALL((bddcc=$E$13)*(ROW(bddcc)-1),COUNTIF(bddcc,"&lt;&gt;"&amp;$E$13)+ROW($A48)))))</f>
        <v/>
      </c>
      <c r="D63" s="93" t="str">
        <f ca="1">IF(ROW(A48)&gt;COUNTIF(bddcc,$E$13),"",INDEX(bddee,SUMPRODUCT(SMALL((bddcc=$E$13)*(ROW(bddcc)-1),COUNTIF(bddcc,"&lt;&gt;"&amp;$E$13)+ROW(A48)))))</f>
        <v/>
      </c>
    </row>
    <row r="64" spans="3:4">
      <c r="C64" s="93" t="str">
        <f ca="1">IF(ROW($A49)&gt;COUNTIF(bddcc,$E$13),"",INDEX(bdddd,SUMPRODUCT(SMALL((bddcc=$E$13)*(ROW(bddcc)-1),COUNTIF(bddcc,"&lt;&gt;"&amp;$E$13)+ROW($A49)))))</f>
        <v/>
      </c>
      <c r="D64" s="93" t="str">
        <f ca="1">IF(ROW(A49)&gt;COUNTIF(bddcc,$E$13),"",INDEX(bddee,SUMPRODUCT(SMALL((bddcc=$E$13)*(ROW(bddcc)-1),COUNTIF(bddcc,"&lt;&gt;"&amp;$E$13)+ROW(A49)))))</f>
        <v/>
      </c>
    </row>
    <row r="65" spans="3:4">
      <c r="C65" s="93" t="str">
        <f ca="1">IF(ROW($A50)&gt;COUNTIF(bddcc,$E$13),"",INDEX(bdddd,SUMPRODUCT(SMALL((bddcc=$E$13)*(ROW(bddcc)-1),COUNTIF(bddcc,"&lt;&gt;"&amp;$E$13)+ROW($A50)))))</f>
        <v/>
      </c>
      <c r="D65" s="93" t="str">
        <f ca="1">IF(ROW(A50)&gt;COUNTIF(bddcc,$E$13),"",INDEX(bddee,SUMPRODUCT(SMALL((bddcc=$E$13)*(ROW(bddcc)-1),COUNTIF(bddcc,"&lt;&gt;"&amp;$E$13)+ROW(A50)))))</f>
        <v/>
      </c>
    </row>
    <row r="66" spans="3:4">
      <c r="C66" s="93" t="str">
        <f ca="1">IF(ROW($A51)&gt;COUNTIF(bddcc,$E$13),"",INDEX(bdddd,SUMPRODUCT(SMALL((bddcc=$E$13)*(ROW(bddcc)-1),COUNTIF(bddcc,"&lt;&gt;"&amp;$E$13)+ROW($A51)))))</f>
        <v/>
      </c>
      <c r="D66" s="93" t="str">
        <f ca="1">IF(ROW(A51)&gt;COUNTIF(bddcc,$E$13),"",INDEX(bddee,SUMPRODUCT(SMALL((bddcc=$E$13)*(ROW(bddcc)-1),COUNTIF(bddcc,"&lt;&gt;"&amp;$E$13)+ROW(A51)))))</f>
        <v/>
      </c>
    </row>
    <row r="67" spans="3:4">
      <c r="C67" s="93" t="str">
        <f ca="1">IF(ROW($A52)&gt;COUNTIF(bddcc,$E$13),"",INDEX(bdddd,SUMPRODUCT(SMALL((bddcc=$E$13)*(ROW(bddcc)-1),COUNTIF(bddcc,"&lt;&gt;"&amp;$E$13)+ROW($A52)))))</f>
        <v/>
      </c>
      <c r="D67" s="93" t="str">
        <f ca="1">IF(ROW(A52)&gt;COUNTIF(bddcc,$E$13),"",INDEX(bddee,SUMPRODUCT(SMALL((bddcc=$E$13)*(ROW(bddcc)-1),COUNTIF(bddcc,"&lt;&gt;"&amp;$E$13)+ROW(A52)))))</f>
        <v/>
      </c>
    </row>
    <row r="68" spans="3:4">
      <c r="C68" s="93" t="str">
        <f ca="1">IF(ROW($A53)&gt;COUNTIF(bddcc,$E$13),"",INDEX(bdddd,SUMPRODUCT(SMALL((bddcc=$E$13)*(ROW(bddcc)-1),COUNTIF(bddcc,"&lt;&gt;"&amp;$E$13)+ROW($A53)))))</f>
        <v/>
      </c>
      <c r="D68" s="93" t="str">
        <f ca="1">IF(ROW(A53)&gt;COUNTIF(bddcc,$E$13),"",INDEX(bddee,SUMPRODUCT(SMALL((bddcc=$E$13)*(ROW(bddcc)-1),COUNTIF(bddcc,"&lt;&gt;"&amp;$E$13)+ROW(A53)))))</f>
        <v/>
      </c>
    </row>
    <row r="69" spans="3:4">
      <c r="C69" s="93" t="str">
        <f ca="1">IF(ROW($A54)&gt;COUNTIF(bddcc,$E$13),"",INDEX(bdddd,SUMPRODUCT(SMALL((bddcc=$E$13)*(ROW(bddcc)-1),COUNTIF(bddcc,"&lt;&gt;"&amp;$E$13)+ROW($A54)))))</f>
        <v/>
      </c>
      <c r="D69" s="93" t="str">
        <f ca="1">IF(ROW(A54)&gt;COUNTIF(bddcc,$E$13),"",INDEX(bddee,SUMPRODUCT(SMALL((bddcc=$E$13)*(ROW(bddcc)-1),COUNTIF(bddcc,"&lt;&gt;"&amp;$E$13)+ROW(A54)))))</f>
        <v/>
      </c>
    </row>
    <row r="70" spans="3:4">
      <c r="C70" s="93" t="str">
        <f ca="1">IF(ROW($A55)&gt;COUNTIF(bddcc,$E$13),"",INDEX(bdddd,SUMPRODUCT(SMALL((bddcc=$E$13)*(ROW(bddcc)-1),COUNTIF(bddcc,"&lt;&gt;"&amp;$E$13)+ROW($A55)))))</f>
        <v/>
      </c>
      <c r="D70" s="93" t="str">
        <f ca="1">IF(ROW(A55)&gt;COUNTIF(bddcc,$E$13),"",INDEX(bddee,SUMPRODUCT(SMALL((bddcc=$E$13)*(ROW(bddcc)-1),COUNTIF(bddcc,"&lt;&gt;"&amp;$E$13)+ROW(A55)))))</f>
        <v/>
      </c>
    </row>
    <row r="71" spans="3:4">
      <c r="C71" s="93" t="str">
        <f ca="1">IF(ROW($A56)&gt;COUNTIF(bddcc,$E$13),"",INDEX(bdddd,SUMPRODUCT(SMALL((bddcc=$E$13)*(ROW(bddcc)-1),COUNTIF(bddcc,"&lt;&gt;"&amp;$E$13)+ROW($A56)))))</f>
        <v/>
      </c>
      <c r="D71" s="93" t="str">
        <f ca="1">IF(ROW(A56)&gt;COUNTIF(bddcc,$E$13),"",INDEX(bddee,SUMPRODUCT(SMALL((bddcc=$E$13)*(ROW(bddcc)-1),COUNTIF(bddcc,"&lt;&gt;"&amp;$E$13)+ROW(A56)))))</f>
        <v/>
      </c>
    </row>
    <row r="72" spans="3:4">
      <c r="C72" s="93" t="str">
        <f ca="1">IF(ROW($A57)&gt;COUNTIF(bddcc,$E$13),"",INDEX(bdddd,SUMPRODUCT(SMALL((bddcc=$E$13)*(ROW(bddcc)-1),COUNTIF(bddcc,"&lt;&gt;"&amp;$E$13)+ROW($A57)))))</f>
        <v/>
      </c>
      <c r="D72" s="93" t="str">
        <f ca="1">IF(ROW(A57)&gt;COUNTIF(bddcc,$E$13),"",INDEX(bddee,SUMPRODUCT(SMALL((bddcc=$E$13)*(ROW(bddcc)-1),COUNTIF(bddcc,"&lt;&gt;"&amp;$E$13)+ROW(A57)))))</f>
        <v/>
      </c>
    </row>
    <row r="73" spans="3:4">
      <c r="C73" s="93" t="str">
        <f ca="1">IF(ROW($A58)&gt;COUNTIF(bddcc,$E$13),"",INDEX(bdddd,SUMPRODUCT(SMALL((bddcc=$E$13)*(ROW(bddcc)-1),COUNTIF(bddcc,"&lt;&gt;"&amp;$E$13)+ROW($A58)))))</f>
        <v/>
      </c>
      <c r="D73" s="93" t="str">
        <f ca="1">IF(ROW(A58)&gt;COUNTIF(bddcc,$E$13),"",INDEX(bddee,SUMPRODUCT(SMALL((bddcc=$E$13)*(ROW(bddcc)-1),COUNTIF(bddcc,"&lt;&gt;"&amp;$E$13)+ROW(A58)))))</f>
        <v/>
      </c>
    </row>
    <row r="74" spans="3:4">
      <c r="C74" s="93" t="str">
        <f ca="1">IF(ROW($A59)&gt;COUNTIF(bddcc,$E$13),"",INDEX(bdddd,SUMPRODUCT(SMALL((bddcc=$E$13)*(ROW(bddcc)-1),COUNTIF(bddcc,"&lt;&gt;"&amp;$E$13)+ROW($A59)))))</f>
        <v/>
      </c>
      <c r="D74" s="93" t="str">
        <f ca="1">IF(ROW(A59)&gt;COUNTIF(bddcc,$E$13),"",INDEX(bddee,SUMPRODUCT(SMALL((bddcc=$E$13)*(ROW(bddcc)-1),COUNTIF(bddcc,"&lt;&gt;"&amp;$E$13)+ROW(A59)))))</f>
        <v/>
      </c>
    </row>
    <row r="75" spans="3:4">
      <c r="C75" s="93" t="str">
        <f ca="1">IF(ROW($A60)&gt;COUNTIF(bddcc,$E$13),"",INDEX(bdddd,SUMPRODUCT(SMALL((bddcc=$E$13)*(ROW(bddcc)-1),COUNTIF(bddcc,"&lt;&gt;"&amp;$E$13)+ROW($A60)))))</f>
        <v/>
      </c>
      <c r="D75" s="93" t="str">
        <f ca="1">IF(ROW(A60)&gt;COUNTIF(bddcc,$E$13),"",INDEX(bddee,SUMPRODUCT(SMALL((bddcc=$E$13)*(ROW(bddcc)-1),COUNTIF(bddcc,"&lt;&gt;"&amp;$E$13)+ROW(A60)))))</f>
        <v/>
      </c>
    </row>
    <row r="76" spans="3:4">
      <c r="C76" s="93" t="str">
        <f ca="1">IF(ROW($A61)&gt;COUNTIF(bddcc,$E$13),"",INDEX(bdddd,SUMPRODUCT(SMALL((bddcc=$E$13)*(ROW(bddcc)-1),COUNTIF(bddcc,"&lt;&gt;"&amp;$E$13)+ROW($A61)))))</f>
        <v/>
      </c>
      <c r="D76" s="93" t="str">
        <f ca="1">IF(ROW(A61)&gt;COUNTIF(bddcc,$E$13),"",INDEX(bddee,SUMPRODUCT(SMALL((bddcc=$E$13)*(ROW(bddcc)-1),COUNTIF(bddcc,"&lt;&gt;"&amp;$E$13)+ROW(A61)))))</f>
        <v/>
      </c>
    </row>
    <row r="77" spans="3:4">
      <c r="C77" s="93" t="str">
        <f ca="1">IF(ROW($A62)&gt;COUNTIF(bddcc,$E$13),"",INDEX(bdddd,SUMPRODUCT(SMALL((bddcc=$E$13)*(ROW(bddcc)-1),COUNTIF(bddcc,"&lt;&gt;"&amp;$E$13)+ROW($A62)))))</f>
        <v/>
      </c>
      <c r="D77" s="93" t="str">
        <f ca="1">IF(ROW(A62)&gt;COUNTIF(bddcc,$E$13),"",INDEX(bddee,SUMPRODUCT(SMALL((bddcc=$E$13)*(ROW(bddcc)-1),COUNTIF(bddcc,"&lt;&gt;"&amp;$E$13)+ROW(A62)))))</f>
        <v/>
      </c>
    </row>
    <row r="78" spans="3:4">
      <c r="C78" s="93" t="str">
        <f ca="1">IF(ROW($A63)&gt;COUNTIF(bddcc,$E$13),"",INDEX(bdddd,SUMPRODUCT(SMALL((bddcc=$E$13)*(ROW(bddcc)-1),COUNTIF(bddcc,"&lt;&gt;"&amp;$E$13)+ROW($A63)))))</f>
        <v/>
      </c>
      <c r="D78" s="93" t="str">
        <f ca="1">IF(ROW(A63)&gt;COUNTIF(bddcc,$E$13),"",INDEX(bddee,SUMPRODUCT(SMALL((bddcc=$E$13)*(ROW(bddcc)-1),COUNTIF(bddcc,"&lt;&gt;"&amp;$E$13)+ROW(A63)))))</f>
        <v/>
      </c>
    </row>
    <row r="79" spans="3:4">
      <c r="C79" s="93" t="str">
        <f ca="1">IF(ROW($A64)&gt;COUNTIF(bddcc,$E$13),"",INDEX(bdddd,SUMPRODUCT(SMALL((bddcc=$E$13)*(ROW(bddcc)-1),COUNTIF(bddcc,"&lt;&gt;"&amp;$E$13)+ROW($A64)))))</f>
        <v/>
      </c>
      <c r="D79" s="93" t="str">
        <f ca="1">IF(ROW(A64)&gt;COUNTIF(bddcc,$E$13),"",INDEX(bddee,SUMPRODUCT(SMALL((bddcc=$E$13)*(ROW(bddcc)-1),COUNTIF(bddcc,"&lt;&gt;"&amp;$E$13)+ROW(A64)))))</f>
        <v/>
      </c>
    </row>
    <row r="80" spans="3:4">
      <c r="C80" s="93" t="str">
        <f ca="1">IF(ROW($A65)&gt;COUNTIF(bddcc,$E$13),"",INDEX(bdddd,SUMPRODUCT(SMALL((bddcc=$E$13)*(ROW(bddcc)-1),COUNTIF(bddcc,"&lt;&gt;"&amp;$E$13)+ROW($A65)))))</f>
        <v/>
      </c>
      <c r="D80" s="93" t="str">
        <f ca="1">IF(ROW(A65)&gt;COUNTIF(bddcc,$E$13),"",INDEX(bddee,SUMPRODUCT(SMALL((bddcc=$E$13)*(ROW(bddcc)-1),COUNTIF(bddcc,"&lt;&gt;"&amp;$E$13)+ROW(A65)))))</f>
        <v/>
      </c>
    </row>
    <row r="81" spans="3:4">
      <c r="C81" s="93" t="str">
        <f ca="1">IF(ROW($A66)&gt;COUNTIF(bddcc,$E$13),"",INDEX(bdddd,SUMPRODUCT(SMALL((bddcc=$E$13)*(ROW(bddcc)-1),COUNTIF(bddcc,"&lt;&gt;"&amp;$E$13)+ROW($A66)))))</f>
        <v/>
      </c>
      <c r="D81" s="93" t="str">
        <f ca="1">IF(ROW(A66)&gt;COUNTIF(bddcc,$E$13),"",INDEX(bddee,SUMPRODUCT(SMALL((bddcc=$E$13)*(ROW(bddcc)-1),COUNTIF(bddcc,"&lt;&gt;"&amp;$E$13)+ROW(A66)))))</f>
        <v/>
      </c>
    </row>
    <row r="82" spans="3:4">
      <c r="C82" s="93" t="str">
        <f ca="1">IF(ROW($A67)&gt;COUNTIF(bddcc,$E$13),"",INDEX(bdddd,SUMPRODUCT(SMALL((bddcc=$E$13)*(ROW(bddcc)-1),COUNTIF(bddcc,"&lt;&gt;"&amp;$E$13)+ROW($A67)))))</f>
        <v/>
      </c>
      <c r="D82" s="93" t="str">
        <f ca="1">IF(ROW(A67)&gt;COUNTIF(bddcc,$E$13),"",INDEX(bddee,SUMPRODUCT(SMALL((bddcc=$E$13)*(ROW(bddcc)-1),COUNTIF(bddcc,"&lt;&gt;"&amp;$E$13)+ROW(A67)))))</f>
        <v/>
      </c>
    </row>
    <row r="83" spans="3:4">
      <c r="C83" s="93" t="str">
        <f ca="1">IF(ROW($A68)&gt;COUNTIF(bddcc,$E$13),"",INDEX(bdddd,SUMPRODUCT(SMALL((bddcc=$E$13)*(ROW(bddcc)-1),COUNTIF(bddcc,"&lt;&gt;"&amp;$E$13)+ROW($A68)))))</f>
        <v/>
      </c>
      <c r="D83" s="93" t="str">
        <f ca="1">IF(ROW(A68)&gt;COUNTIF(bddcc,$E$13),"",INDEX(bddee,SUMPRODUCT(SMALL((bddcc=$E$13)*(ROW(bddcc)-1),COUNTIF(bddcc,"&lt;&gt;"&amp;$E$13)+ROW(A68)))))</f>
        <v/>
      </c>
    </row>
    <row r="84" spans="3:4">
      <c r="C84" s="93" t="str">
        <f ca="1">IF(ROW($A69)&gt;COUNTIF(bddcc,$E$13),"",INDEX(bdddd,SUMPRODUCT(SMALL((bddcc=$E$13)*(ROW(bddcc)-1),COUNTIF(bddcc,"&lt;&gt;"&amp;$E$13)+ROW($A69)))))</f>
        <v/>
      </c>
      <c r="D84" s="93" t="str">
        <f ca="1">IF(ROW(A69)&gt;COUNTIF(bddcc,$E$13),"",INDEX(bddee,SUMPRODUCT(SMALL((bddcc=$E$13)*(ROW(bddcc)-1),COUNTIF(bddcc,"&lt;&gt;"&amp;$E$13)+ROW(A69)))))</f>
        <v/>
      </c>
    </row>
    <row r="85" spans="3:4">
      <c r="C85" s="93" t="str">
        <f ca="1">IF(ROW($A70)&gt;COUNTIF(bddcc,$E$13),"",INDEX(bdddd,SUMPRODUCT(SMALL((bddcc=$E$13)*(ROW(bddcc)-1),COUNTIF(bddcc,"&lt;&gt;"&amp;$E$13)+ROW($A70)))))</f>
        <v/>
      </c>
      <c r="D85" s="93" t="str">
        <f ca="1">IF(ROW(A70)&gt;COUNTIF(bddcc,$E$13),"",INDEX(bddee,SUMPRODUCT(SMALL((bddcc=$E$13)*(ROW(bddcc)-1),COUNTIF(bddcc,"&lt;&gt;"&amp;$E$13)+ROW(A70)))))</f>
        <v/>
      </c>
    </row>
    <row r="86" spans="3:4">
      <c r="C86" s="93" t="str">
        <f ca="1">IF(ROW($A71)&gt;COUNTIF(bddcc,$E$13),"",INDEX(bdddd,SUMPRODUCT(SMALL((bddcc=$E$13)*(ROW(bddcc)-1),COUNTIF(bddcc,"&lt;&gt;"&amp;$E$13)+ROW($A71)))))</f>
        <v/>
      </c>
      <c r="D86" s="93" t="str">
        <f ca="1">IF(ROW(A71)&gt;COUNTIF(bddcc,$E$13),"",INDEX(bddee,SUMPRODUCT(SMALL((bddcc=$E$13)*(ROW(bddcc)-1),COUNTIF(bddcc,"&lt;&gt;"&amp;$E$13)+ROW(A71)))))</f>
        <v/>
      </c>
    </row>
    <row r="87" spans="3:4">
      <c r="C87" s="93" t="str">
        <f ca="1">IF(ROW($A72)&gt;COUNTIF(bddcc,$E$13),"",INDEX(bdddd,SUMPRODUCT(SMALL((bddcc=$E$13)*(ROW(bddcc)-1),COUNTIF(bddcc,"&lt;&gt;"&amp;$E$13)+ROW($A72)))))</f>
        <v/>
      </c>
      <c r="D87" s="93" t="str">
        <f ca="1">IF(ROW(A72)&gt;COUNTIF(bddcc,$E$13),"",INDEX(bddee,SUMPRODUCT(SMALL((bddcc=$E$13)*(ROW(bddcc)-1),COUNTIF(bddcc,"&lt;&gt;"&amp;$E$13)+ROW(A72)))))</f>
        <v/>
      </c>
    </row>
    <row r="88" spans="3:4">
      <c r="C88" s="93" t="str">
        <f ca="1">IF(ROW($A73)&gt;COUNTIF(bddcc,$E$13),"",INDEX(bdddd,SUMPRODUCT(SMALL((bddcc=$E$13)*(ROW(bddcc)-1),COUNTIF(bddcc,"&lt;&gt;"&amp;$E$13)+ROW($A73)))))</f>
        <v/>
      </c>
      <c r="D88" s="93" t="str">
        <f ca="1">IF(ROW(A73)&gt;COUNTIF(bddcc,$E$13),"",INDEX(bddee,SUMPRODUCT(SMALL((bddcc=$E$13)*(ROW(bddcc)-1),COUNTIF(bddcc,"&lt;&gt;"&amp;$E$13)+ROW(A73)))))</f>
        <v/>
      </c>
    </row>
    <row r="89" spans="3:4">
      <c r="C89" s="93" t="str">
        <f ca="1">IF(ROW($A74)&gt;COUNTIF(bddcc,$E$13),"",INDEX(bdddd,SUMPRODUCT(SMALL((bddcc=$E$13)*(ROW(bddcc)-1),COUNTIF(bddcc,"&lt;&gt;"&amp;$E$13)+ROW($A74)))))</f>
        <v/>
      </c>
      <c r="D89" s="93" t="str">
        <f ca="1">IF(ROW(A74)&gt;COUNTIF(bddcc,$E$13),"",INDEX(bddee,SUMPRODUCT(SMALL((bddcc=$E$13)*(ROW(bddcc)-1),COUNTIF(bddcc,"&lt;&gt;"&amp;$E$13)+ROW(A74)))))</f>
        <v/>
      </c>
    </row>
    <row r="90" spans="3:4">
      <c r="C90" s="93" t="str">
        <f ca="1">IF(ROW($A75)&gt;COUNTIF(bddcc,$E$13),"",INDEX(bdddd,SUMPRODUCT(SMALL((bddcc=$E$13)*(ROW(bddcc)-1),COUNTIF(bddcc,"&lt;&gt;"&amp;$E$13)+ROW($A75)))))</f>
        <v/>
      </c>
      <c r="D90" s="93" t="str">
        <f ca="1">IF(ROW(A75)&gt;COUNTIF(bddcc,$E$13),"",INDEX(bddee,SUMPRODUCT(SMALL((bddcc=$E$13)*(ROW(bddcc)-1),COUNTIF(bddcc,"&lt;&gt;"&amp;$E$13)+ROW(A75)))))</f>
        <v/>
      </c>
    </row>
    <row r="91" spans="3:4">
      <c r="C91" s="93" t="str">
        <f ca="1">IF(ROW($A76)&gt;COUNTIF(bddcc,$E$13),"",INDEX(bdddd,SUMPRODUCT(SMALL((bddcc=$E$13)*(ROW(bddcc)-1),COUNTIF(bddcc,"&lt;&gt;"&amp;$E$13)+ROW($A76)))))</f>
        <v/>
      </c>
      <c r="D91" s="93" t="str">
        <f ca="1">IF(ROW(A76)&gt;COUNTIF(bddcc,$E$13),"",INDEX(bddee,SUMPRODUCT(SMALL((bddcc=$E$13)*(ROW(bddcc)-1),COUNTIF(bddcc,"&lt;&gt;"&amp;$E$13)+ROW(A76)))))</f>
        <v/>
      </c>
    </row>
    <row r="92" spans="3:4">
      <c r="C92" s="93" t="str">
        <f ca="1">IF(ROW($A77)&gt;COUNTIF(bddcc,$E$13),"",INDEX(bdddd,SUMPRODUCT(SMALL((bddcc=$E$13)*(ROW(bddcc)-1),COUNTIF(bddcc,"&lt;&gt;"&amp;$E$13)+ROW($A77)))))</f>
        <v/>
      </c>
      <c r="D92" s="93" t="str">
        <f ca="1">IF(ROW(A77)&gt;COUNTIF(bddcc,$E$13),"",INDEX(bddee,SUMPRODUCT(SMALL((bddcc=$E$13)*(ROW(bddcc)-1),COUNTIF(bddcc,"&lt;&gt;"&amp;$E$13)+ROW(A77)))))</f>
        <v/>
      </c>
    </row>
    <row r="93" spans="3:4">
      <c r="C93" s="93" t="str">
        <f ca="1">IF(ROW($A78)&gt;COUNTIF(bddcc,$E$13),"",INDEX(bdddd,SUMPRODUCT(SMALL((bddcc=$E$13)*(ROW(bddcc)-1),COUNTIF(bddcc,"&lt;&gt;"&amp;$E$13)+ROW($A78)))))</f>
        <v/>
      </c>
      <c r="D93" s="93" t="str">
        <f ca="1">IF(ROW(A78)&gt;COUNTIF(bddcc,$E$13),"",INDEX(bddee,SUMPRODUCT(SMALL((bddcc=$E$13)*(ROW(bddcc)-1),COUNTIF(bddcc,"&lt;&gt;"&amp;$E$13)+ROW(A78)))))</f>
        <v/>
      </c>
    </row>
    <row r="94" spans="3:4">
      <c r="C94" s="93" t="str">
        <f ca="1">IF(ROW($A79)&gt;COUNTIF(bddcc,$E$13),"",INDEX(bdddd,SUMPRODUCT(SMALL((bddcc=$E$13)*(ROW(bddcc)-1),COUNTIF(bddcc,"&lt;&gt;"&amp;$E$13)+ROW($A79)))))</f>
        <v/>
      </c>
      <c r="D94" s="93" t="str">
        <f ca="1">IF(ROW(A79)&gt;COUNTIF(bddcc,$E$13),"",INDEX(bddee,SUMPRODUCT(SMALL((bddcc=$E$13)*(ROW(bddcc)-1),COUNTIF(bddcc,"&lt;&gt;"&amp;$E$13)+ROW(A79)))))</f>
        <v/>
      </c>
    </row>
    <row r="95" spans="3:4">
      <c r="C95" s="93" t="str">
        <f ca="1">IF(ROW($A80)&gt;COUNTIF(bddcc,$E$13),"",INDEX(bdddd,SUMPRODUCT(SMALL((bddcc=$E$13)*(ROW(bddcc)-1),COUNTIF(bddcc,"&lt;&gt;"&amp;$E$13)+ROW($A80)))))</f>
        <v/>
      </c>
      <c r="D95" s="93" t="str">
        <f ca="1">IF(ROW(A80)&gt;COUNTIF(bddcc,$E$13),"",INDEX(bddee,SUMPRODUCT(SMALL((bddcc=$E$13)*(ROW(bddcc)-1),COUNTIF(bddcc,"&lt;&gt;"&amp;$E$13)+ROW(A80)))))</f>
        <v/>
      </c>
    </row>
    <row r="96" spans="3:4">
      <c r="C96" s="93" t="str">
        <f ca="1">IF(ROW($A81)&gt;COUNTIF(bddcc,$E$13),"",INDEX(bdddd,SUMPRODUCT(SMALL((bddcc=$E$13)*(ROW(bddcc)-1),COUNTIF(bddcc,"&lt;&gt;"&amp;$E$13)+ROW($A81)))))</f>
        <v/>
      </c>
      <c r="D96" s="93" t="str">
        <f ca="1">IF(ROW(A81)&gt;COUNTIF(bddcc,$E$13),"",INDEX(bddee,SUMPRODUCT(SMALL((bddcc=$E$13)*(ROW(bddcc)-1),COUNTIF(bddcc,"&lt;&gt;"&amp;$E$13)+ROW(A81)))))</f>
        <v/>
      </c>
    </row>
    <row r="97" spans="3:4">
      <c r="C97" s="93" t="str">
        <f ca="1">IF(ROW($A82)&gt;COUNTIF(bddcc,$E$13),"",INDEX(bdddd,SUMPRODUCT(SMALL((bddcc=$E$13)*(ROW(bddcc)-1),COUNTIF(bddcc,"&lt;&gt;"&amp;$E$13)+ROW($A82)))))</f>
        <v/>
      </c>
      <c r="D97" s="93" t="str">
        <f ca="1">IF(ROW(A82)&gt;COUNTIF(bddcc,$E$13),"",INDEX(bddee,SUMPRODUCT(SMALL((bddcc=$E$13)*(ROW(bddcc)-1),COUNTIF(bddcc,"&lt;&gt;"&amp;$E$13)+ROW(A82)))))</f>
        <v/>
      </c>
    </row>
    <row r="98" spans="3:4">
      <c r="C98" s="93" t="str">
        <f ca="1">IF(ROW($A83)&gt;COUNTIF(bddcc,$E$13),"",INDEX(bdddd,SUMPRODUCT(SMALL((bddcc=$E$13)*(ROW(bddcc)-1),COUNTIF(bddcc,"&lt;&gt;"&amp;$E$13)+ROW($A83)))))</f>
        <v/>
      </c>
      <c r="D98" s="93" t="str">
        <f ca="1">IF(ROW(A83)&gt;COUNTIF(bddcc,$E$13),"",INDEX(bddee,SUMPRODUCT(SMALL((bddcc=$E$13)*(ROW(bddcc)-1),COUNTIF(bddcc,"&lt;&gt;"&amp;$E$13)+ROW(A83)))))</f>
        <v/>
      </c>
    </row>
    <row r="99" spans="3:4">
      <c r="C99" s="93" t="str">
        <f ca="1">IF(ROW($A84)&gt;COUNTIF(bddcc,$E$13),"",INDEX(bdddd,SUMPRODUCT(SMALL((bddcc=$E$13)*(ROW(bddcc)-1),COUNTIF(bddcc,"&lt;&gt;"&amp;$E$13)+ROW($A84)))))</f>
        <v/>
      </c>
      <c r="D99" s="93" t="str">
        <f ca="1">IF(ROW(A84)&gt;COUNTIF(bddcc,$E$13),"",INDEX(bddee,SUMPRODUCT(SMALL((bddcc=$E$13)*(ROW(bddcc)-1),COUNTIF(bddcc,"&lt;&gt;"&amp;$E$13)+ROW(A84)))))</f>
        <v/>
      </c>
    </row>
    <row r="100" spans="3:4">
      <c r="C100" s="93" t="str">
        <f ca="1">IF(ROW($A85)&gt;COUNTIF(bddcc,$E$13),"",INDEX(bdddd,SUMPRODUCT(SMALL((bddcc=$E$13)*(ROW(bddcc)-1),COUNTIF(bddcc,"&lt;&gt;"&amp;$E$13)+ROW($A85)))))</f>
        <v/>
      </c>
      <c r="D100" s="93" t="str">
        <f ca="1">IF(ROW(A85)&gt;COUNTIF(bddcc,$E$13),"",INDEX(bddee,SUMPRODUCT(SMALL((bddcc=$E$13)*(ROW(bddcc)-1),COUNTIF(bddcc,"&lt;&gt;"&amp;$E$13)+ROW(A85)))))</f>
        <v/>
      </c>
    </row>
    <row r="101" spans="3:4">
      <c r="C101" s="93" t="str">
        <f ca="1">IF(ROW($A86)&gt;COUNTIF(bddcc,$E$13),"",INDEX(bdddd,SUMPRODUCT(SMALL((bddcc=$E$13)*(ROW(bddcc)-1),COUNTIF(bddcc,"&lt;&gt;"&amp;$E$13)+ROW($A86)))))</f>
        <v/>
      </c>
      <c r="D101" s="93" t="str">
        <f ca="1">IF(ROW(A86)&gt;COUNTIF(bddcc,$E$13),"",INDEX(bddee,SUMPRODUCT(SMALL((bddcc=$E$13)*(ROW(bddcc)-1),COUNTIF(bddcc,"&lt;&gt;"&amp;$E$13)+ROW(A86)))))</f>
        <v/>
      </c>
    </row>
    <row r="102" spans="3:4">
      <c r="C102" s="93" t="str">
        <f ca="1">IF(ROW($A87)&gt;COUNTIF(bddcc,$E$13),"",INDEX(bdddd,SUMPRODUCT(SMALL((bddcc=$E$13)*(ROW(bddcc)-1),COUNTIF(bddcc,"&lt;&gt;"&amp;$E$13)+ROW($A87)))))</f>
        <v/>
      </c>
      <c r="D102" s="93" t="str">
        <f ca="1">IF(ROW(A87)&gt;COUNTIF(bddcc,$E$13),"",INDEX(bddee,SUMPRODUCT(SMALL((bddcc=$E$13)*(ROW(bddcc)-1),COUNTIF(bddcc,"&lt;&gt;"&amp;$E$13)+ROW(A87)))))</f>
        <v/>
      </c>
    </row>
    <row r="103" spans="3:4">
      <c r="C103" s="93" t="str">
        <f ca="1">IF(ROW($A88)&gt;COUNTIF(bddcc,$E$13),"",INDEX(bdddd,SUMPRODUCT(SMALL((bddcc=$E$13)*(ROW(bddcc)-1),COUNTIF(bddcc,"&lt;&gt;"&amp;$E$13)+ROW($A88)))))</f>
        <v/>
      </c>
      <c r="D103" s="93" t="str">
        <f ca="1">IF(ROW(A88)&gt;COUNTIF(bddcc,$E$13),"",INDEX(bddee,SUMPRODUCT(SMALL((bddcc=$E$13)*(ROW(bddcc)-1),COUNTIF(bddcc,"&lt;&gt;"&amp;$E$13)+ROW(A88)))))</f>
        <v/>
      </c>
    </row>
    <row r="104" spans="3:4">
      <c r="C104" s="93" t="str">
        <f ca="1">IF(ROW($A89)&gt;COUNTIF(bddcc,$E$13),"",INDEX(bdddd,SUMPRODUCT(SMALL((bddcc=$E$13)*(ROW(bddcc)-1),COUNTIF(bddcc,"&lt;&gt;"&amp;$E$13)+ROW($A89)))))</f>
        <v/>
      </c>
      <c r="D104" s="93" t="str">
        <f ca="1">IF(ROW(A89)&gt;COUNTIF(bddcc,$E$13),"",INDEX(bddee,SUMPRODUCT(SMALL((bddcc=$E$13)*(ROW(bddcc)-1),COUNTIF(bddcc,"&lt;&gt;"&amp;$E$13)+ROW(A89)))))</f>
        <v/>
      </c>
    </row>
    <row r="105" spans="3:4">
      <c r="C105" s="93" t="str">
        <f ca="1">IF(ROW($A90)&gt;COUNTIF(bddcc,$E$13),"",INDEX(bdddd,SUMPRODUCT(SMALL((bddcc=$E$13)*(ROW(bddcc)-1),COUNTIF(bddcc,"&lt;&gt;"&amp;$E$13)+ROW($A90)))))</f>
        <v/>
      </c>
      <c r="D105" s="93" t="str">
        <f ca="1">IF(ROW(A90)&gt;COUNTIF(bddcc,$E$13),"",INDEX(bddee,SUMPRODUCT(SMALL((bddcc=$E$13)*(ROW(bddcc)-1),COUNTIF(bddcc,"&lt;&gt;"&amp;$E$13)+ROW(A90)))))</f>
        <v/>
      </c>
    </row>
    <row r="106" spans="3:4">
      <c r="C106" s="93" t="str">
        <f ca="1">IF(ROW($A91)&gt;COUNTIF(bddcc,$E$13),"",INDEX(bdddd,SUMPRODUCT(SMALL((bddcc=$E$13)*(ROW(bddcc)-1),COUNTIF(bddcc,"&lt;&gt;"&amp;$E$13)+ROW($A91)))))</f>
        <v/>
      </c>
      <c r="D106" s="93" t="str">
        <f ca="1">IF(ROW(A91)&gt;COUNTIF(bddcc,$E$13),"",INDEX(bddee,SUMPRODUCT(SMALL((bddcc=$E$13)*(ROW(bddcc)-1),COUNTIF(bddcc,"&lt;&gt;"&amp;$E$13)+ROW(A91)))))</f>
        <v/>
      </c>
    </row>
    <row r="107" spans="3:4">
      <c r="C107" s="93" t="str">
        <f ca="1">IF(ROW($A92)&gt;COUNTIF(bddcc,$E$13),"",INDEX(bdddd,SUMPRODUCT(SMALL((bddcc=$E$13)*(ROW(bddcc)-1),COUNTIF(bddcc,"&lt;&gt;"&amp;$E$13)+ROW($A92)))))</f>
        <v/>
      </c>
      <c r="D107" s="93" t="str">
        <f ca="1">IF(ROW(A92)&gt;COUNTIF(bddcc,$E$13),"",INDEX(bddee,SUMPRODUCT(SMALL((bddcc=$E$13)*(ROW(bddcc)-1),COUNTIF(bddcc,"&lt;&gt;"&amp;$E$13)+ROW(A92)))))</f>
        <v/>
      </c>
    </row>
    <row r="108" spans="3:4">
      <c r="C108" s="93" t="str">
        <f ca="1">IF(ROW($A93)&gt;COUNTIF(bddcc,$E$13),"",INDEX(bdddd,SUMPRODUCT(SMALL((bddcc=$E$13)*(ROW(bddcc)-1),COUNTIF(bddcc,"&lt;&gt;"&amp;$E$13)+ROW($A93)))))</f>
        <v/>
      </c>
      <c r="D108" s="93" t="str">
        <f ca="1">IF(ROW(A93)&gt;COUNTIF(bddcc,$E$13),"",INDEX(bddee,SUMPRODUCT(SMALL((bddcc=$E$13)*(ROW(bddcc)-1),COUNTIF(bddcc,"&lt;&gt;"&amp;$E$13)+ROW(A93)))))</f>
        <v/>
      </c>
    </row>
    <row r="109" spans="3:4">
      <c r="C109" s="93" t="str">
        <f ca="1">IF(ROW($A94)&gt;COUNTIF(bddcc,$E$13),"",INDEX(bdddd,SUMPRODUCT(SMALL((bddcc=$E$13)*(ROW(bddcc)-1),COUNTIF(bddcc,"&lt;&gt;"&amp;$E$13)+ROW($A94)))))</f>
        <v/>
      </c>
      <c r="D109" s="93" t="str">
        <f ca="1">IF(ROW(A94)&gt;COUNTIF(bddcc,$E$13),"",INDEX(bddee,SUMPRODUCT(SMALL((bddcc=$E$13)*(ROW(bddcc)-1),COUNTIF(bddcc,"&lt;&gt;"&amp;$E$13)+ROW(A94)))))</f>
        <v/>
      </c>
    </row>
    <row r="110" spans="3:4">
      <c r="C110" s="93" t="str">
        <f ca="1">IF(ROW($A95)&gt;COUNTIF(bddcc,$E$13),"",INDEX(bdddd,SUMPRODUCT(SMALL((bddcc=$E$13)*(ROW(bddcc)-1),COUNTIF(bddcc,"&lt;&gt;"&amp;$E$13)+ROW($A95)))))</f>
        <v/>
      </c>
      <c r="D110" s="93" t="str">
        <f ca="1">IF(ROW(A95)&gt;COUNTIF(bddcc,$E$13),"",INDEX(bddee,SUMPRODUCT(SMALL((bddcc=$E$13)*(ROW(bddcc)-1),COUNTIF(bddcc,"&lt;&gt;"&amp;$E$13)+ROW(A95)))))</f>
        <v/>
      </c>
    </row>
    <row r="111" spans="3:4">
      <c r="C111" s="93" t="str">
        <f ca="1">IF(ROW($A96)&gt;COUNTIF(bddcc,$E$13),"",INDEX(bdddd,SUMPRODUCT(SMALL((bddcc=$E$13)*(ROW(bddcc)-1),COUNTIF(bddcc,"&lt;&gt;"&amp;$E$13)+ROW($A96)))))</f>
        <v/>
      </c>
      <c r="D111" s="93" t="str">
        <f ca="1">IF(ROW(A96)&gt;COUNTIF(bddcc,$E$13),"",INDEX(bddee,SUMPRODUCT(SMALL((bddcc=$E$13)*(ROW(bddcc)-1),COUNTIF(bddcc,"&lt;&gt;"&amp;$E$13)+ROW(A96)))))</f>
        <v/>
      </c>
    </row>
    <row r="112" spans="3:4">
      <c r="C112" s="93" t="str">
        <f ca="1">IF(ROW($A97)&gt;COUNTIF(bddcc,$E$13),"",INDEX(bdddd,SUMPRODUCT(SMALL((bddcc=$E$13)*(ROW(bddcc)-1),COUNTIF(bddcc,"&lt;&gt;"&amp;$E$13)+ROW($A97)))))</f>
        <v/>
      </c>
      <c r="D112" s="93" t="str">
        <f ca="1">IF(ROW(A97)&gt;COUNTIF(bddcc,$E$13),"",INDEX(bddee,SUMPRODUCT(SMALL((bddcc=$E$13)*(ROW(bddcc)-1),COUNTIF(bddcc,"&lt;&gt;"&amp;$E$13)+ROW(A97)))))</f>
        <v/>
      </c>
    </row>
    <row r="113" spans="3:4">
      <c r="C113" s="93" t="str">
        <f ca="1">IF(ROW($A98)&gt;COUNTIF(bddcc,$E$13),"",INDEX(bdddd,SUMPRODUCT(SMALL((bddcc=$E$13)*(ROW(bddcc)-1),COUNTIF(bddcc,"&lt;&gt;"&amp;$E$13)+ROW($A98)))))</f>
        <v/>
      </c>
      <c r="D113" s="93" t="str">
        <f ca="1">IF(ROW(A98)&gt;COUNTIF(bddcc,$E$13),"",INDEX(bddee,SUMPRODUCT(SMALL((bddcc=$E$13)*(ROW(bddcc)-1),COUNTIF(bddcc,"&lt;&gt;"&amp;$E$13)+ROW(A98)))))</f>
        <v/>
      </c>
    </row>
    <row r="114" spans="3:4">
      <c r="C114" s="93" t="str">
        <f ca="1">IF(ROW($A99)&gt;COUNTIF(bddcc,$E$13),"",INDEX(bdddd,SUMPRODUCT(SMALL((bddcc=$E$13)*(ROW(bddcc)-1),COUNTIF(bddcc,"&lt;&gt;"&amp;$E$13)+ROW($A99)))))</f>
        <v/>
      </c>
      <c r="D114" s="93" t="str">
        <f ca="1">IF(ROW(A99)&gt;COUNTIF(bddcc,$E$13),"",INDEX(bddee,SUMPRODUCT(SMALL((bddcc=$E$13)*(ROW(bddcc)-1),COUNTIF(bddcc,"&lt;&gt;"&amp;$E$13)+ROW(A99)))))</f>
        <v/>
      </c>
    </row>
    <row r="115" spans="3:4">
      <c r="C115" s="93" t="str">
        <f ca="1">IF(ROW($A100)&gt;COUNTIF(bddcc,$E$13),"",INDEX(bdddd,SUMPRODUCT(SMALL((bddcc=$E$13)*(ROW(bddcc)-1),COUNTIF(bddcc,"&lt;&gt;"&amp;$E$13)+ROW($A100)))))</f>
        <v/>
      </c>
      <c r="D115" s="93" t="str">
        <f ca="1">IF(ROW(A100)&gt;COUNTIF(bddcc,$E$13),"",INDEX(bddee,SUMPRODUCT(SMALL((bddcc=$E$13)*(ROW(bddcc)-1),COUNTIF(bddcc,"&lt;&gt;"&amp;$E$13)+ROW(A100)))))</f>
        <v/>
      </c>
    </row>
    <row r="116" spans="3:4">
      <c r="C116" s="93" t="str">
        <f ca="1">IF(ROW($A101)&gt;COUNTIF(bddcc,$E$13),"",INDEX(bdddd,SUMPRODUCT(SMALL((bddcc=$E$13)*(ROW(bddcc)-1),COUNTIF(bddcc,"&lt;&gt;"&amp;$E$13)+ROW($A101)))))</f>
        <v/>
      </c>
      <c r="D116" s="93" t="str">
        <f ca="1">IF(ROW(A101)&gt;COUNTIF(bddcc,$E$13),"",INDEX(bddee,SUMPRODUCT(SMALL((bddcc=$E$13)*(ROW(bddcc)-1),COUNTIF(bddcc,"&lt;&gt;"&amp;$E$13)+ROW(A101)))))</f>
        <v/>
      </c>
    </row>
    <row r="117" spans="3:4">
      <c r="C117" s="93" t="str">
        <f ca="1">IF(ROW($A102)&gt;COUNTIF(bddcc,$E$13),"",INDEX(bdddd,SUMPRODUCT(SMALL((bddcc=$E$13)*(ROW(bddcc)-1),COUNTIF(bddcc,"&lt;&gt;"&amp;$E$13)+ROW($A102)))))</f>
        <v/>
      </c>
      <c r="D117" s="93" t="str">
        <f ca="1">IF(ROW(A102)&gt;COUNTIF(bddcc,$E$13),"",INDEX(bddee,SUMPRODUCT(SMALL((bddcc=$E$13)*(ROW(bddcc)-1),COUNTIF(bddcc,"&lt;&gt;"&amp;$E$13)+ROW(A102)))))</f>
        <v/>
      </c>
    </row>
    <row r="118" spans="3:4">
      <c r="C118" s="93" t="str">
        <f ca="1">IF(ROW($A103)&gt;COUNTIF(bddcc,$E$13),"",INDEX(bdddd,SUMPRODUCT(SMALL((bddcc=$E$13)*(ROW(bddcc)-1),COUNTIF(bddcc,"&lt;&gt;"&amp;$E$13)+ROW($A103)))))</f>
        <v/>
      </c>
      <c r="D118" s="93" t="str">
        <f ca="1">IF(ROW(A103)&gt;COUNTIF(bddcc,$E$13),"",INDEX(bddee,SUMPRODUCT(SMALL((bddcc=$E$13)*(ROW(bddcc)-1),COUNTIF(bddcc,"&lt;&gt;"&amp;$E$13)+ROW(A103)))))</f>
        <v/>
      </c>
    </row>
    <row r="119" spans="3:4">
      <c r="C119" s="93" t="str">
        <f ca="1">IF(ROW($A104)&gt;COUNTIF(bddcc,$E$13),"",INDEX(bdddd,SUMPRODUCT(SMALL((bddcc=$E$13)*(ROW(bddcc)-1),COUNTIF(bddcc,"&lt;&gt;"&amp;$E$13)+ROW($A104)))))</f>
        <v/>
      </c>
      <c r="D119" s="93" t="str">
        <f ca="1">IF(ROW(A104)&gt;COUNTIF(bddcc,$E$13),"",INDEX(bddee,SUMPRODUCT(SMALL((bddcc=$E$13)*(ROW(bddcc)-1),COUNTIF(bddcc,"&lt;&gt;"&amp;$E$13)+ROW(A104)))))</f>
        <v/>
      </c>
    </row>
    <row r="120" spans="3:4">
      <c r="C120" s="93" t="str">
        <f ca="1">IF(ROW($A105)&gt;COUNTIF(bddcc,$E$13),"",INDEX(bdddd,SUMPRODUCT(SMALL((bddcc=$E$13)*(ROW(bddcc)-1),COUNTIF(bddcc,"&lt;&gt;"&amp;$E$13)+ROW($A105)))))</f>
        <v/>
      </c>
      <c r="D120" s="93" t="str">
        <f ca="1">IF(ROW(A105)&gt;COUNTIF(bddcc,$E$13),"",INDEX(bddee,SUMPRODUCT(SMALL((bddcc=$E$13)*(ROW(bddcc)-1),COUNTIF(bddcc,"&lt;&gt;"&amp;$E$13)+ROW(A105)))))</f>
        <v/>
      </c>
    </row>
    <row r="121" spans="3:4">
      <c r="C121" s="93" t="str">
        <f ca="1">IF(ROW($A106)&gt;COUNTIF(bddcc,$E$13),"",INDEX(bdddd,SUMPRODUCT(SMALL((bddcc=$E$13)*(ROW(bddcc)-1),COUNTIF(bddcc,"&lt;&gt;"&amp;$E$13)+ROW($A106)))))</f>
        <v/>
      </c>
      <c r="D121" s="93" t="str">
        <f ca="1">IF(ROW(A106)&gt;COUNTIF(bddcc,$E$13),"",INDEX(bddee,SUMPRODUCT(SMALL((bddcc=$E$13)*(ROW(bddcc)-1),COUNTIF(bddcc,"&lt;&gt;"&amp;$E$13)+ROW(A106)))))</f>
        <v/>
      </c>
    </row>
    <row r="122" spans="3:4">
      <c r="C122" s="93" t="str">
        <f ca="1">IF(ROW($A107)&gt;COUNTIF(bddcc,$E$13),"",INDEX(bdddd,SUMPRODUCT(SMALL((bddcc=$E$13)*(ROW(bddcc)-1),COUNTIF(bddcc,"&lt;&gt;"&amp;$E$13)+ROW($A107)))))</f>
        <v/>
      </c>
      <c r="D122" s="93" t="str">
        <f ca="1">IF(ROW(A107)&gt;COUNTIF(bddcc,$E$13),"",INDEX(bddee,SUMPRODUCT(SMALL((bddcc=$E$13)*(ROW(bddcc)-1),COUNTIF(bddcc,"&lt;&gt;"&amp;$E$13)+ROW(A107)))))</f>
        <v/>
      </c>
    </row>
    <row r="123" spans="3:4">
      <c r="C123" s="93" t="str">
        <f ca="1">IF(ROW($A108)&gt;COUNTIF(bddcc,$E$13),"",INDEX(bdddd,SUMPRODUCT(SMALL((bddcc=$E$13)*(ROW(bddcc)-1),COUNTIF(bddcc,"&lt;&gt;"&amp;$E$13)+ROW($A108)))))</f>
        <v/>
      </c>
      <c r="D123" s="93" t="str">
        <f ca="1">IF(ROW(A108)&gt;COUNTIF(bddcc,$E$13),"",INDEX(bddee,SUMPRODUCT(SMALL((bddcc=$E$13)*(ROW(bddcc)-1),COUNTIF(bddcc,"&lt;&gt;"&amp;$E$13)+ROW(A108)))))</f>
        <v/>
      </c>
    </row>
    <row r="124" spans="3:4">
      <c r="C124" s="93" t="str">
        <f ca="1">IF(ROW($A109)&gt;COUNTIF(bddcc,$E$13),"",INDEX(bdddd,SUMPRODUCT(SMALL((bddcc=$E$13)*(ROW(bddcc)-1),COUNTIF(bddcc,"&lt;&gt;"&amp;$E$13)+ROW($A109)))))</f>
        <v/>
      </c>
      <c r="D124" s="93" t="str">
        <f ca="1">IF(ROW(A109)&gt;COUNTIF(bddcc,$E$13),"",INDEX(bddee,SUMPRODUCT(SMALL((bddcc=$E$13)*(ROW(bddcc)-1),COUNTIF(bddcc,"&lt;&gt;"&amp;$E$13)+ROW(A109)))))</f>
        <v/>
      </c>
    </row>
    <row r="125" spans="3:4">
      <c r="C125" s="93" t="str">
        <f ca="1">IF(ROW($A110)&gt;COUNTIF(bddcc,$E$13),"",INDEX(bdddd,SUMPRODUCT(SMALL((bddcc=$E$13)*(ROW(bddcc)-1),COUNTIF(bddcc,"&lt;&gt;"&amp;$E$13)+ROW($A110)))))</f>
        <v/>
      </c>
      <c r="D125" s="93" t="str">
        <f ca="1">IF(ROW(A110)&gt;COUNTIF(bddcc,$E$13),"",INDEX(bddee,SUMPRODUCT(SMALL((bddcc=$E$13)*(ROW(bddcc)-1),COUNTIF(bddcc,"&lt;&gt;"&amp;$E$13)+ROW(A110)))))</f>
        <v/>
      </c>
    </row>
    <row r="126" spans="3:4">
      <c r="C126" s="93" t="str">
        <f ca="1">IF(ROW($A111)&gt;COUNTIF(bddcc,$E$13),"",INDEX(bdddd,SUMPRODUCT(SMALL((bddcc=$E$13)*(ROW(bddcc)-1),COUNTIF(bddcc,"&lt;&gt;"&amp;$E$13)+ROW($A111)))))</f>
        <v/>
      </c>
      <c r="D126" s="93" t="str">
        <f ca="1">IF(ROW(A111)&gt;COUNTIF(bddcc,$E$13),"",INDEX(bddee,SUMPRODUCT(SMALL((bddcc=$E$13)*(ROW(bddcc)-1),COUNTIF(bddcc,"&lt;&gt;"&amp;$E$13)+ROW(A111)))))</f>
        <v/>
      </c>
    </row>
    <row r="127" spans="3:4">
      <c r="C127" s="93" t="str">
        <f ca="1">IF(ROW($A112)&gt;COUNTIF(bddcc,$E$13),"",INDEX(bdddd,SUMPRODUCT(SMALL((bddcc=$E$13)*(ROW(bddcc)-1),COUNTIF(bddcc,"&lt;&gt;"&amp;$E$13)+ROW($A112)))))</f>
        <v/>
      </c>
      <c r="D127" s="93" t="str">
        <f ca="1">IF(ROW(A112)&gt;COUNTIF(bddcc,$E$13),"",INDEX(bddee,SUMPRODUCT(SMALL((bddcc=$E$13)*(ROW(bddcc)-1),COUNTIF(bddcc,"&lt;&gt;"&amp;$E$13)+ROW(A112)))))</f>
        <v/>
      </c>
    </row>
    <row r="128" spans="3:4">
      <c r="C128" s="93" t="str">
        <f ca="1">IF(ROW($A113)&gt;COUNTIF(bddcc,$E$13),"",INDEX(bdddd,SUMPRODUCT(SMALL((bddcc=$E$13)*(ROW(bddcc)-1),COUNTIF(bddcc,"&lt;&gt;"&amp;$E$13)+ROW($A113)))))</f>
        <v/>
      </c>
      <c r="D128" s="93" t="str">
        <f ca="1">IF(ROW(A113)&gt;COUNTIF(bddcc,$E$13),"",INDEX(bddee,SUMPRODUCT(SMALL((bddcc=$E$13)*(ROW(bddcc)-1),COUNTIF(bddcc,"&lt;&gt;"&amp;$E$13)+ROW(A113)))))</f>
        <v/>
      </c>
    </row>
    <row r="129" spans="3:4">
      <c r="C129" s="93" t="str">
        <f ca="1">IF(ROW($A114)&gt;COUNTIF(bddcc,$E$13),"",INDEX(bdddd,SUMPRODUCT(SMALL((bddcc=$E$13)*(ROW(bddcc)-1),COUNTIF(bddcc,"&lt;&gt;"&amp;$E$13)+ROW($A114)))))</f>
        <v/>
      </c>
      <c r="D129" s="93" t="str">
        <f ca="1">IF(ROW(A114)&gt;COUNTIF(bddcc,$E$13),"",INDEX(bddee,SUMPRODUCT(SMALL((bddcc=$E$13)*(ROW(bddcc)-1),COUNTIF(bddcc,"&lt;&gt;"&amp;$E$13)+ROW(A114)))))</f>
        <v/>
      </c>
    </row>
    <row r="130" spans="3:4">
      <c r="C130" s="93" t="str">
        <f ca="1">IF(ROW($A115)&gt;COUNTIF(bddcc,$E$13),"",INDEX(bdddd,SUMPRODUCT(SMALL((bddcc=$E$13)*(ROW(bddcc)-1),COUNTIF(bddcc,"&lt;&gt;"&amp;$E$13)+ROW($A115)))))</f>
        <v/>
      </c>
      <c r="D130" s="93" t="str">
        <f ca="1">IF(ROW(A115)&gt;COUNTIF(bddcc,$E$13),"",INDEX(bddee,SUMPRODUCT(SMALL((bddcc=$E$13)*(ROW(bddcc)-1),COUNTIF(bddcc,"&lt;&gt;"&amp;$E$13)+ROW(A115)))))</f>
        <v/>
      </c>
    </row>
    <row r="131" spans="3:4">
      <c r="C131" s="93" t="str">
        <f ca="1">IF(ROW($A116)&gt;COUNTIF(bddcc,$E$13),"",INDEX(bdddd,SUMPRODUCT(SMALL((bddcc=$E$13)*(ROW(bddcc)-1),COUNTIF(bddcc,"&lt;&gt;"&amp;$E$13)+ROW($A116)))))</f>
        <v/>
      </c>
      <c r="D131" s="93" t="str">
        <f ca="1">IF(ROW(A116)&gt;COUNTIF(bddcc,$E$13),"",INDEX(bddee,SUMPRODUCT(SMALL((bddcc=$E$13)*(ROW(bddcc)-1),COUNTIF(bddcc,"&lt;&gt;"&amp;$E$13)+ROW(A116)))))</f>
        <v/>
      </c>
    </row>
    <row r="132" spans="3:4">
      <c r="C132" s="93" t="str">
        <f ca="1">IF(ROW($A117)&gt;COUNTIF(bddcc,$E$13),"",INDEX(bdddd,SUMPRODUCT(SMALL((bddcc=$E$13)*(ROW(bddcc)-1),COUNTIF(bddcc,"&lt;&gt;"&amp;$E$13)+ROW($A117)))))</f>
        <v/>
      </c>
      <c r="D132" s="93" t="str">
        <f ca="1">IF(ROW(A117)&gt;COUNTIF(bddcc,$E$13),"",INDEX(bddee,SUMPRODUCT(SMALL((bddcc=$E$13)*(ROW(bddcc)-1),COUNTIF(bddcc,"&lt;&gt;"&amp;$E$13)+ROW(A117)))))</f>
        <v/>
      </c>
    </row>
    <row r="133" spans="3:4">
      <c r="C133" s="93" t="str">
        <f ca="1">IF(ROW($A118)&gt;COUNTIF(bddcc,$E$13),"",INDEX(bdddd,SUMPRODUCT(SMALL((bddcc=$E$13)*(ROW(bddcc)-1),COUNTIF(bddcc,"&lt;&gt;"&amp;$E$13)+ROW($A118)))))</f>
        <v/>
      </c>
      <c r="D133" s="93" t="str">
        <f ca="1">IF(ROW(A118)&gt;COUNTIF(bddcc,$E$13),"",INDEX(bddee,SUMPRODUCT(SMALL((bddcc=$E$13)*(ROW(bddcc)-1),COUNTIF(bddcc,"&lt;&gt;"&amp;$E$13)+ROW(A118)))))</f>
        <v/>
      </c>
    </row>
    <row r="134" spans="3:4">
      <c r="C134" s="93" t="str">
        <f ca="1">IF(ROW($A119)&gt;COUNTIF(bddcc,$E$13),"",INDEX(bdddd,SUMPRODUCT(SMALL((bddcc=$E$13)*(ROW(bddcc)-1),COUNTIF(bddcc,"&lt;&gt;"&amp;$E$13)+ROW($A119)))))</f>
        <v/>
      </c>
      <c r="D134" s="93" t="str">
        <f ca="1">IF(ROW(A119)&gt;COUNTIF(bddcc,$E$13),"",INDEX(bddee,SUMPRODUCT(SMALL((bddcc=$E$13)*(ROW(bddcc)-1),COUNTIF(bddcc,"&lt;&gt;"&amp;$E$13)+ROW(A119)))))</f>
        <v/>
      </c>
    </row>
    <row r="135" spans="3:4">
      <c r="C135" s="93" t="str">
        <f ca="1">IF(ROW($A120)&gt;COUNTIF(bddcc,$E$13),"",INDEX(bdddd,SUMPRODUCT(SMALL((bddcc=$E$13)*(ROW(bddcc)-1),COUNTIF(bddcc,"&lt;&gt;"&amp;$E$13)+ROW($A120)))))</f>
        <v/>
      </c>
      <c r="D135" s="93" t="str">
        <f ca="1">IF(ROW(A120)&gt;COUNTIF(bddcc,$E$13),"",INDEX(bddee,SUMPRODUCT(SMALL((bddcc=$E$13)*(ROW(bddcc)-1),COUNTIF(bddcc,"&lt;&gt;"&amp;$E$13)+ROW(A120)))))</f>
        <v/>
      </c>
    </row>
    <row r="136" spans="3:4">
      <c r="C136" s="93" t="str">
        <f ca="1">IF(ROW($A121)&gt;COUNTIF(bddcc,$E$13),"",INDEX(bdddd,SUMPRODUCT(SMALL((bddcc=$E$13)*(ROW(bddcc)-1),COUNTIF(bddcc,"&lt;&gt;"&amp;$E$13)+ROW($A121)))))</f>
        <v/>
      </c>
      <c r="D136" s="93" t="str">
        <f ca="1">IF(ROW(A121)&gt;COUNTIF(bddcc,$E$13),"",INDEX(bddee,SUMPRODUCT(SMALL((bddcc=$E$13)*(ROW(bddcc)-1),COUNTIF(bddcc,"&lt;&gt;"&amp;$E$13)+ROW(A121)))))</f>
        <v/>
      </c>
    </row>
    <row r="137" spans="3:4">
      <c r="C137" s="93" t="str">
        <f ca="1">IF(ROW($A122)&gt;COUNTIF(bddcc,$E$13),"",INDEX(bdddd,SUMPRODUCT(SMALL((bddcc=$E$13)*(ROW(bddcc)-1),COUNTIF(bddcc,"&lt;&gt;"&amp;$E$13)+ROW($A122)))))</f>
        <v/>
      </c>
      <c r="D137" s="93" t="str">
        <f ca="1">IF(ROW(A122)&gt;COUNTIF(bddcc,$E$13),"",INDEX(bddee,SUMPRODUCT(SMALL((bddcc=$E$13)*(ROW(bddcc)-1),COUNTIF(bddcc,"&lt;&gt;"&amp;$E$13)+ROW(A122)))))</f>
        <v/>
      </c>
    </row>
    <row r="138" spans="3:4">
      <c r="C138" s="93" t="str">
        <f ca="1">IF(ROW($A123)&gt;COUNTIF(bddcc,$E$13),"",INDEX(bdddd,SUMPRODUCT(SMALL((bddcc=$E$13)*(ROW(bddcc)-1),COUNTIF(bddcc,"&lt;&gt;"&amp;$E$13)+ROW($A123)))))</f>
        <v/>
      </c>
      <c r="D138" s="93" t="str">
        <f ca="1">IF(ROW(A123)&gt;COUNTIF(bddcc,$E$13),"",INDEX(bddee,SUMPRODUCT(SMALL((bddcc=$E$13)*(ROW(bddcc)-1),COUNTIF(bddcc,"&lt;&gt;"&amp;$E$13)+ROW(A123)))))</f>
        <v/>
      </c>
    </row>
    <row r="139" spans="3:4">
      <c r="C139" s="93" t="str">
        <f ca="1">IF(ROW($A124)&gt;COUNTIF(bddcc,$E$13),"",INDEX(bdddd,SUMPRODUCT(SMALL((bddcc=$E$13)*(ROW(bddcc)-1),COUNTIF(bddcc,"&lt;&gt;"&amp;$E$13)+ROW($A124)))))</f>
        <v/>
      </c>
      <c r="D139" s="93" t="str">
        <f ca="1">IF(ROW(A124)&gt;COUNTIF(bddcc,$E$13),"",INDEX(bddee,SUMPRODUCT(SMALL((bddcc=$E$13)*(ROW(bddcc)-1),COUNTIF(bddcc,"&lt;&gt;"&amp;$E$13)+ROW(A124)))))</f>
        <v/>
      </c>
    </row>
    <row r="140" spans="3:4">
      <c r="C140" s="93" t="str">
        <f ca="1">IF(ROW($A125)&gt;COUNTIF(bddcc,$E$13),"",INDEX(bdddd,SUMPRODUCT(SMALL((bddcc=$E$13)*(ROW(bddcc)-1),COUNTIF(bddcc,"&lt;&gt;"&amp;$E$13)+ROW($A125)))))</f>
        <v/>
      </c>
      <c r="D140" s="93" t="str">
        <f ca="1">IF(ROW(A125)&gt;COUNTIF(bddcc,$E$13),"",INDEX(bddee,SUMPRODUCT(SMALL((bddcc=$E$13)*(ROW(bddcc)-1),COUNTIF(bddcc,"&lt;&gt;"&amp;$E$13)+ROW(A125)))))</f>
        <v/>
      </c>
    </row>
    <row r="141" spans="3:4">
      <c r="C141" s="93" t="str">
        <f ca="1">IF(ROW($A126)&gt;COUNTIF(bddcc,$E$13),"",INDEX(bdddd,SUMPRODUCT(SMALL((bddcc=$E$13)*(ROW(bddcc)-1),COUNTIF(bddcc,"&lt;&gt;"&amp;$E$13)+ROW($A126)))))</f>
        <v/>
      </c>
      <c r="D141" s="93" t="str">
        <f ca="1">IF(ROW(A126)&gt;COUNTIF(bddcc,$E$13),"",INDEX(bddee,SUMPRODUCT(SMALL((bddcc=$E$13)*(ROW(bddcc)-1),COUNTIF(bddcc,"&lt;&gt;"&amp;$E$13)+ROW(A126)))))</f>
        <v/>
      </c>
    </row>
    <row r="142" spans="3:4">
      <c r="C142" s="93" t="str">
        <f ca="1">IF(ROW($A127)&gt;COUNTIF(bddcc,$E$13),"",INDEX(bdddd,SUMPRODUCT(SMALL((bddcc=$E$13)*(ROW(bddcc)-1),COUNTIF(bddcc,"&lt;&gt;"&amp;$E$13)+ROW($A127)))))</f>
        <v/>
      </c>
      <c r="D142" s="93" t="str">
        <f ca="1">IF(ROW(A127)&gt;COUNTIF(bddcc,$E$13),"",INDEX(bddee,SUMPRODUCT(SMALL((bddcc=$E$13)*(ROW(bddcc)-1),COUNTIF(bddcc,"&lt;&gt;"&amp;$E$13)+ROW(A127)))))</f>
        <v/>
      </c>
    </row>
    <row r="143" spans="3:4">
      <c r="C143" s="93" t="str">
        <f ca="1">IF(ROW($A128)&gt;COUNTIF(bddcc,$E$13),"",INDEX(bdddd,SUMPRODUCT(SMALL((bddcc=$E$13)*(ROW(bddcc)-1),COUNTIF(bddcc,"&lt;&gt;"&amp;$E$13)+ROW($A128)))))</f>
        <v/>
      </c>
      <c r="D143" s="93" t="str">
        <f ca="1">IF(ROW(A128)&gt;COUNTIF(bddcc,$E$13),"",INDEX(bddee,SUMPRODUCT(SMALL((bddcc=$E$13)*(ROW(bddcc)-1),COUNTIF(bddcc,"&lt;&gt;"&amp;$E$13)+ROW(A128)))))</f>
        <v/>
      </c>
    </row>
    <row r="144" spans="3:4">
      <c r="C144" s="93" t="str">
        <f ca="1">IF(ROW($A129)&gt;COUNTIF(bddcc,$E$13),"",INDEX(bdddd,SUMPRODUCT(SMALL((bddcc=$E$13)*(ROW(bddcc)-1),COUNTIF(bddcc,"&lt;&gt;"&amp;$E$13)+ROW($A129)))))</f>
        <v/>
      </c>
      <c r="D144" s="93" t="str">
        <f ca="1">IF(ROW(A129)&gt;COUNTIF(bddcc,$E$13),"",INDEX(bddee,SUMPRODUCT(SMALL((bddcc=$E$13)*(ROW(bddcc)-1),COUNTIF(bddcc,"&lt;&gt;"&amp;$E$13)+ROW(A129)))))</f>
        <v/>
      </c>
    </row>
    <row r="145" spans="3:4">
      <c r="C145" s="93" t="str">
        <f ca="1">IF(ROW($A130)&gt;COUNTIF(bddcc,$E$13),"",INDEX(bdddd,SUMPRODUCT(SMALL((bddcc=$E$13)*(ROW(bddcc)-1),COUNTIF(bddcc,"&lt;&gt;"&amp;$E$13)+ROW($A130)))))</f>
        <v/>
      </c>
      <c r="D145" s="93" t="str">
        <f ca="1">IF(ROW(A130)&gt;COUNTIF(bddcc,$E$13),"",INDEX(bddee,SUMPRODUCT(SMALL((bddcc=$E$13)*(ROW(bddcc)-1),COUNTIF(bddcc,"&lt;&gt;"&amp;$E$13)+ROW(A130)))))</f>
        <v/>
      </c>
    </row>
    <row r="146" spans="3:4">
      <c r="C146" s="93" t="str">
        <f ca="1">IF(ROW($A131)&gt;COUNTIF(bddcc,$E$13),"",INDEX(bdddd,SUMPRODUCT(SMALL((bddcc=$E$13)*(ROW(bddcc)-1),COUNTIF(bddcc,"&lt;&gt;"&amp;$E$13)+ROW($A131)))))</f>
        <v/>
      </c>
      <c r="D146" s="93" t="str">
        <f ca="1">IF(ROW(A131)&gt;COUNTIF(bddcc,$E$13),"",INDEX(bddee,SUMPRODUCT(SMALL((bddcc=$E$13)*(ROW(bddcc)-1),COUNTIF(bddcc,"&lt;&gt;"&amp;$E$13)+ROW(A131)))))</f>
        <v/>
      </c>
    </row>
    <row r="147" spans="3:4">
      <c r="C147" s="93" t="str">
        <f ca="1">IF(ROW($A132)&gt;COUNTIF(bddcc,$E$13),"",INDEX(bdddd,SUMPRODUCT(SMALL((bddcc=$E$13)*(ROW(bddcc)-1),COUNTIF(bddcc,"&lt;&gt;"&amp;$E$13)+ROW($A132)))))</f>
        <v/>
      </c>
      <c r="D147" s="93" t="str">
        <f ca="1">IF(ROW(A132)&gt;COUNTIF(bddcc,$E$13),"",INDEX(bddee,SUMPRODUCT(SMALL((bddcc=$E$13)*(ROW(bddcc)-1),COUNTIF(bddcc,"&lt;&gt;"&amp;$E$13)+ROW(A132)))))</f>
        <v/>
      </c>
    </row>
    <row r="148" spans="3:4">
      <c r="C148" s="93" t="str">
        <f ca="1">IF(ROW($A133)&gt;COUNTIF(bddcc,$E$13),"",INDEX(bdddd,SUMPRODUCT(SMALL((bddcc=$E$13)*(ROW(bddcc)-1),COUNTIF(bddcc,"&lt;&gt;"&amp;$E$13)+ROW($A133)))))</f>
        <v/>
      </c>
      <c r="D148" s="93" t="str">
        <f ca="1">IF(ROW(A133)&gt;COUNTIF(bddcc,$E$13),"",INDEX(bddee,SUMPRODUCT(SMALL((bddcc=$E$13)*(ROW(bddcc)-1),COUNTIF(bddcc,"&lt;&gt;"&amp;$E$13)+ROW(A133)))))</f>
        <v/>
      </c>
    </row>
    <row r="149" spans="3:4">
      <c r="C149" s="93" t="str">
        <f ca="1">IF(ROW($A134)&gt;COUNTIF(bddcc,$E$13),"",INDEX(bdddd,SUMPRODUCT(SMALL((bddcc=$E$13)*(ROW(bddcc)-1),COUNTIF(bddcc,"&lt;&gt;"&amp;$E$13)+ROW($A134)))))</f>
        <v/>
      </c>
      <c r="D149" s="93" t="str">
        <f ca="1">IF(ROW(A134)&gt;COUNTIF(bddcc,$E$13),"",INDEX(bddee,SUMPRODUCT(SMALL((bddcc=$E$13)*(ROW(bddcc)-1),COUNTIF(bddcc,"&lt;&gt;"&amp;$E$13)+ROW(A134)))))</f>
        <v/>
      </c>
    </row>
    <row r="150" spans="3:4">
      <c r="C150" s="93" t="str">
        <f ca="1">IF(ROW($A135)&gt;COUNTIF(bddcc,$E$13),"",INDEX(bdddd,SUMPRODUCT(SMALL((bddcc=$E$13)*(ROW(bddcc)-1),COUNTIF(bddcc,"&lt;&gt;"&amp;$E$13)+ROW($A135)))))</f>
        <v/>
      </c>
      <c r="D150" s="93" t="str">
        <f ca="1">IF(ROW(A135)&gt;COUNTIF(bddcc,$E$13),"",INDEX(bddee,SUMPRODUCT(SMALL((bddcc=$E$13)*(ROW(bddcc)-1),COUNTIF(bddcc,"&lt;&gt;"&amp;$E$13)+ROW(A135)))))</f>
        <v/>
      </c>
    </row>
    <row r="151" spans="3:4">
      <c r="C151" s="93" t="str">
        <f ca="1">IF(ROW($A136)&gt;COUNTIF(bddcc,$E$13),"",INDEX(bdddd,SUMPRODUCT(SMALL((bddcc=$E$13)*(ROW(bddcc)-1),COUNTIF(bddcc,"&lt;&gt;"&amp;$E$13)+ROW($A136)))))</f>
        <v/>
      </c>
      <c r="D151" s="93" t="str">
        <f ca="1">IF(ROW(A136)&gt;COUNTIF(bddcc,$E$13),"",INDEX(bddee,SUMPRODUCT(SMALL((bddcc=$E$13)*(ROW(bddcc)-1),COUNTIF(bddcc,"&lt;&gt;"&amp;$E$13)+ROW(A136)))))</f>
        <v/>
      </c>
    </row>
    <row r="152" spans="3:4">
      <c r="C152" s="93" t="str">
        <f ca="1">IF(ROW($A137)&gt;COUNTIF(bddcc,$E$13),"",INDEX(bdddd,SUMPRODUCT(SMALL((bddcc=$E$13)*(ROW(bddcc)-1),COUNTIF(bddcc,"&lt;&gt;"&amp;$E$13)+ROW($A137)))))</f>
        <v/>
      </c>
      <c r="D152" s="93" t="str">
        <f ca="1">IF(ROW(A137)&gt;COUNTIF(bddcc,$E$13),"",INDEX(bddee,SUMPRODUCT(SMALL((bddcc=$E$13)*(ROW(bddcc)-1),COUNTIF(bddcc,"&lt;&gt;"&amp;$E$13)+ROW(A137)))))</f>
        <v/>
      </c>
    </row>
    <row r="153" spans="3:4">
      <c r="C153" s="93" t="str">
        <f ca="1">IF(ROW($A138)&gt;COUNTIF(bddcc,$E$13),"",INDEX(bdddd,SUMPRODUCT(SMALL((bddcc=$E$13)*(ROW(bddcc)-1),COUNTIF(bddcc,"&lt;&gt;"&amp;$E$13)+ROW($A138)))))</f>
        <v/>
      </c>
      <c r="D153" s="93" t="str">
        <f ca="1">IF(ROW(A138)&gt;COUNTIF(bddcc,$E$13),"",INDEX(bddee,SUMPRODUCT(SMALL((bddcc=$E$13)*(ROW(bddcc)-1),COUNTIF(bddcc,"&lt;&gt;"&amp;$E$13)+ROW(A138)))))</f>
        <v/>
      </c>
    </row>
    <row r="154" spans="3:4">
      <c r="C154" s="93" t="str">
        <f ca="1">IF(ROW($A139)&gt;COUNTIF(bddcc,$E$13),"",INDEX(bdddd,SUMPRODUCT(SMALL((bddcc=$E$13)*(ROW(bddcc)-1),COUNTIF(bddcc,"&lt;&gt;"&amp;$E$13)+ROW($A139)))))</f>
        <v/>
      </c>
      <c r="D154" s="93" t="str">
        <f ca="1">IF(ROW(A139)&gt;COUNTIF(bddcc,$E$13),"",INDEX(bddee,SUMPRODUCT(SMALL((bddcc=$E$13)*(ROW(bddcc)-1),COUNTIF(bddcc,"&lt;&gt;"&amp;$E$13)+ROW(A139)))))</f>
        <v/>
      </c>
    </row>
    <row r="155" spans="3:4">
      <c r="C155" s="93" t="str">
        <f ca="1">IF(ROW($A140)&gt;COUNTIF(bddcc,$E$13),"",INDEX(bdddd,SUMPRODUCT(SMALL((bddcc=$E$13)*(ROW(bddcc)-1),COUNTIF(bddcc,"&lt;&gt;"&amp;$E$13)+ROW($A140)))))</f>
        <v/>
      </c>
      <c r="D155" s="93" t="str">
        <f ca="1">IF(ROW(A140)&gt;COUNTIF(bddcc,$E$13),"",INDEX(bddee,SUMPRODUCT(SMALL((bddcc=$E$13)*(ROW(bddcc)-1),COUNTIF(bddcc,"&lt;&gt;"&amp;$E$13)+ROW(A140)))))</f>
        <v/>
      </c>
    </row>
    <row r="156" spans="3:4">
      <c r="C156" s="93" t="str">
        <f ca="1">IF(ROW($A141)&gt;COUNTIF(bddcc,$E$13),"",INDEX(bdddd,SUMPRODUCT(SMALL((bddcc=$E$13)*(ROW(bddcc)-1),COUNTIF(bddcc,"&lt;&gt;"&amp;$E$13)+ROW($A141)))))</f>
        <v/>
      </c>
      <c r="D156" s="93" t="str">
        <f ca="1">IF(ROW(A141)&gt;COUNTIF(bddcc,$E$13),"",INDEX(bddee,SUMPRODUCT(SMALL((bddcc=$E$13)*(ROW(bddcc)-1),COUNTIF(bddcc,"&lt;&gt;"&amp;$E$13)+ROW(A141)))))</f>
        <v/>
      </c>
    </row>
    <row r="157" spans="3:4">
      <c r="C157" s="93" t="str">
        <f ca="1">IF(ROW($A142)&gt;COUNTIF(bddcc,$E$13),"",INDEX(bdddd,SUMPRODUCT(SMALL((bddcc=$E$13)*(ROW(bddcc)-1),COUNTIF(bddcc,"&lt;&gt;"&amp;$E$13)+ROW($A142)))))</f>
        <v/>
      </c>
      <c r="D157" s="93" t="str">
        <f ca="1">IF(ROW(A142)&gt;COUNTIF(bddcc,$E$13),"",INDEX(bddee,SUMPRODUCT(SMALL((bddcc=$E$13)*(ROW(bddcc)-1),COUNTIF(bddcc,"&lt;&gt;"&amp;$E$13)+ROW(A142)))))</f>
        <v/>
      </c>
    </row>
    <row r="158" spans="3:4">
      <c r="C158" s="93" t="str">
        <f ca="1">IF(ROW($A143)&gt;COUNTIF(bddcc,$E$13),"",INDEX(bdddd,SUMPRODUCT(SMALL((bddcc=$E$13)*(ROW(bddcc)-1),COUNTIF(bddcc,"&lt;&gt;"&amp;$E$13)+ROW($A143)))))</f>
        <v/>
      </c>
      <c r="D158" s="93" t="str">
        <f ca="1">IF(ROW(A143)&gt;COUNTIF(bddcc,$E$13),"",INDEX(bddee,SUMPRODUCT(SMALL((bddcc=$E$13)*(ROW(bddcc)-1),COUNTIF(bddcc,"&lt;&gt;"&amp;$E$13)+ROW(A143)))))</f>
        <v/>
      </c>
    </row>
    <row r="159" spans="3:4">
      <c r="C159" s="93" t="str">
        <f ca="1">IF(ROW($A144)&gt;COUNTIF(bddcc,$E$13),"",INDEX(bdddd,SUMPRODUCT(SMALL((bddcc=$E$13)*(ROW(bddcc)-1),COUNTIF(bddcc,"&lt;&gt;"&amp;$E$13)+ROW($A144)))))</f>
        <v/>
      </c>
      <c r="D159" s="93" t="str">
        <f ca="1">IF(ROW(A144)&gt;COUNTIF(bddcc,$E$13),"",INDEX(bddee,SUMPRODUCT(SMALL((bddcc=$E$13)*(ROW(bddcc)-1),COUNTIF(bddcc,"&lt;&gt;"&amp;$E$13)+ROW(A144)))))</f>
        <v/>
      </c>
    </row>
    <row r="160" spans="3:4">
      <c r="C160" s="93" t="str">
        <f ca="1">IF(ROW($A145)&gt;COUNTIF(bddcc,$E$13),"",INDEX(bdddd,SUMPRODUCT(SMALL((bddcc=$E$13)*(ROW(bddcc)-1),COUNTIF(bddcc,"&lt;&gt;"&amp;$E$13)+ROW($A145)))))</f>
        <v/>
      </c>
      <c r="D160" s="93" t="str">
        <f ca="1">IF(ROW(A145)&gt;COUNTIF(bddcc,$E$13),"",INDEX(bddee,SUMPRODUCT(SMALL((bddcc=$E$13)*(ROW(bddcc)-1),COUNTIF(bddcc,"&lt;&gt;"&amp;$E$13)+ROW(A145)))))</f>
        <v/>
      </c>
    </row>
    <row r="161" spans="3:4">
      <c r="C161" s="93" t="str">
        <f ca="1">IF(ROW($A146)&gt;COUNTIF(bddcc,$E$13),"",INDEX(bdddd,SUMPRODUCT(SMALL((bddcc=$E$13)*(ROW(bddcc)-1),COUNTIF(bddcc,"&lt;&gt;"&amp;$E$13)+ROW($A146)))))</f>
        <v/>
      </c>
      <c r="D161" s="93" t="str">
        <f ca="1">IF(ROW(A146)&gt;COUNTIF(bddcc,$E$13),"",INDEX(bddee,SUMPRODUCT(SMALL((bddcc=$E$13)*(ROW(bddcc)-1),COUNTIF(bddcc,"&lt;&gt;"&amp;$E$13)+ROW(A146)))))</f>
        <v/>
      </c>
    </row>
    <row r="162" spans="3:4">
      <c r="C162" s="93" t="str">
        <f ca="1">IF(ROW($A147)&gt;COUNTIF(bddcc,$E$13),"",INDEX(bdddd,SUMPRODUCT(SMALL((bddcc=$E$13)*(ROW(bddcc)-1),COUNTIF(bddcc,"&lt;&gt;"&amp;$E$13)+ROW($A147)))))</f>
        <v/>
      </c>
      <c r="D162" s="93" t="str">
        <f ca="1">IF(ROW(A147)&gt;COUNTIF(bddcc,$E$13),"",INDEX(bddee,SUMPRODUCT(SMALL((bddcc=$E$13)*(ROW(bddcc)-1),COUNTIF(bddcc,"&lt;&gt;"&amp;$E$13)+ROW(A147)))))</f>
        <v/>
      </c>
    </row>
    <row r="163" spans="3:4">
      <c r="C163" s="93" t="str">
        <f ca="1">IF(ROW($A148)&gt;COUNTIF(bddcc,$E$13),"",INDEX(bdddd,SUMPRODUCT(SMALL((bddcc=$E$13)*(ROW(bddcc)-1),COUNTIF(bddcc,"&lt;&gt;"&amp;$E$13)+ROW($A148)))))</f>
        <v/>
      </c>
      <c r="D163" s="93" t="str">
        <f ca="1">IF(ROW(A148)&gt;COUNTIF(bddcc,$E$13),"",INDEX(bddee,SUMPRODUCT(SMALL((bddcc=$E$13)*(ROW(bddcc)-1),COUNTIF(bddcc,"&lt;&gt;"&amp;$E$13)+ROW(A148)))))</f>
        <v/>
      </c>
    </row>
    <row r="164" spans="3:4">
      <c r="C164" s="93" t="str">
        <f ca="1">IF(ROW($A149)&gt;COUNTIF(bddcc,$E$13),"",INDEX(bdddd,SUMPRODUCT(SMALL((bddcc=$E$13)*(ROW(bddcc)-1),COUNTIF(bddcc,"&lt;&gt;"&amp;$E$13)+ROW($A149)))))</f>
        <v/>
      </c>
      <c r="D164" s="93" t="str">
        <f ca="1">IF(ROW(A149)&gt;COUNTIF(bddcc,$E$13),"",INDEX(bddee,SUMPRODUCT(SMALL((bddcc=$E$13)*(ROW(bddcc)-1),COUNTIF(bddcc,"&lt;&gt;"&amp;$E$13)+ROW(A149)))))</f>
        <v/>
      </c>
    </row>
    <row r="165" spans="3:4">
      <c r="C165" s="93" t="str">
        <f ca="1">IF(ROW($A150)&gt;COUNTIF(bddcc,$E$13),"",INDEX(bdddd,SUMPRODUCT(SMALL((bddcc=$E$13)*(ROW(bddcc)-1),COUNTIF(bddcc,"&lt;&gt;"&amp;$E$13)+ROW($A150)))))</f>
        <v/>
      </c>
      <c r="D165" s="93" t="str">
        <f ca="1">IF(ROW(A150)&gt;COUNTIF(bddcc,$E$13),"",INDEX(bddee,SUMPRODUCT(SMALL((bddcc=$E$13)*(ROW(bddcc)-1),COUNTIF(bddcc,"&lt;&gt;"&amp;$E$13)+ROW(A150)))))</f>
        <v/>
      </c>
    </row>
    <row r="166" spans="3:4">
      <c r="C166" s="93" t="str">
        <f ca="1">IF(ROW($A151)&gt;COUNTIF(bddcc,$E$13),"",INDEX(bdddd,SUMPRODUCT(SMALL((bddcc=$E$13)*(ROW(bddcc)-1),COUNTIF(bddcc,"&lt;&gt;"&amp;$E$13)+ROW($A151)))))</f>
        <v/>
      </c>
      <c r="D166" s="93" t="str">
        <f ca="1">IF(ROW(A151)&gt;COUNTIF(bddcc,$E$13),"",INDEX(bddee,SUMPRODUCT(SMALL((bddcc=$E$13)*(ROW(bddcc)-1),COUNTIF(bddcc,"&lt;&gt;"&amp;$E$13)+ROW(A151)))))</f>
        <v/>
      </c>
    </row>
    <row r="167" spans="3:4">
      <c r="C167" s="93" t="str">
        <f ca="1">IF(ROW($A152)&gt;COUNTIF(bddcc,$E$13),"",INDEX(bdddd,SUMPRODUCT(SMALL((bddcc=$E$13)*(ROW(bddcc)-1),COUNTIF(bddcc,"&lt;&gt;"&amp;$E$13)+ROW($A152)))))</f>
        <v/>
      </c>
      <c r="D167" s="93" t="str">
        <f ca="1">IF(ROW(A152)&gt;COUNTIF(bddcc,$E$13),"",INDEX(bddee,SUMPRODUCT(SMALL((bddcc=$E$13)*(ROW(bddcc)-1),COUNTIF(bddcc,"&lt;&gt;"&amp;$E$13)+ROW(A152)))))</f>
        <v/>
      </c>
    </row>
    <row r="168" spans="3:4">
      <c r="C168" s="93" t="str">
        <f ca="1">IF(ROW($A153)&gt;COUNTIF(bddcc,$E$13),"",INDEX(bdddd,SUMPRODUCT(SMALL((bddcc=$E$13)*(ROW(bddcc)-1),COUNTIF(bddcc,"&lt;&gt;"&amp;$E$13)+ROW($A153)))))</f>
        <v/>
      </c>
      <c r="D168" s="93" t="str">
        <f ca="1">IF(ROW(A153)&gt;COUNTIF(bddcc,$E$13),"",INDEX(bddee,SUMPRODUCT(SMALL((bddcc=$E$13)*(ROW(bddcc)-1),COUNTIF(bddcc,"&lt;&gt;"&amp;$E$13)+ROW(A153)))))</f>
        <v/>
      </c>
    </row>
    <row r="169" spans="3:4">
      <c r="C169" s="93" t="str">
        <f ca="1">IF(ROW($A154)&gt;COUNTIF(bddcc,$E$13),"",INDEX(bdddd,SUMPRODUCT(SMALL((bddcc=$E$13)*(ROW(bddcc)-1),COUNTIF(bddcc,"&lt;&gt;"&amp;$E$13)+ROW($A154)))))</f>
        <v/>
      </c>
      <c r="D169" s="93" t="str">
        <f ca="1">IF(ROW(A154)&gt;COUNTIF(bddcc,$E$13),"",INDEX(bddee,SUMPRODUCT(SMALL((bddcc=$E$13)*(ROW(bddcc)-1),COUNTIF(bddcc,"&lt;&gt;"&amp;$E$13)+ROW(A154)))))</f>
        <v/>
      </c>
    </row>
    <row r="170" spans="3:4">
      <c r="C170" s="93" t="str">
        <f ca="1">IF(ROW($A155)&gt;COUNTIF(bddcc,$E$13),"",INDEX(bdddd,SUMPRODUCT(SMALL((bddcc=$E$13)*(ROW(bddcc)-1),COUNTIF(bddcc,"&lt;&gt;"&amp;$E$13)+ROW($A155)))))</f>
        <v/>
      </c>
      <c r="D170" s="93" t="str">
        <f ca="1">IF(ROW(A155)&gt;COUNTIF(bddcc,$E$13),"",INDEX(bddee,SUMPRODUCT(SMALL((bddcc=$E$13)*(ROW(bddcc)-1),COUNTIF(bddcc,"&lt;&gt;"&amp;$E$13)+ROW(A155)))))</f>
        <v/>
      </c>
    </row>
    <row r="171" spans="3:4">
      <c r="C171" s="93" t="str">
        <f ca="1">IF(ROW($A156)&gt;COUNTIF(bddcc,$E$13),"",INDEX(bdddd,SUMPRODUCT(SMALL((bddcc=$E$13)*(ROW(bddcc)-1),COUNTIF(bddcc,"&lt;&gt;"&amp;$E$13)+ROW($A156)))))</f>
        <v/>
      </c>
      <c r="D171" s="93" t="str">
        <f ca="1">IF(ROW(A156)&gt;COUNTIF(bddcc,$E$13),"",INDEX(bddee,SUMPRODUCT(SMALL((bddcc=$E$13)*(ROW(bddcc)-1),COUNTIF(bddcc,"&lt;&gt;"&amp;$E$13)+ROW(A156)))))</f>
        <v/>
      </c>
    </row>
    <row r="172" spans="3:4">
      <c r="C172" s="93" t="str">
        <f ca="1">IF(ROW($A157)&gt;COUNTIF(bddcc,$E$13),"",INDEX(bdddd,SUMPRODUCT(SMALL((bddcc=$E$13)*(ROW(bddcc)-1),COUNTIF(bddcc,"&lt;&gt;"&amp;$E$13)+ROW($A157)))))</f>
        <v/>
      </c>
      <c r="D172" s="93" t="str">
        <f ca="1">IF(ROW(A157)&gt;COUNTIF(bddcc,$E$13),"",INDEX(bddee,SUMPRODUCT(SMALL((bddcc=$E$13)*(ROW(bddcc)-1),COUNTIF(bddcc,"&lt;&gt;"&amp;$E$13)+ROW(A157)))))</f>
        <v/>
      </c>
    </row>
    <row r="173" spans="3:4">
      <c r="C173" s="93" t="str">
        <f ca="1">IF(ROW($A158)&gt;COUNTIF(bddcc,$E$13),"",INDEX(bdddd,SUMPRODUCT(SMALL((bddcc=$E$13)*(ROW(bddcc)-1),COUNTIF(bddcc,"&lt;&gt;"&amp;$E$13)+ROW($A158)))))</f>
        <v/>
      </c>
      <c r="D173" s="93" t="str">
        <f ca="1">IF(ROW(A158)&gt;COUNTIF(bddcc,$E$13),"",INDEX(bddee,SUMPRODUCT(SMALL((bddcc=$E$13)*(ROW(bddcc)-1),COUNTIF(bddcc,"&lt;&gt;"&amp;$E$13)+ROW(A158)))))</f>
        <v/>
      </c>
    </row>
    <row r="174" spans="3:4">
      <c r="C174" s="93" t="str">
        <f ca="1">IF(ROW($A159)&gt;COUNTIF(bddcc,$E$13),"",INDEX(bdddd,SUMPRODUCT(SMALL((bddcc=$E$13)*(ROW(bddcc)-1),COUNTIF(bddcc,"&lt;&gt;"&amp;$E$13)+ROW($A159)))))</f>
        <v/>
      </c>
      <c r="D174" s="93" t="str">
        <f ca="1">IF(ROW(A159)&gt;COUNTIF(bddcc,$E$13),"",INDEX(bddee,SUMPRODUCT(SMALL((bddcc=$E$13)*(ROW(bddcc)-1),COUNTIF(bddcc,"&lt;&gt;"&amp;$E$13)+ROW(A159)))))</f>
        <v/>
      </c>
    </row>
    <row r="175" spans="3:4">
      <c r="C175" s="93" t="str">
        <f ca="1">IF(ROW($A160)&gt;COUNTIF(bddcc,$E$13),"",INDEX(bdddd,SUMPRODUCT(SMALL((bddcc=$E$13)*(ROW(bddcc)-1),COUNTIF(bddcc,"&lt;&gt;"&amp;$E$13)+ROW($A160)))))</f>
        <v/>
      </c>
      <c r="D175" s="93" t="str">
        <f ca="1">IF(ROW(A160)&gt;COUNTIF(bddcc,$E$13),"",INDEX(bddee,SUMPRODUCT(SMALL((bddcc=$E$13)*(ROW(bddcc)-1),COUNTIF(bddcc,"&lt;&gt;"&amp;$E$13)+ROW(A160)))))</f>
        <v/>
      </c>
    </row>
    <row r="176" spans="3:4">
      <c r="C176" s="72">
        <f>BDD!D162</f>
        <v>0</v>
      </c>
      <c r="D176" s="79">
        <f>INDEX(BDD!$A161:$F191,MATCH(E$13,BDD!$C:$C,0),5)</f>
        <v>0</v>
      </c>
    </row>
    <row r="177" spans="3:4">
      <c r="C177" s="72">
        <f>BDD!D163</f>
        <v>0</v>
      </c>
      <c r="D177" s="79">
        <f>INDEX(BDD!$A162:$F192,MATCH(E$13,BDD!$C:$C,0),5)</f>
        <v>0</v>
      </c>
    </row>
    <row r="178" spans="3:4">
      <c r="C178" s="72">
        <f>BDD!D164</f>
        <v>0</v>
      </c>
      <c r="D178" s="79">
        <f>INDEX(BDD!$A163:$F193,MATCH(E$13,BDD!$C:$C,0),5)</f>
        <v>0</v>
      </c>
    </row>
    <row r="179" spans="3:4">
      <c r="C179" s="72">
        <f>BDD!D165</f>
        <v>0</v>
      </c>
      <c r="D179" s="79">
        <f>INDEX(BDD!$A164:$F194,MATCH(E$13,BDD!$C:$C,0),5)</f>
        <v>0</v>
      </c>
    </row>
    <row r="180" spans="3:4">
      <c r="C180" s="72">
        <f>BDD!D166</f>
        <v>0</v>
      </c>
      <c r="D180" s="79">
        <f>INDEX(BDD!$A165:$F195,MATCH(E$13,BDD!$C:$C,0),5)</f>
        <v>0</v>
      </c>
    </row>
    <row r="181" spans="3:4">
      <c r="C181" s="72">
        <f>BDD!D167</f>
        <v>0</v>
      </c>
      <c r="D181" s="79">
        <f>INDEX(BDD!$A166:$F196,MATCH(E$13,BDD!$C:$C,0),5)</f>
        <v>0</v>
      </c>
    </row>
    <row r="182" spans="3:4">
      <c r="C182" s="72">
        <f>BDD!D168</f>
        <v>0</v>
      </c>
      <c r="D182" s="79">
        <f>INDEX(BDD!$A167:$F197,MATCH(E$13,BDD!$C:$C,0),5)</f>
        <v>0</v>
      </c>
    </row>
    <row r="183" spans="3:4">
      <c r="C183" s="72">
        <f>BDD!D169</f>
        <v>0</v>
      </c>
      <c r="D183" s="79">
        <f>INDEX(BDD!$A168:$F198,MATCH(E$13,BDD!$C:$C,0),5)</f>
        <v>0</v>
      </c>
    </row>
    <row r="184" spans="3:4">
      <c r="C184" s="72">
        <f>BDD!D170</f>
        <v>0</v>
      </c>
      <c r="D184" s="79">
        <f>INDEX(BDD!$A169:$F199,MATCH(E$13,BDD!$C:$C,0),5)</f>
        <v>0</v>
      </c>
    </row>
    <row r="185" spans="3:4">
      <c r="C185" s="72">
        <f>BDD!D171</f>
        <v>0</v>
      </c>
      <c r="D185" s="79">
        <f>INDEX(BDD!$A170:$F200,MATCH(E$13,BDD!$C:$C,0),5)</f>
        <v>0</v>
      </c>
    </row>
    <row r="186" spans="3:4">
      <c r="C186" s="72">
        <f>BDD!D172</f>
        <v>0</v>
      </c>
      <c r="D186" s="79">
        <f>INDEX(BDD!$A171:$F201,MATCH(E$13,BDD!$C:$C,0),5)</f>
        <v>0</v>
      </c>
    </row>
    <row r="187" spans="3:4">
      <c r="C187" s="72">
        <f>BDD!D173</f>
        <v>0</v>
      </c>
      <c r="D187" s="79">
        <f>INDEX(BDD!$A172:$F202,MATCH(E$13,BDD!$C:$C,0),5)</f>
        <v>0</v>
      </c>
    </row>
    <row r="188" spans="3:4">
      <c r="C188" s="72">
        <f>BDD!D174</f>
        <v>0</v>
      </c>
      <c r="D188" s="79">
        <f>INDEX(BDD!$A173:$F203,MATCH(E$13,BDD!$C:$C,0),5)</f>
        <v>0</v>
      </c>
    </row>
    <row r="189" spans="3:4">
      <c r="C189" s="72">
        <f>BDD!D175</f>
        <v>0</v>
      </c>
      <c r="D189" s="79">
        <f>INDEX(BDD!$A174:$F204,MATCH(E$13,BDD!$C:$C,0),5)</f>
        <v>0</v>
      </c>
    </row>
    <row r="190" spans="3:4">
      <c r="C190" s="72">
        <f>BDD!D176</f>
        <v>0</v>
      </c>
      <c r="D190" s="79">
        <f>INDEX(BDD!$A175:$F205,MATCH(E$13,BDD!$C:$C,0),5)</f>
        <v>0</v>
      </c>
    </row>
    <row r="191" spans="3:4">
      <c r="C191" s="72">
        <f>BDD!D177</f>
        <v>0</v>
      </c>
      <c r="D191" s="79">
        <f>INDEX(BDD!$A176:$F206,MATCH(E$13,BDD!$C:$C,0),5)</f>
        <v>0</v>
      </c>
    </row>
    <row r="192" spans="3:4">
      <c r="C192" s="72">
        <f>BDD!D178</f>
        <v>0</v>
      </c>
      <c r="D192" s="79">
        <f>INDEX(BDD!$A177:$F207,MATCH(E$13,BDD!$C:$C,0),5)</f>
        <v>0</v>
      </c>
    </row>
    <row r="193" spans="3:4">
      <c r="C193" s="72">
        <f>BDD!D179</f>
        <v>0</v>
      </c>
      <c r="D193" s="79">
        <f>INDEX(BDD!$A178:$F208,MATCH(E$13,BDD!$C:$C,0),5)</f>
        <v>0</v>
      </c>
    </row>
    <row r="194" spans="3:4">
      <c r="C194" s="72">
        <f>BDD!D180</f>
        <v>0</v>
      </c>
      <c r="D194" s="79">
        <f>INDEX(BDD!$A179:$F209,MATCH(E$13,BDD!$C:$C,0),5)</f>
        <v>0</v>
      </c>
    </row>
    <row r="195" spans="3:4">
      <c r="C195" s="72">
        <f>BDD!D181</f>
        <v>0</v>
      </c>
      <c r="D195" s="79">
        <f>INDEX(BDD!$A180:$F210,MATCH(E$13,BDD!$C:$C,0),5)</f>
        <v>0</v>
      </c>
    </row>
    <row r="196" spans="3:4">
      <c r="C196" s="72">
        <f>BDD!D182</f>
        <v>0</v>
      </c>
      <c r="D196" s="79">
        <f>INDEX(BDD!$A181:$F211,MATCH(E$13,BDD!$C:$C,0),5)</f>
        <v>0</v>
      </c>
    </row>
    <row r="197" spans="3:4">
      <c r="C197" s="72">
        <f>BDD!D183</f>
        <v>0</v>
      </c>
      <c r="D197" s="79">
        <f>INDEX(BDD!$A182:$F212,MATCH(E$13,BDD!$C:$C,0),5)</f>
        <v>0</v>
      </c>
    </row>
    <row r="198" spans="3:4">
      <c r="C198" s="72">
        <f>BDD!D184</f>
        <v>0</v>
      </c>
      <c r="D198" s="79">
        <f>INDEX(BDD!$A183:$F213,MATCH(E$13,BDD!$C:$C,0),5)</f>
        <v>0</v>
      </c>
    </row>
    <row r="199" spans="3:4">
      <c r="C199" s="72">
        <f>BDD!D185</f>
        <v>0</v>
      </c>
      <c r="D199" s="79">
        <f>INDEX(BDD!$A184:$F214,MATCH(E$13,BDD!$C:$C,0),5)</f>
        <v>0</v>
      </c>
    </row>
    <row r="200" spans="3:4">
      <c r="C200" s="72">
        <f>BDD!D186</f>
        <v>0</v>
      </c>
      <c r="D200" s="79">
        <f>INDEX(BDD!$A185:$F215,MATCH(E$13,BDD!$C:$C,0),5)</f>
        <v>0</v>
      </c>
    </row>
    <row r="201" spans="3:4">
      <c r="C201" s="72">
        <f>BDD!D187</f>
        <v>0</v>
      </c>
      <c r="D201" s="79">
        <f>INDEX(BDD!$A186:$F216,MATCH(E$13,BDD!$C:$C,0),5)</f>
        <v>0</v>
      </c>
    </row>
    <row r="202" spans="3:4">
      <c r="C202" s="72">
        <f>BDD!D188</f>
        <v>0</v>
      </c>
      <c r="D202" s="79">
        <f>INDEX(BDD!$A187:$F217,MATCH(E$13,BDD!$C:$C,0),5)</f>
        <v>0</v>
      </c>
    </row>
    <row r="203" spans="3:4">
      <c r="C203" s="72">
        <f>BDD!D189</f>
        <v>0</v>
      </c>
      <c r="D203" s="79">
        <f>INDEX(BDD!$A188:$F218,MATCH(E$13,BDD!$C:$C,0),5)</f>
        <v>0</v>
      </c>
    </row>
    <row r="204" spans="3:4">
      <c r="C204" s="72">
        <f>BDD!D190</f>
        <v>0</v>
      </c>
      <c r="D204" s="79">
        <f>INDEX(BDD!$A189:$F219,MATCH(E$13,BDD!$C:$C,0),5)</f>
        <v>0</v>
      </c>
    </row>
    <row r="205" spans="3:4">
      <c r="C205" s="72">
        <f>BDD!D191</f>
        <v>0</v>
      </c>
      <c r="D205" s="79">
        <f>INDEX(BDD!$A190:$F220,MATCH(E$13,BDD!$C:$C,0),5)</f>
        <v>0</v>
      </c>
    </row>
    <row r="206" spans="3:4">
      <c r="C206" s="72">
        <f>BDD!D192</f>
        <v>0</v>
      </c>
      <c r="D206" s="79">
        <f>INDEX(BDD!$A191:$F221,MATCH(E$13,BDD!$C:$C,0),5)</f>
        <v>0</v>
      </c>
    </row>
    <row r="207" spans="3:4">
      <c r="C207" s="72">
        <f>BDD!D193</f>
        <v>0</v>
      </c>
      <c r="D207" s="79">
        <f>INDEX(BDD!$A192:$F222,MATCH(E$13,BDD!$C:$C,0),5)</f>
        <v>0</v>
      </c>
    </row>
    <row r="208" spans="3:4">
      <c r="C208" s="72">
        <f>BDD!D194</f>
        <v>0</v>
      </c>
      <c r="D208" s="79">
        <f>INDEX(BDD!$A193:$F223,MATCH(E$13,BDD!$C:$C,0),5)</f>
        <v>0</v>
      </c>
    </row>
    <row r="209" spans="3:4">
      <c r="C209" s="72">
        <f>BDD!D195</f>
        <v>0</v>
      </c>
      <c r="D209" s="79">
        <f>INDEX(BDD!$A194:$F224,MATCH(E$13,BDD!$C:$C,0),5)</f>
        <v>0</v>
      </c>
    </row>
    <row r="210" spans="3:4">
      <c r="C210" s="72">
        <f>BDD!D196</f>
        <v>0</v>
      </c>
      <c r="D210" s="79">
        <f>INDEX(BDD!$A195:$F225,MATCH(E$13,BDD!$C:$C,0),5)</f>
        <v>0</v>
      </c>
    </row>
    <row r="211" spans="3:4">
      <c r="C211" s="72">
        <f>BDD!D197</f>
        <v>0</v>
      </c>
      <c r="D211" s="79">
        <f>INDEX(BDD!$A196:$F226,MATCH(E$13,BDD!$C:$C,0),5)</f>
        <v>0</v>
      </c>
    </row>
    <row r="212" spans="3:4">
      <c r="C212" s="72">
        <f>BDD!D198</f>
        <v>0</v>
      </c>
      <c r="D212" s="79">
        <f>INDEX(BDD!$A197:$F227,MATCH(E$13,BDD!$C:$C,0),5)</f>
        <v>0</v>
      </c>
    </row>
    <row r="213" spans="3:4">
      <c r="C213" s="72">
        <f>BDD!D199</f>
        <v>0</v>
      </c>
      <c r="D213" s="79">
        <f>INDEX(BDD!$A198:$F228,MATCH(E$13,BDD!$C:$C,0),5)</f>
        <v>0</v>
      </c>
    </row>
    <row r="214" spans="3:4">
      <c r="C214" s="72">
        <f>BDD!D200</f>
        <v>0</v>
      </c>
      <c r="D214" s="79">
        <f>INDEX(BDD!$A199:$F229,MATCH(E$13,BDD!$C:$C,0),5)</f>
        <v>0</v>
      </c>
    </row>
    <row r="215" spans="3:4">
      <c r="C215" s="72">
        <f>BDD!D201</f>
        <v>0</v>
      </c>
      <c r="D215" s="79">
        <f>INDEX(BDD!$A200:$F230,MATCH(E$13,BDD!$C:$C,0),5)</f>
        <v>0</v>
      </c>
    </row>
    <row r="216" spans="3:4">
      <c r="C216" s="72">
        <f>BDD!D202</f>
        <v>0</v>
      </c>
      <c r="D216" s="79">
        <f>INDEX(BDD!$A201:$F231,MATCH(E$13,BDD!$C:$C,0),5)</f>
        <v>0</v>
      </c>
    </row>
    <row r="217" spans="3:4">
      <c r="C217" s="72">
        <f>BDD!D203</f>
        <v>0</v>
      </c>
      <c r="D217" s="79">
        <f>INDEX(BDD!$A202:$F232,MATCH(E$13,BDD!$C:$C,0),5)</f>
        <v>0</v>
      </c>
    </row>
    <row r="218" spans="3:4">
      <c r="C218" s="72">
        <f>BDD!D204</f>
        <v>0</v>
      </c>
      <c r="D218" s="79">
        <f>INDEX(BDD!$A203:$F233,MATCH(E$13,BDD!$C:$C,0),5)</f>
        <v>0</v>
      </c>
    </row>
    <row r="219" spans="3:4">
      <c r="C219" s="72">
        <f>BDD!D205</f>
        <v>0</v>
      </c>
      <c r="D219" s="79">
        <f>INDEX(BDD!$A204:$F234,MATCH(E$13,BDD!$C:$C,0),5)</f>
        <v>0</v>
      </c>
    </row>
    <row r="220" spans="3:4">
      <c r="C220" s="72">
        <f>BDD!D206</f>
        <v>0</v>
      </c>
      <c r="D220" s="79">
        <f>INDEX(BDD!$A205:$F235,MATCH(E$13,BDD!$C:$C,0),5)</f>
        <v>0</v>
      </c>
    </row>
    <row r="221" spans="3:4">
      <c r="C221" s="72">
        <f>BDD!D207</f>
        <v>0</v>
      </c>
      <c r="D221" s="79">
        <f>INDEX(BDD!$A206:$F236,MATCH(E$13,BDD!$C:$C,0),5)</f>
        <v>0</v>
      </c>
    </row>
    <row r="222" spans="3:4">
      <c r="C222" s="72">
        <f>BDD!D208</f>
        <v>0</v>
      </c>
      <c r="D222" s="79">
        <f>INDEX(BDD!$A207:$F237,MATCH(E$13,BDD!$C:$C,0),5)</f>
        <v>0</v>
      </c>
    </row>
    <row r="223" spans="3:4">
      <c r="C223" s="72">
        <f>BDD!D209</f>
        <v>0</v>
      </c>
      <c r="D223" s="79">
        <f>INDEX(BDD!$A208:$F238,MATCH(E$13,BDD!$C:$C,0),5)</f>
        <v>0</v>
      </c>
    </row>
    <row r="224" spans="3:4">
      <c r="C224" s="72">
        <f>BDD!D210</f>
        <v>0</v>
      </c>
      <c r="D224" s="79">
        <f>INDEX(BDD!$A209:$F239,MATCH(E$13,BDD!$C:$C,0),5)</f>
        <v>0</v>
      </c>
    </row>
    <row r="225" spans="3:4">
      <c r="C225" s="72">
        <f>BDD!D211</f>
        <v>0</v>
      </c>
      <c r="D225" s="79">
        <f>INDEX(BDD!$A210:$F240,MATCH(E$13,BDD!$C:$C,0),5)</f>
        <v>0</v>
      </c>
    </row>
    <row r="226" spans="3:4">
      <c r="C226" s="72">
        <f>BDD!D212</f>
        <v>0</v>
      </c>
      <c r="D226" s="79">
        <f>INDEX(BDD!$A211:$F241,MATCH(E$13,BDD!$C:$C,0),5)</f>
        <v>0</v>
      </c>
    </row>
    <row r="227" spans="3:4">
      <c r="C227" s="72">
        <f>BDD!D213</f>
        <v>0</v>
      </c>
      <c r="D227" s="79">
        <f>INDEX(BDD!$A212:$F242,MATCH(E$13,BDD!$C:$C,0),5)</f>
        <v>0</v>
      </c>
    </row>
    <row r="228" spans="3:4">
      <c r="C228" s="72">
        <f>BDD!D214</f>
        <v>0</v>
      </c>
      <c r="D228" s="79">
        <f>INDEX(BDD!$A213:$F243,MATCH(E$13,BDD!$C:$C,0),5)</f>
        <v>0</v>
      </c>
    </row>
    <row r="229" spans="3:4">
      <c r="C229" s="72">
        <f>BDD!D215</f>
        <v>0</v>
      </c>
      <c r="D229" s="79">
        <f>INDEX(BDD!$A214:$F244,MATCH(E$13,BDD!$C:$C,0),5)</f>
        <v>0</v>
      </c>
    </row>
    <row r="230" spans="3:4">
      <c r="C230" s="72">
        <f>BDD!D216</f>
        <v>0</v>
      </c>
      <c r="D230" s="79">
        <f>INDEX(BDD!$A215:$F245,MATCH(E$13,BDD!$C:$C,0),5)</f>
        <v>0</v>
      </c>
    </row>
    <row r="231" spans="3:4">
      <c r="C231" s="72">
        <f>BDD!D217</f>
        <v>0</v>
      </c>
      <c r="D231" s="79">
        <f>INDEX(BDD!$A216:$F246,MATCH(E$13,BDD!$C:$C,0),5)</f>
        <v>0</v>
      </c>
    </row>
    <row r="232" spans="3:4">
      <c r="C232" s="72">
        <f>BDD!D218</f>
        <v>0</v>
      </c>
      <c r="D232" s="79">
        <f>INDEX(BDD!$A217:$F247,MATCH(E$13,BDD!$C:$C,0),5)</f>
        <v>0</v>
      </c>
    </row>
    <row r="233" spans="3:4">
      <c r="C233" s="72">
        <f>BDD!D219</f>
        <v>0</v>
      </c>
      <c r="D233" s="79">
        <f>INDEX(BDD!$A218:$F248,MATCH(E$13,BDD!$C:$C,0),5)</f>
        <v>0</v>
      </c>
    </row>
    <row r="234" spans="3:4">
      <c r="C234" s="72">
        <f>BDD!D220</f>
        <v>0</v>
      </c>
      <c r="D234" s="79">
        <f>INDEX(BDD!$A219:$F249,MATCH(E$13,BDD!$C:$C,0),5)</f>
        <v>0</v>
      </c>
    </row>
    <row r="235" spans="3:4">
      <c r="C235" s="72">
        <f>BDD!D221</f>
        <v>0</v>
      </c>
      <c r="D235" s="79">
        <f>INDEX(BDD!$A220:$F250,MATCH(E$13,BDD!$C:$C,0),5)</f>
        <v>0</v>
      </c>
    </row>
    <row r="236" spans="3:4">
      <c r="C236" s="72">
        <f>BDD!D222</f>
        <v>0</v>
      </c>
      <c r="D236" s="79">
        <f>INDEX(BDD!$A221:$F251,MATCH(E$13,BDD!$C:$C,0),5)</f>
        <v>0</v>
      </c>
    </row>
    <row r="237" spans="3:4">
      <c r="C237" s="72">
        <f>BDD!D223</f>
        <v>0</v>
      </c>
      <c r="D237" s="79">
        <f>INDEX(BDD!$A222:$F252,MATCH(E$13,BDD!$C:$C,0),5)</f>
        <v>0</v>
      </c>
    </row>
    <row r="238" spans="3:4">
      <c r="C238" s="72">
        <f>BDD!D224</f>
        <v>0</v>
      </c>
      <c r="D238" s="79">
        <f>INDEX(BDD!$A223:$F253,MATCH(E$13,BDD!$C:$C,0),5)</f>
        <v>0</v>
      </c>
    </row>
    <row r="239" spans="3:4">
      <c r="C239" s="72">
        <f>BDD!D225</f>
        <v>0</v>
      </c>
      <c r="D239" s="79">
        <f>INDEX(BDD!$A224:$F254,MATCH(E$13,BDD!$C:$C,0),5)</f>
        <v>0</v>
      </c>
    </row>
    <row r="240" spans="3:4">
      <c r="C240" s="72">
        <f>BDD!D226</f>
        <v>0</v>
      </c>
      <c r="D240" s="79">
        <f>INDEX(BDD!$A225:$F255,MATCH(E$13,BDD!$C:$C,0),5)</f>
        <v>0</v>
      </c>
    </row>
    <row r="241" spans="3:4">
      <c r="C241" s="72">
        <f>BDD!D227</f>
        <v>0</v>
      </c>
      <c r="D241" s="79">
        <f>INDEX(BDD!$A226:$F256,MATCH(E$13,BDD!$C:$C,0),5)</f>
        <v>0</v>
      </c>
    </row>
    <row r="242" spans="3:4">
      <c r="C242" s="72">
        <f>BDD!D228</f>
        <v>0</v>
      </c>
      <c r="D242" s="79">
        <f>INDEX(BDD!$A227:$F257,MATCH(E$13,BDD!$C:$C,0),5)</f>
        <v>0</v>
      </c>
    </row>
    <row r="243" spans="3:4">
      <c r="C243" s="72">
        <f>BDD!D229</f>
        <v>0</v>
      </c>
      <c r="D243" s="79">
        <f>INDEX(BDD!$A228:$F258,MATCH(E$13,BDD!$C:$C,0),5)</f>
        <v>0</v>
      </c>
    </row>
    <row r="244" spans="3:4">
      <c r="C244" s="72">
        <f>BDD!D230</f>
        <v>0</v>
      </c>
      <c r="D244" s="79">
        <f>INDEX(BDD!$A229:$F259,MATCH(E$13,BDD!$C:$C,0),5)</f>
        <v>0</v>
      </c>
    </row>
    <row r="245" spans="3:4">
      <c r="C245" s="72">
        <f>BDD!D231</f>
        <v>0</v>
      </c>
      <c r="D245" s="79">
        <f>INDEX(BDD!$A230:$F260,MATCH(E$13,BDD!$C:$C,0),5)</f>
        <v>0</v>
      </c>
    </row>
    <row r="246" spans="3:4">
      <c r="C246" s="72">
        <f>BDD!D232</f>
        <v>0</v>
      </c>
      <c r="D246" s="79">
        <f>INDEX(BDD!$A231:$F261,MATCH(E$13,BDD!$C:$C,0),5)</f>
        <v>0</v>
      </c>
    </row>
    <row r="247" spans="3:4">
      <c r="C247" s="72">
        <f>BDD!D233</f>
        <v>0</v>
      </c>
      <c r="D247" s="79">
        <f>INDEX(BDD!$A232:$F262,MATCH(E$13,BDD!$C:$C,0),5)</f>
        <v>0</v>
      </c>
    </row>
    <row r="248" spans="3:4">
      <c r="C248" s="72">
        <f>BDD!D234</f>
        <v>0</v>
      </c>
      <c r="D248" s="79">
        <f>INDEX(BDD!$A233:$F263,MATCH(E$13,BDD!$C:$C,0),5)</f>
        <v>0</v>
      </c>
    </row>
    <row r="249" spans="3:4">
      <c r="C249" s="72">
        <f>BDD!D235</f>
        <v>0</v>
      </c>
      <c r="D249" s="79">
        <f>INDEX(BDD!$A234:$F264,MATCH(E$13,BDD!$C:$C,0),5)</f>
        <v>0</v>
      </c>
    </row>
    <row r="250" spans="3:4">
      <c r="C250" s="72">
        <f>BDD!D236</f>
        <v>0</v>
      </c>
      <c r="D250" s="79">
        <f>INDEX(BDD!$A235:$F265,MATCH(E$13,BDD!$C:$C,0),5)</f>
        <v>0</v>
      </c>
    </row>
    <row r="251" spans="3:4">
      <c r="C251" s="72">
        <f>BDD!D237</f>
        <v>0</v>
      </c>
      <c r="D251" s="79">
        <f>INDEX(BDD!$A236:$F266,MATCH(E$13,BDD!$C:$C,0),5)</f>
        <v>0</v>
      </c>
    </row>
    <row r="252" spans="3:4">
      <c r="C252" s="72">
        <f>BDD!D238</f>
        <v>0</v>
      </c>
      <c r="D252" s="79">
        <f>INDEX(BDD!$A237:$F267,MATCH(E$13,BDD!$C:$C,0),5)</f>
        <v>0</v>
      </c>
    </row>
    <row r="253" spans="3:4">
      <c r="C253" s="72">
        <f>BDD!D239</f>
        <v>0</v>
      </c>
      <c r="D253" s="79">
        <f>INDEX(BDD!$A238:$F268,MATCH(E$13,BDD!$C:$C,0),5)</f>
        <v>0</v>
      </c>
    </row>
    <row r="254" spans="3:4">
      <c r="C254" s="72">
        <f>BDD!D240</f>
        <v>0</v>
      </c>
      <c r="D254" s="79">
        <f>INDEX(BDD!$A239:$F269,MATCH(E$13,BDD!$C:$C,0),5)</f>
        <v>0</v>
      </c>
    </row>
    <row r="255" spans="3:4">
      <c r="C255" s="72">
        <f>BDD!D241</f>
        <v>0</v>
      </c>
      <c r="D255" s="79">
        <f>INDEX(BDD!$A240:$F270,MATCH(E$13,BDD!$C:$C,0),5)</f>
        <v>0</v>
      </c>
    </row>
    <row r="256" spans="3:4">
      <c r="C256" s="72">
        <f>BDD!D242</f>
        <v>0</v>
      </c>
      <c r="D256" s="79">
        <f>INDEX(BDD!$A241:$F271,MATCH(E$13,BDD!$C:$C,0),5)</f>
        <v>0</v>
      </c>
    </row>
    <row r="257" spans="3:4">
      <c r="C257" s="72">
        <f>BDD!D243</f>
        <v>0</v>
      </c>
      <c r="D257" s="79">
        <f>INDEX(BDD!$A242:$F272,MATCH(E$13,BDD!$C:$C,0),5)</f>
        <v>0</v>
      </c>
    </row>
    <row r="258" spans="3:4">
      <c r="C258" s="72">
        <f>BDD!D244</f>
        <v>0</v>
      </c>
      <c r="D258" s="79">
        <f>INDEX(BDD!$A243:$F273,MATCH(E$13,BDD!$C:$C,0),5)</f>
        <v>0</v>
      </c>
    </row>
    <row r="259" spans="3:4">
      <c r="C259" s="72">
        <f>BDD!D245</f>
        <v>0</v>
      </c>
      <c r="D259" s="79">
        <f>INDEX(BDD!$A244:$F274,MATCH(E$13,BDD!$C:$C,0),5)</f>
        <v>0</v>
      </c>
    </row>
    <row r="260" spans="3:4">
      <c r="C260" s="72">
        <f>BDD!D246</f>
        <v>0</v>
      </c>
      <c r="D260" s="79">
        <f>INDEX(BDD!$A245:$F275,MATCH(E$13,BDD!$C:$C,0),5)</f>
        <v>0</v>
      </c>
    </row>
    <row r="261" spans="3:4">
      <c r="C261" s="72">
        <f>BDD!D247</f>
        <v>0</v>
      </c>
      <c r="D261" s="79">
        <f>INDEX(BDD!$A246:$F276,MATCH(E$13,BDD!$C:$C,0),5)</f>
        <v>0</v>
      </c>
    </row>
    <row r="262" spans="3:4">
      <c r="C262" s="72">
        <f>BDD!D248</f>
        <v>0</v>
      </c>
      <c r="D262" s="79">
        <f>INDEX(BDD!$A247:$F277,MATCH(E$13,BDD!$C:$C,0),5)</f>
        <v>0</v>
      </c>
    </row>
    <row r="263" spans="3:4">
      <c r="C263" s="72">
        <f>BDD!D249</f>
        <v>0</v>
      </c>
      <c r="D263" s="79">
        <f>INDEX(BDD!$A248:$F278,MATCH(E$13,BDD!$C:$C,0),5)</f>
        <v>0</v>
      </c>
    </row>
    <row r="264" spans="3:4">
      <c r="C264" s="72">
        <f>BDD!D250</f>
        <v>0</v>
      </c>
      <c r="D264" s="79">
        <f>INDEX(BDD!$A249:$F279,MATCH(E$13,BDD!$C:$C,0),5)</f>
        <v>0</v>
      </c>
    </row>
    <row r="265" spans="3:4">
      <c r="C265" s="72">
        <f>BDD!D251</f>
        <v>0</v>
      </c>
      <c r="D265" s="79">
        <f>INDEX(BDD!$A250:$F280,MATCH(E$13,BDD!$C:$C,0),5)</f>
        <v>0</v>
      </c>
    </row>
    <row r="266" spans="3:4">
      <c r="C266" s="72">
        <f>BDD!D252</f>
        <v>0</v>
      </c>
      <c r="D266" s="79">
        <f>INDEX(BDD!$A251:$F281,MATCH(E$13,BDD!$C:$C,0),5)</f>
        <v>0</v>
      </c>
    </row>
    <row r="267" spans="3:4">
      <c r="C267" s="72">
        <f>BDD!D253</f>
        <v>0</v>
      </c>
      <c r="D267" s="79">
        <f>INDEX(BDD!$A252:$F282,MATCH(E$13,BDD!$C:$C,0),5)</f>
        <v>0</v>
      </c>
    </row>
    <row r="268" spans="3:4">
      <c r="C268" s="72">
        <f>BDD!D254</f>
        <v>0</v>
      </c>
      <c r="D268" s="79">
        <f>INDEX(BDD!$A253:$F283,MATCH(E$13,BDD!$C:$C,0),5)</f>
        <v>0</v>
      </c>
    </row>
    <row r="269" spans="3:4">
      <c r="C269" s="72">
        <f>BDD!D255</f>
        <v>0</v>
      </c>
      <c r="D269" s="79">
        <f>INDEX(BDD!$A254:$F284,MATCH(E$13,BDD!$C:$C,0),5)</f>
        <v>0</v>
      </c>
    </row>
    <row r="270" spans="3:4">
      <c r="C270" s="72">
        <f>BDD!D256</f>
        <v>0</v>
      </c>
      <c r="D270" s="79">
        <f>INDEX(BDD!$A255:$F285,MATCH(E$13,BDD!$C:$C,0),5)</f>
        <v>0</v>
      </c>
    </row>
    <row r="271" spans="3:4">
      <c r="C271" s="72">
        <f>BDD!D257</f>
        <v>0</v>
      </c>
      <c r="D271" s="79">
        <f>INDEX(BDD!$A256:$F286,MATCH(E$13,BDD!$C:$C,0),5)</f>
        <v>0</v>
      </c>
    </row>
    <row r="272" spans="3:4">
      <c r="C272" s="72">
        <f>BDD!D258</f>
        <v>0</v>
      </c>
      <c r="D272" s="79">
        <f>INDEX(BDD!$A257:$F287,MATCH(E$13,BDD!$C:$C,0),5)</f>
        <v>0</v>
      </c>
    </row>
    <row r="273" spans="3:4">
      <c r="C273" s="72">
        <f>BDD!D259</f>
        <v>0</v>
      </c>
      <c r="D273" s="79">
        <f>INDEX(BDD!$A258:$F288,MATCH(E$13,BDD!$C:$C,0),5)</f>
        <v>0</v>
      </c>
    </row>
    <row r="274" spans="3:4">
      <c r="C274" s="72">
        <f>BDD!D260</f>
        <v>0</v>
      </c>
      <c r="D274" s="79">
        <f>INDEX(BDD!$A259:$F289,MATCH(E$13,BDD!$C:$C,0),5)</f>
        <v>0</v>
      </c>
    </row>
    <row r="275" spans="3:4">
      <c r="C275" s="72">
        <f>BDD!D261</f>
        <v>0</v>
      </c>
      <c r="D275" s="79">
        <f>INDEX(BDD!$A260:$F290,MATCH(E$13,BDD!$C:$C,0),5)</f>
        <v>0</v>
      </c>
    </row>
    <row r="276" spans="3:4">
      <c r="C276" s="72">
        <f>BDD!D262</f>
        <v>0</v>
      </c>
      <c r="D276" s="79">
        <f>INDEX(BDD!$A261:$F291,MATCH(E$13,BDD!$C:$C,0),5)</f>
        <v>0</v>
      </c>
    </row>
    <row r="277" spans="3:4">
      <c r="C277" s="72">
        <f>BDD!D263</f>
        <v>0</v>
      </c>
      <c r="D277" s="79">
        <f>INDEX(BDD!$A262:$F292,MATCH(E$13,BDD!$C:$C,0),5)</f>
        <v>0</v>
      </c>
    </row>
    <row r="278" spans="3:4">
      <c r="C278" s="72">
        <f>BDD!D264</f>
        <v>0</v>
      </c>
      <c r="D278" s="79">
        <f>INDEX(BDD!$A263:$F293,MATCH(E$13,BDD!$C:$C,0),5)</f>
        <v>0</v>
      </c>
    </row>
    <row r="279" spans="3:4">
      <c r="C279" s="72">
        <f>BDD!D265</f>
        <v>0</v>
      </c>
      <c r="D279" s="79">
        <f>INDEX(BDD!$A264:$F294,MATCH(E$13,BDD!$C:$C,0),5)</f>
        <v>0</v>
      </c>
    </row>
    <row r="280" spans="3:4">
      <c r="C280" s="72">
        <f>BDD!D266</f>
        <v>0</v>
      </c>
      <c r="D280" s="79">
        <f>INDEX(BDD!$A265:$F295,MATCH(E$13,BDD!$C:$C,0),5)</f>
        <v>0</v>
      </c>
    </row>
    <row r="281" spans="3:4">
      <c r="C281" s="72">
        <f>BDD!D267</f>
        <v>0</v>
      </c>
      <c r="D281" s="79">
        <f>INDEX(BDD!$A266:$F296,MATCH(E$13,BDD!$C:$C,0),5)</f>
        <v>0</v>
      </c>
    </row>
    <row r="282" spans="3:4">
      <c r="C282" s="72">
        <f>BDD!D268</f>
        <v>0</v>
      </c>
      <c r="D282" s="79">
        <f>INDEX(BDD!$A267:$F297,MATCH(E$13,BDD!$C:$C,0),5)</f>
        <v>0</v>
      </c>
    </row>
    <row r="283" spans="3:4">
      <c r="C283" s="72">
        <f>BDD!D269</f>
        <v>0</v>
      </c>
      <c r="D283" s="79">
        <f>INDEX(BDD!$A268:$F298,MATCH(E$13,BDD!$C:$C,0),5)</f>
        <v>0</v>
      </c>
    </row>
    <row r="284" spans="3:4">
      <c r="C284" s="72">
        <f>BDD!D270</f>
        <v>0</v>
      </c>
      <c r="D284" s="79">
        <f>INDEX(BDD!$A269:$F299,MATCH(E$13,BDD!$C:$C,0),5)</f>
        <v>0</v>
      </c>
    </row>
    <row r="285" spans="3:4">
      <c r="C285" s="72">
        <f>BDD!D271</f>
        <v>0</v>
      </c>
      <c r="D285" s="79">
        <f>INDEX(BDD!$A270:$F300,MATCH(E$13,BDD!$C:$C,0),5)</f>
        <v>0</v>
      </c>
    </row>
    <row r="286" spans="3:4">
      <c r="C286" s="72">
        <f>BDD!D272</f>
        <v>0</v>
      </c>
      <c r="D286" s="79">
        <f>INDEX(BDD!$A271:$F301,MATCH(E$13,BDD!$C:$C,0),5)</f>
        <v>0</v>
      </c>
    </row>
    <row r="287" spans="3:4">
      <c r="C287" s="72">
        <f>BDD!D273</f>
        <v>0</v>
      </c>
      <c r="D287" s="79">
        <f>INDEX(BDD!$A272:$F302,MATCH(E$13,BDD!$C:$C,0),5)</f>
        <v>0</v>
      </c>
    </row>
    <row r="288" spans="3:4">
      <c r="C288" s="72">
        <f>BDD!D274</f>
        <v>0</v>
      </c>
      <c r="D288" s="79">
        <f>INDEX(BDD!$A273:$F303,MATCH(E$13,BDD!$C:$C,0),5)</f>
        <v>0</v>
      </c>
    </row>
    <row r="289" spans="3:4">
      <c r="C289" s="72">
        <f>BDD!D275</f>
        <v>0</v>
      </c>
      <c r="D289" s="79">
        <f>INDEX(BDD!$A274:$F304,MATCH(E$13,BDD!$C:$C,0),5)</f>
        <v>0</v>
      </c>
    </row>
    <row r="290" spans="3:4">
      <c r="C290" s="72">
        <f>BDD!D276</f>
        <v>0</v>
      </c>
      <c r="D290" s="79">
        <f>INDEX(BDD!$A275:$F305,MATCH(E$13,BDD!$C:$C,0),5)</f>
        <v>0</v>
      </c>
    </row>
    <row r="291" spans="3:4">
      <c r="C291" s="72">
        <f>BDD!D277</f>
        <v>0</v>
      </c>
      <c r="D291" s="79">
        <f>INDEX(BDD!$A276:$F306,MATCH(E$13,BDD!$C:$C,0),5)</f>
        <v>0</v>
      </c>
    </row>
    <row r="292" spans="3:4">
      <c r="C292" s="72">
        <f>BDD!D278</f>
        <v>0</v>
      </c>
      <c r="D292" s="79">
        <f>INDEX(BDD!$A277:$F307,MATCH(E$13,BDD!$C:$C,0),5)</f>
        <v>0</v>
      </c>
    </row>
    <row r="293" spans="3:4">
      <c r="C293" s="72">
        <f>BDD!D279</f>
        <v>0</v>
      </c>
      <c r="D293" s="79">
        <f>INDEX(BDD!$A278:$F308,MATCH(E$13,BDD!$C:$C,0),5)</f>
        <v>0</v>
      </c>
    </row>
    <row r="294" spans="3:4">
      <c r="C294" s="72">
        <f>BDD!D280</f>
        <v>0</v>
      </c>
      <c r="D294" s="79">
        <f>INDEX(BDD!$A279:$F309,MATCH(E$13,BDD!$C:$C,0),5)</f>
        <v>0</v>
      </c>
    </row>
    <row r="295" spans="3:4">
      <c r="C295" s="72">
        <f>BDD!D281</f>
        <v>0</v>
      </c>
      <c r="D295" s="79">
        <f>INDEX(BDD!$A280:$F310,MATCH(E$13,BDD!$C:$C,0),5)</f>
        <v>0</v>
      </c>
    </row>
    <row r="296" spans="3:4">
      <c r="C296" s="72">
        <f>BDD!D282</f>
        <v>0</v>
      </c>
      <c r="D296" s="79">
        <f>INDEX(BDD!$A281:$F311,MATCH(E$13,BDD!$C:$C,0),5)</f>
        <v>0</v>
      </c>
    </row>
    <row r="297" spans="3:4">
      <c r="C297" s="72">
        <f>BDD!D283</f>
        <v>0</v>
      </c>
      <c r="D297" s="79">
        <f>INDEX(BDD!$A282:$F312,MATCH(E$13,BDD!$C:$C,0),5)</f>
        <v>0</v>
      </c>
    </row>
    <row r="298" spans="3:4">
      <c r="C298" s="72">
        <f>BDD!D284</f>
        <v>0</v>
      </c>
      <c r="D298" s="79">
        <f>INDEX(BDD!$A283:$F313,MATCH(E$13,BDD!$C:$C,0),5)</f>
        <v>0</v>
      </c>
    </row>
    <row r="299" spans="3:4">
      <c r="C299" s="72">
        <f>BDD!D285</f>
        <v>0</v>
      </c>
      <c r="D299" s="79">
        <f>INDEX(BDD!$A284:$F314,MATCH(E$13,BDD!$C:$C,0),5)</f>
        <v>0</v>
      </c>
    </row>
    <row r="300" spans="3:4">
      <c r="C300" s="72">
        <f>BDD!D286</f>
        <v>0</v>
      </c>
      <c r="D300" s="79">
        <f>INDEX(BDD!$A285:$F315,MATCH(E$13,BDD!$C:$C,0),5)</f>
        <v>0</v>
      </c>
    </row>
    <row r="301" spans="3:4">
      <c r="C301" s="72">
        <f>BDD!D287</f>
        <v>0</v>
      </c>
      <c r="D301" s="79">
        <f>INDEX(BDD!$A286:$F316,MATCH(E$13,BDD!$C:$C,0),5)</f>
        <v>0</v>
      </c>
    </row>
    <row r="302" spans="3:4">
      <c r="C302" s="72">
        <f>BDD!D288</f>
        <v>0</v>
      </c>
      <c r="D302" s="79">
        <f>INDEX(BDD!$A287:$F317,MATCH(E$13,BDD!$C:$C,0),5)</f>
        <v>0</v>
      </c>
    </row>
    <row r="303" spans="3:4">
      <c r="C303" s="72">
        <f>BDD!D289</f>
        <v>0</v>
      </c>
      <c r="D303" s="79">
        <f>INDEX(BDD!$A288:$F318,MATCH(E$13,BDD!$C:$C,0),5)</f>
        <v>0</v>
      </c>
    </row>
    <row r="304" spans="3:4">
      <c r="C304" s="72">
        <f>BDD!D290</f>
        <v>0</v>
      </c>
      <c r="D304" s="79">
        <f>INDEX(BDD!$A289:$F319,MATCH(E$13,BDD!$C:$C,0),5)</f>
        <v>0</v>
      </c>
    </row>
    <row r="305" spans="3:4">
      <c r="C305" s="72">
        <f>BDD!D291</f>
        <v>0</v>
      </c>
      <c r="D305" s="79">
        <f>INDEX(BDD!$A290:$F320,MATCH(E$13,BDD!$C:$C,0),5)</f>
        <v>0</v>
      </c>
    </row>
    <row r="306" spans="3:4">
      <c r="C306" s="72">
        <f>BDD!D292</f>
        <v>0</v>
      </c>
      <c r="D306" s="79">
        <f>INDEX(BDD!$A291:$F321,MATCH(E$13,BDD!$C:$C,0),5)</f>
        <v>0</v>
      </c>
    </row>
    <row r="307" spans="3:4">
      <c r="C307" s="72">
        <f>BDD!D293</f>
        <v>0</v>
      </c>
      <c r="D307" s="79">
        <f>INDEX(BDD!$A292:$F322,MATCH(E$13,BDD!$C:$C,0),5)</f>
        <v>0</v>
      </c>
    </row>
    <row r="308" spans="3:4">
      <c r="C308" s="72">
        <f>BDD!D294</f>
        <v>0</v>
      </c>
      <c r="D308" s="79">
        <f>INDEX(BDD!$A293:$F323,MATCH(E$13,BDD!$C:$C,0),5)</f>
        <v>0</v>
      </c>
    </row>
    <row r="309" spans="3:4">
      <c r="C309" s="72">
        <f>BDD!D295</f>
        <v>0</v>
      </c>
      <c r="D309" s="79">
        <f>INDEX(BDD!$A294:$F324,MATCH(E$13,BDD!$C:$C,0),5)</f>
        <v>0</v>
      </c>
    </row>
    <row r="310" spans="3:4">
      <c r="C310" s="72">
        <f>BDD!D296</f>
        <v>0</v>
      </c>
      <c r="D310" s="79">
        <f>INDEX(BDD!$A295:$F325,MATCH(E$13,BDD!$C:$C,0),5)</f>
        <v>0</v>
      </c>
    </row>
    <row r="311" spans="3:4">
      <c r="C311" s="72">
        <f>BDD!D297</f>
        <v>0</v>
      </c>
      <c r="D311" s="79">
        <f>INDEX(BDD!$A296:$F326,MATCH(E$13,BDD!$C:$C,0),5)</f>
        <v>0</v>
      </c>
    </row>
    <row r="312" spans="3:4">
      <c r="C312" s="72">
        <f>BDD!D298</f>
        <v>0</v>
      </c>
      <c r="D312" s="79">
        <f>INDEX(BDD!$A297:$F327,MATCH(E$13,BDD!$C:$C,0),5)</f>
        <v>0</v>
      </c>
    </row>
    <row r="313" spans="3:4">
      <c r="C313" s="72">
        <f>BDD!D299</f>
        <v>0</v>
      </c>
      <c r="D313" s="79">
        <f>INDEX(BDD!$A298:$F328,MATCH(E$13,BDD!$C:$C,0),5)</f>
        <v>0</v>
      </c>
    </row>
    <row r="314" spans="3:4">
      <c r="C314" s="72">
        <f>BDD!D300</f>
        <v>0</v>
      </c>
      <c r="D314" s="79">
        <f>INDEX(BDD!$A299:$F329,MATCH(E$13,BDD!$C:$C,0),5)</f>
        <v>0</v>
      </c>
    </row>
    <row r="315" spans="3:4">
      <c r="C315" s="72">
        <f>BDD!D301</f>
        <v>0</v>
      </c>
      <c r="D315" s="79">
        <f>INDEX(BDD!$A300:$F330,MATCH(E$13,BDD!$C:$C,0),5)</f>
        <v>0</v>
      </c>
    </row>
    <row r="316" spans="3:4">
      <c r="C316" s="72">
        <f>BDD!D302</f>
        <v>0</v>
      </c>
      <c r="D316" s="79">
        <f>INDEX(BDD!$A301:$F331,MATCH(E$13,BDD!$C:$C,0),5)</f>
        <v>0</v>
      </c>
    </row>
    <row r="317" spans="3:4">
      <c r="C317" s="72">
        <f>BDD!D303</f>
        <v>0</v>
      </c>
      <c r="D317" s="79">
        <f>INDEX(BDD!$A302:$F332,MATCH(E$13,BDD!$C:$C,0),5)</f>
        <v>0</v>
      </c>
    </row>
    <row r="318" spans="3:4">
      <c r="C318" s="72">
        <f>BDD!D304</f>
        <v>0</v>
      </c>
      <c r="D318" s="79">
        <f>INDEX(BDD!$A303:$F333,MATCH(E$13,BDD!$C:$C,0),5)</f>
        <v>0</v>
      </c>
    </row>
    <row r="319" spans="3:4">
      <c r="C319" s="72">
        <f>BDD!D305</f>
        <v>0</v>
      </c>
      <c r="D319" s="79">
        <f>INDEX(BDD!$A304:$F334,MATCH(E$13,BDD!$C:$C,0),5)</f>
        <v>0</v>
      </c>
    </row>
    <row r="320" spans="3:4">
      <c r="C320" s="72">
        <f>BDD!D306</f>
        <v>0</v>
      </c>
      <c r="D320" s="79">
        <f>INDEX(BDD!$A305:$F335,MATCH(E$13,BDD!$C:$C,0),5)</f>
        <v>0</v>
      </c>
    </row>
    <row r="321" spans="3:4">
      <c r="C321" s="72">
        <f>BDD!D307</f>
        <v>0</v>
      </c>
      <c r="D321" s="79">
        <f>INDEX(BDD!$A306:$F336,MATCH(E$13,BDD!$C:$C,0),5)</f>
        <v>0</v>
      </c>
    </row>
    <row r="322" spans="3:4">
      <c r="C322" s="72">
        <f>BDD!D308</f>
        <v>0</v>
      </c>
      <c r="D322" s="79">
        <f>INDEX(BDD!$A307:$F337,MATCH(E$13,BDD!$C:$C,0),5)</f>
        <v>0</v>
      </c>
    </row>
    <row r="323" spans="3:4">
      <c r="C323" s="72">
        <f>BDD!D309</f>
        <v>0</v>
      </c>
      <c r="D323" s="79">
        <f>INDEX(BDD!$A308:$F338,MATCH(E$13,BDD!$C:$C,0),5)</f>
        <v>0</v>
      </c>
    </row>
    <row r="324" spans="3:4">
      <c r="C324" s="72">
        <f>BDD!D310</f>
        <v>0</v>
      </c>
      <c r="D324" s="79">
        <f>INDEX(BDD!$A309:$F339,MATCH(E$13,BDD!$C:$C,0),5)</f>
        <v>0</v>
      </c>
    </row>
    <row r="325" spans="3:4">
      <c r="C325" s="72">
        <f>BDD!D311</f>
        <v>0</v>
      </c>
      <c r="D325" s="79">
        <f>INDEX(BDD!$A310:$F340,MATCH(E$13,BDD!$C:$C,0),5)</f>
        <v>0</v>
      </c>
    </row>
    <row r="326" spans="3:4">
      <c r="C326" s="72">
        <f>BDD!D312</f>
        <v>0</v>
      </c>
      <c r="D326" s="79">
        <f>INDEX(BDD!$A311:$F341,MATCH(E$13,BDD!$C:$C,0),5)</f>
        <v>0</v>
      </c>
    </row>
    <row r="327" spans="3:4">
      <c r="C327" s="72">
        <f>BDD!D313</f>
        <v>0</v>
      </c>
      <c r="D327" s="79">
        <f>INDEX(BDD!$A312:$F342,MATCH(E$13,BDD!$C:$C,0),5)</f>
        <v>0</v>
      </c>
    </row>
    <row r="328" spans="3:4">
      <c r="C328" s="72">
        <f>BDD!D314</f>
        <v>0</v>
      </c>
      <c r="D328" s="79">
        <f>INDEX(BDD!$A313:$F343,MATCH(E$13,BDD!$C:$C,0),5)</f>
        <v>0</v>
      </c>
    </row>
    <row r="329" spans="3:4">
      <c r="C329" s="72">
        <f>BDD!D315</f>
        <v>0</v>
      </c>
      <c r="D329" s="79">
        <f>INDEX(BDD!$A314:$F344,MATCH(E$13,BDD!$C:$C,0),5)</f>
        <v>0</v>
      </c>
    </row>
    <row r="330" spans="3:4">
      <c r="C330" s="72">
        <f>BDD!D316</f>
        <v>0</v>
      </c>
      <c r="D330" s="79">
        <f>INDEX(BDD!$A315:$F345,MATCH(E$13,BDD!$C:$C,0),5)</f>
        <v>0</v>
      </c>
    </row>
    <row r="331" spans="3:4">
      <c r="C331" s="72">
        <f>BDD!D317</f>
        <v>0</v>
      </c>
      <c r="D331" s="79">
        <f>INDEX(BDD!$A316:$F346,MATCH(E$13,BDD!$C:$C,0),5)</f>
        <v>0</v>
      </c>
    </row>
    <row r="332" spans="3:4">
      <c r="C332" s="72">
        <f>BDD!D318</f>
        <v>0</v>
      </c>
      <c r="D332" s="79">
        <f>INDEX(BDD!$A317:$F347,MATCH(E$13,BDD!$C:$C,0),5)</f>
        <v>0</v>
      </c>
    </row>
    <row r="333" spans="3:4">
      <c r="C333" s="72">
        <f>BDD!D319</f>
        <v>0</v>
      </c>
      <c r="D333" s="79">
        <f>INDEX(BDD!$A318:$F348,MATCH(E$13,BDD!$C:$C,0),5)</f>
        <v>0</v>
      </c>
    </row>
    <row r="334" spans="3:4">
      <c r="C334" s="72">
        <f>BDD!D320</f>
        <v>0</v>
      </c>
      <c r="D334" s="79">
        <f>INDEX(BDD!$A319:$F349,MATCH(E$13,BDD!$C:$C,0),5)</f>
        <v>0</v>
      </c>
    </row>
    <row r="335" spans="3:4">
      <c r="C335" s="72">
        <f>BDD!D321</f>
        <v>0</v>
      </c>
      <c r="D335" s="79">
        <f>INDEX(BDD!$A320:$F350,MATCH(E$13,BDD!$C:$C,0),5)</f>
        <v>0</v>
      </c>
    </row>
    <row r="336" spans="3:4">
      <c r="C336" s="72">
        <f>BDD!D322</f>
        <v>0</v>
      </c>
      <c r="D336" s="79">
        <f>INDEX(BDD!$A321:$F351,MATCH(E$13,BDD!$C:$C,0),5)</f>
        <v>0</v>
      </c>
    </row>
    <row r="337" spans="3:4">
      <c r="C337" s="72">
        <f>BDD!D323</f>
        <v>0</v>
      </c>
      <c r="D337" s="79">
        <f>INDEX(BDD!$A322:$F352,MATCH(E$13,BDD!$C:$C,0),5)</f>
        <v>0</v>
      </c>
    </row>
    <row r="338" spans="3:4">
      <c r="C338" s="72">
        <f>BDD!D324</f>
        <v>0</v>
      </c>
      <c r="D338" s="79">
        <f>INDEX(BDD!$A323:$F353,MATCH(E$13,BDD!$C:$C,0),5)</f>
        <v>0</v>
      </c>
    </row>
    <row r="339" spans="3:4">
      <c r="C339" s="72">
        <f>BDD!D325</f>
        <v>0</v>
      </c>
      <c r="D339" s="79">
        <f>INDEX(BDD!$A324:$F354,MATCH(E$13,BDD!$C:$C,0),5)</f>
        <v>0</v>
      </c>
    </row>
    <row r="340" spans="3:4">
      <c r="C340" s="72">
        <f>BDD!D326</f>
        <v>0</v>
      </c>
      <c r="D340" s="79">
        <f>INDEX(BDD!$A325:$F355,MATCH(E$13,BDD!$C:$C,0),5)</f>
        <v>0</v>
      </c>
    </row>
    <row r="341" spans="3:4">
      <c r="C341" s="72">
        <f>BDD!D327</f>
        <v>0</v>
      </c>
      <c r="D341" s="79">
        <f>INDEX(BDD!$A326:$F356,MATCH(E$13,BDD!$C:$C,0),5)</f>
        <v>0</v>
      </c>
    </row>
    <row r="342" spans="3:4">
      <c r="C342" s="72">
        <f>BDD!D328</f>
        <v>0</v>
      </c>
      <c r="D342" s="79">
        <f>INDEX(BDD!$A327:$F357,MATCH(E$13,BDD!$C:$C,0),5)</f>
        <v>0</v>
      </c>
    </row>
    <row r="343" spans="3:4">
      <c r="C343" s="72">
        <f>BDD!D329</f>
        <v>0</v>
      </c>
      <c r="D343" s="79">
        <f>INDEX(BDD!$A328:$F358,MATCH(E$13,BDD!$C:$C,0),5)</f>
        <v>0</v>
      </c>
    </row>
    <row r="344" spans="3:4">
      <c r="C344" s="72">
        <f>BDD!D330</f>
        <v>0</v>
      </c>
      <c r="D344" s="79">
        <f>INDEX(BDD!$A329:$F359,MATCH(E$13,BDD!$C:$C,0),5)</f>
        <v>0</v>
      </c>
    </row>
    <row r="345" spans="3:4">
      <c r="C345" s="72">
        <f>BDD!D331</f>
        <v>0</v>
      </c>
      <c r="D345" s="79">
        <f>INDEX(BDD!$A330:$F360,MATCH(E$13,BDD!$C:$C,0),5)</f>
        <v>0</v>
      </c>
    </row>
    <row r="346" spans="3:4">
      <c r="C346" s="72">
        <f>BDD!D332</f>
        <v>0</v>
      </c>
      <c r="D346" s="79">
        <f>INDEX(BDD!$A331:$F361,MATCH(E$13,BDD!$C:$C,0),5)</f>
        <v>0</v>
      </c>
    </row>
    <row r="347" spans="3:4">
      <c r="C347" s="72">
        <f>BDD!D333</f>
        <v>0</v>
      </c>
      <c r="D347" s="79">
        <f>INDEX(BDD!$A332:$F362,MATCH(E$13,BDD!$C:$C,0),5)</f>
        <v>0</v>
      </c>
    </row>
    <row r="348" spans="3:4">
      <c r="C348" s="72">
        <f>BDD!D334</f>
        <v>0</v>
      </c>
      <c r="D348" s="79">
        <f>INDEX(BDD!$A333:$F363,MATCH(E$13,BDD!$C:$C,0),5)</f>
        <v>0</v>
      </c>
    </row>
    <row r="349" spans="3:4">
      <c r="C349" s="72">
        <f>BDD!D335</f>
        <v>0</v>
      </c>
      <c r="D349" s="79">
        <f>INDEX(BDD!$A334:$F364,MATCH(E$13,BDD!$C:$C,0),5)</f>
        <v>0</v>
      </c>
    </row>
    <row r="350" spans="3:4">
      <c r="C350" s="72">
        <f>BDD!D336</f>
        <v>0</v>
      </c>
      <c r="D350" s="79">
        <f>INDEX(BDD!$A335:$F365,MATCH(E$13,BDD!$C:$C,0),5)</f>
        <v>0</v>
      </c>
    </row>
    <row r="351" spans="3:4">
      <c r="C351" s="72">
        <f>BDD!D337</f>
        <v>0</v>
      </c>
      <c r="D351" s="79">
        <f>INDEX(BDD!$A336:$F366,MATCH(E$13,BDD!$C:$C,0),5)</f>
        <v>0</v>
      </c>
    </row>
    <row r="352" spans="3:4">
      <c r="C352" s="72">
        <f>BDD!D338</f>
        <v>0</v>
      </c>
      <c r="D352" s="79">
        <f>INDEX(BDD!$A337:$F367,MATCH(E$13,BDD!$C:$C,0),5)</f>
        <v>0</v>
      </c>
    </row>
    <row r="353" spans="3:4">
      <c r="C353" s="72">
        <f>BDD!D339</f>
        <v>0</v>
      </c>
      <c r="D353" s="79">
        <f>INDEX(BDD!$A338:$F368,MATCH(E$13,BDD!$C:$C,0),5)</f>
        <v>0</v>
      </c>
    </row>
    <row r="354" spans="3:4">
      <c r="C354" s="72">
        <f>BDD!D340</f>
        <v>0</v>
      </c>
      <c r="D354" s="79">
        <f>INDEX(BDD!$A339:$F369,MATCH(E$13,BDD!$C:$C,0),5)</f>
        <v>0</v>
      </c>
    </row>
    <row r="355" spans="3:4">
      <c r="C355" s="72">
        <f>BDD!D341</f>
        <v>0</v>
      </c>
      <c r="D355" s="79">
        <f>INDEX(BDD!$A340:$F370,MATCH(E$13,BDD!$C:$C,0),5)</f>
        <v>0</v>
      </c>
    </row>
    <row r="356" spans="3:4">
      <c r="C356" s="72">
        <f>BDD!D342</f>
        <v>0</v>
      </c>
      <c r="D356" s="79">
        <f>INDEX(BDD!$A341:$F371,MATCH(E$13,BDD!$C:$C,0),5)</f>
        <v>0</v>
      </c>
    </row>
    <row r="357" spans="3:4">
      <c r="C357" s="72">
        <f>BDD!D343</f>
        <v>0</v>
      </c>
      <c r="D357" s="79">
        <f>INDEX(BDD!$A342:$F372,MATCH(E$13,BDD!$C:$C,0),5)</f>
        <v>0</v>
      </c>
    </row>
    <row r="358" spans="3:4">
      <c r="C358" s="72">
        <f>BDD!D344</f>
        <v>0</v>
      </c>
      <c r="D358" s="79">
        <f>INDEX(BDD!$A343:$F373,MATCH(E$13,BDD!$C:$C,0),5)</f>
        <v>0</v>
      </c>
    </row>
    <row r="359" spans="3:4">
      <c r="C359" s="72">
        <f>BDD!D345</f>
        <v>0</v>
      </c>
      <c r="D359" s="79">
        <f>INDEX(BDD!$A344:$F374,MATCH(E$13,BDD!$C:$C,0),5)</f>
        <v>0</v>
      </c>
    </row>
    <row r="360" spans="3:4">
      <c r="C360" s="72">
        <f>BDD!D346</f>
        <v>0</v>
      </c>
      <c r="D360" s="79">
        <f>INDEX(BDD!$A345:$F375,MATCH(E$13,BDD!$C:$C,0),5)</f>
        <v>0</v>
      </c>
    </row>
    <row r="361" spans="3:4">
      <c r="C361" s="72">
        <f>BDD!D347</f>
        <v>0</v>
      </c>
      <c r="D361" s="79">
        <f>INDEX(BDD!$A346:$F376,MATCH(E$13,BDD!$C:$C,0),5)</f>
        <v>0</v>
      </c>
    </row>
    <row r="362" spans="3:4">
      <c r="C362" s="72">
        <f>BDD!D348</f>
        <v>0</v>
      </c>
      <c r="D362" s="79">
        <f>INDEX(BDD!$A347:$F377,MATCH(E$13,BDD!$C:$C,0),5)</f>
        <v>0</v>
      </c>
    </row>
    <row r="363" spans="3:4">
      <c r="C363" s="72">
        <f>BDD!D349</f>
        <v>0</v>
      </c>
      <c r="D363" s="79">
        <f>INDEX(BDD!$A348:$F378,MATCH(E$13,BDD!$C:$C,0),5)</f>
        <v>0</v>
      </c>
    </row>
    <row r="364" spans="3:4">
      <c r="C364" s="72">
        <f>BDD!D350</f>
        <v>0</v>
      </c>
      <c r="D364" s="79">
        <f>INDEX(BDD!$A349:$F379,MATCH(E$13,BDD!$C:$C,0),5)</f>
        <v>0</v>
      </c>
    </row>
    <row r="365" spans="3:4">
      <c r="C365" s="72">
        <f>BDD!D351</f>
        <v>0</v>
      </c>
      <c r="D365" s="79">
        <f>INDEX(BDD!$A350:$F380,MATCH(E$13,BDD!$C:$C,0),5)</f>
        <v>0</v>
      </c>
    </row>
    <row r="366" spans="3:4">
      <c r="C366" s="72">
        <f>BDD!D352</f>
        <v>0</v>
      </c>
      <c r="D366" s="79">
        <f>INDEX(BDD!$A351:$F381,MATCH(E$13,BDD!$C:$C,0),5)</f>
        <v>0</v>
      </c>
    </row>
    <row r="367" spans="3:4">
      <c r="C367" s="72">
        <f>BDD!D353</f>
        <v>0</v>
      </c>
      <c r="D367" s="79">
        <f>INDEX(BDD!$A352:$F382,MATCH(E$13,BDD!$C:$C,0),5)</f>
        <v>0</v>
      </c>
    </row>
    <row r="368" spans="3:4">
      <c r="C368" s="72">
        <f>BDD!D354</f>
        <v>0</v>
      </c>
      <c r="D368" s="79">
        <f>INDEX(BDD!$A353:$F383,MATCH(E$13,BDD!$C:$C,0),5)</f>
        <v>0</v>
      </c>
    </row>
    <row r="369" spans="3:4">
      <c r="C369" s="72">
        <f>BDD!D355</f>
        <v>0</v>
      </c>
      <c r="D369" s="79">
        <f>INDEX(BDD!$A354:$F384,MATCH(E$13,BDD!$C:$C,0),5)</f>
        <v>0</v>
      </c>
    </row>
    <row r="370" spans="3:4">
      <c r="C370" s="72">
        <f>BDD!D356</f>
        <v>0</v>
      </c>
      <c r="D370" s="79">
        <f>INDEX(BDD!$A355:$F385,MATCH(E$13,BDD!$C:$C,0),5)</f>
        <v>0</v>
      </c>
    </row>
    <row r="371" spans="3:4">
      <c r="C371" s="72">
        <f>BDD!D357</f>
        <v>0</v>
      </c>
      <c r="D371" s="79">
        <f>INDEX(BDD!$A356:$F386,MATCH(E$13,BDD!$C:$C,0),5)</f>
        <v>0</v>
      </c>
    </row>
    <row r="372" spans="3:4">
      <c r="C372" s="72">
        <f>BDD!D358</f>
        <v>0</v>
      </c>
      <c r="D372" s="79">
        <f>INDEX(BDD!$A357:$F387,MATCH(E$13,BDD!$C:$C,0),5)</f>
        <v>0</v>
      </c>
    </row>
    <row r="373" spans="3:4">
      <c r="C373" s="72">
        <f>BDD!D359</f>
        <v>0</v>
      </c>
      <c r="D373" s="79">
        <f>INDEX(BDD!$A358:$F388,MATCH(E$13,BDD!$C:$C,0),5)</f>
        <v>0</v>
      </c>
    </row>
    <row r="374" spans="3:4">
      <c r="C374" s="72">
        <f>BDD!D360</f>
        <v>0</v>
      </c>
      <c r="D374" s="79">
        <f>INDEX(BDD!$A359:$F389,MATCH(E$13,BDD!$C:$C,0),5)</f>
        <v>0</v>
      </c>
    </row>
    <row r="375" spans="3:4">
      <c r="C375" s="72">
        <f>BDD!D361</f>
        <v>0</v>
      </c>
      <c r="D375" s="79">
        <f>INDEX(BDD!$A360:$F390,MATCH(E$13,BDD!$C:$C,0),5)</f>
        <v>0</v>
      </c>
    </row>
    <row r="376" spans="3:4">
      <c r="C376" s="72">
        <f>BDD!D362</f>
        <v>0</v>
      </c>
      <c r="D376" s="79">
        <f>INDEX(BDD!$A361:$F391,MATCH(E$13,BDD!$C:$C,0),5)</f>
        <v>0</v>
      </c>
    </row>
    <row r="377" spans="3:4">
      <c r="C377" s="72">
        <f>BDD!D363</f>
        <v>0</v>
      </c>
      <c r="D377" s="79">
        <f>INDEX(BDD!$A362:$F392,MATCH(E$13,BDD!$C:$C,0),5)</f>
        <v>0</v>
      </c>
    </row>
    <row r="378" spans="3:4">
      <c r="C378" s="72">
        <f>BDD!D364</f>
        <v>0</v>
      </c>
      <c r="D378" s="79">
        <f>INDEX(BDD!$A363:$F393,MATCH(E$13,BDD!$C:$C,0),5)</f>
        <v>0</v>
      </c>
    </row>
    <row r="379" spans="3:4">
      <c r="C379" s="72">
        <f>BDD!D365</f>
        <v>0</v>
      </c>
      <c r="D379" s="79">
        <f>INDEX(BDD!$A364:$F394,MATCH(E$13,BDD!$C:$C,0),5)</f>
        <v>0</v>
      </c>
    </row>
    <row r="380" spans="3:4">
      <c r="C380" s="72">
        <f>BDD!D366</f>
        <v>0</v>
      </c>
      <c r="D380" s="79">
        <f>INDEX(BDD!$A365:$F395,MATCH(E$13,BDD!$C:$C,0),5)</f>
        <v>0</v>
      </c>
    </row>
    <row r="381" spans="3:4">
      <c r="C381" s="72">
        <f>BDD!D367</f>
        <v>0</v>
      </c>
      <c r="D381" s="79">
        <f>INDEX(BDD!$A366:$F396,MATCH(E$13,BDD!$C:$C,0),5)</f>
        <v>0</v>
      </c>
    </row>
    <row r="382" spans="3:4">
      <c r="C382" s="72">
        <f>BDD!D368</f>
        <v>0</v>
      </c>
      <c r="D382" s="79">
        <f>INDEX(BDD!$A367:$F397,MATCH(E$13,BDD!$C:$C,0),5)</f>
        <v>0</v>
      </c>
    </row>
    <row r="383" spans="3:4">
      <c r="C383" s="72">
        <f>BDD!D369</f>
        <v>0</v>
      </c>
      <c r="D383" s="79">
        <f>INDEX(BDD!$A368:$F398,MATCH(E$13,BDD!$C:$C,0),5)</f>
        <v>0</v>
      </c>
    </row>
    <row r="384" spans="3:4">
      <c r="C384" s="72">
        <f>BDD!D370</f>
        <v>0</v>
      </c>
      <c r="D384" s="79">
        <f>INDEX(BDD!$A369:$F399,MATCH(E$13,BDD!$C:$C,0),5)</f>
        <v>0</v>
      </c>
    </row>
    <row r="385" spans="3:4">
      <c r="C385" s="72">
        <f>BDD!D371</f>
        <v>0</v>
      </c>
      <c r="D385" s="79">
        <f>INDEX(BDD!$A370:$F400,MATCH(E$13,BDD!$C:$C,0),5)</f>
        <v>0</v>
      </c>
    </row>
    <row r="386" spans="3:4">
      <c r="C386" s="72">
        <f>BDD!D372</f>
        <v>0</v>
      </c>
      <c r="D386" s="79">
        <f>INDEX(BDD!$A371:$F401,MATCH(E$13,BDD!$C:$C,0),5)</f>
        <v>0</v>
      </c>
    </row>
    <row r="387" spans="3:4">
      <c r="C387" s="72">
        <f>BDD!D373</f>
        <v>0</v>
      </c>
      <c r="D387" s="79">
        <f>INDEX(BDD!$A372:$F402,MATCH(E$13,BDD!$C:$C,0),5)</f>
        <v>0</v>
      </c>
    </row>
    <row r="388" spans="3:4">
      <c r="C388" s="72">
        <f>BDD!D374</f>
        <v>0</v>
      </c>
      <c r="D388" s="79">
        <f>INDEX(BDD!$A373:$F403,MATCH(E$13,BDD!$C:$C,0),5)</f>
        <v>0</v>
      </c>
    </row>
    <row r="389" spans="3:4">
      <c r="C389" s="72">
        <f>BDD!D375</f>
        <v>0</v>
      </c>
      <c r="D389" s="79">
        <f>INDEX(BDD!$A374:$F404,MATCH(E$13,BDD!$C:$C,0),5)</f>
        <v>0</v>
      </c>
    </row>
    <row r="390" spans="3:4">
      <c r="C390" s="72">
        <f>BDD!D376</f>
        <v>0</v>
      </c>
      <c r="D390" s="79">
        <f>INDEX(BDD!$A375:$F405,MATCH(E$13,BDD!$C:$C,0),5)</f>
        <v>0</v>
      </c>
    </row>
    <row r="391" spans="3:4">
      <c r="C391" s="72">
        <f>BDD!D377</f>
        <v>0</v>
      </c>
      <c r="D391" s="79">
        <f>INDEX(BDD!$A376:$F406,MATCH(E$13,BDD!$C:$C,0),5)</f>
        <v>0</v>
      </c>
    </row>
    <row r="392" spans="3:4">
      <c r="C392" s="72">
        <f>BDD!D378</f>
        <v>0</v>
      </c>
      <c r="D392" s="79">
        <f>INDEX(BDD!$A377:$F407,MATCH(E$13,BDD!$C:$C,0),5)</f>
        <v>0</v>
      </c>
    </row>
    <row r="393" spans="3:4">
      <c r="C393" s="72">
        <f>BDD!D379</f>
        <v>0</v>
      </c>
      <c r="D393" s="79">
        <f>INDEX(BDD!$A378:$F408,MATCH(E$13,BDD!$C:$C,0),5)</f>
        <v>0</v>
      </c>
    </row>
    <row r="394" spans="3:4">
      <c r="C394" s="72">
        <f>BDD!D380</f>
        <v>0</v>
      </c>
      <c r="D394" s="79">
        <f>INDEX(BDD!$A379:$F409,MATCH(E$13,BDD!$C:$C,0),5)</f>
        <v>0</v>
      </c>
    </row>
    <row r="395" spans="3:4">
      <c r="C395" s="72">
        <f>BDD!D381</f>
        <v>0</v>
      </c>
      <c r="D395" s="79">
        <f>INDEX(BDD!$A380:$F410,MATCH(E$13,BDD!$C:$C,0),5)</f>
        <v>0</v>
      </c>
    </row>
    <row r="396" spans="3:4">
      <c r="C396" s="72">
        <f>BDD!D382</f>
        <v>0</v>
      </c>
      <c r="D396" s="79">
        <f>INDEX(BDD!$A381:$F411,MATCH(E$13,BDD!$C:$C,0),5)</f>
        <v>0</v>
      </c>
    </row>
    <row r="397" spans="3:4">
      <c r="C397" s="72">
        <f>BDD!D383</f>
        <v>0</v>
      </c>
      <c r="D397" s="79">
        <f>INDEX(BDD!$A382:$F412,MATCH(E$13,BDD!$C:$C,0),5)</f>
        <v>0</v>
      </c>
    </row>
    <row r="398" spans="3:4">
      <c r="C398" s="72">
        <f>BDD!D384</f>
        <v>0</v>
      </c>
      <c r="D398" s="79">
        <f>INDEX(BDD!$A383:$F413,MATCH(E$13,BDD!$C:$C,0),5)</f>
        <v>0</v>
      </c>
    </row>
    <row r="399" spans="3:4">
      <c r="C399" s="72">
        <f>BDD!D385</f>
        <v>0</v>
      </c>
      <c r="D399" s="79">
        <f>INDEX(BDD!$A384:$F414,MATCH(E$13,BDD!$C:$C,0),5)</f>
        <v>0</v>
      </c>
    </row>
    <row r="400" spans="3:4">
      <c r="C400" s="72">
        <f>BDD!D386</f>
        <v>0</v>
      </c>
      <c r="D400" s="79">
        <f>INDEX(BDD!$A385:$F415,MATCH(E$13,BDD!$C:$C,0),5)</f>
        <v>0</v>
      </c>
    </row>
    <row r="401" spans="3:4">
      <c r="C401" s="72">
        <f>BDD!D387</f>
        <v>0</v>
      </c>
      <c r="D401" s="79">
        <f>INDEX(BDD!$A386:$F416,MATCH(E$13,BDD!$C:$C,0),5)</f>
        <v>0</v>
      </c>
    </row>
    <row r="402" spans="3:4">
      <c r="C402" s="72">
        <f>BDD!D388</f>
        <v>0</v>
      </c>
      <c r="D402" s="79">
        <f>INDEX(BDD!$A387:$F417,MATCH(E$13,BDD!$C:$C,0),5)</f>
        <v>0</v>
      </c>
    </row>
    <row r="403" spans="3:4">
      <c r="C403" s="72">
        <f>BDD!D389</f>
        <v>0</v>
      </c>
      <c r="D403" s="79">
        <f>INDEX(BDD!$A388:$F418,MATCH(E$13,BDD!$C:$C,0),5)</f>
        <v>0</v>
      </c>
    </row>
    <row r="404" spans="3:4">
      <c r="C404" s="72">
        <f>BDD!D390</f>
        <v>0</v>
      </c>
      <c r="D404" s="79">
        <f>INDEX(BDD!$A389:$F419,MATCH(E$13,BDD!$C:$C,0),5)</f>
        <v>0</v>
      </c>
    </row>
    <row r="405" spans="3:4">
      <c r="C405" s="72">
        <f>BDD!D391</f>
        <v>0</v>
      </c>
      <c r="D405" s="79">
        <f>INDEX(BDD!$A390:$F420,MATCH(E$13,BDD!$C:$C,0),5)</f>
        <v>0</v>
      </c>
    </row>
    <row r="406" spans="3:4">
      <c r="C406" s="72">
        <f>BDD!D392</f>
        <v>0</v>
      </c>
      <c r="D406" s="79">
        <f>INDEX(BDD!$A391:$F421,MATCH(E$13,BDD!$C:$C,0),5)</f>
        <v>0</v>
      </c>
    </row>
    <row r="407" spans="3:4">
      <c r="C407" s="72">
        <f>BDD!D393</f>
        <v>0</v>
      </c>
      <c r="D407" s="79">
        <f>INDEX(BDD!$A392:$F422,MATCH(E$13,BDD!$C:$C,0),5)</f>
        <v>0</v>
      </c>
    </row>
    <row r="408" spans="3:4">
      <c r="C408" s="72">
        <f>BDD!D394</f>
        <v>0</v>
      </c>
      <c r="D408" s="79">
        <f>INDEX(BDD!$A393:$F423,MATCH(E$13,BDD!$C:$C,0),5)</f>
        <v>0</v>
      </c>
    </row>
    <row r="409" spans="3:4">
      <c r="C409" s="72">
        <f>BDD!D395</f>
        <v>0</v>
      </c>
      <c r="D409" s="79">
        <f>INDEX(BDD!$A394:$F424,MATCH(E$13,BDD!$C:$C,0),5)</f>
        <v>0</v>
      </c>
    </row>
    <row r="410" spans="3:4">
      <c r="C410" s="72">
        <f>BDD!D396</f>
        <v>0</v>
      </c>
      <c r="D410" s="79">
        <f>INDEX(BDD!$A395:$F425,MATCH(E$13,BDD!$C:$C,0),5)</f>
        <v>0</v>
      </c>
    </row>
    <row r="411" spans="3:4">
      <c r="C411" s="72">
        <f>BDD!D397</f>
        <v>0</v>
      </c>
      <c r="D411" s="79">
        <f>INDEX(BDD!$A396:$F426,MATCH(E$13,BDD!$C:$C,0),5)</f>
        <v>0</v>
      </c>
    </row>
    <row r="412" spans="3:4">
      <c r="C412" s="72">
        <f>BDD!D398</f>
        <v>0</v>
      </c>
      <c r="D412" s="79">
        <f>INDEX(BDD!$A397:$F427,MATCH(E$13,BDD!$C:$C,0),5)</f>
        <v>0</v>
      </c>
    </row>
    <row r="413" spans="3:4">
      <c r="C413" s="72">
        <f>BDD!D399</f>
        <v>0</v>
      </c>
      <c r="D413" s="79">
        <f>INDEX(BDD!$A398:$F428,MATCH(E$13,BDD!$C:$C,0),5)</f>
        <v>0</v>
      </c>
    </row>
    <row r="414" spans="3:4">
      <c r="C414" s="72">
        <f>BDD!D400</f>
        <v>0</v>
      </c>
      <c r="D414" s="79">
        <f>INDEX(BDD!$A399:$F429,MATCH(E$13,BDD!$C:$C,0),5)</f>
        <v>0</v>
      </c>
    </row>
    <row r="415" spans="3:4">
      <c r="C415" s="72">
        <f>BDD!D401</f>
        <v>0</v>
      </c>
      <c r="D415" s="79">
        <f>INDEX(BDD!$A400:$F430,MATCH(E$13,BDD!$C:$C,0),5)</f>
        <v>0</v>
      </c>
    </row>
    <row r="416" spans="3:4">
      <c r="C416" s="72">
        <f>BDD!D402</f>
        <v>0</v>
      </c>
      <c r="D416" s="79">
        <f>INDEX(BDD!$A401:$F431,MATCH(E$13,BDD!$C:$C,0),5)</f>
        <v>0</v>
      </c>
    </row>
    <row r="417" spans="3:4">
      <c r="C417" s="72">
        <f>BDD!D403</f>
        <v>0</v>
      </c>
      <c r="D417" s="79">
        <f>INDEX(BDD!$A402:$F432,MATCH(E$13,BDD!$C:$C,0),5)</f>
        <v>0</v>
      </c>
    </row>
    <row r="418" spans="3:4">
      <c r="C418" s="72">
        <f>BDD!D404</f>
        <v>0</v>
      </c>
      <c r="D418" s="79">
        <f>INDEX(BDD!$A403:$F433,MATCH(E$13,BDD!$C:$C,0),5)</f>
        <v>0</v>
      </c>
    </row>
    <row r="419" spans="3:4">
      <c r="C419" s="72">
        <f>BDD!D405</f>
        <v>0</v>
      </c>
      <c r="D419" s="79">
        <f>INDEX(BDD!$A404:$F434,MATCH(E$13,BDD!$C:$C,0),5)</f>
        <v>0</v>
      </c>
    </row>
    <row r="420" spans="3:4">
      <c r="C420" s="72">
        <f>BDD!D406</f>
        <v>0</v>
      </c>
      <c r="D420" s="79">
        <f>INDEX(BDD!$A405:$F435,MATCH(E$13,BDD!$C:$C,0),5)</f>
        <v>0</v>
      </c>
    </row>
    <row r="421" spans="3:4">
      <c r="C421" s="72">
        <f>BDD!D407</f>
        <v>0</v>
      </c>
      <c r="D421" s="79">
        <f>INDEX(BDD!$A406:$F436,MATCH(E$13,BDD!$C:$C,0),5)</f>
        <v>0</v>
      </c>
    </row>
    <row r="422" spans="3:4">
      <c r="C422" s="72">
        <f>BDD!D408</f>
        <v>0</v>
      </c>
      <c r="D422" s="79">
        <f>INDEX(BDD!$A407:$F437,MATCH(E$13,BDD!$C:$C,0),5)</f>
        <v>0</v>
      </c>
    </row>
    <row r="423" spans="3:4">
      <c r="C423" s="72">
        <f>BDD!D409</f>
        <v>0</v>
      </c>
      <c r="D423" s="79">
        <f>INDEX(BDD!$A408:$F438,MATCH(E$13,BDD!$C:$C,0),5)</f>
        <v>0</v>
      </c>
    </row>
    <row r="424" spans="3:4">
      <c r="C424" s="72">
        <f>BDD!D410</f>
        <v>0</v>
      </c>
      <c r="D424" s="79">
        <f>INDEX(BDD!$A409:$F439,MATCH(E$13,BDD!$C:$C,0),5)</f>
        <v>0</v>
      </c>
    </row>
    <row r="425" spans="3:4">
      <c r="C425" s="72">
        <f>BDD!D411</f>
        <v>0</v>
      </c>
      <c r="D425" s="79">
        <f>INDEX(BDD!$A410:$F440,MATCH(E$13,BDD!$C:$C,0),5)</f>
        <v>0</v>
      </c>
    </row>
    <row r="426" spans="3:4">
      <c r="C426" s="72">
        <f>BDD!D412</f>
        <v>0</v>
      </c>
      <c r="D426" s="79">
        <f>INDEX(BDD!$A411:$F441,MATCH(E$13,BDD!$C:$C,0),5)</f>
        <v>0</v>
      </c>
    </row>
    <row r="427" spans="3:4">
      <c r="C427" s="72">
        <f>BDD!D413</f>
        <v>0</v>
      </c>
      <c r="D427" s="79">
        <f>INDEX(BDD!$A412:$F442,MATCH(E$13,BDD!$C:$C,0),5)</f>
        <v>0</v>
      </c>
    </row>
    <row r="428" spans="3:4">
      <c r="C428" s="72">
        <f>BDD!D414</f>
        <v>0</v>
      </c>
      <c r="D428" s="79">
        <f>INDEX(BDD!$A413:$F443,MATCH(E$13,BDD!$C:$C,0),5)</f>
        <v>0</v>
      </c>
    </row>
    <row r="429" spans="3:4">
      <c r="C429" s="72">
        <f>BDD!D415</f>
        <v>0</v>
      </c>
      <c r="D429" s="79">
        <f>INDEX(BDD!$A414:$F444,MATCH(E$13,BDD!$C:$C,0),5)</f>
        <v>0</v>
      </c>
    </row>
    <row r="430" spans="3:4">
      <c r="C430" s="72">
        <f>BDD!D416</f>
        <v>0</v>
      </c>
      <c r="D430" s="79">
        <f>INDEX(BDD!$A415:$F445,MATCH(E$13,BDD!$C:$C,0),5)</f>
        <v>0</v>
      </c>
    </row>
    <row r="431" spans="3:4">
      <c r="C431" s="72">
        <f>BDD!D417</f>
        <v>0</v>
      </c>
      <c r="D431" s="79">
        <f>INDEX(BDD!$A416:$F446,MATCH(E$13,BDD!$C:$C,0),5)</f>
        <v>0</v>
      </c>
    </row>
    <row r="432" spans="3:4">
      <c r="C432" s="72">
        <f>BDD!D418</f>
        <v>0</v>
      </c>
      <c r="D432" s="79">
        <f>INDEX(BDD!$A417:$F447,MATCH(E$13,BDD!$C:$C,0),5)</f>
        <v>0</v>
      </c>
    </row>
    <row r="433" spans="3:4">
      <c r="C433" s="72">
        <f>BDD!D419</f>
        <v>0</v>
      </c>
      <c r="D433" s="79">
        <f>INDEX(BDD!$A418:$F448,MATCH(E$13,BDD!$C:$C,0),5)</f>
        <v>0</v>
      </c>
    </row>
    <row r="434" spans="3:4">
      <c r="C434" s="72">
        <f>BDD!D420</f>
        <v>0</v>
      </c>
      <c r="D434" s="79">
        <f>INDEX(BDD!$A419:$F449,MATCH(E$13,BDD!$C:$C,0),5)</f>
        <v>0</v>
      </c>
    </row>
    <row r="435" spans="3:4">
      <c r="C435" s="72">
        <f>BDD!D421</f>
        <v>0</v>
      </c>
      <c r="D435" s="79">
        <f>INDEX(BDD!$A420:$F450,MATCH(E$13,BDD!$C:$C,0),5)</f>
        <v>0</v>
      </c>
    </row>
    <row r="436" spans="3:4">
      <c r="C436" s="72">
        <f>BDD!D422</f>
        <v>0</v>
      </c>
      <c r="D436" s="79">
        <f>INDEX(BDD!$A421:$F451,MATCH(E$13,BDD!$C:$C,0),5)</f>
        <v>0</v>
      </c>
    </row>
    <row r="437" spans="3:4">
      <c r="C437" s="72">
        <f>BDD!D423</f>
        <v>0</v>
      </c>
      <c r="D437" s="79">
        <f>INDEX(BDD!$A422:$F452,MATCH(E$13,BDD!$C:$C,0),5)</f>
        <v>0</v>
      </c>
    </row>
    <row r="438" spans="3:4">
      <c r="C438" s="72">
        <f>BDD!D424</f>
        <v>0</v>
      </c>
      <c r="D438" s="79">
        <f>INDEX(BDD!$A423:$F453,MATCH(E$13,BDD!$C:$C,0),5)</f>
        <v>0</v>
      </c>
    </row>
    <row r="439" spans="3:4">
      <c r="C439" s="72">
        <f>BDD!D425</f>
        <v>0</v>
      </c>
      <c r="D439" s="79">
        <f>INDEX(BDD!$A424:$F454,MATCH(E$13,BDD!$C:$C,0),5)</f>
        <v>0</v>
      </c>
    </row>
    <row r="440" spans="3:4">
      <c r="C440" s="72">
        <f>BDD!D426</f>
        <v>0</v>
      </c>
      <c r="D440" s="79">
        <f>INDEX(BDD!$A425:$F455,MATCH(E$13,BDD!$C:$C,0),5)</f>
        <v>0</v>
      </c>
    </row>
    <row r="441" spans="3:4">
      <c r="C441" s="72">
        <f>BDD!D427</f>
        <v>0</v>
      </c>
      <c r="D441" s="79">
        <f>INDEX(BDD!$A426:$F456,MATCH(E$13,BDD!$C:$C,0),5)</f>
        <v>0</v>
      </c>
    </row>
    <row r="442" spans="3:4">
      <c r="C442" s="72">
        <f>BDD!D428</f>
        <v>0</v>
      </c>
      <c r="D442" s="79">
        <f>INDEX(BDD!$A427:$F457,MATCH(E$13,BDD!$C:$C,0),5)</f>
        <v>0</v>
      </c>
    </row>
    <row r="443" spans="3:4">
      <c r="C443" s="72">
        <f>BDD!D429</f>
        <v>0</v>
      </c>
      <c r="D443" s="79">
        <f>INDEX(BDD!$A428:$F458,MATCH(E$13,BDD!$C:$C,0),5)</f>
        <v>0</v>
      </c>
    </row>
    <row r="444" spans="3:4">
      <c r="C444" s="72">
        <f>BDD!D430</f>
        <v>0</v>
      </c>
      <c r="D444" s="79">
        <f>INDEX(BDD!$A429:$F459,MATCH(E$13,BDD!$C:$C,0),5)</f>
        <v>0</v>
      </c>
    </row>
    <row r="445" spans="3:4">
      <c r="C445" s="72">
        <f>BDD!D431</f>
        <v>0</v>
      </c>
      <c r="D445" s="79">
        <f>INDEX(BDD!$A430:$F460,MATCH(E$13,BDD!$C:$C,0),5)</f>
        <v>0</v>
      </c>
    </row>
    <row r="446" spans="3:4">
      <c r="C446" s="72">
        <f>BDD!D432</f>
        <v>0</v>
      </c>
      <c r="D446" s="79">
        <f>INDEX(BDD!$A431:$F461,MATCH(E$13,BDD!$C:$C,0),5)</f>
        <v>0</v>
      </c>
    </row>
    <row r="447" spans="3:4">
      <c r="C447" s="72">
        <f>BDD!D433</f>
        <v>0</v>
      </c>
      <c r="D447" s="79">
        <f>INDEX(BDD!$A432:$F462,MATCH(E$13,BDD!$C:$C,0),5)</f>
        <v>0</v>
      </c>
    </row>
    <row r="448" spans="3:4">
      <c r="C448" s="72">
        <f>BDD!D434</f>
        <v>0</v>
      </c>
      <c r="D448" s="79">
        <f>INDEX(BDD!$A433:$F463,MATCH(E$13,BDD!$C:$C,0),5)</f>
        <v>0</v>
      </c>
    </row>
    <row r="449" spans="3:4">
      <c r="C449" s="72">
        <f>BDD!D435</f>
        <v>0</v>
      </c>
      <c r="D449" s="79">
        <f>INDEX(BDD!$A434:$F464,MATCH(E$13,BDD!$C:$C,0),5)</f>
        <v>0</v>
      </c>
    </row>
    <row r="450" spans="3:4">
      <c r="C450" s="72">
        <f>BDD!D436</f>
        <v>0</v>
      </c>
      <c r="D450" s="79">
        <f>INDEX(BDD!$A435:$F465,MATCH(E$13,BDD!$C:$C,0),5)</f>
        <v>0</v>
      </c>
    </row>
    <row r="451" spans="3:4">
      <c r="C451" s="72">
        <f>BDD!D437</f>
        <v>0</v>
      </c>
      <c r="D451" s="79">
        <f>INDEX(BDD!$A436:$F466,MATCH(E$13,BDD!$C:$C,0),5)</f>
        <v>0</v>
      </c>
    </row>
    <row r="452" spans="3:4">
      <c r="C452" s="72">
        <f>BDD!D438</f>
        <v>0</v>
      </c>
      <c r="D452" s="79">
        <f>INDEX(BDD!$A437:$F467,MATCH(E$13,BDD!$C:$C,0),5)</f>
        <v>0</v>
      </c>
    </row>
    <row r="453" spans="3:4">
      <c r="C453" s="72">
        <f>BDD!D439</f>
        <v>0</v>
      </c>
      <c r="D453" s="79">
        <f>INDEX(BDD!$A438:$F468,MATCH(E$13,BDD!$C:$C,0),5)</f>
        <v>0</v>
      </c>
    </row>
    <row r="454" spans="3:4">
      <c r="C454" s="72">
        <f>BDD!D440</f>
        <v>0</v>
      </c>
      <c r="D454" s="79">
        <f>INDEX(BDD!$A439:$F469,MATCH(E$13,BDD!$C:$C,0),5)</f>
        <v>0</v>
      </c>
    </row>
    <row r="455" spans="3:4">
      <c r="C455" s="72">
        <f>BDD!D441</f>
        <v>0</v>
      </c>
      <c r="D455" s="79">
        <f>INDEX(BDD!$A440:$F470,MATCH(E$13,BDD!$C:$C,0),5)</f>
        <v>0</v>
      </c>
    </row>
    <row r="456" spans="3:4">
      <c r="C456" s="72">
        <f>BDD!D442</f>
        <v>0</v>
      </c>
      <c r="D456" s="79">
        <f>INDEX(BDD!$A441:$F471,MATCH(E$13,BDD!$C:$C,0),5)</f>
        <v>0</v>
      </c>
    </row>
    <row r="457" spans="3:4">
      <c r="C457" s="72">
        <f>BDD!D443</f>
        <v>0</v>
      </c>
      <c r="D457" s="79">
        <f>INDEX(BDD!$A442:$F472,MATCH(E$13,BDD!$C:$C,0),5)</f>
        <v>0</v>
      </c>
    </row>
    <row r="458" spans="3:4">
      <c r="C458" s="72">
        <f>BDD!D444</f>
        <v>0</v>
      </c>
      <c r="D458" s="79">
        <f>INDEX(BDD!$A443:$F473,MATCH(E$13,BDD!$C:$C,0),5)</f>
        <v>0</v>
      </c>
    </row>
    <row r="459" spans="3:4">
      <c r="C459" s="72">
        <f>BDD!D445</f>
        <v>0</v>
      </c>
      <c r="D459" s="79">
        <f>INDEX(BDD!$A444:$F474,MATCH(E$13,BDD!$C:$C,0),5)</f>
        <v>0</v>
      </c>
    </row>
    <row r="460" spans="3:4">
      <c r="C460" s="72">
        <f>BDD!D446</f>
        <v>0</v>
      </c>
      <c r="D460" s="79">
        <f>INDEX(BDD!$A445:$F475,MATCH(E$13,BDD!$C:$C,0),5)</f>
        <v>0</v>
      </c>
    </row>
    <row r="461" spans="3:4">
      <c r="C461" s="72">
        <f>BDD!D447</f>
        <v>0</v>
      </c>
      <c r="D461" s="79">
        <f>INDEX(BDD!$A446:$F476,MATCH(E$13,BDD!$C:$C,0),5)</f>
        <v>0</v>
      </c>
    </row>
    <row r="462" spans="3:4">
      <c r="C462" s="72">
        <f>BDD!D448</f>
        <v>0</v>
      </c>
      <c r="D462" s="79">
        <f>INDEX(BDD!$A447:$F477,MATCH(E$13,BDD!$C:$C,0),5)</f>
        <v>0</v>
      </c>
    </row>
    <row r="463" spans="3:4">
      <c r="C463" s="72">
        <f>BDD!D449</f>
        <v>0</v>
      </c>
      <c r="D463" s="79">
        <f>INDEX(BDD!$A448:$F478,MATCH(E$13,BDD!$C:$C,0),5)</f>
        <v>0</v>
      </c>
    </row>
    <row r="464" spans="3:4">
      <c r="C464" s="72">
        <f>BDD!D450</f>
        <v>0</v>
      </c>
      <c r="D464" s="79">
        <f>INDEX(BDD!$A449:$F479,MATCH(E$13,BDD!$C:$C,0),5)</f>
        <v>0</v>
      </c>
    </row>
    <row r="465" spans="3:4">
      <c r="C465" s="72">
        <f>BDD!D451</f>
        <v>0</v>
      </c>
      <c r="D465" s="79">
        <f>INDEX(BDD!$A450:$F480,MATCH(E$13,BDD!$C:$C,0),5)</f>
        <v>0</v>
      </c>
    </row>
    <row r="466" spans="3:4">
      <c r="C466" s="72">
        <f>BDD!D452</f>
        <v>0</v>
      </c>
      <c r="D466" s="79">
        <f>INDEX(BDD!$A451:$F481,MATCH(E$13,BDD!$C:$C,0),5)</f>
        <v>0</v>
      </c>
    </row>
    <row r="467" spans="3:4">
      <c r="C467" s="72">
        <f>BDD!D453</f>
        <v>0</v>
      </c>
      <c r="D467" s="79">
        <f>INDEX(BDD!$A452:$F482,MATCH(E$13,BDD!$C:$C,0),5)</f>
        <v>0</v>
      </c>
    </row>
    <row r="468" spans="3:4">
      <c r="C468" s="72">
        <f>BDD!D454</f>
        <v>0</v>
      </c>
      <c r="D468" s="79">
        <f>INDEX(BDD!$A453:$F483,MATCH(E$13,BDD!$C:$C,0),5)</f>
        <v>0</v>
      </c>
    </row>
    <row r="469" spans="3:4">
      <c r="C469" s="72">
        <f>BDD!D455</f>
        <v>0</v>
      </c>
      <c r="D469" s="79">
        <f>INDEX(BDD!$A454:$F484,MATCH(E$13,BDD!$C:$C,0),5)</f>
        <v>0</v>
      </c>
    </row>
    <row r="470" spans="3:4">
      <c r="C470" s="72">
        <f>BDD!D456</f>
        <v>0</v>
      </c>
      <c r="D470" s="79">
        <f>INDEX(BDD!$A455:$F485,MATCH(E$13,BDD!$C:$C,0),5)</f>
        <v>0</v>
      </c>
    </row>
    <row r="471" spans="3:4">
      <c r="C471" s="72">
        <f>BDD!D457</f>
        <v>0</v>
      </c>
      <c r="D471" s="79">
        <f>INDEX(BDD!$A456:$F486,MATCH(E$13,BDD!$C:$C,0),5)</f>
        <v>0</v>
      </c>
    </row>
    <row r="472" spans="3:4">
      <c r="C472" s="72">
        <f>BDD!D458</f>
        <v>0</v>
      </c>
      <c r="D472" s="79">
        <f>INDEX(BDD!$A457:$F487,MATCH(E$13,BDD!$C:$C,0),5)</f>
        <v>0</v>
      </c>
    </row>
    <row r="473" spans="3:4">
      <c r="C473" s="72">
        <f>BDD!D459</f>
        <v>0</v>
      </c>
      <c r="D473" s="79">
        <f>INDEX(BDD!$A458:$F488,MATCH(E$13,BDD!$C:$C,0),5)</f>
        <v>0</v>
      </c>
    </row>
    <row r="474" spans="3:4">
      <c r="C474" s="72">
        <f>BDD!D460</f>
        <v>0</v>
      </c>
      <c r="D474" s="79">
        <f>INDEX(BDD!$A459:$F489,MATCH(E$13,BDD!$C:$C,0),5)</f>
        <v>0</v>
      </c>
    </row>
    <row r="475" spans="3:4">
      <c r="C475" s="72">
        <f>BDD!D461</f>
        <v>0</v>
      </c>
      <c r="D475" s="79">
        <f>INDEX(BDD!$A460:$F490,MATCH(E$13,BDD!$C:$C,0),5)</f>
        <v>0</v>
      </c>
    </row>
    <row r="476" spans="3:4">
      <c r="C476" s="72">
        <f>BDD!D462</f>
        <v>0</v>
      </c>
      <c r="D476" s="79">
        <f>INDEX(BDD!$A461:$F491,MATCH(E$13,BDD!$C:$C,0),5)</f>
        <v>0</v>
      </c>
    </row>
    <row r="477" spans="3:4">
      <c r="C477" s="72">
        <f>BDD!D463</f>
        <v>0</v>
      </c>
      <c r="D477" s="79">
        <f>INDEX(BDD!$A462:$F492,MATCH(E$13,BDD!$C:$C,0),5)</f>
        <v>0</v>
      </c>
    </row>
    <row r="478" spans="3:4">
      <c r="C478" s="72">
        <f>BDD!D464</f>
        <v>0</v>
      </c>
      <c r="D478" s="79">
        <f>INDEX(BDD!$A463:$F493,MATCH(E$13,BDD!$C:$C,0),5)</f>
        <v>0</v>
      </c>
    </row>
    <row r="479" spans="3:4">
      <c r="C479" s="72">
        <f>BDD!D465</f>
        <v>0</v>
      </c>
      <c r="D479" s="79">
        <f>INDEX(BDD!$A464:$F494,MATCH(E$13,BDD!$C:$C,0),5)</f>
        <v>0</v>
      </c>
    </row>
    <row r="480" spans="3:4">
      <c r="C480" s="72">
        <f>BDD!D466</f>
        <v>0</v>
      </c>
      <c r="D480" s="79">
        <f>INDEX(BDD!$A465:$F495,MATCH(E$13,BDD!$C:$C,0),5)</f>
        <v>0</v>
      </c>
    </row>
    <row r="481" spans="3:4">
      <c r="C481" s="72">
        <f>BDD!D467</f>
        <v>0</v>
      </c>
      <c r="D481" s="79">
        <f>INDEX(BDD!$A466:$F496,MATCH(E$13,BDD!$C:$C,0),5)</f>
        <v>0</v>
      </c>
    </row>
    <row r="482" spans="3:4">
      <c r="C482" s="72">
        <f>BDD!D468</f>
        <v>0</v>
      </c>
      <c r="D482" s="79">
        <f>INDEX(BDD!$A467:$F497,MATCH(E$13,BDD!$C:$C,0),5)</f>
        <v>0</v>
      </c>
    </row>
    <row r="483" spans="3:4">
      <c r="C483" s="72">
        <f>BDD!D469</f>
        <v>0</v>
      </c>
      <c r="D483" s="79">
        <f>INDEX(BDD!$A468:$F498,MATCH(E$13,BDD!$C:$C,0),5)</f>
        <v>0</v>
      </c>
    </row>
    <row r="484" spans="3:4">
      <c r="C484" s="72">
        <f>BDD!D470</f>
        <v>0</v>
      </c>
      <c r="D484" s="79">
        <f>INDEX(BDD!$A469:$F499,MATCH(E$13,BDD!$C:$C,0),5)</f>
        <v>0</v>
      </c>
    </row>
    <row r="485" spans="3:4">
      <c r="C485" s="72">
        <f>BDD!D471</f>
        <v>0</v>
      </c>
      <c r="D485" s="79">
        <f>INDEX(BDD!$A470:$F500,MATCH(E$13,BDD!$C:$C,0),5)</f>
        <v>0</v>
      </c>
    </row>
    <row r="486" spans="3:4">
      <c r="C486" s="72">
        <f>BDD!D472</f>
        <v>0</v>
      </c>
      <c r="D486" s="79">
        <f>INDEX(BDD!$A471:$F501,MATCH(E$13,BDD!$C:$C,0),5)</f>
        <v>0</v>
      </c>
    </row>
    <row r="487" spans="3:4">
      <c r="C487" s="72">
        <f>BDD!D473</f>
        <v>0</v>
      </c>
      <c r="D487" s="79">
        <f>INDEX(BDD!$A472:$F502,MATCH(E$13,BDD!$C:$C,0),5)</f>
        <v>0</v>
      </c>
    </row>
    <row r="488" spans="3:4">
      <c r="C488" s="72">
        <f>BDD!D474</f>
        <v>0</v>
      </c>
      <c r="D488" s="79">
        <f>INDEX(BDD!$A473:$F503,MATCH(E$13,BDD!$C:$C,0),5)</f>
        <v>0</v>
      </c>
    </row>
    <row r="489" spans="3:4">
      <c r="C489" s="72">
        <f>BDD!D475</f>
        <v>0</v>
      </c>
      <c r="D489" s="79">
        <f>INDEX(BDD!$A474:$F504,MATCH(E$13,BDD!$C:$C,0),5)</f>
        <v>0</v>
      </c>
    </row>
    <row r="490" spans="3:4">
      <c r="C490" s="72">
        <f>BDD!D476</f>
        <v>0</v>
      </c>
      <c r="D490" s="79">
        <f>INDEX(BDD!$A475:$F505,MATCH(E$13,BDD!$C:$C,0),5)</f>
        <v>0</v>
      </c>
    </row>
    <row r="491" spans="3:4">
      <c r="C491" s="72">
        <f>BDD!D477</f>
        <v>0</v>
      </c>
      <c r="D491" s="79">
        <f>INDEX(BDD!$A476:$F506,MATCH(E$13,BDD!$C:$C,0),5)</f>
        <v>0</v>
      </c>
    </row>
    <row r="492" spans="3:4">
      <c r="C492" s="72">
        <f>BDD!D478</f>
        <v>0</v>
      </c>
      <c r="D492" s="79">
        <f>INDEX(BDD!$A477:$F507,MATCH(E$13,BDD!$C:$C,0),5)</f>
        <v>0</v>
      </c>
    </row>
    <row r="493" spans="3:4">
      <c r="C493" s="72">
        <f>BDD!D479</f>
        <v>0</v>
      </c>
      <c r="D493" s="79">
        <f>INDEX(BDD!$A478:$F508,MATCH(E$13,BDD!$C:$C,0),5)</f>
        <v>0</v>
      </c>
    </row>
    <row r="494" spans="3:4">
      <c r="C494" s="72">
        <f>BDD!D480</f>
        <v>0</v>
      </c>
      <c r="D494" s="79">
        <f>INDEX(BDD!$A479:$F509,MATCH(E$13,BDD!$C:$C,0),5)</f>
        <v>0</v>
      </c>
    </row>
    <row r="495" spans="3:4">
      <c r="C495" s="72">
        <f>BDD!D481</f>
        <v>0</v>
      </c>
      <c r="D495" s="79">
        <f>INDEX(BDD!$A480:$F510,MATCH(E$13,BDD!$C:$C,0),5)</f>
        <v>0</v>
      </c>
    </row>
    <row r="496" spans="3:4">
      <c r="C496" s="72">
        <f>BDD!D482</f>
        <v>0</v>
      </c>
      <c r="D496" s="79">
        <f>INDEX(BDD!$A481:$F511,MATCH(E$13,BDD!$C:$C,0),5)</f>
        <v>0</v>
      </c>
    </row>
    <row r="497" spans="3:4">
      <c r="C497" s="72">
        <f>BDD!D483</f>
        <v>0</v>
      </c>
      <c r="D497" s="79">
        <f>INDEX(BDD!$A482:$F512,MATCH(E$13,BDD!$C:$C,0),5)</f>
        <v>0</v>
      </c>
    </row>
    <row r="498" spans="3:4">
      <c r="C498" s="72">
        <f>BDD!D484</f>
        <v>0</v>
      </c>
      <c r="D498" s="79">
        <f>INDEX(BDD!$A483:$F513,MATCH(E$13,BDD!$C:$C,0),5)</f>
        <v>0</v>
      </c>
    </row>
    <row r="499" spans="3:4">
      <c r="C499" s="72">
        <f>BDD!D485</f>
        <v>0</v>
      </c>
      <c r="D499" s="79">
        <f>INDEX(BDD!$A484:$F514,MATCH(E$13,BDD!$C:$C,0),5)</f>
        <v>0</v>
      </c>
    </row>
    <row r="500" spans="3:4">
      <c r="C500" s="72">
        <f>BDD!D486</f>
        <v>0</v>
      </c>
      <c r="D500" s="79">
        <f>INDEX(BDD!$A485:$F515,MATCH(E$13,BDD!$C:$C,0),5)</f>
        <v>0</v>
      </c>
    </row>
    <row r="501" spans="3:4">
      <c r="C501" s="72">
        <f>BDD!D487</f>
        <v>0</v>
      </c>
      <c r="D501" s="79">
        <f>INDEX(BDD!$A486:$F516,MATCH(E$13,BDD!$C:$C,0),5)</f>
        <v>0</v>
      </c>
    </row>
    <row r="502" spans="3:4">
      <c r="C502" s="72">
        <f>BDD!D488</f>
        <v>0</v>
      </c>
      <c r="D502" s="79">
        <f>INDEX(BDD!$A487:$F517,MATCH(E$13,BDD!$C:$C,0),5)</f>
        <v>0</v>
      </c>
    </row>
    <row r="503" spans="3:4">
      <c r="C503" s="72">
        <f>BDD!D489</f>
        <v>0</v>
      </c>
      <c r="D503" s="79">
        <f>INDEX(BDD!$A488:$F518,MATCH(E$13,BDD!$C:$C,0),5)</f>
        <v>0</v>
      </c>
    </row>
    <row r="504" spans="3:4">
      <c r="C504" s="72">
        <f>BDD!D490</f>
        <v>0</v>
      </c>
      <c r="D504" s="79">
        <f>INDEX(BDD!$A489:$F519,MATCH(E$13,BDD!$C:$C,0),5)</f>
        <v>0</v>
      </c>
    </row>
    <row r="505" spans="3:4">
      <c r="C505" s="72">
        <f>BDD!D491</f>
        <v>0</v>
      </c>
      <c r="D505" s="79">
        <f>INDEX(BDD!$A490:$F520,MATCH(E$13,BDD!$C:$C,0),5)</f>
        <v>0</v>
      </c>
    </row>
    <row r="506" spans="3:4">
      <c r="C506" s="72">
        <f>BDD!D492</f>
        <v>0</v>
      </c>
      <c r="D506" s="79">
        <f>INDEX(BDD!$A491:$F521,MATCH(E$13,BDD!$C:$C,0),5)</f>
        <v>0</v>
      </c>
    </row>
    <row r="507" spans="3:4">
      <c r="C507" s="72">
        <f>BDD!D493</f>
        <v>0</v>
      </c>
      <c r="D507" s="79">
        <f>INDEX(BDD!$A492:$F522,MATCH(E$13,BDD!$C:$C,0),5)</f>
        <v>0</v>
      </c>
    </row>
    <row r="508" spans="3:4">
      <c r="C508" s="72">
        <f>BDD!D494</f>
        <v>0</v>
      </c>
      <c r="D508" s="79">
        <f>INDEX(BDD!$A493:$F523,MATCH(E$13,BDD!$C:$C,0),5)</f>
        <v>0</v>
      </c>
    </row>
    <row r="509" spans="3:4">
      <c r="C509" s="72">
        <f>BDD!D495</f>
        <v>0</v>
      </c>
      <c r="D509" s="79">
        <f>INDEX(BDD!$A494:$F524,MATCH(E$13,BDD!$C:$C,0),5)</f>
        <v>0</v>
      </c>
    </row>
    <row r="510" spans="3:4">
      <c r="C510" s="72">
        <f>BDD!D496</f>
        <v>0</v>
      </c>
      <c r="D510" s="79">
        <f>INDEX(BDD!$A495:$F525,MATCH(E$13,BDD!$C:$C,0),5)</f>
        <v>0</v>
      </c>
    </row>
    <row r="511" spans="3:4">
      <c r="C511" s="72">
        <f>BDD!D497</f>
        <v>0</v>
      </c>
      <c r="D511" s="79">
        <f>INDEX(BDD!$A496:$F526,MATCH(E$13,BDD!$C:$C,0),5)</f>
        <v>0</v>
      </c>
    </row>
    <row r="512" spans="3:4">
      <c r="C512" s="72">
        <f>BDD!D498</f>
        <v>0</v>
      </c>
      <c r="D512" s="79">
        <f>INDEX(BDD!$A497:$F527,MATCH(E$13,BDD!$C:$C,0),5)</f>
        <v>0</v>
      </c>
    </row>
    <row r="513" spans="3:4">
      <c r="C513" s="72">
        <f>BDD!D499</f>
        <v>0</v>
      </c>
      <c r="D513" s="79">
        <f>INDEX(BDD!$A498:$F528,MATCH(E$13,BDD!$C:$C,0),5)</f>
        <v>0</v>
      </c>
    </row>
    <row r="514" spans="3:4">
      <c r="C514" s="72">
        <f>BDD!D500</f>
        <v>0</v>
      </c>
      <c r="D514" s="79">
        <f>INDEX(BDD!$A499:$F529,MATCH(E$13,BDD!$C:$C,0),5)</f>
        <v>0</v>
      </c>
    </row>
    <row r="515" spans="3:4">
      <c r="C515" s="72">
        <f>BDD!D501</f>
        <v>0</v>
      </c>
      <c r="D515" s="79">
        <f>INDEX(BDD!$A500:$F530,MATCH(E$13,BDD!$C:$C,0),5)</f>
        <v>0</v>
      </c>
    </row>
    <row r="516" spans="3:4">
      <c r="C516" s="72">
        <f>BDD!D502</f>
        <v>0</v>
      </c>
      <c r="D516" s="79">
        <f>INDEX(BDD!$A501:$F531,MATCH(E$13,BDD!$C:$C,0),5)</f>
        <v>0</v>
      </c>
    </row>
    <row r="517" spans="3:4">
      <c r="C517" s="72">
        <f>BDD!D503</f>
        <v>0</v>
      </c>
      <c r="D517" s="79">
        <f>INDEX(BDD!$A502:$F532,MATCH(E$13,BDD!$C:$C,0),5)</f>
        <v>0</v>
      </c>
    </row>
    <row r="518" spans="3:4">
      <c r="C518" s="72">
        <f>BDD!D504</f>
        <v>0</v>
      </c>
      <c r="D518" s="79">
        <f>INDEX(BDD!$A503:$F533,MATCH(E$13,BDD!$C:$C,0),5)</f>
        <v>0</v>
      </c>
    </row>
    <row r="519" spans="3:4">
      <c r="C519" s="72">
        <f>BDD!D505</f>
        <v>0</v>
      </c>
      <c r="D519" s="79">
        <f>INDEX(BDD!$A504:$F534,MATCH(E$13,BDD!$C:$C,0),5)</f>
        <v>0</v>
      </c>
    </row>
    <row r="520" spans="3:4">
      <c r="C520" s="72">
        <f>BDD!D506</f>
        <v>0</v>
      </c>
      <c r="D520" s="79">
        <f>INDEX(BDD!$A505:$F535,MATCH(E$13,BDD!$C:$C,0),5)</f>
        <v>0</v>
      </c>
    </row>
    <row r="521" spans="3:4">
      <c r="C521" s="72">
        <f>BDD!D507</f>
        <v>0</v>
      </c>
      <c r="D521" s="79">
        <f>INDEX(BDD!$A506:$F536,MATCH(E$13,BDD!$C:$C,0),5)</f>
        <v>0</v>
      </c>
    </row>
    <row r="522" spans="3:4">
      <c r="C522" s="72">
        <f>BDD!D508</f>
        <v>0</v>
      </c>
      <c r="D522" s="79">
        <f>INDEX(BDD!$A507:$F537,MATCH(E$13,BDD!$C:$C,0),5)</f>
        <v>0</v>
      </c>
    </row>
    <row r="523" spans="3:4">
      <c r="C523" s="72">
        <f>BDD!D509</f>
        <v>0</v>
      </c>
      <c r="D523" s="79">
        <f>INDEX(BDD!$A508:$F538,MATCH(E$13,BDD!$C:$C,0),5)</f>
        <v>0</v>
      </c>
    </row>
    <row r="524" spans="3:4">
      <c r="C524" s="72">
        <f>BDD!D510</f>
        <v>0</v>
      </c>
      <c r="D524" s="79">
        <f>INDEX(BDD!$A509:$F539,MATCH(E$13,BDD!$C:$C,0),5)</f>
        <v>0</v>
      </c>
    </row>
    <row r="525" spans="3:4">
      <c r="C525" s="72">
        <f>BDD!D511</f>
        <v>0</v>
      </c>
      <c r="D525" s="79">
        <f>INDEX(BDD!$A510:$F540,MATCH(E$13,BDD!$C:$C,0),5)</f>
        <v>0</v>
      </c>
    </row>
    <row r="526" spans="3:4">
      <c r="C526" s="72">
        <f>BDD!D512</f>
        <v>0</v>
      </c>
      <c r="D526" s="79">
        <f>INDEX(BDD!$A511:$F541,MATCH(E$13,BDD!$C:$C,0),5)</f>
        <v>0</v>
      </c>
    </row>
    <row r="527" spans="3:4">
      <c r="C527" s="72">
        <f>BDD!D513</f>
        <v>0</v>
      </c>
      <c r="D527" s="79">
        <f>INDEX(BDD!$A512:$F542,MATCH(E$13,BDD!$C:$C,0),5)</f>
        <v>0</v>
      </c>
    </row>
    <row r="528" spans="3:4">
      <c r="C528" s="72">
        <f>BDD!D514</f>
        <v>0</v>
      </c>
      <c r="D528" s="79">
        <f>INDEX(BDD!$A513:$F543,MATCH(E$13,BDD!$C:$C,0),5)</f>
        <v>0</v>
      </c>
    </row>
    <row r="529" spans="3:4">
      <c r="C529" s="72">
        <f>BDD!D515</f>
        <v>0</v>
      </c>
      <c r="D529" s="79">
        <f>INDEX(BDD!$A514:$F544,MATCH(E$13,BDD!$C:$C,0),5)</f>
        <v>0</v>
      </c>
    </row>
    <row r="530" spans="3:4">
      <c r="C530" s="72">
        <f>BDD!D516</f>
        <v>0</v>
      </c>
      <c r="D530" s="79">
        <f>INDEX(BDD!$A515:$F545,MATCH(E$13,BDD!$C:$C,0),5)</f>
        <v>0</v>
      </c>
    </row>
    <row r="531" spans="3:4">
      <c r="C531" s="72">
        <f>BDD!D517</f>
        <v>0</v>
      </c>
      <c r="D531" s="79">
        <f>INDEX(BDD!$A516:$F546,MATCH(E$13,BDD!$C:$C,0),5)</f>
        <v>0</v>
      </c>
    </row>
    <row r="532" spans="3:4">
      <c r="C532" s="72">
        <f>BDD!D518</f>
        <v>0</v>
      </c>
      <c r="D532" s="79">
        <f>INDEX(BDD!$A517:$F547,MATCH(E$13,BDD!$C:$C,0),5)</f>
        <v>0</v>
      </c>
    </row>
    <row r="533" spans="3:4">
      <c r="C533" s="72">
        <f>BDD!D519</f>
        <v>0</v>
      </c>
      <c r="D533" s="79">
        <f>INDEX(BDD!$A518:$F548,MATCH(E$13,BDD!$C:$C,0),5)</f>
        <v>0</v>
      </c>
    </row>
    <row r="534" spans="3:4">
      <c r="C534" s="72">
        <f>BDD!D520</f>
        <v>0</v>
      </c>
      <c r="D534" s="79">
        <f>INDEX(BDD!$A519:$F549,MATCH(E$13,BDD!$C:$C,0),5)</f>
        <v>0</v>
      </c>
    </row>
    <row r="535" spans="3:4">
      <c r="C535" s="72">
        <f>BDD!D521</f>
        <v>0</v>
      </c>
      <c r="D535" s="79">
        <f>INDEX(BDD!$A520:$F550,MATCH(E$13,BDD!$C:$C,0),5)</f>
        <v>0</v>
      </c>
    </row>
    <row r="536" spans="3:4">
      <c r="C536" s="72">
        <f>BDD!D522</f>
        <v>0</v>
      </c>
      <c r="D536" s="79">
        <f>INDEX(BDD!$A521:$F551,MATCH(E$13,BDD!$C:$C,0),5)</f>
        <v>0</v>
      </c>
    </row>
    <row r="537" spans="3:4">
      <c r="C537" s="72">
        <f>BDD!D523</f>
        <v>0</v>
      </c>
      <c r="D537" s="79">
        <f>INDEX(BDD!$A522:$F552,MATCH(E$13,BDD!$C:$C,0),5)</f>
        <v>0</v>
      </c>
    </row>
    <row r="538" spans="3:4">
      <c r="C538" s="72">
        <f>BDD!D524</f>
        <v>0</v>
      </c>
      <c r="D538" s="79">
        <f>INDEX(BDD!$A523:$F553,MATCH(E$13,BDD!$C:$C,0),5)</f>
        <v>0</v>
      </c>
    </row>
    <row r="539" spans="3:4">
      <c r="C539" s="72">
        <f>BDD!D525</f>
        <v>0</v>
      </c>
      <c r="D539" s="79">
        <f>INDEX(BDD!$A524:$F554,MATCH(E$13,BDD!$C:$C,0),5)</f>
        <v>0</v>
      </c>
    </row>
    <row r="540" spans="3:4">
      <c r="C540" s="72">
        <f>BDD!D526</f>
        <v>0</v>
      </c>
      <c r="D540" s="79">
        <f>INDEX(BDD!$A525:$F555,MATCH(E$13,BDD!$C:$C,0),5)</f>
        <v>0</v>
      </c>
    </row>
    <row r="541" spans="3:4">
      <c r="C541" s="72">
        <f>BDD!D527</f>
        <v>0</v>
      </c>
      <c r="D541" s="79">
        <f>INDEX(BDD!$A526:$F556,MATCH(E$13,BDD!$C:$C,0),5)</f>
        <v>0</v>
      </c>
    </row>
    <row r="542" spans="3:4">
      <c r="C542" s="72">
        <f>BDD!D528</f>
        <v>0</v>
      </c>
      <c r="D542" s="79">
        <f>INDEX(BDD!$A527:$F557,MATCH(E$13,BDD!$C:$C,0),5)</f>
        <v>0</v>
      </c>
    </row>
    <row r="543" spans="3:4">
      <c r="C543" s="72">
        <f>BDD!D529</f>
        <v>0</v>
      </c>
      <c r="D543" s="79">
        <f>INDEX(BDD!$A528:$F558,MATCH(E$13,BDD!$C:$C,0),5)</f>
        <v>0</v>
      </c>
    </row>
    <row r="544" spans="3:4">
      <c r="C544" s="72">
        <f>BDD!D530</f>
        <v>0</v>
      </c>
      <c r="D544" s="79">
        <f>INDEX(BDD!$A529:$F559,MATCH(E$13,BDD!$C:$C,0),5)</f>
        <v>0</v>
      </c>
    </row>
    <row r="545" spans="3:4">
      <c r="C545" s="72">
        <f>BDD!D531</f>
        <v>0</v>
      </c>
      <c r="D545" s="79">
        <f>INDEX(BDD!$A530:$F560,MATCH(E$13,BDD!$C:$C,0),5)</f>
        <v>0</v>
      </c>
    </row>
    <row r="546" spans="3:4">
      <c r="C546" s="72">
        <f>BDD!D532</f>
        <v>0</v>
      </c>
      <c r="D546" s="79">
        <f>INDEX(BDD!$A531:$F561,MATCH(E$13,BDD!$C:$C,0),5)</f>
        <v>0</v>
      </c>
    </row>
    <row r="547" spans="3:4">
      <c r="C547" s="72">
        <f>BDD!D533</f>
        <v>0</v>
      </c>
      <c r="D547" s="79">
        <f>INDEX(BDD!$A532:$F562,MATCH(E$13,BDD!$C:$C,0),5)</f>
        <v>0</v>
      </c>
    </row>
    <row r="548" spans="3:4">
      <c r="C548" s="72">
        <f>BDD!D534</f>
        <v>0</v>
      </c>
      <c r="D548" s="79">
        <f>INDEX(BDD!$A533:$F563,MATCH(E$13,BDD!$C:$C,0),5)</f>
        <v>0</v>
      </c>
    </row>
    <row r="549" spans="3:4">
      <c r="C549" s="72">
        <f>BDD!D535</f>
        <v>0</v>
      </c>
      <c r="D549" s="79">
        <f>INDEX(BDD!$A534:$F564,MATCH(E$13,BDD!$C:$C,0),5)</f>
        <v>0</v>
      </c>
    </row>
    <row r="550" spans="3:4">
      <c r="C550" s="72">
        <f>BDD!D536</f>
        <v>0</v>
      </c>
      <c r="D550" s="79">
        <f>INDEX(BDD!$A535:$F565,MATCH(E$13,BDD!$C:$C,0),5)</f>
        <v>0</v>
      </c>
    </row>
    <row r="551" spans="3:4">
      <c r="C551" s="72">
        <f>BDD!D537</f>
        <v>0</v>
      </c>
      <c r="D551" s="79">
        <f>INDEX(BDD!$A536:$F566,MATCH(E$13,BDD!$C:$C,0),5)</f>
        <v>0</v>
      </c>
    </row>
    <row r="552" spans="3:4">
      <c r="C552" s="72">
        <f>BDD!D538</f>
        <v>0</v>
      </c>
      <c r="D552" s="79">
        <f>INDEX(BDD!$A537:$F567,MATCH(E$13,BDD!$C:$C,0),5)</f>
        <v>0</v>
      </c>
    </row>
    <row r="553" spans="3:4">
      <c r="C553" s="72">
        <f>BDD!D539</f>
        <v>0</v>
      </c>
      <c r="D553" s="79">
        <f>INDEX(BDD!$A538:$F568,MATCH(E$13,BDD!$C:$C,0),5)</f>
        <v>0</v>
      </c>
    </row>
    <row r="554" spans="3:4">
      <c r="C554" s="72">
        <f>BDD!D540</f>
        <v>0</v>
      </c>
      <c r="D554" s="79">
        <f>INDEX(BDD!$A539:$F569,MATCH(E$13,BDD!$C:$C,0),5)</f>
        <v>0</v>
      </c>
    </row>
    <row r="555" spans="3:4">
      <c r="C555" s="72">
        <f>BDD!D541</f>
        <v>0</v>
      </c>
      <c r="D555" s="79">
        <f>INDEX(BDD!$A540:$F570,MATCH(E$13,BDD!$C:$C,0),5)</f>
        <v>0</v>
      </c>
    </row>
    <row r="556" spans="3:4">
      <c r="C556" s="72">
        <f>BDD!D542</f>
        <v>0</v>
      </c>
      <c r="D556" s="79">
        <f>INDEX(BDD!$A541:$F571,MATCH(E$13,BDD!$C:$C,0),5)</f>
        <v>0</v>
      </c>
    </row>
    <row r="557" spans="3:4">
      <c r="C557" s="72">
        <f>BDD!D543</f>
        <v>0</v>
      </c>
      <c r="D557" s="79">
        <f>INDEX(BDD!$A542:$F572,MATCH(E$13,BDD!$C:$C,0),5)</f>
        <v>0</v>
      </c>
    </row>
    <row r="558" spans="3:4">
      <c r="C558" s="72">
        <f>BDD!D544</f>
        <v>0</v>
      </c>
      <c r="D558" s="79">
        <f>INDEX(BDD!$A543:$F573,MATCH(E$13,BDD!$C:$C,0),5)</f>
        <v>0</v>
      </c>
    </row>
    <row r="559" spans="3:4">
      <c r="C559" s="72">
        <f>BDD!D545</f>
        <v>0</v>
      </c>
      <c r="D559" s="79">
        <f>INDEX(BDD!$A544:$F574,MATCH(E$13,BDD!$C:$C,0),5)</f>
        <v>0</v>
      </c>
    </row>
    <row r="560" spans="3:4">
      <c r="C560" s="72">
        <f>BDD!D546</f>
        <v>0</v>
      </c>
      <c r="D560" s="79">
        <f>INDEX(BDD!$A545:$F575,MATCH(E$13,BDD!$C:$C,0),5)</f>
        <v>0</v>
      </c>
    </row>
    <row r="561" spans="3:4">
      <c r="C561" s="72">
        <f>BDD!D547</f>
        <v>0</v>
      </c>
      <c r="D561" s="79">
        <f>INDEX(BDD!$A546:$F576,MATCH(E$13,BDD!$C:$C,0),5)</f>
        <v>0</v>
      </c>
    </row>
    <row r="562" spans="3:4">
      <c r="C562" s="72">
        <f>BDD!D548</f>
        <v>0</v>
      </c>
      <c r="D562" s="79">
        <f>INDEX(BDD!$A547:$F577,MATCH(E$13,BDD!$C:$C,0),5)</f>
        <v>0</v>
      </c>
    </row>
    <row r="563" spans="3:4">
      <c r="C563" s="72">
        <f>BDD!D549</f>
        <v>0</v>
      </c>
      <c r="D563" s="79">
        <f>INDEX(BDD!$A548:$F578,MATCH(E$13,BDD!$C:$C,0),5)</f>
        <v>0</v>
      </c>
    </row>
    <row r="564" spans="3:4">
      <c r="C564" s="72">
        <f>BDD!D550</f>
        <v>0</v>
      </c>
      <c r="D564" s="79">
        <f>INDEX(BDD!$A549:$F579,MATCH(E$13,BDD!$C:$C,0),5)</f>
        <v>0</v>
      </c>
    </row>
    <row r="565" spans="3:4">
      <c r="C565" s="72">
        <f>BDD!D551</f>
        <v>0</v>
      </c>
      <c r="D565" s="79">
        <f>INDEX(BDD!$A550:$F580,MATCH(E$13,BDD!$C:$C,0),5)</f>
        <v>0</v>
      </c>
    </row>
    <row r="566" spans="3:4">
      <c r="C566" s="72">
        <f>BDD!D552</f>
        <v>0</v>
      </c>
      <c r="D566" s="79">
        <f>INDEX(BDD!$A551:$F581,MATCH(E$13,BDD!$C:$C,0),5)</f>
        <v>0</v>
      </c>
    </row>
    <row r="567" spans="3:4">
      <c r="C567" s="72">
        <f>BDD!D553</f>
        <v>0</v>
      </c>
      <c r="D567" s="79">
        <f>INDEX(BDD!$A552:$F582,MATCH(E$13,BDD!$C:$C,0),5)</f>
        <v>0</v>
      </c>
    </row>
    <row r="568" spans="3:4">
      <c r="C568" s="72">
        <f>BDD!D554</f>
        <v>0</v>
      </c>
      <c r="D568" s="79">
        <f>INDEX(BDD!$A553:$F583,MATCH(E$13,BDD!$C:$C,0),5)</f>
        <v>0</v>
      </c>
    </row>
    <row r="569" spans="3:4">
      <c r="C569" s="72">
        <f>BDD!D555</f>
        <v>0</v>
      </c>
      <c r="D569" s="79">
        <f>INDEX(BDD!$A554:$F584,MATCH(E$13,BDD!$C:$C,0),5)</f>
        <v>0</v>
      </c>
    </row>
    <row r="570" spans="3:4">
      <c r="C570" s="72">
        <f>BDD!D556</f>
        <v>0</v>
      </c>
      <c r="D570" s="79">
        <f>INDEX(BDD!$A555:$F585,MATCH(E$13,BDD!$C:$C,0),5)</f>
        <v>0</v>
      </c>
    </row>
    <row r="571" spans="3:4">
      <c r="C571" s="72">
        <f>BDD!D557</f>
        <v>0</v>
      </c>
      <c r="D571" s="79">
        <f>INDEX(BDD!$A556:$F586,MATCH(E$13,BDD!$C:$C,0),5)</f>
        <v>0</v>
      </c>
    </row>
    <row r="572" spans="3:4">
      <c r="C572" s="72">
        <f>BDD!D558</f>
        <v>0</v>
      </c>
      <c r="D572" s="79">
        <f>INDEX(BDD!$A557:$F587,MATCH(E$13,BDD!$C:$C,0),5)</f>
        <v>0</v>
      </c>
    </row>
    <row r="573" spans="3:4">
      <c r="C573" s="72">
        <f>BDD!D559</f>
        <v>0</v>
      </c>
      <c r="D573" s="79">
        <f>INDEX(BDD!$A558:$F588,MATCH(E$13,BDD!$C:$C,0),5)</f>
        <v>0</v>
      </c>
    </row>
    <row r="574" spans="3:4">
      <c r="C574" s="72">
        <f>BDD!D560</f>
        <v>0</v>
      </c>
      <c r="D574" s="79">
        <f>INDEX(BDD!$A559:$F589,MATCH(E$13,BDD!$C:$C,0),5)</f>
        <v>0</v>
      </c>
    </row>
    <row r="575" spans="3:4">
      <c r="C575" s="72">
        <f>BDD!D561</f>
        <v>0</v>
      </c>
      <c r="D575" s="79">
        <f>INDEX(BDD!$A560:$F590,MATCH(E$13,BDD!$C:$C,0),5)</f>
        <v>0</v>
      </c>
    </row>
    <row r="576" spans="3:4">
      <c r="C576" s="72">
        <f>BDD!D562</f>
        <v>0</v>
      </c>
      <c r="D576" s="79">
        <f>INDEX(BDD!$A561:$F591,MATCH(E$13,BDD!$C:$C,0),5)</f>
        <v>0</v>
      </c>
    </row>
    <row r="577" spans="3:4">
      <c r="C577" s="72">
        <f>BDD!D563</f>
        <v>0</v>
      </c>
      <c r="D577" s="79">
        <f>INDEX(BDD!$A562:$F592,MATCH(E$13,BDD!$C:$C,0),5)</f>
        <v>0</v>
      </c>
    </row>
    <row r="578" spans="3:4">
      <c r="C578" s="72">
        <f>BDD!D564</f>
        <v>0</v>
      </c>
      <c r="D578" s="79">
        <f>INDEX(BDD!$A563:$F593,MATCH(E$13,BDD!$C:$C,0),5)</f>
        <v>0</v>
      </c>
    </row>
    <row r="579" spans="3:4">
      <c r="C579" s="72">
        <f>BDD!D565</f>
        <v>0</v>
      </c>
      <c r="D579" s="79">
        <f>INDEX(BDD!$A564:$F594,MATCH(E$13,BDD!$C:$C,0),5)</f>
        <v>0</v>
      </c>
    </row>
    <row r="580" spans="3:4">
      <c r="C580" s="72">
        <f>BDD!D566</f>
        <v>0</v>
      </c>
      <c r="D580" s="79">
        <f>INDEX(BDD!$A565:$F595,MATCH(E$13,BDD!$C:$C,0),5)</f>
        <v>0</v>
      </c>
    </row>
    <row r="581" spans="3:4">
      <c r="C581" s="72">
        <f>BDD!D567</f>
        <v>0</v>
      </c>
      <c r="D581" s="79">
        <f>INDEX(BDD!$A566:$F596,MATCH(E$13,BDD!$C:$C,0),5)</f>
        <v>0</v>
      </c>
    </row>
    <row r="582" spans="3:4">
      <c r="C582" s="72">
        <f>BDD!D568</f>
        <v>0</v>
      </c>
      <c r="D582" s="79">
        <f>INDEX(BDD!$A567:$F597,MATCH(E$13,BDD!$C:$C,0),5)</f>
        <v>0</v>
      </c>
    </row>
    <row r="583" spans="3:4">
      <c r="C583" s="72">
        <f>BDD!D569</f>
        <v>0</v>
      </c>
      <c r="D583" s="79">
        <f>INDEX(BDD!$A568:$F598,MATCH(E$13,BDD!$C:$C,0),5)</f>
        <v>0</v>
      </c>
    </row>
    <row r="584" spans="3:4">
      <c r="C584" s="72">
        <f>BDD!D570</f>
        <v>0</v>
      </c>
      <c r="D584" s="79">
        <f>INDEX(BDD!$A569:$F599,MATCH(E$13,BDD!$C:$C,0),5)</f>
        <v>0</v>
      </c>
    </row>
    <row r="585" spans="3:4">
      <c r="C585" s="72">
        <f>BDD!D571</f>
        <v>0</v>
      </c>
      <c r="D585" s="79">
        <f>INDEX(BDD!$A570:$F600,MATCH(E$13,BDD!$C:$C,0),5)</f>
        <v>0</v>
      </c>
    </row>
    <row r="586" spans="3:4">
      <c r="C586" s="72">
        <f>BDD!D572</f>
        <v>0</v>
      </c>
      <c r="D586" s="79">
        <f>INDEX(BDD!$A571:$F601,MATCH(E$13,BDD!$C:$C,0),5)</f>
        <v>0</v>
      </c>
    </row>
    <row r="587" spans="3:4">
      <c r="C587" s="72">
        <f>BDD!D573</f>
        <v>0</v>
      </c>
      <c r="D587" s="79">
        <f>INDEX(BDD!$A572:$F602,MATCH(E$13,BDD!$C:$C,0),5)</f>
        <v>0</v>
      </c>
    </row>
    <row r="588" spans="3:4">
      <c r="C588" s="72">
        <f>BDD!D574</f>
        <v>0</v>
      </c>
      <c r="D588" s="79">
        <f>INDEX(BDD!$A573:$F603,MATCH(E$13,BDD!$C:$C,0),5)</f>
        <v>0</v>
      </c>
    </row>
    <row r="589" spans="3:4">
      <c r="C589" s="72">
        <f>BDD!D575</f>
        <v>0</v>
      </c>
      <c r="D589" s="79">
        <f>INDEX(BDD!$A574:$F604,MATCH(E$13,BDD!$C:$C,0),5)</f>
        <v>0</v>
      </c>
    </row>
    <row r="590" spans="3:4">
      <c r="C590" s="72">
        <f>BDD!D576</f>
        <v>0</v>
      </c>
      <c r="D590" s="79">
        <f>INDEX(BDD!$A575:$F605,MATCH(E$13,BDD!$C:$C,0),5)</f>
        <v>0</v>
      </c>
    </row>
    <row r="591" spans="3:4">
      <c r="C591" s="72">
        <f>BDD!D577</f>
        <v>0</v>
      </c>
      <c r="D591" s="79">
        <f>INDEX(BDD!$A576:$F606,MATCH(E$13,BDD!$C:$C,0),5)</f>
        <v>0</v>
      </c>
    </row>
    <row r="592" spans="3:4">
      <c r="C592" s="72">
        <f>BDD!D578</f>
        <v>0</v>
      </c>
      <c r="D592" s="79">
        <f>INDEX(BDD!$A577:$F607,MATCH(E$13,BDD!$C:$C,0),5)</f>
        <v>0</v>
      </c>
    </row>
    <row r="593" spans="3:4">
      <c r="C593" s="72">
        <f>BDD!D579</f>
        <v>0</v>
      </c>
      <c r="D593" s="79">
        <f>INDEX(BDD!$A578:$F608,MATCH(E$13,BDD!$C:$C,0),5)</f>
        <v>0</v>
      </c>
    </row>
    <row r="594" spans="3:4">
      <c r="C594" s="72">
        <f>BDD!D580</f>
        <v>0</v>
      </c>
      <c r="D594" s="79">
        <f>INDEX(BDD!$A579:$F609,MATCH(E$13,BDD!$C:$C,0),5)</f>
        <v>0</v>
      </c>
    </row>
    <row r="595" spans="3:4">
      <c r="C595" s="72">
        <f>BDD!D581</f>
        <v>0</v>
      </c>
      <c r="D595" s="79">
        <f>INDEX(BDD!$A580:$F610,MATCH(E$13,BDD!$C:$C,0),5)</f>
        <v>0</v>
      </c>
    </row>
    <row r="596" spans="3:4">
      <c r="C596" s="72">
        <f>BDD!D582</f>
        <v>0</v>
      </c>
      <c r="D596" s="79">
        <f>INDEX(BDD!$A581:$F611,MATCH(E$13,BDD!$C:$C,0),5)</f>
        <v>0</v>
      </c>
    </row>
    <row r="597" spans="3:4">
      <c r="C597" s="72">
        <f>BDD!D583</f>
        <v>0</v>
      </c>
      <c r="D597" s="79">
        <f>INDEX(BDD!$A582:$F612,MATCH(E$13,BDD!$C:$C,0),5)</f>
        <v>0</v>
      </c>
    </row>
    <row r="598" spans="3:4">
      <c r="C598" s="72">
        <f>BDD!D584</f>
        <v>0</v>
      </c>
      <c r="D598" s="79">
        <f>INDEX(BDD!$A583:$F613,MATCH(E$13,BDD!$C:$C,0),5)</f>
        <v>0</v>
      </c>
    </row>
    <row r="599" spans="3:4">
      <c r="C599" s="72">
        <f>BDD!D585</f>
        <v>0</v>
      </c>
      <c r="D599" s="79">
        <f>INDEX(BDD!$A584:$F614,MATCH(E$13,BDD!$C:$C,0),5)</f>
        <v>0</v>
      </c>
    </row>
    <row r="600" spans="3:4">
      <c r="C600" s="72">
        <f>BDD!D586</f>
        <v>0</v>
      </c>
      <c r="D600" s="79">
        <f>INDEX(BDD!$A585:$F615,MATCH(E$13,BDD!$C:$C,0),5)</f>
        <v>0</v>
      </c>
    </row>
    <row r="601" spans="3:4">
      <c r="C601" s="72">
        <f>BDD!D587</f>
        <v>0</v>
      </c>
      <c r="D601" s="79">
        <f>INDEX(BDD!$A586:$F616,MATCH(E$13,BDD!$C:$C,0),5)</f>
        <v>0</v>
      </c>
    </row>
    <row r="602" spans="3:4">
      <c r="C602" s="72">
        <f>BDD!D588</f>
        <v>0</v>
      </c>
      <c r="D602" s="79">
        <f>INDEX(BDD!$A587:$F617,MATCH(E$13,BDD!$C:$C,0),5)</f>
        <v>0</v>
      </c>
    </row>
    <row r="603" spans="3:4">
      <c r="C603" s="72">
        <f>BDD!D589</f>
        <v>0</v>
      </c>
      <c r="D603" s="79">
        <f>INDEX(BDD!$A588:$F618,MATCH(E$13,BDD!$C:$C,0),5)</f>
        <v>0</v>
      </c>
    </row>
    <row r="604" spans="3:4">
      <c r="C604" s="72">
        <f>BDD!D590</f>
        <v>0</v>
      </c>
      <c r="D604" s="79">
        <f>INDEX(BDD!$A589:$F619,MATCH(E$13,BDD!$C:$C,0),5)</f>
        <v>0</v>
      </c>
    </row>
    <row r="605" spans="3:4">
      <c r="C605" s="72">
        <f>BDD!D591</f>
        <v>0</v>
      </c>
      <c r="D605" s="79">
        <f>INDEX(BDD!$A590:$F620,MATCH(E$13,BDD!$C:$C,0),5)</f>
        <v>0</v>
      </c>
    </row>
    <row r="606" spans="3:4">
      <c r="C606" s="72">
        <f>BDD!D592</f>
        <v>0</v>
      </c>
      <c r="D606" s="79">
        <f>INDEX(BDD!$A591:$F621,MATCH(E$13,BDD!$C:$C,0),5)</f>
        <v>0</v>
      </c>
    </row>
    <row r="607" spans="3:4">
      <c r="C607" s="72">
        <f>BDD!D593</f>
        <v>0</v>
      </c>
      <c r="D607" s="79">
        <f>INDEX(BDD!$A592:$F622,MATCH(E$13,BDD!$C:$C,0),5)</f>
        <v>0</v>
      </c>
    </row>
    <row r="608" spans="3:4">
      <c r="C608" s="72">
        <f>BDD!D594</f>
        <v>0</v>
      </c>
      <c r="D608" s="79">
        <f>INDEX(BDD!$A593:$F623,MATCH(E$13,BDD!$C:$C,0),5)</f>
        <v>0</v>
      </c>
    </row>
    <row r="609" spans="3:4">
      <c r="C609" s="72">
        <f>BDD!D595</f>
        <v>0</v>
      </c>
      <c r="D609" s="79">
        <f>INDEX(BDD!$A594:$F624,MATCH(E$13,BDD!$C:$C,0),5)</f>
        <v>0</v>
      </c>
    </row>
    <row r="610" spans="3:4">
      <c r="C610" s="72">
        <f>BDD!D596</f>
        <v>0</v>
      </c>
      <c r="D610" s="79">
        <f>INDEX(BDD!$A595:$F625,MATCH(E$13,BDD!$C:$C,0),5)</f>
        <v>0</v>
      </c>
    </row>
    <row r="611" spans="3:4">
      <c r="C611" s="72">
        <f>BDD!D597</f>
        <v>0</v>
      </c>
      <c r="D611" s="79">
        <f>INDEX(BDD!$A596:$F626,MATCH(E$13,BDD!$C:$C,0),5)</f>
        <v>0</v>
      </c>
    </row>
    <row r="612" spans="3:4">
      <c r="C612" s="72">
        <f>BDD!D598</f>
        <v>0</v>
      </c>
      <c r="D612" s="79">
        <f>INDEX(BDD!$A597:$F627,MATCH(E$13,BDD!$C:$C,0),5)</f>
        <v>0</v>
      </c>
    </row>
    <row r="613" spans="3:4">
      <c r="C613" s="72">
        <f>BDD!D599</f>
        <v>0</v>
      </c>
      <c r="D613" s="79">
        <f>INDEX(BDD!$A598:$F628,MATCH(E$13,BDD!$C:$C,0),5)</f>
        <v>0</v>
      </c>
    </row>
    <row r="614" spans="3:4">
      <c r="C614" s="72">
        <f>BDD!D600</f>
        <v>0</v>
      </c>
      <c r="D614" s="79">
        <f>INDEX(BDD!$A599:$F629,MATCH(E$13,BDD!$C:$C,0),5)</f>
        <v>0</v>
      </c>
    </row>
    <row r="615" spans="3:4">
      <c r="C615" s="72">
        <f>BDD!D601</f>
        <v>0</v>
      </c>
      <c r="D615" s="79">
        <f>INDEX(BDD!$A600:$F630,MATCH(E$13,BDD!$C:$C,0),5)</f>
        <v>0</v>
      </c>
    </row>
    <row r="616" spans="3:4">
      <c r="C616" s="72">
        <f>BDD!D602</f>
        <v>0</v>
      </c>
      <c r="D616" s="79">
        <f>INDEX(BDD!$A601:$F631,MATCH(E$13,BDD!$C:$C,0),5)</f>
        <v>0</v>
      </c>
    </row>
    <row r="617" spans="3:4">
      <c r="C617" s="72">
        <f>BDD!D603</f>
        <v>0</v>
      </c>
      <c r="D617" s="79">
        <f>INDEX(BDD!$A602:$F632,MATCH(E$13,BDD!$C:$C,0),5)</f>
        <v>0</v>
      </c>
    </row>
    <row r="618" spans="3:4">
      <c r="C618" s="72">
        <f>BDD!D604</f>
        <v>0</v>
      </c>
      <c r="D618" s="79">
        <f>INDEX(BDD!$A603:$F633,MATCH(E$13,BDD!$C:$C,0),5)</f>
        <v>0</v>
      </c>
    </row>
    <row r="619" spans="3:4">
      <c r="C619" s="72">
        <f>BDD!D605</f>
        <v>0</v>
      </c>
      <c r="D619" s="79">
        <f>INDEX(BDD!$A604:$F634,MATCH(E$13,BDD!$C:$C,0),5)</f>
        <v>0</v>
      </c>
    </row>
    <row r="620" spans="3:4">
      <c r="C620" s="72">
        <f>BDD!D606</f>
        <v>0</v>
      </c>
      <c r="D620" s="79">
        <f>INDEX(BDD!$A605:$F635,MATCH(E$13,BDD!$C:$C,0),5)</f>
        <v>0</v>
      </c>
    </row>
    <row r="621" spans="3:4">
      <c r="C621" s="72">
        <f>BDD!D607</f>
        <v>0</v>
      </c>
      <c r="D621" s="79">
        <f>INDEX(BDD!$A606:$F636,MATCH(E$13,BDD!$C:$C,0),5)</f>
        <v>0</v>
      </c>
    </row>
    <row r="622" spans="3:4">
      <c r="C622" s="72">
        <f>BDD!D608</f>
        <v>0</v>
      </c>
      <c r="D622" s="79">
        <f>INDEX(BDD!$A607:$F637,MATCH(E$13,BDD!$C:$C,0),5)</f>
        <v>0</v>
      </c>
    </row>
    <row r="623" spans="3:4">
      <c r="C623" s="72">
        <f>BDD!D609</f>
        <v>0</v>
      </c>
      <c r="D623" s="79">
        <f>INDEX(BDD!$A608:$F638,MATCH(E$13,BDD!$C:$C,0),5)</f>
        <v>0</v>
      </c>
    </row>
    <row r="624" spans="3:4">
      <c r="C624" s="72">
        <f>BDD!D610</f>
        <v>0</v>
      </c>
      <c r="D624" s="79">
        <f>INDEX(BDD!$A609:$F639,MATCH(E$13,BDD!$C:$C,0),5)</f>
        <v>0</v>
      </c>
    </row>
    <row r="625" spans="3:4">
      <c r="C625" s="72">
        <f>BDD!D611</f>
        <v>0</v>
      </c>
      <c r="D625" s="79">
        <f>INDEX(BDD!$A610:$F640,MATCH(E$13,BDD!$C:$C,0),5)</f>
        <v>0</v>
      </c>
    </row>
    <row r="626" spans="3:4">
      <c r="C626" s="72">
        <f>BDD!D612</f>
        <v>0</v>
      </c>
      <c r="D626" s="79">
        <f>INDEX(BDD!$A611:$F641,MATCH(E$13,BDD!$C:$C,0),5)</f>
        <v>0</v>
      </c>
    </row>
    <row r="627" spans="3:4">
      <c r="C627" s="72">
        <f>BDD!D613</f>
        <v>0</v>
      </c>
      <c r="D627" s="79">
        <f>INDEX(BDD!$A612:$F642,MATCH(E$13,BDD!$C:$C,0),5)</f>
        <v>0</v>
      </c>
    </row>
    <row r="628" spans="3:4">
      <c r="C628" s="72">
        <f>BDD!D614</f>
        <v>0</v>
      </c>
      <c r="D628" s="79">
        <f>INDEX(BDD!$A613:$F643,MATCH(E$13,BDD!$C:$C,0),5)</f>
        <v>0</v>
      </c>
    </row>
    <row r="629" spans="3:4">
      <c r="C629" s="72">
        <f>BDD!D615</f>
        <v>0</v>
      </c>
      <c r="D629" s="79">
        <f>INDEX(BDD!$A614:$F644,MATCH(E$13,BDD!$C:$C,0),5)</f>
        <v>0</v>
      </c>
    </row>
    <row r="630" spans="3:4">
      <c r="C630" s="72">
        <f>BDD!D616</f>
        <v>0</v>
      </c>
      <c r="D630" s="79">
        <f>INDEX(BDD!$A615:$F645,MATCH(E$13,BDD!$C:$C,0),5)</f>
        <v>0</v>
      </c>
    </row>
    <row r="631" spans="3:4">
      <c r="C631" s="72">
        <f>BDD!D617</f>
        <v>0</v>
      </c>
      <c r="D631" s="79">
        <f>INDEX(BDD!$A616:$F646,MATCH(E$13,BDD!$C:$C,0),5)</f>
        <v>0</v>
      </c>
    </row>
    <row r="632" spans="3:4">
      <c r="C632" s="72">
        <f>BDD!D618</f>
        <v>0</v>
      </c>
      <c r="D632" s="79">
        <f>INDEX(BDD!$A617:$F647,MATCH(E$13,BDD!$C:$C,0),5)</f>
        <v>0</v>
      </c>
    </row>
    <row r="633" spans="3:4">
      <c r="C633" s="72">
        <f>BDD!D619</f>
        <v>0</v>
      </c>
      <c r="D633" s="79">
        <f>INDEX(BDD!$A618:$F648,MATCH(E$13,BDD!$C:$C,0),5)</f>
        <v>0</v>
      </c>
    </row>
    <row r="634" spans="3:4">
      <c r="C634" s="72">
        <f>BDD!D620</f>
        <v>0</v>
      </c>
      <c r="D634" s="79">
        <f>INDEX(BDD!$A619:$F649,MATCH(E$13,BDD!$C:$C,0),5)</f>
        <v>0</v>
      </c>
    </row>
    <row r="635" spans="3:4">
      <c r="C635" s="72">
        <f>BDD!D621</f>
        <v>0</v>
      </c>
      <c r="D635" s="79">
        <f>INDEX(BDD!$A620:$F650,MATCH(E$13,BDD!$C:$C,0),5)</f>
        <v>0</v>
      </c>
    </row>
    <row r="636" spans="3:4">
      <c r="C636" s="72">
        <f>BDD!D622</f>
        <v>0</v>
      </c>
      <c r="D636" s="79">
        <f>INDEX(BDD!$A621:$F651,MATCH(E$13,BDD!$C:$C,0),5)</f>
        <v>0</v>
      </c>
    </row>
    <row r="637" spans="3:4">
      <c r="C637" s="72">
        <f>BDD!D623</f>
        <v>0</v>
      </c>
      <c r="D637" s="79">
        <f>INDEX(BDD!$A622:$F652,MATCH(E$13,BDD!$C:$C,0),5)</f>
        <v>0</v>
      </c>
    </row>
    <row r="638" spans="3:4">
      <c r="C638" s="72">
        <f>BDD!D624</f>
        <v>0</v>
      </c>
      <c r="D638" s="79">
        <f>INDEX(BDD!$A623:$F653,MATCH(E$13,BDD!$C:$C,0),5)</f>
        <v>0</v>
      </c>
    </row>
    <row r="639" spans="3:4">
      <c r="C639" s="72">
        <f>BDD!D625</f>
        <v>0</v>
      </c>
      <c r="D639" s="79">
        <f>INDEX(BDD!$A624:$F654,MATCH(E$13,BDD!$C:$C,0),5)</f>
        <v>0</v>
      </c>
    </row>
    <row r="640" spans="3:4">
      <c r="C640" s="72">
        <f>BDD!D626</f>
        <v>0</v>
      </c>
      <c r="D640" s="79">
        <f>INDEX(BDD!$A625:$F655,MATCH(E$13,BDD!$C:$C,0),5)</f>
        <v>0</v>
      </c>
    </row>
    <row r="641" spans="3:4">
      <c r="C641" s="72">
        <f>BDD!D627</f>
        <v>0</v>
      </c>
      <c r="D641" s="79">
        <f>INDEX(BDD!$A626:$F656,MATCH(E$13,BDD!$C:$C,0),5)</f>
        <v>0</v>
      </c>
    </row>
    <row r="642" spans="3:4">
      <c r="C642" s="72">
        <f>BDD!D628</f>
        <v>0</v>
      </c>
      <c r="D642" s="79">
        <f>BDD!E628</f>
        <v>0</v>
      </c>
    </row>
    <row r="643" spans="3:4">
      <c r="C643" s="72">
        <f>BDD!D629</f>
        <v>0</v>
      </c>
      <c r="D643" s="79">
        <f>BDD!E629</f>
        <v>0</v>
      </c>
    </row>
    <row r="644" spans="3:4">
      <c r="C644" s="72">
        <f>BDD!D630</f>
        <v>0</v>
      </c>
      <c r="D644" s="79">
        <f>BDD!E630</f>
        <v>0</v>
      </c>
    </row>
    <row r="645" spans="3:4">
      <c r="C645" s="72">
        <f>BDD!D631</f>
        <v>0</v>
      </c>
      <c r="D645" s="79">
        <f>BDD!E631</f>
        <v>0</v>
      </c>
    </row>
    <row r="646" spans="3:4">
      <c r="C646" s="72">
        <f>BDD!D632</f>
        <v>0</v>
      </c>
      <c r="D646" s="79">
        <f>BDD!E632</f>
        <v>0</v>
      </c>
    </row>
    <row r="647" spans="3:4">
      <c r="C647" s="72">
        <f>BDD!D633</f>
        <v>0</v>
      </c>
      <c r="D647" s="79">
        <f>BDD!E633</f>
        <v>0</v>
      </c>
    </row>
    <row r="648" spans="3:4">
      <c r="C648" s="72">
        <f>BDD!D634</f>
        <v>0</v>
      </c>
      <c r="D648" s="79">
        <f>BDD!E634</f>
        <v>0</v>
      </c>
    </row>
    <row r="649" spans="3:4">
      <c r="C649" s="72">
        <f>BDD!D635</f>
        <v>0</v>
      </c>
      <c r="D649" s="79">
        <f>BDD!E635</f>
        <v>0</v>
      </c>
    </row>
    <row r="650" spans="3:4">
      <c r="C650" s="72">
        <f>BDD!D636</f>
        <v>0</v>
      </c>
      <c r="D650" s="79">
        <f>BDD!E636</f>
        <v>0</v>
      </c>
    </row>
    <row r="651" spans="3:4">
      <c r="C651" s="72">
        <f>BDD!D637</f>
        <v>0</v>
      </c>
      <c r="D651" s="79">
        <f>BDD!E637</f>
        <v>0</v>
      </c>
    </row>
    <row r="652" spans="3:4">
      <c r="C652" s="72">
        <f>BDD!D638</f>
        <v>0</v>
      </c>
      <c r="D652" s="79">
        <f>BDD!E638</f>
        <v>0</v>
      </c>
    </row>
    <row r="653" spans="3:4">
      <c r="C653" s="72">
        <f>BDD!D639</f>
        <v>0</v>
      </c>
      <c r="D653" s="79">
        <f>BDD!E639</f>
        <v>0</v>
      </c>
    </row>
    <row r="654" spans="3:4">
      <c r="C654" s="72">
        <f>BDD!D640</f>
        <v>0</v>
      </c>
      <c r="D654" s="79">
        <f>BDD!E640</f>
        <v>0</v>
      </c>
    </row>
    <row r="655" spans="3:4">
      <c r="C655" s="72">
        <f>BDD!D641</f>
        <v>0</v>
      </c>
      <c r="D655" s="79">
        <f>BDD!E641</f>
        <v>0</v>
      </c>
    </row>
    <row r="656" spans="3:4">
      <c r="C656" s="72">
        <f>BDD!D642</f>
        <v>0</v>
      </c>
      <c r="D656" s="79">
        <f>BDD!E642</f>
        <v>0</v>
      </c>
    </row>
    <row r="657" spans="3:4">
      <c r="C657" s="72">
        <f>BDD!D643</f>
        <v>0</v>
      </c>
      <c r="D657" s="79">
        <f>BDD!E643</f>
        <v>0</v>
      </c>
    </row>
    <row r="658" spans="3:4">
      <c r="C658" s="72">
        <f>BDD!D644</f>
        <v>0</v>
      </c>
      <c r="D658" s="79">
        <f>BDD!E644</f>
        <v>0</v>
      </c>
    </row>
    <row r="659" spans="3:4">
      <c r="C659" s="72">
        <f>BDD!D645</f>
        <v>0</v>
      </c>
      <c r="D659" s="79">
        <f>BDD!E645</f>
        <v>0</v>
      </c>
    </row>
    <row r="660" spans="3:4">
      <c r="C660" s="72">
        <f>BDD!D646</f>
        <v>0</v>
      </c>
      <c r="D660" s="79">
        <f>BDD!E646</f>
        <v>0</v>
      </c>
    </row>
    <row r="661" spans="3:4">
      <c r="C661" s="72">
        <f>BDD!D647</f>
        <v>0</v>
      </c>
      <c r="D661" s="79">
        <f>BDD!E647</f>
        <v>0</v>
      </c>
    </row>
    <row r="662" spans="3:4">
      <c r="C662" s="72">
        <f>BDD!D648</f>
        <v>0</v>
      </c>
      <c r="D662" s="79">
        <f>BDD!E648</f>
        <v>0</v>
      </c>
    </row>
    <row r="663" spans="3:4">
      <c r="C663" s="72">
        <f>BDD!D649</f>
        <v>0</v>
      </c>
      <c r="D663" s="79">
        <f>BDD!E649</f>
        <v>0</v>
      </c>
    </row>
    <row r="664" spans="3:4">
      <c r="C664" s="72">
        <f>BDD!D650</f>
        <v>0</v>
      </c>
      <c r="D664" s="79">
        <f>BDD!E650</f>
        <v>0</v>
      </c>
    </row>
    <row r="665" spans="3:4">
      <c r="C665" s="72">
        <f>BDD!D651</f>
        <v>0</v>
      </c>
      <c r="D665" s="79">
        <f>BDD!E651</f>
        <v>0</v>
      </c>
    </row>
    <row r="666" spans="3:4">
      <c r="C666" s="72">
        <f>BDD!D652</f>
        <v>0</v>
      </c>
      <c r="D666" s="79">
        <f>BDD!E652</f>
        <v>0</v>
      </c>
    </row>
    <row r="667" spans="3:4">
      <c r="C667" s="72">
        <f>BDD!D653</f>
        <v>0</v>
      </c>
      <c r="D667" s="79">
        <f>BDD!E653</f>
        <v>0</v>
      </c>
    </row>
    <row r="668" spans="3:4">
      <c r="C668" s="72">
        <f>BDD!D654</f>
        <v>0</v>
      </c>
      <c r="D668" s="79">
        <f>BDD!E654</f>
        <v>0</v>
      </c>
    </row>
    <row r="669" spans="3:4">
      <c r="C669" s="72">
        <f>BDD!D655</f>
        <v>0</v>
      </c>
      <c r="D669" s="79">
        <f>BDD!E655</f>
        <v>0</v>
      </c>
    </row>
    <row r="670" spans="3:4">
      <c r="C670" s="72">
        <f>BDD!D656</f>
        <v>0</v>
      </c>
      <c r="D670" s="79">
        <f>BDD!E656</f>
        <v>0</v>
      </c>
    </row>
    <row r="671" spans="3:4">
      <c r="C671" s="72">
        <f>BDD!D657</f>
        <v>0</v>
      </c>
      <c r="D671" s="79">
        <f>BDD!E657</f>
        <v>0</v>
      </c>
    </row>
    <row r="672" spans="3:4">
      <c r="C672" s="72">
        <f>BDD!D658</f>
        <v>0</v>
      </c>
      <c r="D672" s="79">
        <f>BDD!E658</f>
        <v>0</v>
      </c>
    </row>
    <row r="673" spans="3:4">
      <c r="C673" s="72">
        <f>BDD!D659</f>
        <v>0</v>
      </c>
      <c r="D673" s="79">
        <f>BDD!E659</f>
        <v>0</v>
      </c>
    </row>
    <row r="674" spans="3:4">
      <c r="C674" s="72">
        <f>BDD!D660</f>
        <v>0</v>
      </c>
      <c r="D674" s="79">
        <f>BDD!E660</f>
        <v>0</v>
      </c>
    </row>
    <row r="675" spans="3:4">
      <c r="C675" s="72">
        <f>BDD!D661</f>
        <v>0</v>
      </c>
      <c r="D675" s="79">
        <f>BDD!E661</f>
        <v>0</v>
      </c>
    </row>
    <row r="676" spans="3:4">
      <c r="C676" s="72">
        <f>BDD!D662</f>
        <v>0</v>
      </c>
      <c r="D676" s="79">
        <f>BDD!E662</f>
        <v>0</v>
      </c>
    </row>
    <row r="677" spans="3:4">
      <c r="C677" s="72">
        <f>BDD!D663</f>
        <v>0</v>
      </c>
      <c r="D677" s="79">
        <f>BDD!E663</f>
        <v>0</v>
      </c>
    </row>
    <row r="678" spans="3:4">
      <c r="C678" s="72">
        <f>BDD!D664</f>
        <v>0</v>
      </c>
      <c r="D678" s="79">
        <f>BDD!E664</f>
        <v>0</v>
      </c>
    </row>
    <row r="679" spans="3:4">
      <c r="C679" s="72">
        <f>BDD!D665</f>
        <v>0</v>
      </c>
      <c r="D679" s="79">
        <f>BDD!E665</f>
        <v>0</v>
      </c>
    </row>
    <row r="680" spans="3:4">
      <c r="C680" s="72">
        <f>BDD!D666</f>
        <v>0</v>
      </c>
      <c r="D680" s="79">
        <f>BDD!E666</f>
        <v>0</v>
      </c>
    </row>
    <row r="681" spans="3:4">
      <c r="C681" s="72">
        <f>BDD!D667</f>
        <v>0</v>
      </c>
      <c r="D681" s="79">
        <f>BDD!E667</f>
        <v>0</v>
      </c>
    </row>
    <row r="682" spans="3:4">
      <c r="C682" s="72">
        <f>BDD!D668</f>
        <v>0</v>
      </c>
      <c r="D682" s="79">
        <f>BDD!E668</f>
        <v>0</v>
      </c>
    </row>
    <row r="683" spans="3:4">
      <c r="C683" s="72">
        <f>BDD!D669</f>
        <v>0</v>
      </c>
      <c r="D683" s="79">
        <f>BDD!E669</f>
        <v>0</v>
      </c>
    </row>
    <row r="684" spans="3:4">
      <c r="C684" s="72">
        <f>BDD!D670</f>
        <v>0</v>
      </c>
      <c r="D684" s="79">
        <f>BDD!E670</f>
        <v>0</v>
      </c>
    </row>
    <row r="685" spans="3:4">
      <c r="C685" s="72">
        <f>BDD!D671</f>
        <v>0</v>
      </c>
      <c r="D685" s="79">
        <f>BDD!E671</f>
        <v>0</v>
      </c>
    </row>
    <row r="686" spans="3:4">
      <c r="C686" s="72">
        <f>BDD!D672</f>
        <v>0</v>
      </c>
      <c r="D686" s="79">
        <f>BDD!E672</f>
        <v>0</v>
      </c>
    </row>
    <row r="687" spans="3:4">
      <c r="C687" s="72">
        <f>BDD!D673</f>
        <v>0</v>
      </c>
      <c r="D687" s="79">
        <f>BDD!E673</f>
        <v>0</v>
      </c>
    </row>
    <row r="688" spans="3:4">
      <c r="C688" s="72">
        <f>BDD!D674</f>
        <v>0</v>
      </c>
      <c r="D688" s="79">
        <f>BDD!E674</f>
        <v>0</v>
      </c>
    </row>
    <row r="689" spans="3:4">
      <c r="C689" s="72">
        <f>BDD!D675</f>
        <v>0</v>
      </c>
      <c r="D689" s="79">
        <f>BDD!E675</f>
        <v>0</v>
      </c>
    </row>
    <row r="690" spans="3:4">
      <c r="C690" s="72">
        <f>BDD!D676</f>
        <v>0</v>
      </c>
      <c r="D690" s="79">
        <f>BDD!E676</f>
        <v>0</v>
      </c>
    </row>
    <row r="691" spans="3:4">
      <c r="C691" s="72">
        <f>BDD!D677</f>
        <v>0</v>
      </c>
      <c r="D691" s="79">
        <f>BDD!E677</f>
        <v>0</v>
      </c>
    </row>
    <row r="692" spans="3:4">
      <c r="C692" s="72">
        <f>BDD!D678</f>
        <v>0</v>
      </c>
      <c r="D692" s="79">
        <f>BDD!E678</f>
        <v>0</v>
      </c>
    </row>
    <row r="693" spans="3:4">
      <c r="C693" s="72">
        <f>BDD!D679</f>
        <v>0</v>
      </c>
      <c r="D693" s="79">
        <f>BDD!E679</f>
        <v>0</v>
      </c>
    </row>
    <row r="694" spans="3:4">
      <c r="C694" s="72">
        <f>BDD!D680</f>
        <v>0</v>
      </c>
      <c r="D694" s="79">
        <f>BDD!E680</f>
        <v>0</v>
      </c>
    </row>
    <row r="695" spans="3:4">
      <c r="C695" s="72">
        <f>BDD!D681</f>
        <v>0</v>
      </c>
      <c r="D695" s="79">
        <f>BDD!E681</f>
        <v>0</v>
      </c>
    </row>
    <row r="696" spans="3:4">
      <c r="C696" s="72">
        <f>BDD!D682</f>
        <v>0</v>
      </c>
      <c r="D696" s="79">
        <f>BDD!E682</f>
        <v>0</v>
      </c>
    </row>
    <row r="697" spans="3:4">
      <c r="C697" s="72">
        <f>BDD!D683</f>
        <v>0</v>
      </c>
      <c r="D697" s="79">
        <f>BDD!E683</f>
        <v>0</v>
      </c>
    </row>
    <row r="698" spans="3:4">
      <c r="C698" s="72">
        <f>BDD!D684</f>
        <v>0</v>
      </c>
      <c r="D698" s="79">
        <f>BDD!E684</f>
        <v>0</v>
      </c>
    </row>
    <row r="699" spans="3:4">
      <c r="C699" s="72">
        <f>BDD!D685</f>
        <v>0</v>
      </c>
      <c r="D699" s="79">
        <f>BDD!E685</f>
        <v>0</v>
      </c>
    </row>
    <row r="700" spans="3:4">
      <c r="C700" s="72">
        <f>BDD!D686</f>
        <v>0</v>
      </c>
      <c r="D700" s="79">
        <f>BDD!E686</f>
        <v>0</v>
      </c>
    </row>
    <row r="701" spans="3:4">
      <c r="C701" s="72">
        <f>BDD!D687</f>
        <v>0</v>
      </c>
      <c r="D701" s="79">
        <f>BDD!E687</f>
        <v>0</v>
      </c>
    </row>
    <row r="702" spans="3:4">
      <c r="C702" s="72">
        <f>BDD!D688</f>
        <v>0</v>
      </c>
      <c r="D702" s="79">
        <f>BDD!E688</f>
        <v>0</v>
      </c>
    </row>
    <row r="703" spans="3:4">
      <c r="C703" s="72">
        <f>BDD!D689</f>
        <v>0</v>
      </c>
      <c r="D703" s="79">
        <f>BDD!E689</f>
        <v>0</v>
      </c>
    </row>
    <row r="704" spans="3:4">
      <c r="C704" s="72">
        <f>BDD!D690</f>
        <v>0</v>
      </c>
      <c r="D704" s="79">
        <f>BDD!E690</f>
        <v>0</v>
      </c>
    </row>
    <row r="705" spans="3:4">
      <c r="C705" s="72">
        <f>BDD!D691</f>
        <v>0</v>
      </c>
      <c r="D705" s="79">
        <f>BDD!E691</f>
        <v>0</v>
      </c>
    </row>
    <row r="706" spans="3:4">
      <c r="C706" s="72">
        <f>BDD!D692</f>
        <v>0</v>
      </c>
      <c r="D706" s="79">
        <f>BDD!E692</f>
        <v>0</v>
      </c>
    </row>
    <row r="707" spans="3:4">
      <c r="C707" s="72">
        <f>BDD!D693</f>
        <v>0</v>
      </c>
      <c r="D707" s="79">
        <f>BDD!E693</f>
        <v>0</v>
      </c>
    </row>
    <row r="708" spans="3:4">
      <c r="C708" s="72">
        <f>BDD!D694</f>
        <v>0</v>
      </c>
      <c r="D708" s="79">
        <f>BDD!E694</f>
        <v>0</v>
      </c>
    </row>
    <row r="709" spans="3:4">
      <c r="C709" s="72">
        <f>BDD!D695</f>
        <v>0</v>
      </c>
      <c r="D709" s="79">
        <f>BDD!E695</f>
        <v>0</v>
      </c>
    </row>
    <row r="710" spans="3:4">
      <c r="C710" s="72">
        <f>BDD!D696</f>
        <v>0</v>
      </c>
      <c r="D710" s="79">
        <f>BDD!E696</f>
        <v>0</v>
      </c>
    </row>
    <row r="711" spans="3:4">
      <c r="C711" s="72">
        <f>BDD!D697</f>
        <v>0</v>
      </c>
      <c r="D711" s="79">
        <f>BDD!E697</f>
        <v>0</v>
      </c>
    </row>
    <row r="712" spans="3:4">
      <c r="C712" s="72">
        <f>BDD!D698</f>
        <v>0</v>
      </c>
      <c r="D712" s="79">
        <f>BDD!E698</f>
        <v>0</v>
      </c>
    </row>
    <row r="713" spans="3:4">
      <c r="C713" s="72">
        <f>BDD!D699</f>
        <v>0</v>
      </c>
      <c r="D713" s="79">
        <f>BDD!E699</f>
        <v>0</v>
      </c>
    </row>
    <row r="714" spans="3:4">
      <c r="C714" s="72">
        <f>BDD!D700</f>
        <v>0</v>
      </c>
      <c r="D714" s="79">
        <f>BDD!E700</f>
        <v>0</v>
      </c>
    </row>
    <row r="715" spans="3:4">
      <c r="C715" s="72">
        <f>BDD!D701</f>
        <v>0</v>
      </c>
      <c r="D715" s="79">
        <f>BDD!E701</f>
        <v>0</v>
      </c>
    </row>
    <row r="716" spans="3:4">
      <c r="C716" s="72">
        <f>BDD!D702</f>
        <v>0</v>
      </c>
      <c r="D716" s="79">
        <f>BDD!E702</f>
        <v>0</v>
      </c>
    </row>
    <row r="717" spans="3:4">
      <c r="C717" s="72">
        <f>BDD!D703</f>
        <v>0</v>
      </c>
      <c r="D717" s="79">
        <f>BDD!E703</f>
        <v>0</v>
      </c>
    </row>
    <row r="718" spans="3:4">
      <c r="C718" s="72">
        <f>BDD!D704</f>
        <v>0</v>
      </c>
      <c r="D718" s="79">
        <f>BDD!E704</f>
        <v>0</v>
      </c>
    </row>
    <row r="719" spans="3:4">
      <c r="C719" s="72">
        <f>BDD!D705</f>
        <v>0</v>
      </c>
      <c r="D719" s="79">
        <f>BDD!E705</f>
        <v>0</v>
      </c>
    </row>
    <row r="720" spans="3:4">
      <c r="C720" s="72">
        <f>BDD!D706</f>
        <v>0</v>
      </c>
      <c r="D720" s="79">
        <f>BDD!E706</f>
        <v>0</v>
      </c>
    </row>
    <row r="721" spans="3:4">
      <c r="C721" s="72">
        <f>BDD!D707</f>
        <v>0</v>
      </c>
      <c r="D721" s="79">
        <f>BDD!E707</f>
        <v>0</v>
      </c>
    </row>
    <row r="722" spans="3:4">
      <c r="C722" s="72">
        <f>BDD!D708</f>
        <v>0</v>
      </c>
      <c r="D722" s="79">
        <f>BDD!E708</f>
        <v>0</v>
      </c>
    </row>
    <row r="723" spans="3:4">
      <c r="C723" s="72">
        <f>BDD!D709</f>
        <v>0</v>
      </c>
      <c r="D723" s="79">
        <f>BDD!E709</f>
        <v>0</v>
      </c>
    </row>
    <row r="724" spans="3:4">
      <c r="C724" s="72">
        <f>BDD!D710</f>
        <v>0</v>
      </c>
      <c r="D724" s="79">
        <f>BDD!E710</f>
        <v>0</v>
      </c>
    </row>
    <row r="725" spans="3:4">
      <c r="C725" s="72">
        <f>BDD!D711</f>
        <v>0</v>
      </c>
      <c r="D725" s="79">
        <f>BDD!E711</f>
        <v>0</v>
      </c>
    </row>
    <row r="726" spans="3:4">
      <c r="C726" s="72">
        <f>BDD!D712</f>
        <v>0</v>
      </c>
      <c r="D726" s="79">
        <f>BDD!E712</f>
        <v>0</v>
      </c>
    </row>
    <row r="727" spans="3:4">
      <c r="C727" s="72">
        <f>BDD!D713</f>
        <v>0</v>
      </c>
      <c r="D727" s="79">
        <f>BDD!E713</f>
        <v>0</v>
      </c>
    </row>
    <row r="728" spans="3:4">
      <c r="C728" s="72">
        <f>BDD!D714</f>
        <v>0</v>
      </c>
      <c r="D728" s="79">
        <f>BDD!E714</f>
        <v>0</v>
      </c>
    </row>
    <row r="729" spans="3:4">
      <c r="C729" s="72">
        <f>BDD!D715</f>
        <v>0</v>
      </c>
      <c r="D729" s="79">
        <f>BDD!E715</f>
        <v>0</v>
      </c>
    </row>
    <row r="730" spans="3:4">
      <c r="C730" s="72">
        <f>BDD!D716</f>
        <v>0</v>
      </c>
      <c r="D730" s="79">
        <f>BDD!E716</f>
        <v>0</v>
      </c>
    </row>
    <row r="731" spans="3:4">
      <c r="C731" s="72">
        <f>BDD!D717</f>
        <v>0</v>
      </c>
      <c r="D731" s="79">
        <f>BDD!E717</f>
        <v>0</v>
      </c>
    </row>
    <row r="732" spans="3:4">
      <c r="C732" s="72">
        <f>BDD!D718</f>
        <v>0</v>
      </c>
      <c r="D732" s="79">
        <f>BDD!E718</f>
        <v>0</v>
      </c>
    </row>
    <row r="733" spans="3:4">
      <c r="C733" s="72">
        <f>BDD!D719</f>
        <v>0</v>
      </c>
      <c r="D733" s="79">
        <f>BDD!E719</f>
        <v>0</v>
      </c>
    </row>
    <row r="734" spans="3:4">
      <c r="C734" s="72">
        <f>BDD!D720</f>
        <v>0</v>
      </c>
      <c r="D734" s="79">
        <f>BDD!E720</f>
        <v>0</v>
      </c>
    </row>
    <row r="735" spans="3:4">
      <c r="C735" s="72">
        <f>BDD!D721</f>
        <v>0</v>
      </c>
      <c r="D735" s="79">
        <f>BDD!E721</f>
        <v>0</v>
      </c>
    </row>
    <row r="736" spans="3:4">
      <c r="C736" s="72">
        <f>BDD!D722</f>
        <v>0</v>
      </c>
      <c r="D736" s="79">
        <f>BDD!E722</f>
        <v>0</v>
      </c>
    </row>
    <row r="737" spans="3:4">
      <c r="C737" s="72">
        <f>BDD!D723</f>
        <v>0</v>
      </c>
      <c r="D737" s="79">
        <f>BDD!E723</f>
        <v>0</v>
      </c>
    </row>
    <row r="738" spans="3:4">
      <c r="C738" s="72">
        <f>BDD!D724</f>
        <v>0</v>
      </c>
      <c r="D738" s="79">
        <f>BDD!E724</f>
        <v>0</v>
      </c>
    </row>
    <row r="739" spans="3:4">
      <c r="C739" s="72">
        <f>BDD!D725</f>
        <v>0</v>
      </c>
      <c r="D739" s="79">
        <f>BDD!E725</f>
        <v>0</v>
      </c>
    </row>
    <row r="740" spans="3:4">
      <c r="C740" s="72">
        <f>BDD!D726</f>
        <v>0</v>
      </c>
      <c r="D740" s="79">
        <f>BDD!E726</f>
        <v>0</v>
      </c>
    </row>
    <row r="741" spans="3:4">
      <c r="C741" s="72">
        <f>BDD!D727</f>
        <v>0</v>
      </c>
      <c r="D741" s="79">
        <f>BDD!E727</f>
        <v>0</v>
      </c>
    </row>
    <row r="742" spans="3:4">
      <c r="C742" s="72">
        <f>BDD!D728</f>
        <v>0</v>
      </c>
      <c r="D742" s="79">
        <f>BDD!E728</f>
        <v>0</v>
      </c>
    </row>
    <row r="743" spans="3:4">
      <c r="C743" s="72">
        <f>BDD!D729</f>
        <v>0</v>
      </c>
      <c r="D743" s="79">
        <f>BDD!E729</f>
        <v>0</v>
      </c>
    </row>
    <row r="744" spans="3:4">
      <c r="C744" s="72">
        <f>BDD!D730</f>
        <v>0</v>
      </c>
      <c r="D744" s="79">
        <f>BDD!E730</f>
        <v>0</v>
      </c>
    </row>
    <row r="745" spans="3:4">
      <c r="C745" s="72">
        <f>BDD!D731</f>
        <v>0</v>
      </c>
      <c r="D745" s="79">
        <f>BDD!E731</f>
        <v>0</v>
      </c>
    </row>
    <row r="746" spans="3:4">
      <c r="C746" s="72">
        <f>BDD!D732</f>
        <v>0</v>
      </c>
      <c r="D746" s="79">
        <f>BDD!E732</f>
        <v>0</v>
      </c>
    </row>
    <row r="747" spans="3:4">
      <c r="C747" s="72">
        <f>BDD!D733</f>
        <v>0</v>
      </c>
      <c r="D747" s="79">
        <f>BDD!E733</f>
        <v>0</v>
      </c>
    </row>
    <row r="748" spans="3:4">
      <c r="C748" s="72">
        <f>BDD!D734</f>
        <v>0</v>
      </c>
      <c r="D748" s="79">
        <f>BDD!E734</f>
        <v>0</v>
      </c>
    </row>
    <row r="749" spans="3:4">
      <c r="C749" s="72">
        <f>BDD!D735</f>
        <v>0</v>
      </c>
      <c r="D749" s="79">
        <f>BDD!E735</f>
        <v>0</v>
      </c>
    </row>
    <row r="750" spans="3:4">
      <c r="C750" s="72">
        <f>BDD!D736</f>
        <v>0</v>
      </c>
      <c r="D750" s="79">
        <f>BDD!E736</f>
        <v>0</v>
      </c>
    </row>
    <row r="751" spans="3:4">
      <c r="C751" s="72">
        <f>BDD!D737</f>
        <v>0</v>
      </c>
      <c r="D751" s="79">
        <f>BDD!E737</f>
        <v>0</v>
      </c>
    </row>
    <row r="752" spans="3:4">
      <c r="C752" s="72">
        <f>BDD!D738</f>
        <v>0</v>
      </c>
      <c r="D752" s="79">
        <f>BDD!E738</f>
        <v>0</v>
      </c>
    </row>
    <row r="753" spans="3:4">
      <c r="C753" s="72">
        <f>BDD!D739</f>
        <v>0</v>
      </c>
      <c r="D753" s="79">
        <f>BDD!E739</f>
        <v>0</v>
      </c>
    </row>
    <row r="754" spans="3:4">
      <c r="C754" s="72">
        <f>BDD!D740</f>
        <v>0</v>
      </c>
      <c r="D754" s="79">
        <f>BDD!E740</f>
        <v>0</v>
      </c>
    </row>
    <row r="755" spans="3:4">
      <c r="C755" s="72">
        <f>BDD!D741</f>
        <v>0</v>
      </c>
      <c r="D755" s="79">
        <f>BDD!E741</f>
        <v>0</v>
      </c>
    </row>
    <row r="756" spans="3:4">
      <c r="C756" s="72">
        <f>BDD!D742</f>
        <v>0</v>
      </c>
      <c r="D756" s="79">
        <f>BDD!E742</f>
        <v>0</v>
      </c>
    </row>
    <row r="757" spans="3:4">
      <c r="C757" s="72">
        <f>BDD!D743</f>
        <v>0</v>
      </c>
      <c r="D757" s="79">
        <f>BDD!E743</f>
        <v>0</v>
      </c>
    </row>
    <row r="758" spans="3:4">
      <c r="C758" s="72">
        <f>BDD!D744</f>
        <v>0</v>
      </c>
      <c r="D758" s="79">
        <f>BDD!E744</f>
        <v>0</v>
      </c>
    </row>
    <row r="759" spans="3:4">
      <c r="C759" s="72">
        <f>BDD!D745</f>
        <v>0</v>
      </c>
      <c r="D759" s="79">
        <f>BDD!E745</f>
        <v>0</v>
      </c>
    </row>
    <row r="760" spans="3:4">
      <c r="C760" s="72">
        <f>BDD!D746</f>
        <v>0</v>
      </c>
      <c r="D760" s="79">
        <f>BDD!E746</f>
        <v>0</v>
      </c>
    </row>
    <row r="761" spans="3:4">
      <c r="C761" s="72">
        <f>BDD!D747</f>
        <v>0</v>
      </c>
      <c r="D761" s="79">
        <f>BDD!E747</f>
        <v>0</v>
      </c>
    </row>
    <row r="762" spans="3:4">
      <c r="C762" s="72">
        <f>BDD!D748</f>
        <v>0</v>
      </c>
      <c r="D762" s="79">
        <f>BDD!E748</f>
        <v>0</v>
      </c>
    </row>
    <row r="763" spans="3:4">
      <c r="C763" s="72">
        <f>BDD!D749</f>
        <v>0</v>
      </c>
      <c r="D763" s="79">
        <f>BDD!E749</f>
        <v>0</v>
      </c>
    </row>
    <row r="764" spans="3:4">
      <c r="C764" s="72">
        <f>BDD!D750</f>
        <v>0</v>
      </c>
      <c r="D764" s="79">
        <f>BDD!E750</f>
        <v>0</v>
      </c>
    </row>
    <row r="765" spans="3:4">
      <c r="C765" s="72">
        <f>BDD!D751</f>
        <v>0</v>
      </c>
      <c r="D765" s="79">
        <f>BDD!E751</f>
        <v>0</v>
      </c>
    </row>
    <row r="766" spans="3:4">
      <c r="C766" s="72">
        <f>BDD!D752</f>
        <v>0</v>
      </c>
      <c r="D766" s="79">
        <f>BDD!E752</f>
        <v>0</v>
      </c>
    </row>
    <row r="767" spans="3:4">
      <c r="C767" s="72">
        <f>BDD!D753</f>
        <v>0</v>
      </c>
      <c r="D767" s="79">
        <f>BDD!E753</f>
        <v>0</v>
      </c>
    </row>
    <row r="768" spans="3:4">
      <c r="C768" s="72">
        <f>BDD!D754</f>
        <v>0</v>
      </c>
      <c r="D768" s="79">
        <f>BDD!E754</f>
        <v>0</v>
      </c>
    </row>
    <row r="769" spans="3:4">
      <c r="C769" s="72">
        <f>BDD!D755</f>
        <v>0</v>
      </c>
      <c r="D769" s="79">
        <f>BDD!E755</f>
        <v>0</v>
      </c>
    </row>
    <row r="770" spans="3:4">
      <c r="C770" s="72">
        <f>BDD!D756</f>
        <v>0</v>
      </c>
      <c r="D770" s="79">
        <f>BDD!E756</f>
        <v>0</v>
      </c>
    </row>
    <row r="771" spans="3:4">
      <c r="C771" s="72">
        <f>BDD!D757</f>
        <v>0</v>
      </c>
      <c r="D771" s="79">
        <f>BDD!E757</f>
        <v>0</v>
      </c>
    </row>
    <row r="772" spans="3:4">
      <c r="C772" s="72">
        <f>BDD!D758</f>
        <v>0</v>
      </c>
      <c r="D772" s="79">
        <f>BDD!E758</f>
        <v>0</v>
      </c>
    </row>
    <row r="773" spans="3:4">
      <c r="C773" s="72">
        <f>BDD!D759</f>
        <v>0</v>
      </c>
      <c r="D773" s="79">
        <f>BDD!E759</f>
        <v>0</v>
      </c>
    </row>
    <row r="774" spans="3:4">
      <c r="C774" s="72">
        <f>BDD!D760</f>
        <v>0</v>
      </c>
      <c r="D774" s="79">
        <f>BDD!E760</f>
        <v>0</v>
      </c>
    </row>
    <row r="775" spans="3:4">
      <c r="C775" s="72">
        <f>BDD!D761</f>
        <v>0</v>
      </c>
      <c r="D775" s="79">
        <f>BDD!E761</f>
        <v>0</v>
      </c>
    </row>
    <row r="776" spans="3:4">
      <c r="C776" s="72">
        <f>BDD!D762</f>
        <v>0</v>
      </c>
      <c r="D776" s="79">
        <f>BDD!E762</f>
        <v>0</v>
      </c>
    </row>
    <row r="777" spans="3:4">
      <c r="C777" s="72">
        <f>BDD!D763</f>
        <v>0</v>
      </c>
      <c r="D777" s="79">
        <f>BDD!E763</f>
        <v>0</v>
      </c>
    </row>
    <row r="778" spans="3:4">
      <c r="C778" s="72">
        <f>BDD!D764</f>
        <v>0</v>
      </c>
      <c r="D778" s="79">
        <f>BDD!E764</f>
        <v>0</v>
      </c>
    </row>
    <row r="779" spans="3:4">
      <c r="C779" s="72">
        <f>BDD!D765</f>
        <v>0</v>
      </c>
      <c r="D779" s="79">
        <f>BDD!E765</f>
        <v>0</v>
      </c>
    </row>
    <row r="780" spans="3:4">
      <c r="C780" s="72">
        <f>BDD!D766</f>
        <v>0</v>
      </c>
      <c r="D780" s="79">
        <f>BDD!E766</f>
        <v>0</v>
      </c>
    </row>
    <row r="781" spans="3:4">
      <c r="C781" s="72">
        <f>BDD!D767</f>
        <v>0</v>
      </c>
      <c r="D781" s="79">
        <f>BDD!E767</f>
        <v>0</v>
      </c>
    </row>
    <row r="782" spans="3:4">
      <c r="C782" s="72">
        <f>BDD!D768</f>
        <v>0</v>
      </c>
      <c r="D782" s="79">
        <f>BDD!E768</f>
        <v>0</v>
      </c>
    </row>
    <row r="783" spans="3:4">
      <c r="C783" s="72">
        <f>BDD!D769</f>
        <v>0</v>
      </c>
      <c r="D783" s="79">
        <f>BDD!E769</f>
        <v>0</v>
      </c>
    </row>
    <row r="784" spans="3:4">
      <c r="C784" s="72">
        <f>BDD!D770</f>
        <v>0</v>
      </c>
      <c r="D784" s="79">
        <f>BDD!E770</f>
        <v>0</v>
      </c>
    </row>
    <row r="785" spans="3:4">
      <c r="C785" s="72">
        <f>BDD!D771</f>
        <v>0</v>
      </c>
      <c r="D785" s="79">
        <f>BDD!E771</f>
        <v>0</v>
      </c>
    </row>
    <row r="786" spans="3:4">
      <c r="C786" s="72">
        <f>BDD!D772</f>
        <v>0</v>
      </c>
      <c r="D786" s="79">
        <f>BDD!E772</f>
        <v>0</v>
      </c>
    </row>
    <row r="787" spans="3:4">
      <c r="C787" s="72">
        <f>BDD!D773</f>
        <v>0</v>
      </c>
      <c r="D787" s="79">
        <f>BDD!E773</f>
        <v>0</v>
      </c>
    </row>
    <row r="788" spans="3:4">
      <c r="C788" s="72">
        <f>BDD!D774</f>
        <v>0</v>
      </c>
      <c r="D788" s="79">
        <f>BDD!E774</f>
        <v>0</v>
      </c>
    </row>
    <row r="789" spans="3:4">
      <c r="C789" s="72">
        <f>BDD!D775</f>
        <v>0</v>
      </c>
      <c r="D789" s="79">
        <f>BDD!E775</f>
        <v>0</v>
      </c>
    </row>
    <row r="790" spans="3:4">
      <c r="C790" s="72">
        <f>BDD!D776</f>
        <v>0</v>
      </c>
      <c r="D790" s="79">
        <f>BDD!E776</f>
        <v>0</v>
      </c>
    </row>
    <row r="791" spans="3:4">
      <c r="C791" s="72">
        <f>BDD!D777</f>
        <v>0</v>
      </c>
      <c r="D791" s="79">
        <f>BDD!E777</f>
        <v>0</v>
      </c>
    </row>
    <row r="792" spans="3:4">
      <c r="C792" s="72">
        <f>BDD!D778</f>
        <v>0</v>
      </c>
      <c r="D792" s="79">
        <f>BDD!E778</f>
        <v>0</v>
      </c>
    </row>
    <row r="793" spans="3:4">
      <c r="C793" s="72">
        <f>BDD!D779</f>
        <v>0</v>
      </c>
      <c r="D793" s="79">
        <f>BDD!E779</f>
        <v>0</v>
      </c>
    </row>
    <row r="794" spans="3:4">
      <c r="C794" s="72">
        <f>BDD!D780</f>
        <v>0</v>
      </c>
      <c r="D794" s="79">
        <f>BDD!E780</f>
        <v>0</v>
      </c>
    </row>
    <row r="795" spans="3:4">
      <c r="C795" s="72">
        <f>BDD!D781</f>
        <v>0</v>
      </c>
      <c r="D795" s="79">
        <f>BDD!E781</f>
        <v>0</v>
      </c>
    </row>
    <row r="796" spans="3:4">
      <c r="C796" s="72">
        <f>BDD!D782</f>
        <v>0</v>
      </c>
      <c r="D796" s="79">
        <f>BDD!E782</f>
        <v>0</v>
      </c>
    </row>
    <row r="797" spans="3:4">
      <c r="C797" s="72">
        <f>BDD!D783</f>
        <v>0</v>
      </c>
      <c r="D797" s="79">
        <f>BDD!E783</f>
        <v>0</v>
      </c>
    </row>
    <row r="798" spans="3:4">
      <c r="C798" s="72">
        <f>BDD!D784</f>
        <v>0</v>
      </c>
      <c r="D798" s="79">
        <f>BDD!E784</f>
        <v>0</v>
      </c>
    </row>
    <row r="799" spans="3:4">
      <c r="C799" s="72">
        <f>BDD!D785</f>
        <v>0</v>
      </c>
      <c r="D799" s="79">
        <f>BDD!E785</f>
        <v>0</v>
      </c>
    </row>
    <row r="800" spans="3:4">
      <c r="C800" s="72">
        <f>BDD!D786</f>
        <v>0</v>
      </c>
      <c r="D800" s="79">
        <f>BDD!E786</f>
        <v>0</v>
      </c>
    </row>
    <row r="801" spans="3:4">
      <c r="C801" s="72">
        <f>BDD!D787</f>
        <v>0</v>
      </c>
      <c r="D801" s="79">
        <f>BDD!E787</f>
        <v>0</v>
      </c>
    </row>
    <row r="802" spans="3:4">
      <c r="C802" s="72">
        <f>BDD!D788</f>
        <v>0</v>
      </c>
      <c r="D802" s="79">
        <f>BDD!E788</f>
        <v>0</v>
      </c>
    </row>
    <row r="803" spans="3:4">
      <c r="C803" s="72">
        <f>BDD!D789</f>
        <v>0</v>
      </c>
      <c r="D803" s="79">
        <f>BDD!E789</f>
        <v>0</v>
      </c>
    </row>
    <row r="804" spans="3:4">
      <c r="C804" s="72">
        <f>BDD!D790</f>
        <v>0</v>
      </c>
      <c r="D804" s="79">
        <f>BDD!E790</f>
        <v>0</v>
      </c>
    </row>
    <row r="805" spans="3:4">
      <c r="C805" s="72">
        <f>BDD!D791</f>
        <v>0</v>
      </c>
      <c r="D805" s="79">
        <f>BDD!E791</f>
        <v>0</v>
      </c>
    </row>
    <row r="806" spans="3:4">
      <c r="C806" s="72">
        <f>BDD!D792</f>
        <v>0</v>
      </c>
      <c r="D806" s="79">
        <f>BDD!E792</f>
        <v>0</v>
      </c>
    </row>
    <row r="807" spans="3:4">
      <c r="C807" s="72">
        <f>BDD!D793</f>
        <v>0</v>
      </c>
      <c r="D807" s="79">
        <f>BDD!E793</f>
        <v>0</v>
      </c>
    </row>
    <row r="808" spans="3:4">
      <c r="C808" s="72">
        <f>BDD!D794</f>
        <v>0</v>
      </c>
      <c r="D808" s="79">
        <f>BDD!E794</f>
        <v>0</v>
      </c>
    </row>
    <row r="809" spans="3:4">
      <c r="C809" s="72">
        <f>BDD!D795</f>
        <v>0</v>
      </c>
      <c r="D809" s="79">
        <f>BDD!E795</f>
        <v>0</v>
      </c>
    </row>
    <row r="810" spans="3:4">
      <c r="C810" s="72">
        <f>BDD!D796</f>
        <v>0</v>
      </c>
      <c r="D810" s="79">
        <f>BDD!E796</f>
        <v>0</v>
      </c>
    </row>
    <row r="811" spans="3:4">
      <c r="C811" s="72">
        <f>BDD!D797</f>
        <v>0</v>
      </c>
      <c r="D811" s="79">
        <f>BDD!E797</f>
        <v>0</v>
      </c>
    </row>
    <row r="812" spans="3:4">
      <c r="C812" s="72">
        <f>BDD!D798</f>
        <v>0</v>
      </c>
      <c r="D812" s="79">
        <f>BDD!E798</f>
        <v>0</v>
      </c>
    </row>
    <row r="813" spans="3:4">
      <c r="C813" s="72">
        <f>BDD!D799</f>
        <v>0</v>
      </c>
      <c r="D813" s="79">
        <f>BDD!E799</f>
        <v>0</v>
      </c>
    </row>
    <row r="814" spans="3:4">
      <c r="C814" s="72">
        <f>BDD!D800</f>
        <v>0</v>
      </c>
      <c r="D814" s="79">
        <f>BDD!E800</f>
        <v>0</v>
      </c>
    </row>
    <row r="815" spans="3:4">
      <c r="C815" s="72">
        <f>BDD!D801</f>
        <v>0</v>
      </c>
      <c r="D815" s="79">
        <f>BDD!E801</f>
        <v>0</v>
      </c>
    </row>
    <row r="816" spans="3:4">
      <c r="C816" s="72">
        <f>BDD!D802</f>
        <v>0</v>
      </c>
      <c r="D816" s="79">
        <f>BDD!E802</f>
        <v>0</v>
      </c>
    </row>
    <row r="817" spans="3:4">
      <c r="C817" s="72">
        <f>BDD!D803</f>
        <v>0</v>
      </c>
      <c r="D817" s="79">
        <f>BDD!E803</f>
        <v>0</v>
      </c>
    </row>
    <row r="818" spans="3:4">
      <c r="C818" s="72">
        <f>BDD!D804</f>
        <v>0</v>
      </c>
      <c r="D818" s="79">
        <f>BDD!E804</f>
        <v>0</v>
      </c>
    </row>
    <row r="819" spans="3:4">
      <c r="C819" s="72">
        <f>BDD!D805</f>
        <v>0</v>
      </c>
      <c r="D819" s="79">
        <f>BDD!E805</f>
        <v>0</v>
      </c>
    </row>
    <row r="820" spans="3:4">
      <c r="C820" s="72">
        <f>BDD!D806</f>
        <v>0</v>
      </c>
      <c r="D820" s="79">
        <f>BDD!E806</f>
        <v>0</v>
      </c>
    </row>
    <row r="821" spans="3:4">
      <c r="C821" s="72">
        <f>BDD!D807</f>
        <v>0</v>
      </c>
      <c r="D821" s="79">
        <f>BDD!E807</f>
        <v>0</v>
      </c>
    </row>
    <row r="822" spans="3:4">
      <c r="C822" s="72">
        <f>BDD!D808</f>
        <v>0</v>
      </c>
      <c r="D822" s="79">
        <f>BDD!E808</f>
        <v>0</v>
      </c>
    </row>
    <row r="823" spans="3:4">
      <c r="C823" s="72">
        <f>BDD!D809</f>
        <v>0</v>
      </c>
      <c r="D823" s="79">
        <f>BDD!E809</f>
        <v>0</v>
      </c>
    </row>
    <row r="824" spans="3:4">
      <c r="C824" s="72">
        <f>BDD!D810</f>
        <v>0</v>
      </c>
      <c r="D824" s="79">
        <f>BDD!E810</f>
        <v>0</v>
      </c>
    </row>
    <row r="825" spans="3:4">
      <c r="C825" s="72">
        <f>BDD!D811</f>
        <v>0</v>
      </c>
      <c r="D825" s="79">
        <f>BDD!E811</f>
        <v>0</v>
      </c>
    </row>
    <row r="826" spans="3:4">
      <c r="C826" s="72">
        <f>BDD!D812</f>
        <v>0</v>
      </c>
      <c r="D826" s="79">
        <f>BDD!E812</f>
        <v>0</v>
      </c>
    </row>
    <row r="827" spans="3:4">
      <c r="C827" s="72">
        <f>BDD!D813</f>
        <v>0</v>
      </c>
      <c r="D827" s="79">
        <f>BDD!E813</f>
        <v>0</v>
      </c>
    </row>
    <row r="828" spans="3:4">
      <c r="C828" s="72">
        <f>BDD!D814</f>
        <v>0</v>
      </c>
      <c r="D828" s="79">
        <f>BDD!E814</f>
        <v>0</v>
      </c>
    </row>
    <row r="829" spans="3:4">
      <c r="C829" s="72">
        <f>BDD!D815</f>
        <v>0</v>
      </c>
      <c r="D829" s="79">
        <f>BDD!E815</f>
        <v>0</v>
      </c>
    </row>
    <row r="830" spans="3:4">
      <c r="C830" s="72">
        <f>BDD!D816</f>
        <v>0</v>
      </c>
      <c r="D830" s="79">
        <f>BDD!E816</f>
        <v>0</v>
      </c>
    </row>
    <row r="831" spans="3:4">
      <c r="C831" s="72">
        <f>BDD!D817</f>
        <v>0</v>
      </c>
      <c r="D831" s="79">
        <f>BDD!E817</f>
        <v>0</v>
      </c>
    </row>
    <row r="832" spans="3:4">
      <c r="C832" s="72">
        <f>BDD!D818</f>
        <v>0</v>
      </c>
      <c r="D832" s="79">
        <f>BDD!E818</f>
        <v>0</v>
      </c>
    </row>
    <row r="833" spans="3:4">
      <c r="C833" s="72">
        <f>BDD!D819</f>
        <v>0</v>
      </c>
      <c r="D833" s="79">
        <f>BDD!E819</f>
        <v>0</v>
      </c>
    </row>
    <row r="834" spans="3:4">
      <c r="C834" s="72">
        <f>BDD!D820</f>
        <v>0</v>
      </c>
      <c r="D834" s="79">
        <f>BDD!E820</f>
        <v>0</v>
      </c>
    </row>
    <row r="835" spans="3:4">
      <c r="C835" s="72">
        <f>BDD!D821</f>
        <v>0</v>
      </c>
      <c r="D835" s="79">
        <f>BDD!E821</f>
        <v>0</v>
      </c>
    </row>
    <row r="836" spans="3:4">
      <c r="C836" s="72">
        <f>BDD!D822</f>
        <v>0</v>
      </c>
      <c r="D836" s="79">
        <f>BDD!E822</f>
        <v>0</v>
      </c>
    </row>
    <row r="837" spans="3:4">
      <c r="C837" s="72">
        <f>BDD!D823</f>
        <v>0</v>
      </c>
      <c r="D837" s="79">
        <f>BDD!E823</f>
        <v>0</v>
      </c>
    </row>
    <row r="838" spans="3:4">
      <c r="C838" s="72">
        <f>BDD!D824</f>
        <v>0</v>
      </c>
      <c r="D838" s="79">
        <f>BDD!E824</f>
        <v>0</v>
      </c>
    </row>
    <row r="839" spans="3:4">
      <c r="C839" s="72">
        <f>BDD!D825</f>
        <v>0</v>
      </c>
      <c r="D839" s="79">
        <f>BDD!E825</f>
        <v>0</v>
      </c>
    </row>
    <row r="840" spans="3:4">
      <c r="C840" s="72">
        <f>BDD!D826</f>
        <v>0</v>
      </c>
      <c r="D840" s="79">
        <f>BDD!E826</f>
        <v>0</v>
      </c>
    </row>
    <row r="841" spans="3:4">
      <c r="C841" s="72">
        <f>BDD!D827</f>
        <v>0</v>
      </c>
      <c r="D841" s="79">
        <f>BDD!E827</f>
        <v>0</v>
      </c>
    </row>
    <row r="842" spans="3:4">
      <c r="C842" s="72">
        <f>BDD!D828</f>
        <v>0</v>
      </c>
      <c r="D842" s="79">
        <f>BDD!E828</f>
        <v>0</v>
      </c>
    </row>
    <row r="843" spans="3:4">
      <c r="C843" s="72">
        <f>BDD!D829</f>
        <v>0</v>
      </c>
      <c r="D843" s="79">
        <f>BDD!E829</f>
        <v>0</v>
      </c>
    </row>
    <row r="844" spans="3:4">
      <c r="C844" s="72">
        <f>BDD!D830</f>
        <v>0</v>
      </c>
      <c r="D844" s="79">
        <f>BDD!E830</f>
        <v>0</v>
      </c>
    </row>
    <row r="845" spans="3:4">
      <c r="C845" s="72">
        <f>BDD!D831</f>
        <v>0</v>
      </c>
      <c r="D845" s="79">
        <f>BDD!E831</f>
        <v>0</v>
      </c>
    </row>
    <row r="846" spans="3:4">
      <c r="C846" s="72">
        <f>BDD!D832</f>
        <v>0</v>
      </c>
      <c r="D846" s="79">
        <f>BDD!E832</f>
        <v>0</v>
      </c>
    </row>
    <row r="847" spans="3:4">
      <c r="C847" s="72">
        <f>BDD!D833</f>
        <v>0</v>
      </c>
      <c r="D847" s="79">
        <f>BDD!E833</f>
        <v>0</v>
      </c>
    </row>
    <row r="848" spans="3:4">
      <c r="C848" s="72">
        <f>BDD!D834</f>
        <v>0</v>
      </c>
      <c r="D848" s="79">
        <f>BDD!E834</f>
        <v>0</v>
      </c>
    </row>
    <row r="849" spans="3:4">
      <c r="C849" s="72">
        <f>BDD!D835</f>
        <v>0</v>
      </c>
      <c r="D849" s="79">
        <f>BDD!E835</f>
        <v>0</v>
      </c>
    </row>
    <row r="850" spans="3:4">
      <c r="C850" s="72">
        <f>BDD!D836</f>
        <v>0</v>
      </c>
      <c r="D850" s="79">
        <f>BDD!E836</f>
        <v>0</v>
      </c>
    </row>
    <row r="851" spans="3:4">
      <c r="C851" s="72">
        <f>BDD!D837</f>
        <v>0</v>
      </c>
      <c r="D851" s="79">
        <f>BDD!E837</f>
        <v>0</v>
      </c>
    </row>
    <row r="852" spans="3:4">
      <c r="C852" s="72">
        <f>BDD!D838</f>
        <v>0</v>
      </c>
      <c r="D852" s="79">
        <f>BDD!E838</f>
        <v>0</v>
      </c>
    </row>
    <row r="853" spans="3:4">
      <c r="C853" s="72">
        <f>BDD!D839</f>
        <v>0</v>
      </c>
      <c r="D853" s="79">
        <f>BDD!E839</f>
        <v>0</v>
      </c>
    </row>
    <row r="854" spans="3:4">
      <c r="C854" s="72">
        <f>BDD!D840</f>
        <v>0</v>
      </c>
      <c r="D854" s="79">
        <f>BDD!E840</f>
        <v>0</v>
      </c>
    </row>
    <row r="855" spans="3:4">
      <c r="C855" s="72">
        <f>BDD!D841</f>
        <v>0</v>
      </c>
      <c r="D855" s="79">
        <f>BDD!E841</f>
        <v>0</v>
      </c>
    </row>
    <row r="856" spans="3:4">
      <c r="C856" s="72">
        <f>BDD!D842</f>
        <v>0</v>
      </c>
      <c r="D856" s="79">
        <f>BDD!E842</f>
        <v>0</v>
      </c>
    </row>
    <row r="857" spans="3:4">
      <c r="C857" s="72">
        <f>BDD!D843</f>
        <v>0</v>
      </c>
      <c r="D857" s="79">
        <f>BDD!E843</f>
        <v>0</v>
      </c>
    </row>
    <row r="858" spans="3:4">
      <c r="C858" s="72">
        <f>BDD!D844</f>
        <v>0</v>
      </c>
      <c r="D858" s="79">
        <f>BDD!E844</f>
        <v>0</v>
      </c>
    </row>
    <row r="859" spans="3:4">
      <c r="C859" s="72">
        <f>BDD!D845</f>
        <v>0</v>
      </c>
      <c r="D859" s="79">
        <f>BDD!E845</f>
        <v>0</v>
      </c>
    </row>
    <row r="860" spans="3:4">
      <c r="C860" s="72">
        <f>BDD!D846</f>
        <v>0</v>
      </c>
      <c r="D860" s="79">
        <f>BDD!E846</f>
        <v>0</v>
      </c>
    </row>
    <row r="861" spans="3:4">
      <c r="C861" s="72">
        <f>BDD!D847</f>
        <v>0</v>
      </c>
      <c r="D861" s="79">
        <f>BDD!E847</f>
        <v>0</v>
      </c>
    </row>
    <row r="862" spans="3:4">
      <c r="C862" s="72">
        <f>BDD!D848</f>
        <v>0</v>
      </c>
      <c r="D862" s="79">
        <f>BDD!E848</f>
        <v>0</v>
      </c>
    </row>
    <row r="863" spans="3:4">
      <c r="C863" s="72">
        <f>BDD!D849</f>
        <v>0</v>
      </c>
      <c r="D863" s="79">
        <f>BDD!E849</f>
        <v>0</v>
      </c>
    </row>
    <row r="864" spans="3:4">
      <c r="C864" s="72">
        <f>BDD!D850</f>
        <v>0</v>
      </c>
      <c r="D864" s="79">
        <f>BDD!E850</f>
        <v>0</v>
      </c>
    </row>
    <row r="865" spans="3:4">
      <c r="C865" s="72">
        <f>BDD!D851</f>
        <v>0</v>
      </c>
      <c r="D865" s="79">
        <f>BDD!E851</f>
        <v>0</v>
      </c>
    </row>
    <row r="866" spans="3:4">
      <c r="C866" s="72">
        <f>BDD!D852</f>
        <v>0</v>
      </c>
      <c r="D866" s="79">
        <f>BDD!E852</f>
        <v>0</v>
      </c>
    </row>
    <row r="867" spans="3:4">
      <c r="C867" s="72">
        <f>BDD!D853</f>
        <v>0</v>
      </c>
      <c r="D867" s="79">
        <f>BDD!E853</f>
        <v>0</v>
      </c>
    </row>
    <row r="868" spans="3:4">
      <c r="C868" s="72">
        <f>BDD!D854</f>
        <v>0</v>
      </c>
      <c r="D868" s="79">
        <f>BDD!E854</f>
        <v>0</v>
      </c>
    </row>
    <row r="869" spans="3:4">
      <c r="C869" s="72">
        <f>BDD!D855</f>
        <v>0</v>
      </c>
      <c r="D869" s="79">
        <f>BDD!E855</f>
        <v>0</v>
      </c>
    </row>
    <row r="870" spans="3:4">
      <c r="C870" s="72">
        <f>BDD!D856</f>
        <v>0</v>
      </c>
      <c r="D870" s="79">
        <f>BDD!E856</f>
        <v>0</v>
      </c>
    </row>
    <row r="871" spans="3:4">
      <c r="C871" s="72">
        <f>BDD!D857</f>
        <v>0</v>
      </c>
      <c r="D871" s="79">
        <f>BDD!E857</f>
        <v>0</v>
      </c>
    </row>
    <row r="872" spans="3:4">
      <c r="C872" s="72">
        <f>BDD!D858</f>
        <v>0</v>
      </c>
      <c r="D872" s="79">
        <f>BDD!E858</f>
        <v>0</v>
      </c>
    </row>
    <row r="873" spans="3:4">
      <c r="C873" s="72">
        <f>BDD!D859</f>
        <v>0</v>
      </c>
      <c r="D873" s="79">
        <f>BDD!E859</f>
        <v>0</v>
      </c>
    </row>
    <row r="874" spans="3:4">
      <c r="C874" s="72">
        <f>BDD!D860</f>
        <v>0</v>
      </c>
      <c r="D874" s="79">
        <f>BDD!E860</f>
        <v>0</v>
      </c>
    </row>
    <row r="875" spans="3:4">
      <c r="C875" s="72">
        <f>BDD!D861</f>
        <v>0</v>
      </c>
      <c r="D875" s="79">
        <f>BDD!E861</f>
        <v>0</v>
      </c>
    </row>
    <row r="876" spans="3:4">
      <c r="C876" s="72">
        <f>BDD!D862</f>
        <v>0</v>
      </c>
      <c r="D876" s="79">
        <f>BDD!E862</f>
        <v>0</v>
      </c>
    </row>
    <row r="877" spans="3:4">
      <c r="C877" s="72">
        <f>BDD!D863</f>
        <v>0</v>
      </c>
      <c r="D877" s="79">
        <f>BDD!E863</f>
        <v>0</v>
      </c>
    </row>
    <row r="878" spans="3:4">
      <c r="C878" s="72">
        <f>BDD!D864</f>
        <v>0</v>
      </c>
      <c r="D878" s="79">
        <f>BDD!E864</f>
        <v>0</v>
      </c>
    </row>
    <row r="879" spans="3:4">
      <c r="C879" s="72">
        <f>BDD!D865</f>
        <v>0</v>
      </c>
      <c r="D879" s="79">
        <f>BDD!E865</f>
        <v>0</v>
      </c>
    </row>
    <row r="880" spans="3:4">
      <c r="C880" s="72">
        <f>BDD!D866</f>
        <v>0</v>
      </c>
      <c r="D880" s="79">
        <f>BDD!E866</f>
        <v>0</v>
      </c>
    </row>
    <row r="881" spans="3:4">
      <c r="C881" s="72">
        <f>BDD!D867</f>
        <v>0</v>
      </c>
      <c r="D881" s="79">
        <f>BDD!E867</f>
        <v>0</v>
      </c>
    </row>
    <row r="882" spans="3:4">
      <c r="C882" s="72">
        <f>BDD!D868</f>
        <v>0</v>
      </c>
      <c r="D882" s="79">
        <f>BDD!E868</f>
        <v>0</v>
      </c>
    </row>
    <row r="883" spans="3:4">
      <c r="C883" s="72">
        <f>BDD!D869</f>
        <v>0</v>
      </c>
      <c r="D883" s="79">
        <f>BDD!E869</f>
        <v>0</v>
      </c>
    </row>
    <row r="884" spans="3:4">
      <c r="C884" s="72">
        <f>BDD!D870</f>
        <v>0</v>
      </c>
      <c r="D884" s="79">
        <f>BDD!E870</f>
        <v>0</v>
      </c>
    </row>
    <row r="885" spans="3:4">
      <c r="C885" s="72">
        <f>BDD!D871</f>
        <v>0</v>
      </c>
      <c r="D885" s="79">
        <f>BDD!E871</f>
        <v>0</v>
      </c>
    </row>
    <row r="886" spans="3:4">
      <c r="C886" s="72">
        <f>BDD!D872</f>
        <v>0</v>
      </c>
      <c r="D886" s="79">
        <f>BDD!E872</f>
        <v>0</v>
      </c>
    </row>
    <row r="887" spans="3:4">
      <c r="C887" s="72">
        <f>BDD!D873</f>
        <v>0</v>
      </c>
      <c r="D887" s="79">
        <f>BDD!E873</f>
        <v>0</v>
      </c>
    </row>
    <row r="888" spans="3:4">
      <c r="C888" s="72">
        <f>BDD!D874</f>
        <v>0</v>
      </c>
      <c r="D888" s="79">
        <f>BDD!E874</f>
        <v>0</v>
      </c>
    </row>
    <row r="889" spans="3:4">
      <c r="C889" s="72">
        <f>BDD!D875</f>
        <v>0</v>
      </c>
      <c r="D889" s="79">
        <f>BDD!E875</f>
        <v>0</v>
      </c>
    </row>
    <row r="890" spans="3:4">
      <c r="C890" s="72">
        <f>BDD!D876</f>
        <v>0</v>
      </c>
      <c r="D890" s="79">
        <f>BDD!E876</f>
        <v>0</v>
      </c>
    </row>
    <row r="891" spans="3:4">
      <c r="C891" s="72">
        <f>BDD!D877</f>
        <v>0</v>
      </c>
      <c r="D891" s="79">
        <f>BDD!E877</f>
        <v>0</v>
      </c>
    </row>
    <row r="892" spans="3:4">
      <c r="C892" s="72">
        <f>BDD!D878</f>
        <v>0</v>
      </c>
      <c r="D892" s="79">
        <f>BDD!E878</f>
        <v>0</v>
      </c>
    </row>
    <row r="893" spans="3:4">
      <c r="C893" s="72">
        <f>BDD!D879</f>
        <v>0</v>
      </c>
      <c r="D893" s="79">
        <f>BDD!E879</f>
        <v>0</v>
      </c>
    </row>
    <row r="894" spans="3:4">
      <c r="C894" s="72">
        <f>BDD!D880</f>
        <v>0</v>
      </c>
      <c r="D894" s="79">
        <f>BDD!E880</f>
        <v>0</v>
      </c>
    </row>
    <row r="895" spans="3:4">
      <c r="C895" s="72">
        <f>BDD!D881</f>
        <v>0</v>
      </c>
      <c r="D895" s="79">
        <f>BDD!E881</f>
        <v>0</v>
      </c>
    </row>
    <row r="896" spans="3:4">
      <c r="C896" s="72">
        <f>BDD!D882</f>
        <v>0</v>
      </c>
      <c r="D896" s="79">
        <f>BDD!E882</f>
        <v>0</v>
      </c>
    </row>
    <row r="897" spans="3:4">
      <c r="C897" s="72">
        <f>BDD!D883</f>
        <v>0</v>
      </c>
      <c r="D897" s="79">
        <f>BDD!E883</f>
        <v>0</v>
      </c>
    </row>
    <row r="898" spans="3:4">
      <c r="C898" s="72">
        <f>BDD!D884</f>
        <v>0</v>
      </c>
      <c r="D898" s="79">
        <f>BDD!E884</f>
        <v>0</v>
      </c>
    </row>
    <row r="899" spans="3:4">
      <c r="C899" s="72">
        <f>BDD!D885</f>
        <v>0</v>
      </c>
      <c r="D899" s="79">
        <f>BDD!E885</f>
        <v>0</v>
      </c>
    </row>
    <row r="900" spans="3:4">
      <c r="C900" s="72">
        <f>BDD!D886</f>
        <v>0</v>
      </c>
      <c r="D900" s="79">
        <f>BDD!E886</f>
        <v>0</v>
      </c>
    </row>
    <row r="901" spans="3:4">
      <c r="C901" s="72">
        <f>BDD!D887</f>
        <v>0</v>
      </c>
      <c r="D901" s="79">
        <f>BDD!E887</f>
        <v>0</v>
      </c>
    </row>
    <row r="902" spans="3:4">
      <c r="C902" s="72">
        <f>BDD!D888</f>
        <v>0</v>
      </c>
      <c r="D902" s="79">
        <f>BDD!E888</f>
        <v>0</v>
      </c>
    </row>
    <row r="903" spans="3:4">
      <c r="C903" s="72">
        <f>BDD!D889</f>
        <v>0</v>
      </c>
      <c r="D903" s="79">
        <f>BDD!E889</f>
        <v>0</v>
      </c>
    </row>
    <row r="904" spans="3:4">
      <c r="C904" s="72">
        <f>BDD!D890</f>
        <v>0</v>
      </c>
      <c r="D904" s="79">
        <f>BDD!E890</f>
        <v>0</v>
      </c>
    </row>
    <row r="905" spans="3:4">
      <c r="C905" s="72">
        <f>BDD!D891</f>
        <v>0</v>
      </c>
      <c r="D905" s="79">
        <f>BDD!E891</f>
        <v>0</v>
      </c>
    </row>
    <row r="906" spans="3:4">
      <c r="C906" s="72">
        <f>BDD!D892</f>
        <v>0</v>
      </c>
      <c r="D906" s="79">
        <f>BDD!E892</f>
        <v>0</v>
      </c>
    </row>
    <row r="907" spans="3:4">
      <c r="C907" s="72">
        <f>BDD!D893</f>
        <v>0</v>
      </c>
      <c r="D907" s="79">
        <f>BDD!E893</f>
        <v>0</v>
      </c>
    </row>
    <row r="908" spans="3:4">
      <c r="C908" s="72">
        <f>BDD!D894</f>
        <v>0</v>
      </c>
      <c r="D908" s="79">
        <f>BDD!E894</f>
        <v>0</v>
      </c>
    </row>
    <row r="909" spans="3:4">
      <c r="C909" s="72">
        <f>BDD!D895</f>
        <v>0</v>
      </c>
      <c r="D909" s="79">
        <f>BDD!E895</f>
        <v>0</v>
      </c>
    </row>
    <row r="910" spans="3:4">
      <c r="C910" s="72">
        <f>BDD!D896</f>
        <v>0</v>
      </c>
      <c r="D910" s="79">
        <f>BDD!E896</f>
        <v>0</v>
      </c>
    </row>
    <row r="911" spans="3:4">
      <c r="C911" s="72">
        <f>BDD!D897</f>
        <v>0</v>
      </c>
      <c r="D911" s="79">
        <f>BDD!E897</f>
        <v>0</v>
      </c>
    </row>
    <row r="912" spans="3:4">
      <c r="C912" s="72">
        <f>BDD!D898</f>
        <v>0</v>
      </c>
      <c r="D912" s="79">
        <f>BDD!E898</f>
        <v>0</v>
      </c>
    </row>
    <row r="913" spans="3:4">
      <c r="C913" s="72">
        <f>BDD!D899</f>
        <v>0</v>
      </c>
      <c r="D913" s="79">
        <f>BDD!E899</f>
        <v>0</v>
      </c>
    </row>
    <row r="914" spans="3:4">
      <c r="C914" s="72">
        <f>BDD!D900</f>
        <v>0</v>
      </c>
      <c r="D914" s="79">
        <f>BDD!E900</f>
        <v>0</v>
      </c>
    </row>
    <row r="915" spans="3:4">
      <c r="C915" s="72">
        <f>BDD!D901</f>
        <v>0</v>
      </c>
      <c r="D915" s="79">
        <f>BDD!E901</f>
        <v>0</v>
      </c>
    </row>
    <row r="916" spans="3:4">
      <c r="C916" s="72">
        <f>BDD!D902</f>
        <v>0</v>
      </c>
      <c r="D916" s="79">
        <f>BDD!E902</f>
        <v>0</v>
      </c>
    </row>
    <row r="917" spans="3:4">
      <c r="C917" s="72">
        <f>BDD!D903</f>
        <v>0</v>
      </c>
      <c r="D917" s="79">
        <f>BDD!E903</f>
        <v>0</v>
      </c>
    </row>
    <row r="918" spans="3:4">
      <c r="C918" s="72">
        <f>BDD!D904</f>
        <v>0</v>
      </c>
      <c r="D918" s="79">
        <f>BDD!E904</f>
        <v>0</v>
      </c>
    </row>
    <row r="919" spans="3:4">
      <c r="C919" s="72">
        <f>BDD!D905</f>
        <v>0</v>
      </c>
      <c r="D919" s="79">
        <f>BDD!E905</f>
        <v>0</v>
      </c>
    </row>
    <row r="920" spans="3:4">
      <c r="C920" s="72">
        <f>BDD!D906</f>
        <v>0</v>
      </c>
      <c r="D920" s="79">
        <f>BDD!E906</f>
        <v>0</v>
      </c>
    </row>
    <row r="921" spans="3:4">
      <c r="C921" s="72">
        <f>BDD!D907</f>
        <v>0</v>
      </c>
      <c r="D921" s="79">
        <f>BDD!E907</f>
        <v>0</v>
      </c>
    </row>
    <row r="922" spans="3:4">
      <c r="C922" s="72">
        <f>BDD!D908</f>
        <v>0</v>
      </c>
      <c r="D922" s="79">
        <f>BDD!E908</f>
        <v>0</v>
      </c>
    </row>
    <row r="923" spans="3:4">
      <c r="C923" s="72">
        <f>BDD!D909</f>
        <v>0</v>
      </c>
      <c r="D923" s="79">
        <f>BDD!E909</f>
        <v>0</v>
      </c>
    </row>
    <row r="924" spans="3:4">
      <c r="C924" s="72">
        <f>BDD!D910</f>
        <v>0</v>
      </c>
      <c r="D924" s="79">
        <f>BDD!E910</f>
        <v>0</v>
      </c>
    </row>
    <row r="925" spans="3:4">
      <c r="C925" s="72">
        <f>BDD!D911</f>
        <v>0</v>
      </c>
      <c r="D925" s="79">
        <f>BDD!E911</f>
        <v>0</v>
      </c>
    </row>
    <row r="926" spans="3:4">
      <c r="C926" s="72">
        <f>BDD!D912</f>
        <v>0</v>
      </c>
      <c r="D926" s="79">
        <f>BDD!E912</f>
        <v>0</v>
      </c>
    </row>
    <row r="927" spans="3:4">
      <c r="C927" s="72">
        <f>BDD!D913</f>
        <v>0</v>
      </c>
      <c r="D927" s="79">
        <f>BDD!E913</f>
        <v>0</v>
      </c>
    </row>
    <row r="928" spans="3:4">
      <c r="C928" s="72">
        <f>BDD!D914</f>
        <v>0</v>
      </c>
      <c r="D928" s="79">
        <f>BDD!E914</f>
        <v>0</v>
      </c>
    </row>
    <row r="929" spans="3:4">
      <c r="C929" s="72">
        <f>BDD!D915</f>
        <v>0</v>
      </c>
      <c r="D929" s="79">
        <f>BDD!E915</f>
        <v>0</v>
      </c>
    </row>
    <row r="930" spans="3:4">
      <c r="C930" s="72">
        <f>BDD!D916</f>
        <v>0</v>
      </c>
      <c r="D930" s="79">
        <f>BDD!E916</f>
        <v>0</v>
      </c>
    </row>
    <row r="931" spans="3:4">
      <c r="C931" s="72">
        <f>BDD!D917</f>
        <v>0</v>
      </c>
      <c r="D931" s="79">
        <f>BDD!E917</f>
        <v>0</v>
      </c>
    </row>
    <row r="932" spans="3:4">
      <c r="C932" s="72">
        <f>BDD!D918</f>
        <v>0</v>
      </c>
      <c r="D932" s="79">
        <f>BDD!E918</f>
        <v>0</v>
      </c>
    </row>
    <row r="933" spans="3:4">
      <c r="C933" s="72">
        <f>BDD!D919</f>
        <v>0</v>
      </c>
      <c r="D933" s="79">
        <f>BDD!E919</f>
        <v>0</v>
      </c>
    </row>
    <row r="934" spans="3:4">
      <c r="C934" s="72">
        <f>BDD!D920</f>
        <v>0</v>
      </c>
      <c r="D934" s="79">
        <f>BDD!E920</f>
        <v>0</v>
      </c>
    </row>
    <row r="935" spans="3:4">
      <c r="C935" s="72">
        <f>BDD!D921</f>
        <v>0</v>
      </c>
      <c r="D935" s="79">
        <f>BDD!E921</f>
        <v>0</v>
      </c>
    </row>
    <row r="936" spans="3:4">
      <c r="C936" s="72">
        <f>BDD!D922</f>
        <v>0</v>
      </c>
      <c r="D936" s="79">
        <f>BDD!E922</f>
        <v>0</v>
      </c>
    </row>
    <row r="937" spans="3:4">
      <c r="C937" s="72">
        <f>BDD!D923</f>
        <v>0</v>
      </c>
      <c r="D937" s="79">
        <f>BDD!E923</f>
        <v>0</v>
      </c>
    </row>
    <row r="938" spans="3:4">
      <c r="C938" s="72">
        <f>BDD!D924</f>
        <v>0</v>
      </c>
      <c r="D938" s="79">
        <f>BDD!E924</f>
        <v>0</v>
      </c>
    </row>
    <row r="939" spans="3:4">
      <c r="C939" s="72">
        <f>BDD!D925</f>
        <v>0</v>
      </c>
      <c r="D939" s="79">
        <f>BDD!E925</f>
        <v>0</v>
      </c>
    </row>
    <row r="940" spans="3:4">
      <c r="C940" s="72">
        <f>BDD!D926</f>
        <v>0</v>
      </c>
      <c r="D940" s="79">
        <f>BDD!E926</f>
        <v>0</v>
      </c>
    </row>
    <row r="941" spans="3:4">
      <c r="C941" s="72">
        <f>BDD!D927</f>
        <v>0</v>
      </c>
      <c r="D941" s="79">
        <f>BDD!E927</f>
        <v>0</v>
      </c>
    </row>
    <row r="942" spans="3:4">
      <c r="C942" s="72">
        <f>BDD!D928</f>
        <v>0</v>
      </c>
      <c r="D942" s="79">
        <f>BDD!E928</f>
        <v>0</v>
      </c>
    </row>
    <row r="943" spans="3:4">
      <c r="C943" s="72">
        <f>BDD!D929</f>
        <v>0</v>
      </c>
      <c r="D943" s="79">
        <f>BDD!E929</f>
        <v>0</v>
      </c>
    </row>
    <row r="944" spans="3:4">
      <c r="C944" s="72">
        <f>BDD!D930</f>
        <v>0</v>
      </c>
      <c r="D944" s="79">
        <f>BDD!E930</f>
        <v>0</v>
      </c>
    </row>
    <row r="945" spans="3:4">
      <c r="C945" s="72">
        <f>BDD!D931</f>
        <v>0</v>
      </c>
      <c r="D945" s="79">
        <f>BDD!E931</f>
        <v>0</v>
      </c>
    </row>
    <row r="946" spans="3:4">
      <c r="C946" s="72">
        <f>BDD!D932</f>
        <v>0</v>
      </c>
      <c r="D946" s="79">
        <f>BDD!E932</f>
        <v>0</v>
      </c>
    </row>
    <row r="947" spans="3:4">
      <c r="C947" s="72">
        <f>BDD!D933</f>
        <v>0</v>
      </c>
      <c r="D947" s="79">
        <f>BDD!E933</f>
        <v>0</v>
      </c>
    </row>
    <row r="948" spans="3:4">
      <c r="C948" s="72">
        <f>BDD!D934</f>
        <v>0</v>
      </c>
      <c r="D948" s="79">
        <f>BDD!E934</f>
        <v>0</v>
      </c>
    </row>
    <row r="949" spans="3:4">
      <c r="C949" s="72">
        <f>BDD!D935</f>
        <v>0</v>
      </c>
      <c r="D949" s="79">
        <f>BDD!E935</f>
        <v>0</v>
      </c>
    </row>
    <row r="950" spans="3:4">
      <c r="C950" s="72">
        <f>BDD!D936</f>
        <v>0</v>
      </c>
      <c r="D950" s="79">
        <f>BDD!E936</f>
        <v>0</v>
      </c>
    </row>
    <row r="951" spans="3:4">
      <c r="C951" s="72">
        <f>BDD!D937</f>
        <v>0</v>
      </c>
      <c r="D951" s="79">
        <f>BDD!E937</f>
        <v>0</v>
      </c>
    </row>
    <row r="952" spans="3:4">
      <c r="C952" s="72">
        <f>BDD!D938</f>
        <v>0</v>
      </c>
      <c r="D952" s="79">
        <f>BDD!E938</f>
        <v>0</v>
      </c>
    </row>
    <row r="953" spans="3:4">
      <c r="C953" s="72">
        <f>BDD!D939</f>
        <v>0</v>
      </c>
      <c r="D953" s="79">
        <f>BDD!E939</f>
        <v>0</v>
      </c>
    </row>
    <row r="954" spans="3:4">
      <c r="C954" s="72">
        <f>BDD!D940</f>
        <v>0</v>
      </c>
      <c r="D954" s="79">
        <f>BDD!E940</f>
        <v>0</v>
      </c>
    </row>
    <row r="955" spans="3:4">
      <c r="C955" s="72">
        <f>BDD!D941</f>
        <v>0</v>
      </c>
      <c r="D955" s="79">
        <f>BDD!E941</f>
        <v>0</v>
      </c>
    </row>
    <row r="956" spans="3:4">
      <c r="C956" s="72">
        <f>BDD!D942</f>
        <v>0</v>
      </c>
      <c r="D956" s="79">
        <f>BDD!E942</f>
        <v>0</v>
      </c>
    </row>
    <row r="957" spans="3:4">
      <c r="C957" s="72">
        <f>BDD!D943</f>
        <v>0</v>
      </c>
      <c r="D957" s="79">
        <f>BDD!E943</f>
        <v>0</v>
      </c>
    </row>
    <row r="958" spans="3:4">
      <c r="C958" s="72">
        <f>BDD!D944</f>
        <v>0</v>
      </c>
      <c r="D958" s="79">
        <f>BDD!E944</f>
        <v>0</v>
      </c>
    </row>
    <row r="959" spans="3:4">
      <c r="C959" s="72">
        <f>BDD!D945</f>
        <v>0</v>
      </c>
      <c r="D959" s="79">
        <f>BDD!E945</f>
        <v>0</v>
      </c>
    </row>
    <row r="960" spans="3:4">
      <c r="C960" s="72">
        <f>BDD!D946</f>
        <v>0</v>
      </c>
      <c r="D960" s="79">
        <f>BDD!E946</f>
        <v>0</v>
      </c>
    </row>
    <row r="961" spans="3:4">
      <c r="C961" s="72">
        <f>BDD!D947</f>
        <v>0</v>
      </c>
      <c r="D961" s="79">
        <f>BDD!E947</f>
        <v>0</v>
      </c>
    </row>
    <row r="962" spans="3:4">
      <c r="C962" s="72">
        <f>BDD!D948</f>
        <v>0</v>
      </c>
      <c r="D962" s="79">
        <f>BDD!E948</f>
        <v>0</v>
      </c>
    </row>
    <row r="963" spans="3:4">
      <c r="C963" s="72">
        <f>BDD!D949</f>
        <v>0</v>
      </c>
      <c r="D963" s="79">
        <f>BDD!E949</f>
        <v>0</v>
      </c>
    </row>
    <row r="964" spans="3:4">
      <c r="C964" s="72">
        <f>BDD!D950</f>
        <v>0</v>
      </c>
      <c r="D964" s="79">
        <f>BDD!E950</f>
        <v>0</v>
      </c>
    </row>
    <row r="965" spans="3:4">
      <c r="C965" s="72">
        <f>BDD!D951</f>
        <v>0</v>
      </c>
      <c r="D965" s="79">
        <f>BDD!E951</f>
        <v>0</v>
      </c>
    </row>
    <row r="966" spans="3:4">
      <c r="C966" s="72">
        <f>BDD!D952</f>
        <v>0</v>
      </c>
      <c r="D966" s="79">
        <f>BDD!E952</f>
        <v>0</v>
      </c>
    </row>
    <row r="967" spans="3:4">
      <c r="C967" s="72">
        <f>BDD!D953</f>
        <v>0</v>
      </c>
      <c r="D967" s="79">
        <f>BDD!E953</f>
        <v>0</v>
      </c>
    </row>
    <row r="968" spans="3:4">
      <c r="C968" s="72">
        <f>BDD!D954</f>
        <v>0</v>
      </c>
      <c r="D968" s="79">
        <f>BDD!E954</f>
        <v>0</v>
      </c>
    </row>
    <row r="969" spans="3:4">
      <c r="C969" s="72">
        <f>BDD!D955</f>
        <v>0</v>
      </c>
      <c r="D969" s="79">
        <f>BDD!E955</f>
        <v>0</v>
      </c>
    </row>
    <row r="970" spans="3:4">
      <c r="C970" s="72">
        <f>BDD!D956</f>
        <v>0</v>
      </c>
      <c r="D970" s="79">
        <f>BDD!E956</f>
        <v>0</v>
      </c>
    </row>
    <row r="971" spans="3:4">
      <c r="C971" s="72">
        <f>BDD!D957</f>
        <v>0</v>
      </c>
      <c r="D971" s="79">
        <f>BDD!E957</f>
        <v>0</v>
      </c>
    </row>
    <row r="972" spans="3:4">
      <c r="C972" s="72">
        <f>BDD!D958</f>
        <v>0</v>
      </c>
      <c r="D972" s="79">
        <f>BDD!E958</f>
        <v>0</v>
      </c>
    </row>
    <row r="973" spans="3:4">
      <c r="C973" s="72">
        <f>BDD!D959</f>
        <v>0</v>
      </c>
      <c r="D973" s="79">
        <f>BDD!E959</f>
        <v>0</v>
      </c>
    </row>
    <row r="974" spans="3:4">
      <c r="C974" s="72">
        <f>BDD!D960</f>
        <v>0</v>
      </c>
      <c r="D974" s="79">
        <f>BDD!E960</f>
        <v>0</v>
      </c>
    </row>
    <row r="975" spans="3:4">
      <c r="C975" s="72">
        <f>BDD!D961</f>
        <v>0</v>
      </c>
      <c r="D975" s="79">
        <f>BDD!E961</f>
        <v>0</v>
      </c>
    </row>
    <row r="976" spans="3:4">
      <c r="C976" s="72">
        <f>BDD!D962</f>
        <v>0</v>
      </c>
      <c r="D976" s="79">
        <f>BDD!E962</f>
        <v>0</v>
      </c>
    </row>
    <row r="977" spans="3:4">
      <c r="C977" s="72">
        <f>BDD!D963</f>
        <v>0</v>
      </c>
      <c r="D977" s="79">
        <f>BDD!E963</f>
        <v>0</v>
      </c>
    </row>
    <row r="978" spans="3:4">
      <c r="C978" s="72">
        <f>BDD!D964</f>
        <v>0</v>
      </c>
      <c r="D978" s="79">
        <f>BDD!E964</f>
        <v>0</v>
      </c>
    </row>
    <row r="979" spans="3:4">
      <c r="C979" s="72">
        <f>BDD!D965</f>
        <v>0</v>
      </c>
      <c r="D979" s="79">
        <f>BDD!E965</f>
        <v>0</v>
      </c>
    </row>
    <row r="980" spans="3:4">
      <c r="C980" s="72">
        <f>BDD!D966</f>
        <v>0</v>
      </c>
      <c r="D980" s="79">
        <f>BDD!E966</f>
        <v>0</v>
      </c>
    </row>
    <row r="981" spans="3:4">
      <c r="C981" s="72">
        <f>BDD!D967</f>
        <v>0</v>
      </c>
      <c r="D981" s="79">
        <f>BDD!E967</f>
        <v>0</v>
      </c>
    </row>
    <row r="982" spans="3:4">
      <c r="C982" s="72">
        <f>BDD!D968</f>
        <v>0</v>
      </c>
      <c r="D982" s="79">
        <f>BDD!E968</f>
        <v>0</v>
      </c>
    </row>
    <row r="983" spans="3:4">
      <c r="C983" s="72">
        <f>BDD!D969</f>
        <v>0</v>
      </c>
      <c r="D983" s="79">
        <f>BDD!E969</f>
        <v>0</v>
      </c>
    </row>
    <row r="984" spans="3:4">
      <c r="C984" s="72">
        <f>BDD!D970</f>
        <v>0</v>
      </c>
      <c r="D984" s="79">
        <f>BDD!E970</f>
        <v>0</v>
      </c>
    </row>
    <row r="985" spans="3:4">
      <c r="C985" s="72">
        <f>BDD!D971</f>
        <v>0</v>
      </c>
      <c r="D985" s="79">
        <f>BDD!E971</f>
        <v>0</v>
      </c>
    </row>
    <row r="986" spans="3:4">
      <c r="C986" s="72">
        <f>BDD!D972</f>
        <v>0</v>
      </c>
      <c r="D986" s="79">
        <f>BDD!E972</f>
        <v>0</v>
      </c>
    </row>
    <row r="987" spans="3:4">
      <c r="C987" s="72">
        <f>BDD!D973</f>
        <v>0</v>
      </c>
      <c r="D987" s="79">
        <f>BDD!E973</f>
        <v>0</v>
      </c>
    </row>
    <row r="988" spans="3:4">
      <c r="C988" s="72">
        <f>BDD!D974</f>
        <v>0</v>
      </c>
      <c r="D988" s="79">
        <f>BDD!E974</f>
        <v>0</v>
      </c>
    </row>
    <row r="989" spans="3:4">
      <c r="C989" s="72">
        <f>BDD!D975</f>
        <v>0</v>
      </c>
      <c r="D989" s="79">
        <f>BDD!E975</f>
        <v>0</v>
      </c>
    </row>
    <row r="990" spans="3:4">
      <c r="C990" s="72">
        <f>BDD!D976</f>
        <v>0</v>
      </c>
      <c r="D990" s="79">
        <f>BDD!E976</f>
        <v>0</v>
      </c>
    </row>
    <row r="991" spans="3:4">
      <c r="C991" s="72">
        <f>BDD!D977</f>
        <v>0</v>
      </c>
      <c r="D991" s="79">
        <f>BDD!E977</f>
        <v>0</v>
      </c>
    </row>
    <row r="992" spans="3:4">
      <c r="C992" s="72">
        <f>BDD!D978</f>
        <v>0</v>
      </c>
      <c r="D992" s="79">
        <f>BDD!E978</f>
        <v>0</v>
      </c>
    </row>
    <row r="993" spans="3:4">
      <c r="C993" s="72">
        <f>BDD!D979</f>
        <v>0</v>
      </c>
      <c r="D993" s="79">
        <f>BDD!E979</f>
        <v>0</v>
      </c>
    </row>
    <row r="994" spans="3:4">
      <c r="C994" s="72">
        <f>BDD!D980</f>
        <v>0</v>
      </c>
      <c r="D994" s="79">
        <f>BDD!E980</f>
        <v>0</v>
      </c>
    </row>
    <row r="995" spans="3:4">
      <c r="C995" s="72">
        <f>BDD!D981</f>
        <v>0</v>
      </c>
      <c r="D995" s="79">
        <f>BDD!E981</f>
        <v>0</v>
      </c>
    </row>
    <row r="996" spans="3:4">
      <c r="C996" s="72">
        <f>BDD!D982</f>
        <v>0</v>
      </c>
      <c r="D996" s="79">
        <f>BDD!E982</f>
        <v>0</v>
      </c>
    </row>
    <row r="997" spans="3:4">
      <c r="C997" s="72">
        <f>BDD!D983</f>
        <v>0</v>
      </c>
      <c r="D997" s="79">
        <f>BDD!E983</f>
        <v>0</v>
      </c>
    </row>
    <row r="998" spans="3:4">
      <c r="C998" s="72">
        <f>BDD!D984</f>
        <v>0</v>
      </c>
      <c r="D998" s="79">
        <f>BDD!E984</f>
        <v>0</v>
      </c>
    </row>
    <row r="999" spans="3:4">
      <c r="C999" s="72">
        <f>BDD!D985</f>
        <v>0</v>
      </c>
      <c r="D999" s="79">
        <f>BDD!E985</f>
        <v>0</v>
      </c>
    </row>
    <row r="1000" spans="3:4">
      <c r="C1000" s="72">
        <f>BDD!D986</f>
        <v>0</v>
      </c>
      <c r="D1000" s="79">
        <f>BDD!E986</f>
        <v>0</v>
      </c>
    </row>
    <row r="1001" spans="3:4">
      <c r="C1001" s="72">
        <f>BDD!D987</f>
        <v>0</v>
      </c>
      <c r="D1001" s="79">
        <f>BDD!E987</f>
        <v>0</v>
      </c>
    </row>
    <row r="1002" spans="3:4">
      <c r="C1002" s="72">
        <f>BDD!D988</f>
        <v>0</v>
      </c>
      <c r="D1002" s="79">
        <f>BDD!E988</f>
        <v>0</v>
      </c>
    </row>
    <row r="1003" spans="3:4">
      <c r="C1003" s="72">
        <f>BDD!D989</f>
        <v>0</v>
      </c>
      <c r="D1003" s="79">
        <f>BDD!E989</f>
        <v>0</v>
      </c>
    </row>
    <row r="1004" spans="3:4">
      <c r="C1004" s="72">
        <f>BDD!D990</f>
        <v>0</v>
      </c>
      <c r="D1004" s="79">
        <f>BDD!E990</f>
        <v>0</v>
      </c>
    </row>
    <row r="1005" spans="3:4">
      <c r="C1005" s="72">
        <f>BDD!D991</f>
        <v>0</v>
      </c>
      <c r="D1005" s="79">
        <f>BDD!E991</f>
        <v>0</v>
      </c>
    </row>
    <row r="1006" spans="3:4">
      <c r="C1006" s="72">
        <f>BDD!D992</f>
        <v>0</v>
      </c>
      <c r="D1006" s="79">
        <f>BDD!E992</f>
        <v>0</v>
      </c>
    </row>
    <row r="1007" spans="3:4">
      <c r="C1007" s="72">
        <f>BDD!D993</f>
        <v>0</v>
      </c>
      <c r="D1007" s="79">
        <f>BDD!E993</f>
        <v>0</v>
      </c>
    </row>
    <row r="1008" spans="3:4">
      <c r="C1008" s="72">
        <f>BDD!D994</f>
        <v>0</v>
      </c>
      <c r="D1008" s="79">
        <f>BDD!E994</f>
        <v>0</v>
      </c>
    </row>
    <row r="1009" spans="3:4">
      <c r="C1009" s="72">
        <f>BDD!D995</f>
        <v>0</v>
      </c>
      <c r="D1009" s="79">
        <f>BDD!E995</f>
        <v>0</v>
      </c>
    </row>
  </sheetData>
  <mergeCells count="3">
    <mergeCell ref="F11:I11"/>
    <mergeCell ref="C13:D13"/>
    <mergeCell ref="E13:F1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21"/>
  <sheetViews>
    <sheetView workbookViewId="0">
      <selection activeCell="I34" sqref="I34"/>
    </sheetView>
  </sheetViews>
  <sheetFormatPr baseColWidth="10" defaultRowHeight="14.5"/>
  <cols>
    <col min="13" max="13" width="30.7265625" customWidth="1"/>
  </cols>
  <sheetData>
    <row r="1" spans="1:11">
      <c r="A1" t="s">
        <v>62</v>
      </c>
      <c r="B1" t="s">
        <v>66</v>
      </c>
      <c r="C1">
        <v>1</v>
      </c>
    </row>
    <row r="2" spans="1:11">
      <c r="A2" t="s">
        <v>65</v>
      </c>
      <c r="B2" t="s">
        <v>67</v>
      </c>
      <c r="C2">
        <v>2</v>
      </c>
    </row>
    <row r="3" spans="1:11">
      <c r="B3" t="s">
        <v>68</v>
      </c>
      <c r="C3">
        <v>3</v>
      </c>
    </row>
    <row r="4" spans="1:11">
      <c r="B4" t="s">
        <v>69</v>
      </c>
    </row>
    <row r="5" spans="1:11">
      <c r="B5" t="s">
        <v>70</v>
      </c>
    </row>
    <row r="6" spans="1:11">
      <c r="B6" t="s">
        <v>71</v>
      </c>
    </row>
    <row r="7" spans="1:11">
      <c r="B7" t="s">
        <v>11</v>
      </c>
    </row>
    <row r="8" spans="1:11">
      <c r="B8" t="s">
        <v>72</v>
      </c>
    </row>
    <row r="9" spans="1:11">
      <c r="B9" t="s">
        <v>10</v>
      </c>
    </row>
    <row r="10" spans="1:11">
      <c r="B10" t="s">
        <v>73</v>
      </c>
    </row>
    <row r="11" spans="1:11">
      <c r="B11" t="s">
        <v>74</v>
      </c>
    </row>
    <row r="13" spans="1:11">
      <c r="K13" s="1"/>
    </row>
    <row r="21" spans="11:11">
      <c r="K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Menu</vt:lpstr>
      <vt:lpstr>BDD</vt:lpstr>
      <vt:lpstr>Param_BDD</vt:lpstr>
      <vt:lpstr>Administratif</vt:lpstr>
      <vt:lpstr>Ajout personnel</vt:lpstr>
      <vt:lpstr>Suppression personnel</vt:lpstr>
      <vt:lpstr>Feuil2</vt:lpstr>
      <vt:lpstr>Feuil4</vt:lpstr>
      <vt:lpstr>Liste_Grade</vt:lpstr>
      <vt:lpstr>Liste_groupe</vt:lpstr>
      <vt:lpstr>Liste_Sexe</vt:lpstr>
      <vt:lpstr>Nombre_enregistrement_BDD</vt:lpstr>
      <vt:lpstr>Nombre_enregistrements_BDD</vt:lpstr>
      <vt:lpstr>param_BDD_no_ligne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 Guillemet</dc:creator>
  <cp:lastModifiedBy>tulipe</cp:lastModifiedBy>
  <dcterms:created xsi:type="dcterms:W3CDTF">2015-12-09T15:47:56Z</dcterms:created>
  <dcterms:modified xsi:type="dcterms:W3CDTF">2015-12-12T10:30:42Z</dcterms:modified>
</cp:coreProperties>
</file>