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140" yWindow="60" windowWidth="19420" windowHeight="11020" tabRatio="823" activeTab="5"/>
  </bookViews>
  <sheets>
    <sheet name="Agents" sheetId="72" r:id="rId1"/>
    <sheet name="MASTER" sheetId="55" r:id="rId2"/>
    <sheet name="T" sheetId="71" r:id="rId3"/>
    <sheet name="T (2)" sheetId="73" r:id="rId4"/>
    <sheet name="Placement Du Perso MATCH COUPE" sheetId="36" state="hidden" r:id="rId5"/>
    <sheet name="param" sheetId="74" r:id="rId6"/>
  </sheets>
  <definedNames>
    <definedName name="onglet1">OFFSET(param!$A$2,,,COUNTA(param!$A:$A))</definedName>
    <definedName name="_xlnm.Print_Area" localSheetId="1">MASTER!$A$2:$L$11</definedName>
    <definedName name="_xlnm.Print_Area" localSheetId="4">'Placement Du Perso MATCH COUPE'!$B$1:$H$44</definedName>
    <definedName name="_xlnm.Print_Area" localSheetId="2">T!$B$2:$H$36</definedName>
    <definedName name="_xlnm.Print_Area" localSheetId="3">'T (2)'!$B$2:$H$36</definedName>
  </definedNames>
  <calcPr calcId="124519"/>
</workbook>
</file>

<file path=xl/calcChain.xml><?xml version="1.0" encoding="utf-8"?>
<calcChain xmlns="http://schemas.openxmlformats.org/spreadsheetml/2006/main">
  <c r="K53" i="55"/>
  <c r="J53"/>
  <c r="I53"/>
  <c r="H53"/>
  <c r="G53"/>
  <c r="F53"/>
  <c r="E53"/>
  <c r="D53"/>
  <c r="C53"/>
  <c r="B53"/>
  <c r="K34" i="73"/>
  <c r="K33"/>
  <c r="K32"/>
  <c r="K26"/>
  <c r="K25"/>
  <c r="K24"/>
  <c r="K23"/>
  <c r="B45" s="1"/>
  <c r="K22"/>
  <c r="K21"/>
  <c r="E43" s="1"/>
  <c r="K20"/>
  <c r="E42" s="1"/>
  <c r="K19"/>
  <c r="B41" s="1"/>
  <c r="R18" a="1"/>
  <c r="R18" s="1"/>
  <c r="K18"/>
  <c r="K17"/>
  <c r="B39" s="1"/>
  <c r="H13"/>
  <c r="R18" i="71" a="1"/>
  <c r="R18" s="1"/>
  <c r="R19" s="1" a="1"/>
  <c r="R19" s="1"/>
  <c r="K3" i="55"/>
  <c r="R19" i="73" l="1" a="1"/>
  <c r="R19" s="1"/>
  <c r="E128"/>
  <c r="E117"/>
  <c r="E106"/>
  <c r="E95"/>
  <c r="E84"/>
  <c r="E73"/>
  <c r="E62"/>
  <c r="E51"/>
  <c r="C128"/>
  <c r="F128" s="1"/>
  <c r="C117"/>
  <c r="F117" s="1"/>
  <c r="C106"/>
  <c r="F106" s="1"/>
  <c r="C95"/>
  <c r="F95" s="1"/>
  <c r="C84"/>
  <c r="F84" s="1"/>
  <c r="C73"/>
  <c r="F73" s="1"/>
  <c r="C62"/>
  <c r="F62" s="1"/>
  <c r="C51"/>
  <c r="F51" s="1"/>
  <c r="B128"/>
  <c r="B117"/>
  <c r="B106"/>
  <c r="B95"/>
  <c r="B84"/>
  <c r="B73"/>
  <c r="B62"/>
  <c r="E132"/>
  <c r="E121"/>
  <c r="E110"/>
  <c r="E99"/>
  <c r="E88"/>
  <c r="E77"/>
  <c r="E66"/>
  <c r="E55"/>
  <c r="E44"/>
  <c r="C132"/>
  <c r="C121"/>
  <c r="F121" s="1"/>
  <c r="C110"/>
  <c r="C99"/>
  <c r="F99" s="1"/>
  <c r="C88"/>
  <c r="C77"/>
  <c r="F77" s="1"/>
  <c r="C66"/>
  <c r="C55"/>
  <c r="B132"/>
  <c r="B121"/>
  <c r="B110"/>
  <c r="B99"/>
  <c r="B88"/>
  <c r="B77"/>
  <c r="B66"/>
  <c r="B55"/>
  <c r="E136"/>
  <c r="E125"/>
  <c r="E114"/>
  <c r="E103"/>
  <c r="E92"/>
  <c r="E81"/>
  <c r="E70"/>
  <c r="E59"/>
  <c r="E48"/>
  <c r="C136"/>
  <c r="F136" s="1"/>
  <c r="C125"/>
  <c r="C114"/>
  <c r="F114" s="1"/>
  <c r="C103"/>
  <c r="C92"/>
  <c r="F92" s="1"/>
  <c r="C81"/>
  <c r="C70"/>
  <c r="F70" s="1"/>
  <c r="C59"/>
  <c r="C48"/>
  <c r="F48" s="1"/>
  <c r="B136"/>
  <c r="B125"/>
  <c r="B114"/>
  <c r="B103"/>
  <c r="B92"/>
  <c r="B81"/>
  <c r="B70"/>
  <c r="B59"/>
  <c r="E39"/>
  <c r="E40"/>
  <c r="E41"/>
  <c r="E131"/>
  <c r="E120"/>
  <c r="E109"/>
  <c r="E98"/>
  <c r="E87"/>
  <c r="E76"/>
  <c r="E65"/>
  <c r="E54"/>
  <c r="C131"/>
  <c r="F131" s="1"/>
  <c r="C120"/>
  <c r="F120" s="1"/>
  <c r="C109"/>
  <c r="F109" s="1"/>
  <c r="C98"/>
  <c r="F98" s="1"/>
  <c r="C87"/>
  <c r="F87" s="1"/>
  <c r="C76"/>
  <c r="F76" s="1"/>
  <c r="C65"/>
  <c r="F65" s="1"/>
  <c r="C54"/>
  <c r="F54" s="1"/>
  <c r="B131"/>
  <c r="B120"/>
  <c r="B109"/>
  <c r="B98"/>
  <c r="B87"/>
  <c r="B76"/>
  <c r="B65"/>
  <c r="B54"/>
  <c r="E135"/>
  <c r="E124"/>
  <c r="E113"/>
  <c r="E102"/>
  <c r="E91"/>
  <c r="E80"/>
  <c r="E69"/>
  <c r="E58"/>
  <c r="E47"/>
  <c r="C135"/>
  <c r="C124"/>
  <c r="F124" s="1"/>
  <c r="C113"/>
  <c r="C102"/>
  <c r="F102" s="1"/>
  <c r="C91"/>
  <c r="C80"/>
  <c r="F80" s="1"/>
  <c r="C69"/>
  <c r="C58"/>
  <c r="C47"/>
  <c r="B135"/>
  <c r="B124"/>
  <c r="B113"/>
  <c r="B102"/>
  <c r="B91"/>
  <c r="B80"/>
  <c r="B69"/>
  <c r="B58"/>
  <c r="B47"/>
  <c r="B50"/>
  <c r="E130"/>
  <c r="E119"/>
  <c r="E108"/>
  <c r="E97"/>
  <c r="E86"/>
  <c r="E75"/>
  <c r="E64"/>
  <c r="E53"/>
  <c r="C130"/>
  <c r="F130" s="1"/>
  <c r="C119"/>
  <c r="F119" s="1"/>
  <c r="C108"/>
  <c r="F108" s="1"/>
  <c r="C97"/>
  <c r="F97" s="1"/>
  <c r="C86"/>
  <c r="F86" s="1"/>
  <c r="C75"/>
  <c r="F75" s="1"/>
  <c r="C64"/>
  <c r="F64" s="1"/>
  <c r="C53"/>
  <c r="F53" s="1"/>
  <c r="B130"/>
  <c r="B119"/>
  <c r="B108"/>
  <c r="B97"/>
  <c r="B86"/>
  <c r="B75"/>
  <c r="B64"/>
  <c r="B53"/>
  <c r="E134"/>
  <c r="E123"/>
  <c r="E112"/>
  <c r="E101"/>
  <c r="E90"/>
  <c r="E79"/>
  <c r="E68"/>
  <c r="E57"/>
  <c r="E46"/>
  <c r="C134"/>
  <c r="C123"/>
  <c r="F123" s="1"/>
  <c r="C112"/>
  <c r="C101"/>
  <c r="F101" s="1"/>
  <c r="C90"/>
  <c r="C79"/>
  <c r="F79" s="1"/>
  <c r="C68"/>
  <c r="C57"/>
  <c r="C46"/>
  <c r="B134"/>
  <c r="B123"/>
  <c r="B112"/>
  <c r="B101"/>
  <c r="B90"/>
  <c r="B79"/>
  <c r="B68"/>
  <c r="B57"/>
  <c r="B40"/>
  <c r="B42"/>
  <c r="B43"/>
  <c r="B44"/>
  <c r="E127"/>
  <c r="E116"/>
  <c r="E105"/>
  <c r="E94"/>
  <c r="E83"/>
  <c r="E72"/>
  <c r="E61"/>
  <c r="E50"/>
  <c r="C127"/>
  <c r="F127" s="1"/>
  <c r="C116"/>
  <c r="F116" s="1"/>
  <c r="C105"/>
  <c r="F105" s="1"/>
  <c r="C94"/>
  <c r="F94" s="1"/>
  <c r="C83"/>
  <c r="F83" s="1"/>
  <c r="C72"/>
  <c r="F72" s="1"/>
  <c r="C61"/>
  <c r="F61" s="1"/>
  <c r="C50"/>
  <c r="F50" s="1"/>
  <c r="B127"/>
  <c r="B116"/>
  <c r="B105"/>
  <c r="B94"/>
  <c r="B83"/>
  <c r="B72"/>
  <c r="B61"/>
  <c r="E129"/>
  <c r="E118"/>
  <c r="E107"/>
  <c r="E96"/>
  <c r="E85"/>
  <c r="E74"/>
  <c r="E63"/>
  <c r="E52"/>
  <c r="C129"/>
  <c r="F129" s="1"/>
  <c r="C118"/>
  <c r="F118" s="1"/>
  <c r="C107"/>
  <c r="F107" s="1"/>
  <c r="C96"/>
  <c r="F96" s="1"/>
  <c r="C85"/>
  <c r="F85" s="1"/>
  <c r="C74"/>
  <c r="F74" s="1"/>
  <c r="C63"/>
  <c r="F63" s="1"/>
  <c r="C52"/>
  <c r="F52" s="1"/>
  <c r="B129"/>
  <c r="B118"/>
  <c r="B107"/>
  <c r="B96"/>
  <c r="B85"/>
  <c r="B74"/>
  <c r="B63"/>
  <c r="B52"/>
  <c r="E133"/>
  <c r="E122"/>
  <c r="E111"/>
  <c r="E100"/>
  <c r="E89"/>
  <c r="E78"/>
  <c r="E67"/>
  <c r="E56"/>
  <c r="E45"/>
  <c r="C133"/>
  <c r="F133" s="1"/>
  <c r="C122"/>
  <c r="C111"/>
  <c r="F111" s="1"/>
  <c r="C100"/>
  <c r="C89"/>
  <c r="F89" s="1"/>
  <c r="C78"/>
  <c r="C67"/>
  <c r="F67" s="1"/>
  <c r="C56"/>
  <c r="F56" s="1"/>
  <c r="C45"/>
  <c r="F45" s="1"/>
  <c r="B133"/>
  <c r="B122"/>
  <c r="B111"/>
  <c r="B100"/>
  <c r="B89"/>
  <c r="B78"/>
  <c r="B67"/>
  <c r="B56"/>
  <c r="C39"/>
  <c r="F39" s="1"/>
  <c r="C40"/>
  <c r="F40" s="1"/>
  <c r="C41"/>
  <c r="F41" s="1"/>
  <c r="C42"/>
  <c r="F42" s="1"/>
  <c r="C43"/>
  <c r="F43" s="1"/>
  <c r="C44"/>
  <c r="F44" s="1"/>
  <c r="B46"/>
  <c r="B48"/>
  <c r="B51"/>
  <c r="R20" i="71" a="1"/>
  <c r="R20" s="1"/>
  <c r="J3" i="55"/>
  <c r="I3"/>
  <c r="H3"/>
  <c r="G3"/>
  <c r="F3"/>
  <c r="E3"/>
  <c r="D3"/>
  <c r="C3"/>
  <c r="B3"/>
  <c r="K18" i="71"/>
  <c r="B128" s="1"/>
  <c r="F100" i="73" l="1"/>
  <c r="F46"/>
  <c r="F90"/>
  <c r="F134"/>
  <c r="F47"/>
  <c r="F91"/>
  <c r="F135"/>
  <c r="F81"/>
  <c r="F125"/>
  <c r="F66"/>
  <c r="F110"/>
  <c r="F57"/>
  <c r="F58"/>
  <c r="F55"/>
  <c r="F78"/>
  <c r="F122"/>
  <c r="F68"/>
  <c r="F112"/>
  <c r="F69"/>
  <c r="F113"/>
  <c r="F59"/>
  <c r="F103"/>
  <c r="F88"/>
  <c r="F132"/>
  <c r="R20" a="1"/>
  <c r="R20" s="1"/>
  <c r="C40" i="71"/>
  <c r="E51"/>
  <c r="B73"/>
  <c r="C84"/>
  <c r="E95"/>
  <c r="B117"/>
  <c r="C128"/>
  <c r="E40"/>
  <c r="B62"/>
  <c r="C73"/>
  <c r="E84"/>
  <c r="B106"/>
  <c r="C117"/>
  <c r="E128"/>
  <c r="B51"/>
  <c r="C62"/>
  <c r="E73"/>
  <c r="B95"/>
  <c r="C106"/>
  <c r="E117"/>
  <c r="B40"/>
  <c r="C51"/>
  <c r="E62"/>
  <c r="B84"/>
  <c r="C95"/>
  <c r="F95" s="1"/>
  <c r="E106"/>
  <c r="R21" a="1"/>
  <c r="R21" s="1"/>
  <c r="R22" s="1" a="1"/>
  <c r="R22" s="1"/>
  <c r="K34"/>
  <c r="K33"/>
  <c r="K32"/>
  <c r="K26"/>
  <c r="K25"/>
  <c r="K24"/>
  <c r="K23"/>
  <c r="K22"/>
  <c r="K21"/>
  <c r="K20"/>
  <c r="K19"/>
  <c r="K17"/>
  <c r="R21" i="73" l="1" a="1"/>
  <c r="R21" s="1"/>
  <c r="F51" i="71"/>
  <c r="F40"/>
  <c r="E125"/>
  <c r="C114"/>
  <c r="B103"/>
  <c r="E81"/>
  <c r="C70"/>
  <c r="B59"/>
  <c r="E136"/>
  <c r="C125"/>
  <c r="F125" s="1"/>
  <c r="B114"/>
  <c r="E92"/>
  <c r="C81"/>
  <c r="B70"/>
  <c r="E48"/>
  <c r="C136"/>
  <c r="F136" s="1"/>
  <c r="B125"/>
  <c r="E103"/>
  <c r="C92"/>
  <c r="B81"/>
  <c r="E59"/>
  <c r="C48"/>
  <c r="B136"/>
  <c r="E114"/>
  <c r="C103"/>
  <c r="B92"/>
  <c r="E70"/>
  <c r="C59"/>
  <c r="B48"/>
  <c r="B135"/>
  <c r="E124"/>
  <c r="B113"/>
  <c r="E102"/>
  <c r="B91"/>
  <c r="E80"/>
  <c r="B69"/>
  <c r="E58"/>
  <c r="B47"/>
  <c r="C124"/>
  <c r="F124" s="1"/>
  <c r="C102"/>
  <c r="F102" s="1"/>
  <c r="C80"/>
  <c r="F80" s="1"/>
  <c r="E135"/>
  <c r="B124"/>
  <c r="E113"/>
  <c r="B102"/>
  <c r="E91"/>
  <c r="B80"/>
  <c r="E69"/>
  <c r="C135"/>
  <c r="C113"/>
  <c r="C91"/>
  <c r="C69"/>
  <c r="F69" s="1"/>
  <c r="C47"/>
  <c r="B58"/>
  <c r="E47"/>
  <c r="C58"/>
  <c r="B57"/>
  <c r="B134"/>
  <c r="C123"/>
  <c r="E112"/>
  <c r="B90"/>
  <c r="C79"/>
  <c r="E68"/>
  <c r="B46"/>
  <c r="B123"/>
  <c r="C112"/>
  <c r="E101"/>
  <c r="B79"/>
  <c r="C68"/>
  <c r="E57"/>
  <c r="E134"/>
  <c r="B112"/>
  <c r="C101"/>
  <c r="E90"/>
  <c r="B68"/>
  <c r="C57"/>
  <c r="E46"/>
  <c r="C134"/>
  <c r="E123"/>
  <c r="B101"/>
  <c r="C90"/>
  <c r="E79"/>
  <c r="C46"/>
  <c r="E133"/>
  <c r="E122"/>
  <c r="E111"/>
  <c r="E100"/>
  <c r="E89"/>
  <c r="E78"/>
  <c r="E67"/>
  <c r="E56"/>
  <c r="E45"/>
  <c r="C133"/>
  <c r="C122"/>
  <c r="C111"/>
  <c r="C100"/>
  <c r="C89"/>
  <c r="C78"/>
  <c r="C67"/>
  <c r="C56"/>
  <c r="C45"/>
  <c r="B133"/>
  <c r="B122"/>
  <c r="B111"/>
  <c r="B100"/>
  <c r="B89"/>
  <c r="B78"/>
  <c r="B67"/>
  <c r="B56"/>
  <c r="B45"/>
  <c r="E121"/>
  <c r="C110"/>
  <c r="B99"/>
  <c r="E77"/>
  <c r="C66"/>
  <c r="B55"/>
  <c r="E132"/>
  <c r="C121"/>
  <c r="B110"/>
  <c r="E88"/>
  <c r="C77"/>
  <c r="B66"/>
  <c r="E44"/>
  <c r="C132"/>
  <c r="B121"/>
  <c r="E99"/>
  <c r="C88"/>
  <c r="B77"/>
  <c r="E55"/>
  <c r="C44"/>
  <c r="B132"/>
  <c r="E110"/>
  <c r="C99"/>
  <c r="B88"/>
  <c r="E66"/>
  <c r="C55"/>
  <c r="B44"/>
  <c r="C131"/>
  <c r="C109"/>
  <c r="C87"/>
  <c r="B131"/>
  <c r="E120"/>
  <c r="B109"/>
  <c r="E98"/>
  <c r="B87"/>
  <c r="E76"/>
  <c r="B65"/>
  <c r="E54"/>
  <c r="B43"/>
  <c r="C54"/>
  <c r="C120"/>
  <c r="C98"/>
  <c r="F98" s="1"/>
  <c r="C76"/>
  <c r="E131"/>
  <c r="B120"/>
  <c r="E109"/>
  <c r="B98"/>
  <c r="E87"/>
  <c r="B76"/>
  <c r="E65"/>
  <c r="B54"/>
  <c r="E43"/>
  <c r="C65"/>
  <c r="C43"/>
  <c r="F43" s="1"/>
  <c r="B130"/>
  <c r="C119"/>
  <c r="E108"/>
  <c r="B86"/>
  <c r="C75"/>
  <c r="E64"/>
  <c r="B42"/>
  <c r="B119"/>
  <c r="C108"/>
  <c r="E97"/>
  <c r="B75"/>
  <c r="C64"/>
  <c r="F64" s="1"/>
  <c r="E53"/>
  <c r="E130"/>
  <c r="B108"/>
  <c r="C97"/>
  <c r="F97" s="1"/>
  <c r="E86"/>
  <c r="B64"/>
  <c r="C53"/>
  <c r="E42"/>
  <c r="C130"/>
  <c r="E119"/>
  <c r="B97"/>
  <c r="C86"/>
  <c r="F86" s="1"/>
  <c r="E75"/>
  <c r="B53"/>
  <c r="C42"/>
  <c r="C129"/>
  <c r="C118"/>
  <c r="C107"/>
  <c r="C96"/>
  <c r="C85"/>
  <c r="C74"/>
  <c r="C63"/>
  <c r="C52"/>
  <c r="C41"/>
  <c r="B129"/>
  <c r="B118"/>
  <c r="B107"/>
  <c r="B96"/>
  <c r="B85"/>
  <c r="B74"/>
  <c r="B63"/>
  <c r="B52"/>
  <c r="B41"/>
  <c r="E129"/>
  <c r="E118"/>
  <c r="E107"/>
  <c r="E96"/>
  <c r="E85"/>
  <c r="E74"/>
  <c r="E63"/>
  <c r="E52"/>
  <c r="E41"/>
  <c r="F106"/>
  <c r="F128"/>
  <c r="F73"/>
  <c r="F62"/>
  <c r="F117"/>
  <c r="F84"/>
  <c r="E127"/>
  <c r="B116"/>
  <c r="E105"/>
  <c r="B94"/>
  <c r="E83"/>
  <c r="B72"/>
  <c r="E61"/>
  <c r="B50"/>
  <c r="E39"/>
  <c r="C127"/>
  <c r="C105"/>
  <c r="F105" s="1"/>
  <c r="C83"/>
  <c r="C61"/>
  <c r="F61" s="1"/>
  <c r="C39"/>
  <c r="B127"/>
  <c r="E116"/>
  <c r="B105"/>
  <c r="E94"/>
  <c r="B83"/>
  <c r="E72"/>
  <c r="B61"/>
  <c r="E50"/>
  <c r="B39"/>
  <c r="C116"/>
  <c r="F116" s="1"/>
  <c r="C94"/>
  <c r="C72"/>
  <c r="C50"/>
  <c r="R23" a="1"/>
  <c r="R23" s="1"/>
  <c r="C13" i="55"/>
  <c r="C10"/>
  <c r="B10"/>
  <c r="B8"/>
  <c r="D8"/>
  <c r="F8"/>
  <c r="C6"/>
  <c r="E6"/>
  <c r="B6"/>
  <c r="C4"/>
  <c r="F4"/>
  <c r="C11"/>
  <c r="B12"/>
  <c r="B11"/>
  <c r="J11"/>
  <c r="C9"/>
  <c r="E9"/>
  <c r="F9"/>
  <c r="J9"/>
  <c r="C5"/>
  <c r="C7"/>
  <c r="J7"/>
  <c r="F50" i="71" l="1"/>
  <c r="F94"/>
  <c r="F130"/>
  <c r="F99"/>
  <c r="F88"/>
  <c r="F135"/>
  <c r="F92"/>
  <c r="R22" i="73" a="1"/>
  <c r="R22" s="1"/>
  <c r="R23" s="1" a="1"/>
  <c r="R23" s="1"/>
  <c r="R24" s="1" a="1"/>
  <c r="R24" s="1"/>
  <c r="F112" i="71"/>
  <c r="F113"/>
  <c r="F108"/>
  <c r="F58"/>
  <c r="F53"/>
  <c r="F46"/>
  <c r="F42"/>
  <c r="F47"/>
  <c r="F48"/>
  <c r="F77"/>
  <c r="F81"/>
  <c r="F72"/>
  <c r="F127"/>
  <c r="F54"/>
  <c r="F78"/>
  <c r="F122"/>
  <c r="F103"/>
  <c r="F55"/>
  <c r="F132"/>
  <c r="F56"/>
  <c r="F100"/>
  <c r="F59"/>
  <c r="F114"/>
  <c r="F70"/>
  <c r="F91"/>
  <c r="F57"/>
  <c r="F123"/>
  <c r="F134"/>
  <c r="F79"/>
  <c r="F90"/>
  <c r="F101"/>
  <c r="F68"/>
  <c r="F45"/>
  <c r="F89"/>
  <c r="F133"/>
  <c r="F67"/>
  <c r="F111"/>
  <c r="F110"/>
  <c r="F66"/>
  <c r="F44"/>
  <c r="F121"/>
  <c r="F76"/>
  <c r="F87"/>
  <c r="F65"/>
  <c r="F120"/>
  <c r="F109"/>
  <c r="F131"/>
  <c r="F119"/>
  <c r="F75"/>
  <c r="F74"/>
  <c r="F118"/>
  <c r="F41"/>
  <c r="F85"/>
  <c r="F129"/>
  <c r="F52"/>
  <c r="F96"/>
  <c r="F63"/>
  <c r="F107"/>
  <c r="F39"/>
  <c r="F83"/>
  <c r="R24" a="1"/>
  <c r="R24" s="1"/>
  <c r="R25" s="1" a="1"/>
  <c r="R25" s="1"/>
  <c r="B9" i="55"/>
  <c r="G9"/>
  <c r="B5"/>
  <c r="E13"/>
  <c r="E10"/>
  <c r="E5"/>
  <c r="E4"/>
  <c r="B13"/>
  <c r="I11"/>
  <c r="I7"/>
  <c r="I9"/>
  <c r="H4"/>
  <c r="H13"/>
  <c r="H10"/>
  <c r="G11"/>
  <c r="G8"/>
  <c r="F11"/>
  <c r="F13"/>
  <c r="E7"/>
  <c r="D11"/>
  <c r="E8"/>
  <c r="D5"/>
  <c r="D6"/>
  <c r="B4"/>
  <c r="G7"/>
  <c r="B7"/>
  <c r="F5"/>
  <c r="H5"/>
  <c r="I8"/>
  <c r="H6"/>
  <c r="G4"/>
  <c r="F7"/>
  <c r="F6"/>
  <c r="F10"/>
  <c r="E11"/>
  <c r="D7"/>
  <c r="D4"/>
  <c r="D13"/>
  <c r="D9"/>
  <c r="D10"/>
  <c r="C8"/>
  <c r="R25" i="73" l="1" a="1"/>
  <c r="R25" s="1"/>
  <c r="R26" s="1"/>
  <c r="R27" s="1"/>
  <c r="R26" i="71"/>
  <c r="R27" s="1"/>
  <c r="H13"/>
  <c r="L3" i="55" l="1"/>
  <c r="A12"/>
  <c r="H14" i="36" l="1"/>
  <c r="B51"/>
  <c r="B50"/>
  <c r="B49"/>
  <c r="B48"/>
  <c r="B47"/>
  <c r="B46"/>
  <c r="D12" i="55" l="1"/>
  <c r="F12"/>
  <c r="E12"/>
  <c r="C12"/>
  <c r="K4" l="1"/>
  <c r="K5"/>
  <c r="K6"/>
  <c r="K7"/>
  <c r="K8"/>
  <c r="K9"/>
  <c r="K10"/>
  <c r="K11"/>
  <c r="K13"/>
  <c r="J4"/>
  <c r="J5"/>
  <c r="J6"/>
  <c r="J8"/>
  <c r="J10"/>
  <c r="J13"/>
  <c r="H7"/>
  <c r="H8"/>
  <c r="H9"/>
  <c r="H11"/>
  <c r="I4"/>
  <c r="I5"/>
  <c r="I6"/>
  <c r="I10"/>
  <c r="I13"/>
  <c r="G5"/>
  <c r="G6"/>
  <c r="G10"/>
  <c r="G13"/>
  <c r="K12"/>
  <c r="I12"/>
  <c r="J12"/>
  <c r="H12"/>
  <c r="G12"/>
</calcChain>
</file>

<file path=xl/comments1.xml><?xml version="1.0" encoding="utf-8"?>
<comments xmlns="http://schemas.openxmlformats.org/spreadsheetml/2006/main">
  <authors>
    <author>Esposito Didier</author>
  </authors>
  <commentList>
    <comment ref="B8" authorId="0">
      <text>
        <r>
          <rPr>
            <b/>
            <sz val="9"/>
            <color indexed="81"/>
            <rFont val="Tahoma"/>
            <family val="2"/>
          </rPr>
          <t>Esposito Didier:</t>
        </r>
        <r>
          <rPr>
            <sz val="9"/>
            <color indexed="81"/>
            <rFont val="Tahoma"/>
            <family val="2"/>
          </rPr>
          <t xml:space="preserve">
MENU DÉROULANT
COUPE DE LA LIGUE
COUPE DE FRANCE</t>
        </r>
      </text>
    </comment>
    <comment ref="B9" authorId="0">
      <text>
        <r>
          <rPr>
            <b/>
            <sz val="9"/>
            <color indexed="81"/>
            <rFont val="Tahoma"/>
            <family val="2"/>
          </rPr>
          <t>Esposito Didier:</t>
        </r>
        <r>
          <rPr>
            <sz val="9"/>
            <color indexed="81"/>
            <rFont val="Tahoma"/>
            <family val="2"/>
          </rPr>
          <t xml:space="preserve">
Saisir la Date de la façon
suivante : 
31/10/2017</t>
        </r>
      </text>
    </comment>
  </commentList>
</comments>
</file>

<file path=xl/sharedStrings.xml><?xml version="1.0" encoding="utf-8"?>
<sst xmlns="http://schemas.openxmlformats.org/spreadsheetml/2006/main" count="290" uniqueCount="173">
  <si>
    <t>Tours FC</t>
  </si>
  <si>
    <t>Châteauroux</t>
  </si>
  <si>
    <t>Stade Lavallois</t>
  </si>
  <si>
    <t>Chamois Niortais</t>
  </si>
  <si>
    <t>Havre AC</t>
  </si>
  <si>
    <t>Valenciennes FC</t>
  </si>
  <si>
    <t>Clermont Foot</t>
  </si>
  <si>
    <t>Dijon FCO</t>
  </si>
  <si>
    <t>AC Ajaccio</t>
  </si>
  <si>
    <t>Angers SCO</t>
  </si>
  <si>
    <t>ESTAC Troyes</t>
  </si>
  <si>
    <t>US Orléans</t>
  </si>
  <si>
    <t>FC Sochaux-Montbéliard</t>
  </si>
  <si>
    <t>AS Nancy-Lorraine</t>
  </si>
  <si>
    <t>Nîmes Olympique</t>
  </si>
  <si>
    <t>Stade Brestois 29</t>
  </si>
  <si>
    <t>AC Arles-Avignon</t>
  </si>
  <si>
    <t>GFC Ajaccio</t>
  </si>
  <si>
    <t>AJ Auxerre</t>
  </si>
  <si>
    <t>SAISON 2014/2015</t>
  </si>
  <si>
    <t>PLACEMENT DU PERSONNEL</t>
  </si>
  <si>
    <t>Didier</t>
  </si>
  <si>
    <t xml:space="preserve">ENTREE PRINCIPALE :    </t>
  </si>
  <si>
    <t>PATE D’OIE :</t>
  </si>
  <si>
    <t xml:space="preserve">VISITEURS :  </t>
  </si>
  <si>
    <t>PISTE EST :</t>
  </si>
  <si>
    <t>PISTE SUD :</t>
  </si>
  <si>
    <t xml:space="preserve">PISTE NORD :          </t>
  </si>
  <si>
    <t>CAR :</t>
  </si>
  <si>
    <t xml:space="preserve">MAINTENANCE : </t>
  </si>
  <si>
    <t xml:space="preserve">US CRETEIL / Châteauroux            </t>
  </si>
  <si>
    <t xml:space="preserve">US CRETEIL / Chamois Niortais            </t>
  </si>
  <si>
    <t xml:space="preserve">US CRETEIL / AC Ajaccio     </t>
  </si>
  <si>
    <t xml:space="preserve">US CRETEIL / ESTAC Troyes    </t>
  </si>
  <si>
    <t xml:space="preserve">US CRETEIL / FC Sochaux-Montbéliard         </t>
  </si>
  <si>
    <t xml:space="preserve">US CRETEIL / Nîmes Olympique            </t>
  </si>
  <si>
    <t xml:space="preserve">US CRETEIL / AC Arles-Avignon            </t>
  </si>
  <si>
    <t xml:space="preserve">US CRETEIL / AJ Auxerre            </t>
  </si>
  <si>
    <t xml:space="preserve">US CRETEIL / Stade Lavallois            </t>
  </si>
  <si>
    <t xml:space="preserve">US CRETEIL / Havre AC            </t>
  </si>
  <si>
    <t xml:space="preserve">US CRETEIL / Valenciennes FC            </t>
  </si>
  <si>
    <t xml:space="preserve">US CRETEIL / Dijon FCO       </t>
  </si>
  <si>
    <t xml:space="preserve">US CRETEIL / Angers SCO      </t>
  </si>
  <si>
    <t xml:space="preserve">US CRETEIL / US Orléans         </t>
  </si>
  <si>
    <t>US CRETEIL / Clermont Foot</t>
  </si>
  <si>
    <t>SAISON 2015/2016</t>
  </si>
  <si>
    <t>SAISON 2016/2017</t>
  </si>
  <si>
    <t>SAISON 2017/2018</t>
  </si>
  <si>
    <t>SAISON 2018/2019</t>
  </si>
  <si>
    <t>SAISON 2019/2020</t>
  </si>
  <si>
    <t>SAISON 2020/2021</t>
  </si>
  <si>
    <t>SAISON 2021/2022</t>
  </si>
  <si>
    <t>SAISON 2022/2023</t>
  </si>
  <si>
    <t>SAISON 2023/2024</t>
  </si>
  <si>
    <t>SAISON 2024/2025</t>
  </si>
  <si>
    <t>SAISON 2025/2026</t>
  </si>
  <si>
    <t>SAISON 2026/2027</t>
  </si>
  <si>
    <t>SAISON 2027/2028</t>
  </si>
  <si>
    <t>SAISON 2028/2029</t>
  </si>
  <si>
    <t>SAISON 2029/2030</t>
  </si>
  <si>
    <t>SAISON 2030/2031</t>
  </si>
  <si>
    <t>SAISON 2031/2032</t>
  </si>
  <si>
    <t>SAISON 2032/2033</t>
  </si>
  <si>
    <t xml:space="preserve">US CRETEIL / AS Nancy-Lorraine       </t>
  </si>
  <si>
    <t xml:space="preserve">US CRETEIL / Stade Brestois 29  </t>
  </si>
  <si>
    <t xml:space="preserve">US CRETEIL / GFC Ajaccio       </t>
  </si>
  <si>
    <t xml:space="preserve"> US CRETEIL / Tours FC         </t>
  </si>
  <si>
    <t xml:space="preserve">Résultat du Match : </t>
  </si>
  <si>
    <t>BOUDA Fadhi</t>
  </si>
  <si>
    <t>LAMAND Sébastien</t>
  </si>
  <si>
    <t>LAMAND / BOUDA</t>
  </si>
  <si>
    <t>Coupe de France</t>
  </si>
  <si>
    <t>DRIF</t>
  </si>
  <si>
    <t>CADEILLAN</t>
  </si>
  <si>
    <t>JOURNET</t>
  </si>
  <si>
    <t>ESPOSITO</t>
  </si>
  <si>
    <t>BARALLE</t>
  </si>
  <si>
    <t>BENSALEM</t>
  </si>
  <si>
    <t>SAEZ-GARCIA</t>
  </si>
  <si>
    <t>PROPOSE</t>
  </si>
  <si>
    <t>FINATEU</t>
  </si>
  <si>
    <t>/</t>
  </si>
  <si>
    <t xml:space="preserve">Nombre Spéctateurs : </t>
  </si>
  <si>
    <t xml:space="preserve">Nombre Visiteurs : </t>
  </si>
  <si>
    <t>Informations Complémentaires</t>
  </si>
  <si>
    <t>Coupe de la Ligue</t>
  </si>
  <si>
    <t>NOTES</t>
  </si>
  <si>
    <t>LAUDY</t>
  </si>
  <si>
    <t>CRESPIN</t>
  </si>
  <si>
    <t>Auteur : M. Esposito Didier</t>
  </si>
  <si>
    <t xml:space="preserve">  CHAMPIONNAT NATIONAL  </t>
  </si>
  <si>
    <t>US CRÉTEIL LUSITANOS</t>
  </si>
  <si>
    <r>
      <t>RESPONSABLES</t>
    </r>
    <r>
      <rPr>
        <b/>
        <sz val="18"/>
        <color indexed="8"/>
        <rFont val="Times New Roman"/>
        <family val="1"/>
      </rPr>
      <t xml:space="preserve">  :</t>
    </r>
  </si>
  <si>
    <r>
      <t>RESPONSABLES</t>
    </r>
    <r>
      <rPr>
        <b/>
        <sz val="18"/>
        <color indexed="8"/>
        <rFont val="Times New Roman"/>
        <family val="1"/>
      </rPr>
      <t xml:space="preserve"> :</t>
    </r>
  </si>
  <si>
    <t>………………………..</t>
  </si>
  <si>
    <t xml:space="preserve">VISITEURS : </t>
  </si>
  <si>
    <t>Maintenance</t>
  </si>
  <si>
    <t>PISTE NORD :</t>
  </si>
  <si>
    <t>ENTREE PRINCIPALE :</t>
  </si>
  <si>
    <t>VISITEURS :</t>
  </si>
  <si>
    <t>MAINTENANCE :</t>
  </si>
  <si>
    <t xml:space="preserve">PLACEMENT DES AGENTS POUR LES MATCHES SAISON </t>
  </si>
  <si>
    <t>2016/2017</t>
  </si>
  <si>
    <t>2017/2018</t>
  </si>
  <si>
    <t>2018/2019</t>
  </si>
  <si>
    <t>2019/2020</t>
  </si>
  <si>
    <t>2020/2021</t>
  </si>
  <si>
    <t>2021/2022</t>
  </si>
  <si>
    <t>2022/2023</t>
  </si>
  <si>
    <t>2023/2024</t>
  </si>
  <si>
    <t>2024/2025</t>
  </si>
  <si>
    <t>2025/2026</t>
  </si>
  <si>
    <t>2026/2027</t>
  </si>
  <si>
    <t>2027/2028</t>
  </si>
  <si>
    <t>2028/2029</t>
  </si>
  <si>
    <t>2029/2030</t>
  </si>
  <si>
    <t>2030/2031</t>
  </si>
  <si>
    <t>2031/2032</t>
  </si>
  <si>
    <t>2032/2033</t>
  </si>
  <si>
    <t>2033/2034</t>
  </si>
  <si>
    <t>2034/2035</t>
  </si>
  <si>
    <t>2035/2036</t>
  </si>
  <si>
    <t>2036/2037</t>
  </si>
  <si>
    <t>2037/2038</t>
  </si>
  <si>
    <t>2038/2039</t>
  </si>
  <si>
    <t>2039/2040</t>
  </si>
  <si>
    <t>2040/2041</t>
  </si>
  <si>
    <t>2041/2042</t>
  </si>
  <si>
    <t>2042/2043</t>
  </si>
  <si>
    <t>2043/2044</t>
  </si>
  <si>
    <t>2044/2045</t>
  </si>
  <si>
    <t>2045/2046</t>
  </si>
  <si>
    <t>2046/2047</t>
  </si>
  <si>
    <t>2047/2048</t>
  </si>
  <si>
    <t>2048/2049</t>
  </si>
  <si>
    <t>2049/2050</t>
  </si>
  <si>
    <t>EN JOURNÉE</t>
  </si>
  <si>
    <t xml:space="preserve">ÉQUIPE DE JOURNÉE : </t>
  </si>
  <si>
    <t>Alain</t>
  </si>
  <si>
    <t>Laurent</t>
  </si>
  <si>
    <t>Stephane</t>
  </si>
  <si>
    <t>Patrick</t>
  </si>
  <si>
    <t>Christophe</t>
  </si>
  <si>
    <t>Pierre</t>
  </si>
  <si>
    <t>Henri</t>
  </si>
  <si>
    <t>Martin</t>
  </si>
  <si>
    <t>Louis</t>
  </si>
  <si>
    <t>ACCES VIP</t>
  </si>
  <si>
    <t>ACCES VIP :</t>
  </si>
  <si>
    <t>HALL 1</t>
  </si>
  <si>
    <t>HALL 2</t>
  </si>
  <si>
    <t>HALL 3</t>
  </si>
  <si>
    <t>HALL 4</t>
  </si>
  <si>
    <t>HALL 1 :</t>
  </si>
  <si>
    <t>HALL 2 :</t>
  </si>
  <si>
    <t xml:space="preserve">HALL 3 :          </t>
  </si>
  <si>
    <t>HALL 4:</t>
  </si>
  <si>
    <t xml:space="preserve">HALL 3 :    </t>
  </si>
  <si>
    <t>HALL 4 :</t>
  </si>
  <si>
    <t>ANDRÉ</t>
  </si>
  <si>
    <t>SÉVERINE</t>
  </si>
  <si>
    <t>XXXX</t>
  </si>
  <si>
    <t>en jaune j'ai reporter votre formule mais ce n'ai pas ce que je cherche</t>
  </si>
  <si>
    <t xml:space="preserve">cela fonction  mais j'aimerai dans la feuille que le calcule se face autrement soit </t>
  </si>
  <si>
    <t>1 pour louis ; 1 pour laurent  etc ce qui me permetrai de compatablisé en fin d'année le nombre de participation et comme vous pouvez le voir les poste sont doublé et donc dans la feuille MASTER il sont compatbilisé 2 fois</t>
  </si>
  <si>
    <t>=SIERREUR(DECALER(F$18;EQUIV(0;NB.SI(R$17:R17;$F$19:$F$26);0););"")</t>
  </si>
  <si>
    <t>pour l'instant ce n'est pas fait mails il y aura un 20 onglets et le master prendra en compte les 20 onglets pour le calculs equitables par poste</t>
  </si>
  <si>
    <t>en jaune j'ai reporter votre formule mais ce n'ai pas ce que je cherche   :-)</t>
  </si>
  <si>
    <t xml:space="preserve">compatbilisé 1 pour louis ; 1 pour laurent ; 1 pour Didier  etc....   ce qui me permetrai de compatablisé en fin d'année le nombre de participation et comme vous pouvez le voir les postes sont doublés et donc dans la feuille MASTER il sont compatbilisé 2 fois </t>
  </si>
  <si>
    <t>j'aimerai qu'il y ai une formule par feuille qui compatbilise le nombre de participation par agent sans les doublon des poste et ensuite un report sur le master ,</t>
  </si>
  <si>
    <t xml:space="preserve">PARTICIPATION DES AGENTS </t>
  </si>
  <si>
    <t>T</t>
  </si>
  <si>
    <t>T (2)</t>
  </si>
</sst>
</file>

<file path=xl/styles.xml><?xml version="1.0" encoding="utf-8"?>
<styleSheet xmlns="http://schemas.openxmlformats.org/spreadsheetml/2006/main">
  <numFmts count="4">
    <numFmt numFmtId="42" formatCode="_-* #,##0\ &quot;€&quot;_-;\-* #,##0\ &quot;€&quot;_-;_-* &quot;-&quot;\ &quot;€&quot;_-;_-@_-"/>
    <numFmt numFmtId="164" formatCode="[$-F800]dddd\,\ mmmm\ dd\,\ yyyy"/>
    <numFmt numFmtId="165" formatCode="#&quot; e&quot;"/>
    <numFmt numFmtId="166" formatCode="#&quot;ème Journée&quot;"/>
  </numFmts>
  <fonts count="42">
    <font>
      <sz val="11"/>
      <color theme="1"/>
      <name val="Calibri"/>
      <family val="2"/>
      <scheme val="minor"/>
    </font>
    <font>
      <sz val="9"/>
      <color indexed="81"/>
      <name val="Tahoma"/>
      <family val="2"/>
    </font>
    <font>
      <b/>
      <sz val="18"/>
      <color indexed="8"/>
      <name val="Times New Roman"/>
      <family val="1"/>
    </font>
    <font>
      <sz val="11"/>
      <color rgb="FFFF0000"/>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2"/>
      <color theme="1"/>
      <name val="Times New Roman"/>
      <family val="1"/>
    </font>
    <font>
      <b/>
      <sz val="10"/>
      <color theme="1"/>
      <name val="Times New Roman"/>
      <family val="1"/>
    </font>
    <font>
      <b/>
      <sz val="18"/>
      <color theme="1"/>
      <name val="Times New Roman"/>
      <family val="1"/>
    </font>
    <font>
      <sz val="12"/>
      <color theme="1"/>
      <name val="Calibri"/>
      <family val="2"/>
      <scheme val="minor"/>
    </font>
    <font>
      <b/>
      <sz val="11"/>
      <name val="Calibri"/>
      <family val="2"/>
      <scheme val="minor"/>
    </font>
    <font>
      <b/>
      <sz val="16"/>
      <color theme="1"/>
      <name val="Times New Roman"/>
      <family val="1"/>
    </font>
    <font>
      <sz val="11"/>
      <color theme="0" tint="-0.249977111117893"/>
      <name val="Calibri"/>
      <family val="2"/>
      <scheme val="minor"/>
    </font>
    <font>
      <b/>
      <sz val="18"/>
      <color theme="1"/>
      <name val="Calibri"/>
      <family val="2"/>
      <scheme val="minor"/>
    </font>
    <font>
      <sz val="16"/>
      <color theme="1"/>
      <name val="Times New Roman"/>
      <family val="1"/>
    </font>
    <font>
      <sz val="36"/>
      <color theme="1"/>
      <name val="Calibri"/>
      <family val="2"/>
      <scheme val="minor"/>
    </font>
    <font>
      <b/>
      <sz val="11"/>
      <color theme="0" tint="-0.249977111117893"/>
      <name val="Calibri"/>
      <family val="2"/>
      <scheme val="minor"/>
    </font>
    <font>
      <b/>
      <sz val="9"/>
      <color theme="1"/>
      <name val="Calibri"/>
      <family val="2"/>
      <scheme val="minor"/>
    </font>
    <font>
      <sz val="9"/>
      <name val="Calibri"/>
      <family val="2"/>
      <scheme val="minor"/>
    </font>
    <font>
      <sz val="11"/>
      <name val="Calibri"/>
      <family val="2"/>
      <scheme val="minor"/>
    </font>
    <font>
      <b/>
      <sz val="28"/>
      <color theme="1"/>
      <name val="Times New Roman"/>
      <family val="1"/>
    </font>
    <font>
      <sz val="28"/>
      <color theme="1"/>
      <name val="Calibri"/>
      <family val="2"/>
      <scheme val="minor"/>
    </font>
    <font>
      <b/>
      <sz val="36"/>
      <color theme="1"/>
      <name val="Times New Roman"/>
      <family val="1"/>
    </font>
    <font>
      <sz val="26"/>
      <color theme="1"/>
      <name val="Times New Roman"/>
      <family val="1"/>
    </font>
    <font>
      <sz val="28"/>
      <color theme="1"/>
      <name val="Times New Roman"/>
      <family val="1"/>
    </font>
    <font>
      <b/>
      <sz val="9"/>
      <color indexed="81"/>
      <name val="Tahoma"/>
      <family val="2"/>
    </font>
    <font>
      <b/>
      <sz val="12"/>
      <color theme="1"/>
      <name val="Calibri"/>
      <family val="2"/>
      <scheme val="minor"/>
    </font>
    <font>
      <sz val="10"/>
      <name val="Calibri"/>
      <family val="2"/>
      <scheme val="minor"/>
    </font>
    <font>
      <b/>
      <sz val="12"/>
      <name val="Times New Roman"/>
      <family val="1"/>
    </font>
    <font>
      <sz val="12"/>
      <name val="Calibri"/>
      <family val="2"/>
      <scheme val="minor"/>
    </font>
    <font>
      <b/>
      <sz val="9"/>
      <name val="Arial"/>
      <family val="2"/>
    </font>
    <font>
      <b/>
      <sz val="10"/>
      <name val="Times New Roman"/>
      <family val="1"/>
    </font>
    <font>
      <b/>
      <sz val="15"/>
      <color theme="1"/>
      <name val="Calibri"/>
      <family val="2"/>
      <scheme val="minor"/>
    </font>
    <font>
      <sz val="14"/>
      <color theme="1"/>
      <name val="Calibri"/>
      <family val="2"/>
      <scheme val="minor"/>
    </font>
    <font>
      <b/>
      <sz val="26"/>
      <color theme="1"/>
      <name val="Calibri"/>
      <family val="2"/>
      <scheme val="minor"/>
    </font>
    <font>
      <b/>
      <sz val="24"/>
      <color theme="1"/>
      <name val="Engravers MT"/>
      <family val="1"/>
    </font>
    <font>
      <sz val="24"/>
      <color theme="1"/>
      <name val="Engravers MT"/>
      <family val="1"/>
    </font>
    <font>
      <b/>
      <sz val="11"/>
      <color rgb="FFFF0000"/>
      <name val="Calibri"/>
      <family val="2"/>
      <scheme val="minor"/>
    </font>
    <font>
      <b/>
      <sz val="16"/>
      <color indexed="8"/>
      <name val="Times New Roman"/>
      <family val="1"/>
    </font>
    <font>
      <sz val="18"/>
      <color theme="1"/>
      <name val="Calibri"/>
      <family val="2"/>
      <scheme val="minor"/>
    </font>
    <font>
      <b/>
      <sz val="24"/>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5F4BC"/>
        <bgColor indexed="64"/>
      </patternFill>
    </fill>
    <fill>
      <patternFill patternType="solid">
        <fgColor theme="6" tint="0.59999389629810485"/>
        <bgColor indexed="64"/>
      </patternFill>
    </fill>
    <fill>
      <patternFill patternType="solid">
        <fgColor rgb="FFFFFF00"/>
        <bgColor indexed="64"/>
      </patternFill>
    </fill>
    <fill>
      <patternFill patternType="solid">
        <fgColor theme="4" tint="0.39997558519241921"/>
        <bgColor indexed="64"/>
      </patternFill>
    </fill>
  </fills>
  <borders count="76">
    <border>
      <left/>
      <right/>
      <top/>
      <bottom/>
      <diagonal/>
    </border>
    <border>
      <left style="thin">
        <color indexed="64"/>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bottom style="dott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double">
        <color indexed="64"/>
      </left>
      <right/>
      <top/>
      <bottom/>
      <diagonal/>
    </border>
    <border>
      <left/>
      <right style="double">
        <color indexed="64"/>
      </right>
      <top/>
      <bottom style="dotted">
        <color indexed="64"/>
      </bottom>
      <diagonal/>
    </border>
    <border>
      <left style="double">
        <color indexed="64"/>
      </left>
      <right style="thin">
        <color indexed="64"/>
      </right>
      <top/>
      <bottom/>
      <diagonal/>
    </border>
    <border>
      <left style="double">
        <color indexed="64"/>
      </left>
      <right/>
      <top/>
      <bottom style="double">
        <color indexed="64"/>
      </bottom>
      <diagonal/>
    </border>
    <border>
      <left/>
      <right style="double">
        <color indexed="64"/>
      </right>
      <top/>
      <bottom/>
      <diagonal/>
    </border>
    <border>
      <left/>
      <right/>
      <top style="double">
        <color indexed="64"/>
      </top>
      <bottom/>
      <diagonal/>
    </border>
    <border>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double">
        <color indexed="64"/>
      </right>
      <top style="thin">
        <color indexed="64"/>
      </top>
      <bottom/>
      <diagonal/>
    </border>
    <border>
      <left/>
      <right style="double">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double">
        <color indexed="64"/>
      </left>
      <right/>
      <top style="dotted">
        <color indexed="64"/>
      </top>
      <bottom/>
      <diagonal/>
    </border>
    <border>
      <left/>
      <right/>
      <top style="dotted">
        <color indexed="64"/>
      </top>
      <bottom/>
      <diagonal/>
    </border>
    <border>
      <left/>
      <right style="double">
        <color indexed="64"/>
      </right>
      <top style="dotted">
        <color indexed="64"/>
      </top>
      <bottom/>
      <diagonal/>
    </border>
    <border>
      <left style="double">
        <color indexed="64"/>
      </left>
      <right/>
      <top/>
      <bottom style="dotted">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hair">
        <color theme="0" tint="-0.24994659260841701"/>
      </bottom>
      <diagonal/>
    </border>
    <border>
      <left style="thin">
        <color indexed="64"/>
      </left>
      <right style="thin">
        <color indexed="64"/>
      </right>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hair">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uble">
        <color indexed="64"/>
      </left>
      <right/>
      <top style="dotted">
        <color indexed="64"/>
      </top>
      <bottom style="dotted">
        <color indexed="64"/>
      </bottom>
      <diagonal/>
    </border>
  </borders>
  <cellStyleXfs count="1">
    <xf numFmtId="0" fontId="0" fillId="0" borderId="0"/>
  </cellStyleXfs>
  <cellXfs count="252">
    <xf numFmtId="0" fontId="0" fillId="0" borderId="0" xfId="0"/>
    <xf numFmtId="0" fontId="0" fillId="2" borderId="0" xfId="0" applyFill="1"/>
    <xf numFmtId="0" fontId="0" fillId="2" borderId="0" xfId="0" applyFill="1" applyAlignment="1">
      <alignment horizontal="center"/>
    </xf>
    <xf numFmtId="0" fontId="0" fillId="0" borderId="0" xfId="0"/>
    <xf numFmtId="0" fontId="3" fillId="2" borderId="0" xfId="0" applyFont="1" applyFill="1"/>
    <xf numFmtId="0" fontId="5" fillId="2" borderId="2" xfId="0" applyFont="1" applyFill="1" applyBorder="1" applyAlignment="1" applyProtection="1">
      <alignment horizontal="center"/>
      <protection locked="0"/>
    </xf>
    <xf numFmtId="0" fontId="3" fillId="2" borderId="0" xfId="0" applyFont="1" applyFill="1" applyAlignment="1">
      <alignment horizontal="center"/>
    </xf>
    <xf numFmtId="0" fontId="5" fillId="2" borderId="3" xfId="0" applyFont="1" applyFill="1" applyBorder="1" applyAlignment="1" applyProtection="1">
      <alignment horizontal="center"/>
      <protection locked="0"/>
    </xf>
    <xf numFmtId="0" fontId="7" fillId="2" borderId="0" xfId="0" applyFont="1" applyFill="1" applyAlignment="1">
      <alignment horizontal="center"/>
    </xf>
    <xf numFmtId="0" fontId="10" fillId="2" borderId="0" xfId="0" applyFont="1" applyFill="1" applyAlignment="1"/>
    <xf numFmtId="164" fontId="5" fillId="2" borderId="2" xfId="0" applyNumberFormat="1" applyFont="1" applyFill="1" applyBorder="1" applyAlignment="1" applyProtection="1">
      <alignment horizontal="left"/>
      <protection locked="0"/>
    </xf>
    <xf numFmtId="0" fontId="8" fillId="2" borderId="0" xfId="0" applyFont="1" applyFill="1" applyAlignment="1">
      <alignment horizontal="left"/>
    </xf>
    <xf numFmtId="164" fontId="5" fillId="2" borderId="3" xfId="0" applyNumberFormat="1" applyFont="1" applyFill="1" applyBorder="1" applyAlignment="1" applyProtection="1">
      <alignment horizontal="left"/>
      <protection locked="0"/>
    </xf>
    <xf numFmtId="0" fontId="5" fillId="2" borderId="0" xfId="0" applyFont="1" applyFill="1" applyAlignment="1">
      <alignment horizontal="left"/>
    </xf>
    <xf numFmtId="0" fontId="13" fillId="2" borderId="0" xfId="0" applyFont="1" applyFill="1"/>
    <xf numFmtId="0" fontId="0" fillId="4" borderId="0" xfId="0" applyFill="1" applyBorder="1" applyAlignment="1"/>
    <xf numFmtId="0" fontId="0" fillId="2" borderId="0" xfId="0" applyFill="1" applyAlignment="1">
      <alignment horizontal="left"/>
    </xf>
    <xf numFmtId="42" fontId="15" fillId="2" borderId="4" xfId="0" applyNumberFormat="1" applyFont="1" applyFill="1" applyBorder="1" applyAlignment="1" applyProtection="1">
      <alignment horizontal="left"/>
      <protection locked="0"/>
    </xf>
    <xf numFmtId="165" fontId="11" fillId="2" borderId="10" xfId="0" applyNumberFormat="1" applyFont="1" applyFill="1" applyBorder="1" applyAlignment="1" applyProtection="1">
      <alignment horizontal="center" vertical="center"/>
      <protection locked="0"/>
    </xf>
    <xf numFmtId="0" fontId="0" fillId="4" borderId="11" xfId="0" applyFill="1" applyBorder="1"/>
    <xf numFmtId="42" fontId="15" fillId="2" borderId="12" xfId="0" applyNumberFormat="1" applyFont="1" applyFill="1" applyBorder="1" applyAlignment="1" applyProtection="1">
      <alignment horizontal="left"/>
      <protection locked="0"/>
    </xf>
    <xf numFmtId="0" fontId="0" fillId="4" borderId="13" xfId="0" applyFill="1" applyBorder="1"/>
    <xf numFmtId="42" fontId="15" fillId="2" borderId="4" xfId="0" applyNumberFormat="1" applyFont="1" applyFill="1" applyBorder="1" applyAlignment="1" applyProtection="1">
      <alignment horizontal="center"/>
    </xf>
    <xf numFmtId="0" fontId="0" fillId="4" borderId="11" xfId="0" applyFill="1" applyBorder="1" applyAlignment="1"/>
    <xf numFmtId="0" fontId="0" fillId="4" borderId="14" xfId="0" applyFill="1" applyBorder="1"/>
    <xf numFmtId="0" fontId="6" fillId="2" borderId="8" xfId="0" applyFont="1" applyFill="1" applyBorder="1" applyAlignment="1" applyProtection="1">
      <alignment horizontal="center"/>
      <protection locked="0"/>
    </xf>
    <xf numFmtId="0" fontId="0" fillId="0" borderId="16" xfId="0" applyBorder="1"/>
    <xf numFmtId="165" fontId="11" fillId="2" borderId="16" xfId="0" applyNumberFormat="1" applyFont="1" applyFill="1" applyBorder="1" applyAlignment="1" applyProtection="1">
      <alignment horizontal="center" vertical="center"/>
      <protection locked="0"/>
    </xf>
    <xf numFmtId="0" fontId="0" fillId="4" borderId="30" xfId="0" applyFill="1" applyBorder="1" applyAlignment="1">
      <alignment vertical="center"/>
    </xf>
    <xf numFmtId="0" fontId="0" fillId="4" borderId="19" xfId="0" applyFill="1" applyBorder="1" applyAlignment="1">
      <alignment vertical="center"/>
    </xf>
    <xf numFmtId="14" fontId="0" fillId="4" borderId="29" xfId="0" applyNumberFormat="1" applyFill="1" applyBorder="1" applyAlignment="1">
      <alignment vertical="center"/>
    </xf>
    <xf numFmtId="0" fontId="0" fillId="0" borderId="0" xfId="0" applyAlignment="1">
      <alignment horizontal="center"/>
    </xf>
    <xf numFmtId="0" fontId="20" fillId="2" borderId="0" xfId="0" applyFont="1" applyFill="1"/>
    <xf numFmtId="0" fontId="20" fillId="2" borderId="0" xfId="0" applyFont="1" applyFill="1" applyAlignment="1">
      <alignment horizontal="left"/>
    </xf>
    <xf numFmtId="0" fontId="20" fillId="2" borderId="0" xfId="0" applyFont="1" applyFill="1" applyAlignment="1">
      <alignment horizontal="center"/>
    </xf>
    <xf numFmtId="0" fontId="28" fillId="2" borderId="0" xfId="0" applyFont="1" applyFill="1" applyAlignment="1">
      <alignment horizontal="left"/>
    </xf>
    <xf numFmtId="0" fontId="29" fillId="2" borderId="0" xfId="0" applyFont="1" applyFill="1" applyAlignment="1">
      <alignment horizontal="center"/>
    </xf>
    <xf numFmtId="0" fontId="30" fillId="2" borderId="0" xfId="0" applyFont="1" applyFill="1" applyAlignment="1"/>
    <xf numFmtId="14" fontId="20" fillId="4" borderId="29" xfId="0" applyNumberFormat="1" applyFont="1" applyFill="1" applyBorder="1" applyAlignment="1">
      <alignment vertical="center"/>
    </xf>
    <xf numFmtId="0" fontId="20" fillId="0" borderId="15" xfId="0" applyFont="1" applyBorder="1" applyAlignment="1"/>
    <xf numFmtId="0" fontId="0" fillId="0" borderId="0" xfId="0" applyAlignment="1"/>
    <xf numFmtId="0" fontId="0" fillId="0" borderId="11" xfId="0" applyBorder="1" applyAlignment="1"/>
    <xf numFmtId="0" fontId="27" fillId="2" borderId="43" xfId="0" applyFont="1" applyFill="1" applyBorder="1" applyAlignment="1">
      <alignment horizontal="center"/>
    </xf>
    <xf numFmtId="0" fontId="27" fillId="2" borderId="50" xfId="0" applyFont="1" applyFill="1" applyBorder="1" applyAlignment="1">
      <alignment horizontal="center"/>
    </xf>
    <xf numFmtId="0" fontId="33" fillId="6" borderId="46" xfId="0" applyFont="1" applyFill="1" applyBorder="1" applyAlignment="1">
      <alignment horizontal="center" vertical="center"/>
    </xf>
    <xf numFmtId="0" fontId="33" fillId="6" borderId="49" xfId="0" applyFont="1" applyFill="1" applyBorder="1" applyAlignment="1">
      <alignment horizontal="center" vertical="center"/>
    </xf>
    <xf numFmtId="0" fontId="27" fillId="6" borderId="43" xfId="0" applyFont="1" applyFill="1" applyBorder="1" applyAlignment="1">
      <alignment horizontal="center"/>
    </xf>
    <xf numFmtId="0" fontId="34" fillId="6" borderId="41" xfId="0" applyFont="1" applyFill="1" applyBorder="1" applyAlignment="1">
      <alignment horizontal="center"/>
    </xf>
    <xf numFmtId="0" fontId="27" fillId="6" borderId="44" xfId="0" applyFont="1" applyFill="1" applyBorder="1" applyAlignment="1">
      <alignment horizontal="center"/>
    </xf>
    <xf numFmtId="0" fontId="4" fillId="3" borderId="42" xfId="0" applyFont="1" applyFill="1" applyBorder="1" applyAlignment="1">
      <alignment horizontal="center" vertical="center"/>
    </xf>
    <xf numFmtId="0" fontId="0" fillId="2" borderId="11" xfId="0" applyFill="1" applyBorder="1" applyAlignment="1"/>
    <xf numFmtId="0" fontId="0" fillId="2" borderId="0" xfId="0" applyFill="1" applyBorder="1" applyAlignment="1"/>
    <xf numFmtId="0" fontId="0" fillId="2" borderId="15" xfId="0" applyFill="1" applyBorder="1" applyAlignment="1"/>
    <xf numFmtId="14" fontId="5" fillId="0" borderId="10" xfId="0" applyNumberFormat="1" applyFont="1" applyBorder="1" applyAlignment="1">
      <alignment horizontal="center"/>
    </xf>
    <xf numFmtId="0" fontId="6" fillId="4" borderId="10" xfId="0" applyFont="1" applyFill="1" applyBorder="1" applyAlignment="1">
      <alignment horizontal="center"/>
    </xf>
    <xf numFmtId="0" fontId="27" fillId="0" borderId="42" xfId="0" applyFont="1" applyBorder="1" applyAlignment="1">
      <alignment horizontal="center"/>
    </xf>
    <xf numFmtId="0" fontId="3" fillId="0" borderId="0" xfId="0" applyFont="1"/>
    <xf numFmtId="0" fontId="33" fillId="6" borderId="45" xfId="0" applyFont="1" applyFill="1" applyBorder="1" applyAlignment="1">
      <alignment horizontal="center" vertical="center"/>
    </xf>
    <xf numFmtId="42" fontId="39" fillId="2" borderId="4" xfId="0" applyNumberFormat="1" applyFont="1" applyFill="1" applyBorder="1" applyAlignment="1" applyProtection="1">
      <alignment horizontal="center"/>
    </xf>
    <xf numFmtId="0" fontId="6" fillId="4" borderId="1" xfId="0" applyFont="1" applyFill="1" applyBorder="1" applyAlignment="1">
      <alignment horizontal="center"/>
    </xf>
    <xf numFmtId="14" fontId="4" fillId="3" borderId="48" xfId="0" applyNumberFormat="1" applyFont="1" applyFill="1" applyBorder="1" applyAlignment="1">
      <alignment horizontal="center" vertical="center"/>
    </xf>
    <xf numFmtId="0" fontId="27" fillId="2" borderId="52" xfId="0" applyFont="1" applyFill="1" applyBorder="1" applyAlignment="1">
      <alignment horizontal="center"/>
    </xf>
    <xf numFmtId="0" fontId="27" fillId="6" borderId="53" xfId="0" applyFont="1" applyFill="1" applyBorder="1" applyAlignment="1">
      <alignment horizontal="center"/>
    </xf>
    <xf numFmtId="0" fontId="27" fillId="2" borderId="53" xfId="0" applyFont="1" applyFill="1" applyBorder="1" applyAlignment="1">
      <alignment horizontal="center"/>
    </xf>
    <xf numFmtId="0" fontId="27" fillId="6" borderId="54" xfId="0" applyFont="1" applyFill="1" applyBorder="1" applyAlignment="1">
      <alignment horizontal="center"/>
    </xf>
    <xf numFmtId="0" fontId="27" fillId="0" borderId="48" xfId="0" applyFont="1" applyBorder="1" applyAlignment="1">
      <alignment horizontal="center"/>
    </xf>
    <xf numFmtId="0" fontId="33" fillId="6" borderId="55" xfId="0" applyFont="1" applyFill="1" applyBorder="1" applyAlignment="1">
      <alignment horizontal="center" vertical="center"/>
    </xf>
    <xf numFmtId="0" fontId="33" fillId="6" borderId="51" xfId="0" applyFont="1" applyFill="1" applyBorder="1" applyAlignment="1">
      <alignment horizontal="center" vertical="center"/>
    </xf>
    <xf numFmtId="0" fontId="6" fillId="4" borderId="56" xfId="0" applyFont="1" applyFill="1" applyBorder="1" applyAlignment="1">
      <alignment horizontal="center"/>
    </xf>
    <xf numFmtId="0" fontId="6" fillId="4" borderId="57" xfId="0" applyFont="1" applyFill="1" applyBorder="1" applyAlignment="1">
      <alignment horizontal="center"/>
    </xf>
    <xf numFmtId="0" fontId="0" fillId="2" borderId="0" xfId="0" applyFont="1" applyFill="1" applyAlignment="1">
      <alignment horizontal="left"/>
    </xf>
    <xf numFmtId="0" fontId="0" fillId="2" borderId="0" xfId="0" applyFont="1" applyFill="1"/>
    <xf numFmtId="0" fontId="0" fillId="2" borderId="11" xfId="0" applyFill="1" applyBorder="1" applyAlignment="1"/>
    <xf numFmtId="0" fontId="0" fillId="0" borderId="0" xfId="0" applyAlignment="1"/>
    <xf numFmtId="0" fontId="0" fillId="0" borderId="11" xfId="0" applyBorder="1" applyAlignment="1"/>
    <xf numFmtId="0" fontId="0" fillId="2" borderId="0" xfId="0" applyFill="1" applyBorder="1" applyAlignment="1"/>
    <xf numFmtId="0" fontId="0" fillId="2" borderId="15" xfId="0" applyFill="1" applyBorder="1" applyAlignment="1"/>
    <xf numFmtId="0" fontId="40" fillId="2" borderId="0" xfId="0" applyFont="1" applyFill="1" applyAlignment="1">
      <alignment horizontal="left"/>
    </xf>
    <xf numFmtId="0" fontId="3" fillId="2" borderId="58" xfId="0" applyFont="1" applyFill="1" applyBorder="1" applyAlignment="1">
      <alignment horizontal="left"/>
    </xf>
    <xf numFmtId="0" fontId="3" fillId="2" borderId="59" xfId="0" applyFont="1" applyFill="1" applyBorder="1"/>
    <xf numFmtId="0" fontId="38" fillId="2" borderId="60" xfId="0" applyFont="1" applyFill="1" applyBorder="1"/>
    <xf numFmtId="0" fontId="3" fillId="2" borderId="61" xfId="0" applyFont="1" applyFill="1" applyBorder="1" applyAlignment="1">
      <alignment horizontal="left"/>
    </xf>
    <xf numFmtId="0" fontId="3" fillId="2" borderId="62" xfId="0" applyFont="1" applyFill="1" applyBorder="1"/>
    <xf numFmtId="0" fontId="38" fillId="2" borderId="63" xfId="0" applyFont="1" applyFill="1" applyBorder="1"/>
    <xf numFmtId="0" fontId="3" fillId="2" borderId="64" xfId="0" applyFont="1" applyFill="1" applyBorder="1" applyAlignment="1">
      <alignment horizontal="left"/>
    </xf>
    <xf numFmtId="0" fontId="3" fillId="2" borderId="65" xfId="0" applyFont="1" applyFill="1" applyBorder="1"/>
    <xf numFmtId="0" fontId="38" fillId="2" borderId="66" xfId="0" applyFont="1" applyFill="1" applyBorder="1"/>
    <xf numFmtId="0" fontId="0" fillId="2" borderId="59" xfId="0" applyFont="1" applyFill="1" applyBorder="1"/>
    <xf numFmtId="0" fontId="0" fillId="2" borderId="62" xfId="0" applyFont="1" applyFill="1" applyBorder="1"/>
    <xf numFmtId="0" fontId="0" fillId="2" borderId="65" xfId="0" applyFont="1" applyFill="1" applyBorder="1"/>
    <xf numFmtId="0" fontId="0" fillId="0" borderId="0" xfId="0" applyFont="1"/>
    <xf numFmtId="0" fontId="3" fillId="2" borderId="67" xfId="0" applyFont="1" applyFill="1" applyBorder="1" applyAlignment="1">
      <alignment horizontal="left"/>
    </xf>
    <xf numFmtId="0" fontId="0" fillId="2" borderId="68" xfId="0" applyFont="1" applyFill="1" applyBorder="1"/>
    <xf numFmtId="0" fontId="3" fillId="2" borderId="68" xfId="0" applyFont="1" applyFill="1" applyBorder="1"/>
    <xf numFmtId="0" fontId="38" fillId="2" borderId="69" xfId="0" applyFont="1" applyFill="1" applyBorder="1"/>
    <xf numFmtId="0" fontId="3" fillId="2" borderId="70" xfId="0" applyFont="1" applyFill="1" applyBorder="1" applyAlignment="1">
      <alignment horizontal="left"/>
    </xf>
    <xf numFmtId="0" fontId="38" fillId="2" borderId="71" xfId="0" applyFont="1" applyFill="1" applyBorder="1"/>
    <xf numFmtId="0" fontId="3" fillId="2" borderId="72" xfId="0" applyFont="1" applyFill="1" applyBorder="1" applyAlignment="1">
      <alignment horizontal="left"/>
    </xf>
    <xf numFmtId="0" fontId="0" fillId="2" borderId="73" xfId="0" applyFont="1" applyFill="1" applyBorder="1"/>
    <xf numFmtId="0" fontId="3" fillId="2" borderId="73" xfId="0" applyFont="1" applyFill="1" applyBorder="1"/>
    <xf numFmtId="0" fontId="38" fillId="2" borderId="74" xfId="0" applyFont="1" applyFill="1" applyBorder="1"/>
    <xf numFmtId="0" fontId="0" fillId="2" borderId="42" xfId="0" applyFill="1" applyBorder="1"/>
    <xf numFmtId="0" fontId="35" fillId="6" borderId="48" xfId="0" applyFont="1" applyFill="1" applyBorder="1" applyAlignment="1" applyProtection="1">
      <alignment vertical="center"/>
    </xf>
    <xf numFmtId="0" fontId="0" fillId="7" borderId="0" xfId="0" applyFill="1"/>
    <xf numFmtId="0" fontId="32" fillId="2" borderId="0" xfId="0" applyFont="1" applyFill="1" applyBorder="1" applyAlignment="1">
      <alignment horizontal="left"/>
    </xf>
    <xf numFmtId="0" fontId="20" fillId="2" borderId="0" xfId="0" applyFont="1" applyFill="1" applyBorder="1" applyAlignment="1">
      <alignment horizontal="center"/>
    </xf>
    <xf numFmtId="164" fontId="28" fillId="2" borderId="0" xfId="0" applyNumberFormat="1" applyFont="1" applyFill="1" applyBorder="1" applyAlignment="1" applyProtection="1">
      <alignment horizontal="left"/>
      <protection locked="0"/>
    </xf>
    <xf numFmtId="0" fontId="28" fillId="2" borderId="0" xfId="0" applyFont="1" applyFill="1" applyBorder="1" applyAlignment="1" applyProtection="1">
      <alignment horizontal="center"/>
      <protection locked="0"/>
    </xf>
    <xf numFmtId="0" fontId="20" fillId="2" borderId="0" xfId="0" applyFont="1" applyFill="1" applyBorder="1" applyAlignment="1">
      <alignment horizontal="left"/>
    </xf>
    <xf numFmtId="0" fontId="28" fillId="2" borderId="0" xfId="0" applyFont="1" applyFill="1" applyBorder="1" applyAlignment="1">
      <alignment horizontal="left"/>
    </xf>
    <xf numFmtId="0" fontId="20" fillId="2" borderId="0" xfId="0" applyFont="1" applyFill="1" applyBorder="1"/>
    <xf numFmtId="0" fontId="11" fillId="2" borderId="0" xfId="0" applyFont="1" applyFill="1" applyBorder="1" applyAlignment="1">
      <alignment horizontal="center"/>
    </xf>
    <xf numFmtId="164" fontId="31" fillId="2" borderId="0" xfId="0" applyNumberFormat="1" applyFont="1" applyFill="1" applyBorder="1" applyAlignment="1">
      <alignment horizontal="center"/>
    </xf>
    <xf numFmtId="0" fontId="0" fillId="2" borderId="0" xfId="0" quotePrefix="1" applyFill="1"/>
    <xf numFmtId="0" fontId="0" fillId="0" borderId="8" xfId="0" applyBorder="1" applyAlignment="1">
      <alignment horizontal="center"/>
    </xf>
    <xf numFmtId="0" fontId="35" fillId="6" borderId="47" xfId="0" applyFont="1" applyFill="1" applyBorder="1" applyAlignment="1">
      <alignment horizontal="right" vertical="center"/>
    </xf>
    <xf numFmtId="0" fontId="0" fillId="6" borderId="45" xfId="0" applyFill="1" applyBorder="1" applyAlignment="1">
      <alignment horizontal="right" vertical="center"/>
    </xf>
    <xf numFmtId="0" fontId="0" fillId="0" borderId="45" xfId="0" applyBorder="1" applyAlignment="1"/>
    <xf numFmtId="0" fontId="35" fillId="6" borderId="45" xfId="0" applyFont="1" applyFill="1" applyBorder="1" applyAlignment="1" applyProtection="1">
      <alignment vertical="center"/>
    </xf>
    <xf numFmtId="0" fontId="0" fillId="0" borderId="45" xfId="0" applyBorder="1" applyAlignment="1">
      <alignment vertical="center"/>
    </xf>
    <xf numFmtId="0" fontId="41" fillId="8" borderId="20" xfId="0" applyFont="1" applyFill="1" applyBorder="1" applyAlignment="1">
      <alignment horizontal="center" vertical="center"/>
    </xf>
    <xf numFmtId="0" fontId="41" fillId="8" borderId="21" xfId="0" applyFont="1" applyFill="1" applyBorder="1" applyAlignment="1">
      <alignment horizontal="center" vertical="center"/>
    </xf>
    <xf numFmtId="0" fontId="41" fillId="8" borderId="39" xfId="0" applyFont="1" applyFill="1" applyBorder="1" applyAlignment="1">
      <alignment horizontal="center" vertical="center"/>
    </xf>
    <xf numFmtId="0" fontId="41" fillId="8" borderId="5" xfId="0" applyFont="1" applyFill="1" applyBorder="1" applyAlignment="1">
      <alignment horizontal="center" vertical="center"/>
    </xf>
    <xf numFmtId="0" fontId="41" fillId="8" borderId="6" xfId="0" applyFont="1" applyFill="1" applyBorder="1" applyAlignment="1">
      <alignment horizontal="center" vertical="center"/>
    </xf>
    <xf numFmtId="0" fontId="41" fillId="8" borderId="7" xfId="0" applyFont="1" applyFill="1" applyBorder="1" applyAlignment="1">
      <alignment horizontal="center" vertical="center"/>
    </xf>
    <xf numFmtId="0" fontId="0" fillId="2" borderId="0" xfId="0"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2" borderId="0" xfId="0" applyFill="1" applyAlignment="1">
      <alignment wrapText="1"/>
    </xf>
    <xf numFmtId="0" fontId="0" fillId="0" borderId="0" xfId="0" applyAlignment="1">
      <alignment wrapText="1"/>
    </xf>
    <xf numFmtId="0" fontId="0" fillId="4" borderId="17" xfId="0" applyFill="1" applyBorder="1" applyAlignment="1" applyProtection="1"/>
    <xf numFmtId="0" fontId="0" fillId="0" borderId="17" xfId="0" applyBorder="1" applyAlignment="1" applyProtection="1"/>
    <xf numFmtId="0" fontId="0" fillId="4" borderId="17" xfId="0" applyFill="1" applyBorder="1" applyAlignment="1"/>
    <xf numFmtId="0" fontId="0" fillId="0" borderId="17" xfId="0" applyBorder="1" applyAlignment="1"/>
    <xf numFmtId="0" fontId="0" fillId="0" borderId="18" xfId="0" applyBorder="1" applyAlignment="1"/>
    <xf numFmtId="0" fontId="0" fillId="4" borderId="11" xfId="0" applyFill="1" applyBorder="1" applyAlignment="1"/>
    <xf numFmtId="0" fontId="0" fillId="0" borderId="0" xfId="0" applyBorder="1" applyAlignment="1"/>
    <xf numFmtId="0" fontId="0" fillId="0" borderId="15" xfId="0" applyBorder="1" applyAlignment="1"/>
    <xf numFmtId="0" fontId="0" fillId="0" borderId="0" xfId="0" applyAlignment="1"/>
    <xf numFmtId="0" fontId="0" fillId="0" borderId="11" xfId="0" applyBorder="1" applyAlignment="1"/>
    <xf numFmtId="0" fontId="9" fillId="2" borderId="75" xfId="0" applyFont="1" applyFill="1" applyBorder="1" applyAlignment="1"/>
    <xf numFmtId="0" fontId="9" fillId="2" borderId="62" xfId="0" applyFont="1" applyFill="1" applyBorder="1" applyAlignment="1"/>
    <xf numFmtId="0" fontId="14" fillId="4" borderId="35" xfId="0" applyFont="1" applyFill="1" applyBorder="1" applyAlignment="1">
      <alignment horizontal="center"/>
    </xf>
    <xf numFmtId="0" fontId="14" fillId="4" borderId="36" xfId="0" applyFont="1" applyFill="1" applyBorder="1" applyAlignment="1">
      <alignment horizontal="center"/>
    </xf>
    <xf numFmtId="0" fontId="14" fillId="0" borderId="36" xfId="0" applyFont="1" applyBorder="1" applyAlignment="1">
      <alignment horizontal="center"/>
    </xf>
    <xf numFmtId="0" fontId="0" fillId="0" borderId="37" xfId="0" applyBorder="1" applyAlignment="1"/>
    <xf numFmtId="0" fontId="9" fillId="2" borderId="34" xfId="0" applyFont="1" applyFill="1" applyBorder="1" applyAlignment="1"/>
    <xf numFmtId="0" fontId="0" fillId="0" borderId="4" xfId="0" applyBorder="1" applyAlignment="1"/>
    <xf numFmtId="0" fontId="0" fillId="2" borderId="27" xfId="0" applyFill="1" applyBorder="1" applyAlignment="1"/>
    <xf numFmtId="0" fontId="0" fillId="0" borderId="16" xfId="0" applyBorder="1" applyAlignment="1"/>
    <xf numFmtId="0" fontId="0" fillId="0" borderId="28" xfId="0" applyBorder="1" applyAlignment="1"/>
    <xf numFmtId="0" fontId="9" fillId="2" borderId="4" xfId="0" applyFont="1" applyFill="1" applyBorder="1" applyAlignment="1"/>
    <xf numFmtId="0" fontId="9" fillId="2" borderId="30" xfId="0" applyFont="1" applyFill="1" applyBorder="1" applyAlignment="1"/>
    <xf numFmtId="0" fontId="0" fillId="0" borderId="19" xfId="0" applyBorder="1" applyAlignment="1"/>
    <xf numFmtId="0" fontId="9" fillId="0" borderId="19" xfId="0" applyFont="1" applyBorder="1" applyAlignment="1" applyProtection="1">
      <alignment horizontal="center"/>
      <protection locked="0"/>
    </xf>
    <xf numFmtId="0" fontId="0" fillId="0" borderId="19" xfId="0" applyBorder="1" applyAlignment="1" applyProtection="1">
      <alignment horizontal="center"/>
      <protection locked="0"/>
    </xf>
    <xf numFmtId="0" fontId="0" fillId="0" borderId="29" xfId="0" applyBorder="1" applyAlignment="1" applyProtection="1">
      <alignment horizontal="center"/>
      <protection locked="0"/>
    </xf>
    <xf numFmtId="0" fontId="0" fillId="2" borderId="14" xfId="0" applyFill="1" applyBorder="1" applyAlignment="1"/>
    <xf numFmtId="0" fontId="23" fillId="2" borderId="27" xfId="0" applyFont="1" applyFill="1" applyBorder="1" applyAlignment="1" applyProtection="1">
      <alignment horizontal="center"/>
      <protection locked="0"/>
    </xf>
    <xf numFmtId="0" fontId="23" fillId="2" borderId="16" xfId="0" applyFont="1" applyFill="1" applyBorder="1" applyAlignment="1" applyProtection="1">
      <alignment horizontal="center"/>
      <protection locked="0"/>
    </xf>
    <xf numFmtId="0" fontId="16" fillId="2" borderId="16" xfId="0" applyFont="1" applyFill="1" applyBorder="1" applyAlignment="1" applyProtection="1">
      <alignment horizontal="center"/>
      <protection locked="0"/>
    </xf>
    <xf numFmtId="0" fontId="16" fillId="0" borderId="28" xfId="0" applyFont="1" applyBorder="1" applyAlignment="1" applyProtection="1">
      <alignment horizontal="center"/>
      <protection locked="0"/>
    </xf>
    <xf numFmtId="0" fontId="0" fillId="2" borderId="11" xfId="0" applyFill="1" applyBorder="1" applyAlignment="1"/>
    <xf numFmtId="0" fontId="12" fillId="2" borderId="11" xfId="0" applyFont="1" applyFill="1" applyBorder="1" applyAlignment="1">
      <alignment horizontal="center"/>
    </xf>
    <xf numFmtId="0" fontId="0" fillId="0" borderId="14" xfId="0" applyBorder="1" applyAlignment="1"/>
    <xf numFmtId="164" fontId="36" fillId="4" borderId="11" xfId="0" applyNumberFormat="1" applyFont="1" applyFill="1" applyBorder="1" applyAlignment="1" applyProtection="1">
      <alignment horizontal="center"/>
      <protection locked="0"/>
    </xf>
    <xf numFmtId="164" fontId="36" fillId="4" borderId="0" xfId="0" applyNumberFormat="1" applyFont="1" applyFill="1" applyBorder="1" applyAlignment="1" applyProtection="1">
      <alignment horizontal="center"/>
      <protection locked="0"/>
    </xf>
    <xf numFmtId="164" fontId="37" fillId="4" borderId="0" xfId="0" applyNumberFormat="1" applyFont="1" applyFill="1" applyBorder="1" applyAlignment="1" applyProtection="1">
      <alignment horizontal="center"/>
      <protection locked="0"/>
    </xf>
    <xf numFmtId="0" fontId="37" fillId="0" borderId="15" xfId="0" applyFont="1" applyBorder="1" applyAlignment="1" applyProtection="1">
      <protection locked="0"/>
    </xf>
    <xf numFmtId="0" fontId="37" fillId="4" borderId="11" xfId="0" applyFont="1" applyFill="1" applyBorder="1" applyAlignment="1" applyProtection="1"/>
    <xf numFmtId="0" fontId="37" fillId="0" borderId="0" xfId="0" applyFont="1" applyBorder="1" applyAlignment="1"/>
    <xf numFmtId="0" fontId="37" fillId="0" borderId="15" xfId="0" applyFont="1" applyBorder="1" applyAlignment="1"/>
    <xf numFmtId="0" fontId="36" fillId="4" borderId="11" xfId="0" applyFont="1" applyFill="1" applyBorder="1" applyAlignment="1" applyProtection="1">
      <alignment horizontal="center"/>
    </xf>
    <xf numFmtId="0" fontId="36" fillId="4" borderId="0" xfId="0" applyFont="1" applyFill="1" applyBorder="1" applyAlignment="1" applyProtection="1">
      <alignment horizontal="center"/>
    </xf>
    <xf numFmtId="0" fontId="37" fillId="4" borderId="0" xfId="0" applyFont="1" applyFill="1" applyBorder="1" applyAlignment="1" applyProtection="1">
      <alignment horizontal="center"/>
    </xf>
    <xf numFmtId="0" fontId="37" fillId="0" borderId="15" xfId="0" applyFont="1" applyBorder="1" applyAlignment="1" applyProtection="1"/>
    <xf numFmtId="20" fontId="36" fillId="4" borderId="11" xfId="0" applyNumberFormat="1" applyFont="1" applyFill="1" applyBorder="1" applyAlignment="1" applyProtection="1">
      <alignment horizontal="center"/>
    </xf>
    <xf numFmtId="20" fontId="36" fillId="4" borderId="0" xfId="0" applyNumberFormat="1" applyFont="1" applyFill="1" applyBorder="1" applyAlignment="1" applyProtection="1">
      <alignment horizontal="center"/>
    </xf>
    <xf numFmtId="20" fontId="21" fillId="4" borderId="14" xfId="0" applyNumberFormat="1" applyFont="1" applyFill="1" applyBorder="1" applyAlignment="1" applyProtection="1">
      <alignment horizontal="center"/>
      <protection locked="0"/>
    </xf>
    <xf numFmtId="0" fontId="0" fillId="0" borderId="17" xfId="0" applyBorder="1" applyAlignment="1" applyProtection="1">
      <alignment horizontal="center"/>
      <protection locked="0"/>
    </xf>
    <xf numFmtId="0" fontId="0" fillId="0" borderId="18" xfId="0" applyBorder="1" applyAlignment="1" applyProtection="1">
      <alignment horizontal="center"/>
      <protection locked="0"/>
    </xf>
    <xf numFmtId="0" fontId="24" fillId="2" borderId="11" xfId="0" applyFont="1" applyFill="1" applyBorder="1" applyAlignment="1">
      <alignment horizontal="center"/>
    </xf>
    <xf numFmtId="0" fontId="24" fillId="2" borderId="0" xfId="0" applyFont="1" applyFill="1" applyBorder="1" applyAlignment="1">
      <alignment horizontal="center"/>
    </xf>
    <xf numFmtId="0" fontId="0" fillId="2" borderId="0" xfId="0" applyFont="1" applyFill="1" applyBorder="1" applyAlignment="1"/>
    <xf numFmtId="0" fontId="0" fillId="0" borderId="15" xfId="0" applyFont="1" applyBorder="1" applyAlignment="1"/>
    <xf numFmtId="0" fontId="0" fillId="2" borderId="20" xfId="0" applyFill="1" applyBorder="1" applyAlignment="1">
      <alignment horizontal="left" vertical="center" wrapText="1"/>
    </xf>
    <xf numFmtId="0" fontId="0" fillId="0" borderId="39" xfId="0" applyBorder="1" applyAlignment="1">
      <alignment horizontal="left" vertical="center" wrapText="1"/>
    </xf>
    <xf numFmtId="0" fontId="0" fillId="0" borderId="5" xfId="0" applyBorder="1" applyAlignment="1">
      <alignment horizontal="left" vertical="center"/>
    </xf>
    <xf numFmtId="0" fontId="0" fillId="0" borderId="7" xfId="0" applyBorder="1" applyAlignment="1">
      <alignment horizontal="left" vertical="center"/>
    </xf>
    <xf numFmtId="0" fontId="19" fillId="2" borderId="17" xfId="0" applyFont="1" applyFill="1" applyBorder="1" applyAlignment="1">
      <alignment horizontal="left"/>
    </xf>
    <xf numFmtId="0" fontId="20" fillId="0" borderId="17" xfId="0" applyFont="1" applyBorder="1" applyAlignment="1">
      <alignment horizontal="left"/>
    </xf>
    <xf numFmtId="0" fontId="23" fillId="2" borderId="27" xfId="0" applyFont="1" applyFill="1" applyBorder="1" applyAlignment="1" applyProtection="1">
      <alignment horizontal="center"/>
    </xf>
    <xf numFmtId="0" fontId="23" fillId="2" borderId="16" xfId="0" applyFont="1" applyFill="1" applyBorder="1" applyAlignment="1" applyProtection="1">
      <alignment horizontal="center"/>
    </xf>
    <xf numFmtId="0" fontId="16" fillId="2" borderId="16" xfId="0" applyFont="1" applyFill="1" applyBorder="1" applyAlignment="1" applyProtection="1">
      <alignment horizontal="center"/>
    </xf>
    <xf numFmtId="0" fontId="16" fillId="0" borderId="28" xfId="0" applyFont="1" applyBorder="1" applyAlignment="1" applyProtection="1">
      <alignment horizontal="center"/>
    </xf>
    <xf numFmtId="0" fontId="0" fillId="2" borderId="11" xfId="0" applyFill="1" applyBorder="1" applyAlignment="1" applyProtection="1"/>
    <xf numFmtId="0" fontId="0" fillId="0" borderId="0" xfId="0" applyAlignment="1" applyProtection="1"/>
    <xf numFmtId="0" fontId="0" fillId="0" borderId="15" xfId="0" applyBorder="1" applyAlignment="1" applyProtection="1"/>
    <xf numFmtId="0" fontId="23" fillId="2" borderId="11" xfId="0" applyFont="1" applyFill="1" applyBorder="1" applyAlignment="1" applyProtection="1">
      <alignment horizontal="center"/>
    </xf>
    <xf numFmtId="0" fontId="23" fillId="2" borderId="0" xfId="0" applyFont="1" applyFill="1" applyBorder="1" applyAlignment="1" applyProtection="1">
      <alignment horizontal="center"/>
    </xf>
    <xf numFmtId="0" fontId="16" fillId="2" borderId="0" xfId="0" applyFont="1" applyFill="1" applyBorder="1" applyAlignment="1" applyProtection="1"/>
    <xf numFmtId="0" fontId="16" fillId="0" borderId="15" xfId="0" applyFont="1" applyBorder="1" applyAlignment="1" applyProtection="1"/>
    <xf numFmtId="166" fontId="21" fillId="4" borderId="27" xfId="0" applyNumberFormat="1" applyFont="1" applyFill="1" applyBorder="1" applyAlignment="1" applyProtection="1">
      <alignment horizontal="center"/>
      <protection locked="0"/>
    </xf>
    <xf numFmtId="166" fontId="21" fillId="4" borderId="16" xfId="0" applyNumberFormat="1" applyFont="1" applyFill="1" applyBorder="1" applyAlignment="1" applyProtection="1">
      <alignment horizontal="center"/>
      <protection locked="0"/>
    </xf>
    <xf numFmtId="0" fontId="25" fillId="0" borderId="28" xfId="0" applyFont="1" applyBorder="1" applyAlignment="1" applyProtection="1">
      <protection locked="0"/>
    </xf>
    <xf numFmtId="0" fontId="0" fillId="4" borderId="11" xfId="0" applyFill="1" applyBorder="1" applyAlignment="1" applyProtection="1"/>
    <xf numFmtId="0" fontId="21" fillId="4" borderId="11" xfId="0" applyFont="1" applyFill="1" applyBorder="1" applyAlignment="1" applyProtection="1">
      <alignment horizontal="center"/>
    </xf>
    <xf numFmtId="0" fontId="21" fillId="4" borderId="0" xfId="0" applyFont="1" applyFill="1" applyBorder="1" applyAlignment="1" applyProtection="1">
      <alignment horizontal="center"/>
    </xf>
    <xf numFmtId="0" fontId="22" fillId="4" borderId="0" xfId="0" applyFont="1" applyFill="1" applyBorder="1" applyAlignment="1" applyProtection="1">
      <alignment horizontal="center"/>
    </xf>
    <xf numFmtId="0" fontId="22" fillId="0" borderId="15" xfId="0" applyFont="1" applyBorder="1" applyAlignment="1" applyProtection="1"/>
    <xf numFmtId="20" fontId="21" fillId="4" borderId="11" xfId="0" applyNumberFormat="1" applyFont="1" applyFill="1" applyBorder="1" applyAlignment="1" applyProtection="1">
      <alignment horizontal="center"/>
      <protection locked="0"/>
    </xf>
    <xf numFmtId="20" fontId="21" fillId="4" borderId="0" xfId="0" applyNumberFormat="1" applyFont="1" applyFill="1" applyBorder="1" applyAlignment="1" applyProtection="1">
      <alignment horizontal="center"/>
      <protection locked="0"/>
    </xf>
    <xf numFmtId="0" fontId="22" fillId="4" borderId="0" xfId="0" applyFont="1" applyFill="1" applyBorder="1" applyAlignment="1" applyProtection="1">
      <alignment horizontal="center"/>
      <protection locked="0"/>
    </xf>
    <xf numFmtId="0" fontId="22" fillId="0" borderId="15" xfId="0" applyFont="1" applyBorder="1" applyAlignment="1" applyProtection="1">
      <protection locked="0"/>
    </xf>
    <xf numFmtId="0" fontId="9" fillId="0" borderId="19" xfId="0" applyFont="1" applyBorder="1" applyAlignment="1" applyProtection="1">
      <alignment horizontal="left" indent="1"/>
      <protection locked="0"/>
    </xf>
    <xf numFmtId="0" fontId="0" fillId="0" borderId="19" xfId="0" applyBorder="1" applyAlignment="1" applyProtection="1">
      <alignment horizontal="left" indent="1"/>
      <protection locked="0"/>
    </xf>
    <xf numFmtId="0" fontId="0" fillId="0" borderId="29" xfId="0" applyBorder="1" applyAlignment="1" applyProtection="1">
      <alignment horizontal="left" indent="1"/>
      <protection locked="0"/>
    </xf>
    <xf numFmtId="0" fontId="9" fillId="2" borderId="31" xfId="0" applyFont="1" applyFill="1" applyBorder="1" applyAlignment="1"/>
    <xf numFmtId="0" fontId="0" fillId="0" borderId="32" xfId="0" applyBorder="1" applyAlignment="1"/>
    <xf numFmtId="0" fontId="0" fillId="0" borderId="33" xfId="0" applyBorder="1" applyAlignment="1"/>
    <xf numFmtId="0" fontId="7" fillId="2" borderId="31" xfId="0" applyFont="1" applyFill="1" applyBorder="1" applyAlignment="1"/>
    <xf numFmtId="0" fontId="0" fillId="0" borderId="17" xfId="0" applyBorder="1" applyAlignment="1" applyProtection="1">
      <protection locked="0"/>
    </xf>
    <xf numFmtId="0" fontId="0" fillId="0" borderId="18" xfId="0" applyBorder="1" applyAlignment="1" applyProtection="1">
      <protection locked="0"/>
    </xf>
    <xf numFmtId="0" fontId="0" fillId="2" borderId="0" xfId="0" applyFill="1" applyBorder="1" applyAlignment="1"/>
    <xf numFmtId="0" fontId="0" fillId="2" borderId="15" xfId="0" applyFill="1" applyBorder="1" applyAlignment="1"/>
    <xf numFmtId="0" fontId="6" fillId="2" borderId="24" xfId="0" applyFont="1" applyFill="1" applyBorder="1" applyAlignment="1" applyProtection="1">
      <alignment horizontal="center"/>
      <protection locked="0"/>
    </xf>
    <xf numFmtId="0" fontId="6" fillId="2" borderId="25" xfId="0" applyFont="1" applyFill="1" applyBorder="1" applyAlignment="1" applyProtection="1">
      <alignment horizontal="center"/>
      <protection locked="0"/>
    </xf>
    <xf numFmtId="0" fontId="0" fillId="0" borderId="38" xfId="0" applyBorder="1" applyAlignment="1" applyProtection="1">
      <protection locked="0"/>
    </xf>
    <xf numFmtId="164" fontId="4" fillId="5" borderId="9" xfId="0" applyNumberFormat="1" applyFont="1" applyFill="1" applyBorder="1" applyAlignment="1" applyProtection="1">
      <alignment horizontal="center" vertical="center"/>
    </xf>
    <xf numFmtId="0" fontId="5" fillId="4" borderId="20" xfId="0" applyFont="1" applyFill="1" applyBorder="1" applyAlignment="1" applyProtection="1">
      <alignment horizontal="left" vertical="top" wrapText="1" shrinkToFit="1" readingOrder="1"/>
      <protection locked="0"/>
    </xf>
    <xf numFmtId="0" fontId="5" fillId="4" borderId="21" xfId="0" applyFont="1" applyFill="1" applyBorder="1" applyAlignment="1" applyProtection="1">
      <alignment horizontal="left" vertical="top" wrapText="1" shrinkToFit="1" readingOrder="1"/>
      <protection locked="0"/>
    </xf>
    <xf numFmtId="0" fontId="5" fillId="4" borderId="22" xfId="0" applyFont="1" applyFill="1" applyBorder="1" applyAlignment="1" applyProtection="1">
      <alignment horizontal="left" vertical="top" wrapText="1" shrinkToFit="1" readingOrder="1"/>
      <protection locked="0"/>
    </xf>
    <xf numFmtId="0" fontId="5" fillId="0" borderId="1" xfId="0" applyFont="1" applyBorder="1" applyAlignment="1" applyProtection="1">
      <alignment horizontal="left" vertical="top" wrapText="1" shrinkToFit="1" readingOrder="1"/>
      <protection locked="0"/>
    </xf>
    <xf numFmtId="0" fontId="5" fillId="0" borderId="0" xfId="0" applyFont="1" applyBorder="1" applyAlignment="1" applyProtection="1">
      <alignment horizontal="left" vertical="top" wrapText="1" shrinkToFit="1" readingOrder="1"/>
      <protection locked="0"/>
    </xf>
    <xf numFmtId="0" fontId="5" fillId="0" borderId="15" xfId="0" applyFont="1" applyBorder="1" applyAlignment="1" applyProtection="1">
      <alignment horizontal="left" vertical="top" wrapText="1" shrinkToFit="1" readingOrder="1"/>
      <protection locked="0"/>
    </xf>
    <xf numFmtId="0" fontId="5" fillId="0" borderId="5" xfId="0" applyFont="1" applyBorder="1" applyAlignment="1" applyProtection="1">
      <alignment horizontal="left" vertical="top" wrapText="1" shrinkToFit="1" readingOrder="1"/>
      <protection locked="0"/>
    </xf>
    <xf numFmtId="0" fontId="5" fillId="0" borderId="6" xfId="0" applyFont="1" applyBorder="1" applyAlignment="1" applyProtection="1">
      <alignment horizontal="left" vertical="top" wrapText="1" shrinkToFit="1" readingOrder="1"/>
      <protection locked="0"/>
    </xf>
    <xf numFmtId="0" fontId="5" fillId="0" borderId="23" xfId="0" applyFont="1" applyBorder="1" applyAlignment="1" applyProtection="1">
      <alignment horizontal="left" vertical="top" wrapText="1" shrinkToFit="1" readingOrder="1"/>
      <protection locked="0"/>
    </xf>
    <xf numFmtId="0" fontId="0" fillId="0" borderId="4" xfId="0" applyBorder="1"/>
    <xf numFmtId="0" fontId="4" fillId="4" borderId="24" xfId="0" applyFont="1" applyFill="1" applyBorder="1" applyAlignment="1">
      <alignment horizontal="center"/>
    </xf>
    <xf numFmtId="0" fontId="4" fillId="4" borderId="25" xfId="0" applyFont="1" applyFill="1" applyBorder="1" applyAlignment="1">
      <alignment horizontal="center"/>
    </xf>
    <xf numFmtId="0" fontId="4" fillId="4" borderId="26" xfId="0" applyFont="1" applyFill="1" applyBorder="1" applyAlignment="1">
      <alignment horizontal="center"/>
    </xf>
    <xf numFmtId="0" fontId="17" fillId="2" borderId="9" xfId="0" applyFont="1" applyFill="1" applyBorder="1" applyAlignment="1" applyProtection="1">
      <alignment horizontal="center" vertical="center"/>
    </xf>
    <xf numFmtId="20" fontId="18" fillId="5" borderId="40" xfId="0" applyNumberFormat="1" applyFont="1" applyFill="1" applyBorder="1" applyAlignment="1" applyProtection="1">
      <alignment horizontal="center" vertical="center" wrapText="1"/>
    </xf>
    <xf numFmtId="0" fontId="18" fillId="5" borderId="40" xfId="0" applyFont="1" applyFill="1" applyBorder="1" applyAlignment="1" applyProtection="1">
      <alignment horizontal="center" vertical="center" wrapText="1"/>
    </xf>
    <xf numFmtId="20" fontId="18" fillId="5" borderId="10" xfId="0" applyNumberFormat="1" applyFont="1" applyFill="1" applyBorder="1" applyAlignment="1" applyProtection="1">
      <alignment horizontal="center" vertical="center" wrapText="1"/>
    </xf>
    <xf numFmtId="0" fontId="18" fillId="5" borderId="10" xfId="0" applyFont="1" applyFill="1" applyBorder="1" applyAlignment="1" applyProtection="1">
      <alignment horizontal="center" vertical="center" wrapText="1"/>
    </xf>
    <xf numFmtId="0" fontId="4" fillId="5" borderId="9" xfId="0" applyFont="1" applyFill="1" applyBorder="1" applyAlignment="1" applyProtection="1">
      <alignment horizontal="center" vertical="center"/>
    </xf>
    <xf numFmtId="0" fontId="0" fillId="0" borderId="0" xfId="0" quotePrefix="1"/>
    <xf numFmtId="42" fontId="0" fillId="0" borderId="0" xfId="0" quotePrefix="1" applyNumberFormat="1"/>
    <xf numFmtId="0" fontId="0" fillId="0" borderId="8" xfId="0" applyBorder="1"/>
  </cellXfs>
  <cellStyles count="1">
    <cellStyle name="Normal" xfId="0" builtinId="0"/>
  </cellStyles>
  <dxfs count="49">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546100</xdr:colOff>
      <xdr:row>4</xdr:row>
      <xdr:rowOff>6350</xdr:rowOff>
    </xdr:from>
    <xdr:to>
      <xdr:col>5</xdr:col>
      <xdr:colOff>171450</xdr:colOff>
      <xdr:row>7</xdr:row>
      <xdr:rowOff>139700</xdr:rowOff>
    </xdr:to>
    <xdr:sp macro="" textlink="">
      <xdr:nvSpPr>
        <xdr:cNvPr id="2" name="Rectangle 1"/>
        <xdr:cNvSpPr/>
      </xdr:nvSpPr>
      <xdr:spPr>
        <a:xfrm>
          <a:off x="2070100" y="742950"/>
          <a:ext cx="1911350" cy="685800"/>
        </a:xfrm>
        <a:prstGeom prst="wedgeRectCallout">
          <a:avLst>
            <a:gd name="adj1" fmla="val -110202"/>
            <a:gd name="adj2" fmla="val 45519"/>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tes noms d'onglets  sans</a:t>
          </a:r>
          <a:r>
            <a:rPr lang="fr-FR" sz="1100" baseline="0"/>
            <a:t> faire de fautes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2"/>
  <dimension ref="A1:A16"/>
  <sheetViews>
    <sheetView showGridLines="0" workbookViewId="0">
      <selection activeCell="C19" sqref="C19"/>
    </sheetView>
  </sheetViews>
  <sheetFormatPr baseColWidth="10" defaultRowHeight="14.5"/>
  <cols>
    <col min="1" max="1" width="34.453125" customWidth="1"/>
  </cols>
  <sheetData>
    <row r="1" spans="1:1" ht="23.5">
      <c r="A1" s="77" t="s">
        <v>138</v>
      </c>
    </row>
    <row r="2" spans="1:1" ht="23.5">
      <c r="A2" s="77" t="s">
        <v>139</v>
      </c>
    </row>
    <row r="3" spans="1:1" ht="23.5">
      <c r="A3" s="77" t="s">
        <v>21</v>
      </c>
    </row>
    <row r="4" spans="1:1" ht="23.5">
      <c r="A4" s="77" t="s">
        <v>140</v>
      </c>
    </row>
    <row r="5" spans="1:1" ht="23.5">
      <c r="A5" s="77" t="s">
        <v>141</v>
      </c>
    </row>
    <row r="6" spans="1:1" ht="23.5">
      <c r="A6" s="77" t="s">
        <v>142</v>
      </c>
    </row>
    <row r="7" spans="1:1" ht="23.5">
      <c r="A7" s="77" t="s">
        <v>143</v>
      </c>
    </row>
    <row r="8" spans="1:1" ht="23.5">
      <c r="A8" s="77" t="s">
        <v>144</v>
      </c>
    </row>
    <row r="9" spans="1:1" ht="23.5">
      <c r="A9" s="77" t="s">
        <v>145</v>
      </c>
    </row>
    <row r="10" spans="1:1" ht="23.5">
      <c r="A10" s="77" t="s">
        <v>146</v>
      </c>
    </row>
    <row r="12" spans="1:1">
      <c r="A12" s="70"/>
    </row>
    <row r="13" spans="1:1">
      <c r="A13" s="70"/>
    </row>
    <row r="14" spans="1:1" ht="23.5">
      <c r="A14" s="77" t="s">
        <v>159</v>
      </c>
    </row>
    <row r="15" spans="1:1" ht="23.5">
      <c r="A15" s="77" t="s">
        <v>160</v>
      </c>
    </row>
    <row r="16" spans="1:1" ht="23.5">
      <c r="A16" s="77" t="s">
        <v>161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4">
    <tabColor rgb="FFFF0000"/>
    <pageSetUpPr fitToPage="1"/>
  </sheetPr>
  <dimension ref="A1:L54"/>
  <sheetViews>
    <sheetView showGridLines="0" showZeros="0" zoomScale="70" zoomScaleNormal="70" workbookViewId="0">
      <selection activeCell="J7" sqref="J7"/>
    </sheetView>
  </sheetViews>
  <sheetFormatPr baseColWidth="10" defaultRowHeight="14.5"/>
  <cols>
    <col min="1" max="1" width="24.54296875" customWidth="1"/>
    <col min="2" max="11" width="17.81640625" style="31" customWidth="1"/>
    <col min="12" max="12" width="24.54296875" customWidth="1"/>
  </cols>
  <sheetData>
    <row r="1" spans="1:12" ht="15" thickBot="1"/>
    <row r="2" spans="1:12" s="3" customFormat="1" ht="47.25" customHeight="1" thickBot="1">
      <c r="A2" s="115" t="s">
        <v>101</v>
      </c>
      <c r="B2" s="116"/>
      <c r="C2" s="116"/>
      <c r="D2" s="116"/>
      <c r="E2" s="116"/>
      <c r="F2" s="116"/>
      <c r="G2" s="116"/>
      <c r="H2" s="117"/>
      <c r="I2" s="117"/>
      <c r="J2" s="118" t="s">
        <v>103</v>
      </c>
      <c r="K2" s="119"/>
      <c r="L2" s="102"/>
    </row>
    <row r="3" spans="1:12" s="31" customFormat="1" ht="39.75" customHeight="1" thickBot="1">
      <c r="A3" s="49"/>
      <c r="B3" s="57" t="str">
        <f>Agents!A1</f>
        <v>Alain</v>
      </c>
      <c r="C3" s="44" t="str">
        <f>Agents!A2</f>
        <v>Laurent</v>
      </c>
      <c r="D3" s="44" t="str">
        <f>Agents!A3</f>
        <v>Didier</v>
      </c>
      <c r="E3" s="44" t="str">
        <f>Agents!A4</f>
        <v>Stephane</v>
      </c>
      <c r="F3" s="44" t="str">
        <f>Agents!A5</f>
        <v>Patrick</v>
      </c>
      <c r="G3" s="44" t="str">
        <f>Agents!A6</f>
        <v>Christophe</v>
      </c>
      <c r="H3" s="45" t="str">
        <f>Agents!A7</f>
        <v>Pierre</v>
      </c>
      <c r="I3" s="66" t="str">
        <f>Agents!A8</f>
        <v>Henri</v>
      </c>
      <c r="J3" s="44" t="str">
        <f>Agents!A9</f>
        <v>Martin</v>
      </c>
      <c r="K3" s="67" t="str">
        <f>Agents!A10</f>
        <v>Louis</v>
      </c>
      <c r="L3" s="60">
        <f ca="1">TODAY()</f>
        <v>42764</v>
      </c>
    </row>
    <row r="4" spans="1:12" ht="24.75" customHeight="1">
      <c r="A4" s="43" t="s">
        <v>98</v>
      </c>
      <c r="B4" s="47">
        <f ca="1">SUMPRODUCT(SUMIF(INDIRECT("'"&amp;onglet1&amp;"'!b39:b48"),B$3,INDIRECT("'"&amp;onglet1&amp;"'!f39:f48")))</f>
        <v>0</v>
      </c>
      <c r="C4" s="47">
        <f ca="1">SUMPRODUCT(SUMIF(INDIRECT("'"&amp;onglet1&amp;"'!b39:b48"),C$3,INDIRECT("'"&amp;onglet1&amp;"'!f39:f48")))</f>
        <v>0</v>
      </c>
      <c r="D4" s="47">
        <f ca="1">SUMPRODUCT(SUMIF(INDIRECT("'"&amp;onglet1&amp;"'!b39:b48"),D$3,INDIRECT("'"&amp;onglet1&amp;"'!f39:f48")))</f>
        <v>0</v>
      </c>
      <c r="E4" s="47">
        <f ca="1">SUMPRODUCT(SUMIF(INDIRECT("'"&amp;onglet1&amp;"'!b39:b48"),E$3,INDIRECT("'"&amp;onglet1&amp;"'!f39:f48")))</f>
        <v>0</v>
      </c>
      <c r="F4" s="47">
        <f ca="1">SUMPRODUCT(SUMIF(INDIRECT("'"&amp;onglet1&amp;"'!b39:b48"),F$3,INDIRECT("'"&amp;onglet1&amp;"'!f39:f48")))</f>
        <v>0</v>
      </c>
      <c r="G4" s="47">
        <f ca="1">SUMPRODUCT(SUMIF(INDIRECT("'"&amp;onglet1&amp;"'!b39:b48"),G$3,INDIRECT("'"&amp;onglet1&amp;"'!f39:f48")))</f>
        <v>0</v>
      </c>
      <c r="H4" s="47">
        <f ca="1">SUMPRODUCT(SUMIF(INDIRECT("'"&amp;onglet1&amp;"'!b39:b48"),H$3,INDIRECT("'"&amp;onglet1&amp;"'!f39:f48")))</f>
        <v>2</v>
      </c>
      <c r="I4" s="47">
        <f ca="1">SUMPRODUCT(SUMIF(INDIRECT("'"&amp;onglet1&amp;"'!b39:b48"),I$3,INDIRECT("'"&amp;onglet1&amp;"'!f39:f48")))</f>
        <v>0</v>
      </c>
      <c r="J4" s="47">
        <f ca="1">SUMPRODUCT(SUMIF(INDIRECT("'"&amp;onglet1&amp;"'!b39:b48"),J$3,INDIRECT("'"&amp;onglet1&amp;"'!f39:f48")))</f>
        <v>0</v>
      </c>
      <c r="K4" s="47">
        <f ca="1">SUMPRODUCT(SUMIF(INDIRECT("'"&amp;onglet1&amp;"'!b39:b48"),K$3,INDIRECT("'"&amp;onglet1&amp;"'!f39:f48")))</f>
        <v>2</v>
      </c>
      <c r="L4" s="61" t="s">
        <v>98</v>
      </c>
    </row>
    <row r="5" spans="1:12" ht="24.75" customHeight="1">
      <c r="A5" s="46" t="s">
        <v>147</v>
      </c>
      <c r="B5" s="47">
        <f ca="1">SUMPRODUCT(SUMIF(INDIRECT("'"&amp;onglet1&amp;"'!b50:b59"),B$3,INDIRECT("'"&amp;onglet1&amp;"'!f50:f59")))</f>
        <v>0</v>
      </c>
      <c r="C5" s="47">
        <f ca="1">SUMPRODUCT(SUMIF(INDIRECT("'"&amp;onglet1&amp;"'!b50:b59"),C$3,INDIRECT("'"&amp;onglet1&amp;"'!f50:f59")))</f>
        <v>2</v>
      </c>
      <c r="D5" s="47">
        <f ca="1">SUMPRODUCT(SUMIF(INDIRECT("'"&amp;onglet1&amp;"'!b50:b59"),D$3,INDIRECT("'"&amp;onglet1&amp;"'!f50:f59")))</f>
        <v>0</v>
      </c>
      <c r="E5" s="47">
        <f ca="1">SUMPRODUCT(SUMIF(INDIRECT("'"&amp;onglet1&amp;"'!b50:b59"),E$3,INDIRECT("'"&amp;onglet1&amp;"'!f50:f59")))</f>
        <v>0</v>
      </c>
      <c r="F5" s="47">
        <f ca="1">SUMPRODUCT(SUMIF(INDIRECT("'"&amp;onglet1&amp;"'!b50:b59"),F$3,INDIRECT("'"&amp;onglet1&amp;"'!f50:f59")))</f>
        <v>0</v>
      </c>
      <c r="G5" s="47">
        <f ca="1">SUMPRODUCT(SUMIF(INDIRECT("'"&amp;onglet1&amp;"'!b50:b59"),G$3,INDIRECT("'"&amp;onglet1&amp;"'!f50:f59")))</f>
        <v>1</v>
      </c>
      <c r="H5" s="47">
        <f ca="1">SUMPRODUCT(SUMIF(INDIRECT("'"&amp;onglet1&amp;"'!b50:b59"),H$3,INDIRECT("'"&amp;onglet1&amp;"'!f50:f59")))</f>
        <v>0</v>
      </c>
      <c r="I5" s="47">
        <f ca="1">SUMPRODUCT(SUMIF(INDIRECT("'"&amp;onglet1&amp;"'!b50:b59"),I$3,INDIRECT("'"&amp;onglet1&amp;"'!f50:f59")))</f>
        <v>0</v>
      </c>
      <c r="J5" s="47">
        <f ca="1">SUMPRODUCT(SUMIF(INDIRECT("'"&amp;onglet1&amp;"'!b50:b59"),J$3,INDIRECT("'"&amp;onglet1&amp;"'!f50:f59")))</f>
        <v>0</v>
      </c>
      <c r="K5" s="47">
        <f ca="1">SUMPRODUCT(SUMIF(INDIRECT("'"&amp;onglet1&amp;"'!b50:b59"),K$3,INDIRECT("'"&amp;onglet1&amp;"'!f50:f59")))</f>
        <v>0</v>
      </c>
      <c r="L5" s="62" t="s">
        <v>23</v>
      </c>
    </row>
    <row r="6" spans="1:12" ht="24.75" customHeight="1">
      <c r="A6" s="42" t="s">
        <v>99</v>
      </c>
      <c r="B6" s="47">
        <f ca="1">SUMPRODUCT(SUMIF(INDIRECT("'"&amp;onglet1&amp;"'!b61:b70"),B$3,INDIRECT("'"&amp;onglet1&amp;"'!f61:f70")))</f>
        <v>0</v>
      </c>
      <c r="C6" s="47">
        <f ca="1">SUMPRODUCT(SUMIF(INDIRECT("'"&amp;onglet1&amp;"'!b61:b70"),C$3,INDIRECT("'"&amp;onglet1&amp;"'!f61:f70")))</f>
        <v>0</v>
      </c>
      <c r="D6" s="47">
        <f ca="1">SUMPRODUCT(SUMIF(INDIRECT("'"&amp;onglet1&amp;"'!b61:b70"),D$3,INDIRECT("'"&amp;onglet1&amp;"'!f61:f70")))</f>
        <v>2</v>
      </c>
      <c r="E6" s="47">
        <f ca="1">SUMPRODUCT(SUMIF(INDIRECT("'"&amp;onglet1&amp;"'!b61:b70"),E$3,INDIRECT("'"&amp;onglet1&amp;"'!f61:f70")))</f>
        <v>0</v>
      </c>
      <c r="F6" s="47">
        <f ca="1">SUMPRODUCT(SUMIF(INDIRECT("'"&amp;onglet1&amp;"'!b61:b70"),F$3,INDIRECT("'"&amp;onglet1&amp;"'!f61:f70")))</f>
        <v>0</v>
      </c>
      <c r="G6" s="47">
        <f ca="1">SUMPRODUCT(SUMIF(INDIRECT("'"&amp;onglet1&amp;"'!b61:b70"),G$3,INDIRECT("'"&amp;onglet1&amp;"'!f61:f70")))</f>
        <v>0</v>
      </c>
      <c r="H6" s="47">
        <f ca="1">SUMPRODUCT(SUMIF(INDIRECT("'"&amp;onglet1&amp;"'!b61:b70"),H$3,INDIRECT("'"&amp;onglet1&amp;"'!f61:f70")))</f>
        <v>0</v>
      </c>
      <c r="I6" s="47">
        <f ca="1">SUMPRODUCT(SUMIF(INDIRECT("'"&amp;onglet1&amp;"'!b61:b70"),I$3,INDIRECT("'"&amp;onglet1&amp;"'!f61:f70")))</f>
        <v>0</v>
      </c>
      <c r="J6" s="47">
        <f ca="1">SUMPRODUCT(SUMIF(INDIRECT("'"&amp;onglet1&amp;"'!b61:b70"),J$3,INDIRECT("'"&amp;onglet1&amp;"'!f61:f70")))</f>
        <v>0</v>
      </c>
      <c r="K6" s="47">
        <f ca="1">SUMPRODUCT(SUMIF(INDIRECT("'"&amp;onglet1&amp;"'!b61:b70"),K$3,INDIRECT("'"&amp;onglet1&amp;"'!f61:f70")))</f>
        <v>0</v>
      </c>
      <c r="L6" s="63" t="s">
        <v>99</v>
      </c>
    </row>
    <row r="7" spans="1:12" ht="24.75" customHeight="1">
      <c r="A7" s="46" t="s">
        <v>149</v>
      </c>
      <c r="B7" s="47">
        <f ca="1">SUMPRODUCT(SUMIF(INDIRECT("'"&amp;onglet1&amp;"'!b72:b81"),B$3,INDIRECT("'"&amp;onglet1&amp;"'!f72:f81")))</f>
        <v>0</v>
      </c>
      <c r="C7" s="47">
        <f ca="1">SUMPRODUCT(SUMIF(INDIRECT("'"&amp;onglet1&amp;"'!b72:b81"),C$3,INDIRECT("'"&amp;onglet1&amp;"'!f72:f81")))</f>
        <v>0</v>
      </c>
      <c r="D7" s="47">
        <f ca="1">SUMPRODUCT(SUMIF(INDIRECT("'"&amp;onglet1&amp;"'!b72:b81"),D$3,INDIRECT("'"&amp;onglet1&amp;"'!f72:f81")))</f>
        <v>0</v>
      </c>
      <c r="E7" s="47">
        <f ca="1">SUMPRODUCT(SUMIF(INDIRECT("'"&amp;onglet1&amp;"'!b72:b81"),E$3,INDIRECT("'"&amp;onglet1&amp;"'!f72:f81")))</f>
        <v>0</v>
      </c>
      <c r="F7" s="47">
        <f ca="1">SUMPRODUCT(SUMIF(INDIRECT("'"&amp;onglet1&amp;"'!b72:b81"),F$3,INDIRECT("'"&amp;onglet1&amp;"'!f72:f81")))</f>
        <v>2</v>
      </c>
      <c r="G7" s="47">
        <f ca="1">SUMPRODUCT(SUMIF(INDIRECT("'"&amp;onglet1&amp;"'!b72:b81"),G$3,INDIRECT("'"&amp;onglet1&amp;"'!f72:f81")))</f>
        <v>0</v>
      </c>
      <c r="H7" s="47">
        <f ca="1">SUMPRODUCT(SUMIF(INDIRECT("'"&amp;onglet1&amp;"'!b72:b81"),H$3,INDIRECT("'"&amp;onglet1&amp;"'!f72:f81")))</f>
        <v>0</v>
      </c>
      <c r="I7" s="47">
        <f ca="1">SUMPRODUCT(SUMIF(INDIRECT("'"&amp;onglet1&amp;"'!b72:b81"),I$3,INDIRECT("'"&amp;onglet1&amp;"'!f72:f81")))</f>
        <v>0</v>
      </c>
      <c r="J7" s="47">
        <f ca="1">SUMPRODUCT(SUMIF(INDIRECT("'"&amp;onglet1&amp;"'!b72:b81"),J$3,INDIRECT("'"&amp;onglet1&amp;"'!f72:f81")))</f>
        <v>0</v>
      </c>
      <c r="K7" s="47">
        <f ca="1">SUMPRODUCT(SUMIF(INDIRECT("'"&amp;onglet1&amp;"'!b72:b81"),K$3,INDIRECT("'"&amp;onglet1&amp;"'!f72:f81")))</f>
        <v>0</v>
      </c>
      <c r="L7" s="62" t="s">
        <v>25</v>
      </c>
    </row>
    <row r="8" spans="1:12" ht="24.75" customHeight="1">
      <c r="A8" s="42" t="s">
        <v>150</v>
      </c>
      <c r="B8" s="47">
        <f ca="1">SUMPRODUCT(SUMIF(INDIRECT("'"&amp;onglet1&amp;"'!b83:b92"),B$3,INDIRECT("'"&amp;onglet1&amp;"'!f82:f92")))</f>
        <v>0</v>
      </c>
      <c r="C8" s="47">
        <f ca="1">SUMPRODUCT(SUMIF(INDIRECT("'"&amp;onglet1&amp;"'!b83:b92"),C$3,INDIRECT("'"&amp;onglet1&amp;"'!f82:f92")))</f>
        <v>0</v>
      </c>
      <c r="D8" s="47">
        <f ca="1">SUMPRODUCT(SUMIF(INDIRECT("'"&amp;onglet1&amp;"'!b83:b92"),D$3,INDIRECT("'"&amp;onglet1&amp;"'!f82:f92")))</f>
        <v>0</v>
      </c>
      <c r="E8" s="47">
        <f ca="1">SUMPRODUCT(SUMIF(INDIRECT("'"&amp;onglet1&amp;"'!b83:b92"),E$3,INDIRECT("'"&amp;onglet1&amp;"'!f82:f92")))</f>
        <v>0</v>
      </c>
      <c r="F8" s="47">
        <f ca="1">SUMPRODUCT(SUMIF(INDIRECT("'"&amp;onglet1&amp;"'!b83:b92"),F$3,INDIRECT("'"&amp;onglet1&amp;"'!f82:f92")))</f>
        <v>0</v>
      </c>
      <c r="G8" s="47">
        <f ca="1">SUMPRODUCT(SUMIF(INDIRECT("'"&amp;onglet1&amp;"'!b83:b92"),G$3,INDIRECT("'"&amp;onglet1&amp;"'!f82:f92")))</f>
        <v>2</v>
      </c>
      <c r="H8" s="47">
        <f ca="1">SUMPRODUCT(SUMIF(INDIRECT("'"&amp;onglet1&amp;"'!b83:b92"),H$3,INDIRECT("'"&amp;onglet1&amp;"'!f82:f92")))</f>
        <v>0</v>
      </c>
      <c r="I8" s="47">
        <f ca="1">SUMPRODUCT(SUMIF(INDIRECT("'"&amp;onglet1&amp;"'!b83:b92"),I$3,INDIRECT("'"&amp;onglet1&amp;"'!f82:f92")))</f>
        <v>0</v>
      </c>
      <c r="J8" s="47">
        <f ca="1">SUMPRODUCT(SUMIF(INDIRECT("'"&amp;onglet1&amp;"'!b83:b92"),J$3,INDIRECT("'"&amp;onglet1&amp;"'!f82:f92")))</f>
        <v>0</v>
      </c>
      <c r="K8" s="47">
        <f ca="1">SUMPRODUCT(SUMIF(INDIRECT("'"&amp;onglet1&amp;"'!b83:b92"),K$3,INDIRECT("'"&amp;onglet1&amp;"'!f82:f92")))</f>
        <v>0</v>
      </c>
      <c r="L8" s="63" t="s">
        <v>26</v>
      </c>
    </row>
    <row r="9" spans="1:12" ht="24.75" customHeight="1">
      <c r="A9" s="46" t="s">
        <v>151</v>
      </c>
      <c r="B9" s="47">
        <f ca="1">SUMPRODUCT(SUMIF(INDIRECT("'"&amp;onglet1&amp;"'!b94:b103"),B$3,INDIRECT("'"&amp;onglet1&amp;"'!f94:f103")))</f>
        <v>0</v>
      </c>
      <c r="C9" s="47">
        <f ca="1">SUMPRODUCT(SUMIF(INDIRECT("'"&amp;onglet1&amp;"'!b94:b103"),C$3,INDIRECT("'"&amp;onglet1&amp;"'!f94:f103")))</f>
        <v>0</v>
      </c>
      <c r="D9" s="47">
        <f ca="1">SUMPRODUCT(SUMIF(INDIRECT("'"&amp;onglet1&amp;"'!b94:b103"),D$3,INDIRECT("'"&amp;onglet1&amp;"'!f94:f103")))</f>
        <v>0</v>
      </c>
      <c r="E9" s="47">
        <f ca="1">SUMPRODUCT(SUMIF(INDIRECT("'"&amp;onglet1&amp;"'!b94:b103"),E$3,INDIRECT("'"&amp;onglet1&amp;"'!f94:f103")))</f>
        <v>0</v>
      </c>
      <c r="F9" s="47">
        <f ca="1">SUMPRODUCT(SUMIF(INDIRECT("'"&amp;onglet1&amp;"'!b94:b103"),F$3,INDIRECT("'"&amp;onglet1&amp;"'!f94:f103")))</f>
        <v>0</v>
      </c>
      <c r="G9" s="47">
        <f ca="1">SUMPRODUCT(SUMIF(INDIRECT("'"&amp;onglet1&amp;"'!b94:b103"),G$3,INDIRECT("'"&amp;onglet1&amp;"'!f94:f103")))</f>
        <v>0</v>
      </c>
      <c r="H9" s="47">
        <f ca="1">SUMPRODUCT(SUMIF(INDIRECT("'"&amp;onglet1&amp;"'!b94:b103"),H$3,INDIRECT("'"&amp;onglet1&amp;"'!f94:f103")))</f>
        <v>0</v>
      </c>
      <c r="I9" s="47">
        <f ca="1">SUMPRODUCT(SUMIF(INDIRECT("'"&amp;onglet1&amp;"'!b94:b103"),I$3,INDIRECT("'"&amp;onglet1&amp;"'!f94:f103")))</f>
        <v>0</v>
      </c>
      <c r="J9" s="47">
        <f ca="1">SUMPRODUCT(SUMIF(INDIRECT("'"&amp;onglet1&amp;"'!b94:b103"),J$3,INDIRECT("'"&amp;onglet1&amp;"'!f94:f103")))</f>
        <v>2</v>
      </c>
      <c r="K9" s="47">
        <f ca="1">SUMPRODUCT(SUMIF(INDIRECT("'"&amp;onglet1&amp;"'!b94:b103"),K$3,INDIRECT("'"&amp;onglet1&amp;"'!f94:f103")))</f>
        <v>0</v>
      </c>
      <c r="L9" s="62" t="s">
        <v>97</v>
      </c>
    </row>
    <row r="10" spans="1:12" ht="24.75" customHeight="1">
      <c r="A10" s="42" t="s">
        <v>152</v>
      </c>
      <c r="B10" s="47">
        <f ca="1">SUMPRODUCT(SUMIF(INDIRECT("'"&amp;onglet1&amp;"'!b105:b114"),B$3,INDIRECT("'"&amp;onglet1&amp;"'!f105:f114")))</f>
        <v>0</v>
      </c>
      <c r="C10" s="47">
        <f ca="1">SUMPRODUCT(SUMIF(INDIRECT("'"&amp;onglet1&amp;"'!b105:b114"),C$3,INDIRECT("'"&amp;onglet1&amp;"'!f105:f114")))</f>
        <v>0</v>
      </c>
      <c r="D10" s="47">
        <f ca="1">SUMPRODUCT(SUMIF(INDIRECT("'"&amp;onglet1&amp;"'!b105:b114"),D$3,INDIRECT("'"&amp;onglet1&amp;"'!f105:f114")))</f>
        <v>0</v>
      </c>
      <c r="E10" s="47">
        <f ca="1">SUMPRODUCT(SUMIF(INDIRECT("'"&amp;onglet1&amp;"'!b105:b114"),E$3,INDIRECT("'"&amp;onglet1&amp;"'!f105:f114")))</f>
        <v>0</v>
      </c>
      <c r="F10" s="47">
        <f ca="1">SUMPRODUCT(SUMIF(INDIRECT("'"&amp;onglet1&amp;"'!b105:b114"),F$3,INDIRECT("'"&amp;onglet1&amp;"'!f105:f114")))</f>
        <v>0</v>
      </c>
      <c r="G10" s="47">
        <f ca="1">SUMPRODUCT(SUMIF(INDIRECT("'"&amp;onglet1&amp;"'!b105:b114"),G$3,INDIRECT("'"&amp;onglet1&amp;"'!f105:f114")))</f>
        <v>0</v>
      </c>
      <c r="H10" s="47">
        <f ca="1">SUMPRODUCT(SUMIF(INDIRECT("'"&amp;onglet1&amp;"'!b105:b114"),H$3,INDIRECT("'"&amp;onglet1&amp;"'!f105:f114")))</f>
        <v>0</v>
      </c>
      <c r="I10" s="47">
        <f ca="1">SUMPRODUCT(SUMIF(INDIRECT("'"&amp;onglet1&amp;"'!b105:b114"),I$3,INDIRECT("'"&amp;onglet1&amp;"'!f105:f114")))</f>
        <v>0</v>
      </c>
      <c r="J10" s="47">
        <f ca="1">SUMPRODUCT(SUMIF(INDIRECT("'"&amp;onglet1&amp;"'!b105:b114"),J$3,INDIRECT("'"&amp;onglet1&amp;"'!f105:f114")))</f>
        <v>2</v>
      </c>
      <c r="K10" s="47">
        <f ca="1">SUMPRODUCT(SUMIF(INDIRECT("'"&amp;onglet1&amp;"'!b105:b114"),K$3,INDIRECT("'"&amp;onglet1&amp;"'!f105:f114")))</f>
        <v>0</v>
      </c>
      <c r="L10" s="63" t="s">
        <v>28</v>
      </c>
    </row>
    <row r="11" spans="1:12" ht="24.75" customHeight="1" thickBot="1">
      <c r="A11" s="48" t="s">
        <v>100</v>
      </c>
      <c r="B11" s="47">
        <f ca="1">SUMPRODUCT(SUMIF(INDIRECT("'"&amp;onglet1&amp;"'!b116:b125"),B$3,INDIRECT("'"&amp;onglet1&amp;"'!f116:f125")))</f>
        <v>0</v>
      </c>
      <c r="C11" s="47">
        <f ca="1">SUMPRODUCT(SUMIF(INDIRECT("'"&amp;onglet1&amp;"'!b116:b125"),C$3,INDIRECT("'"&amp;onglet1&amp;"'!f116:f125")))</f>
        <v>0</v>
      </c>
      <c r="D11" s="47">
        <f ca="1">SUMPRODUCT(SUMIF(INDIRECT("'"&amp;onglet1&amp;"'!b116:b125"),D$3,INDIRECT("'"&amp;onglet1&amp;"'!f116:f125")))</f>
        <v>0</v>
      </c>
      <c r="E11" s="47">
        <f ca="1">SUMPRODUCT(SUMIF(INDIRECT("'"&amp;onglet1&amp;"'!b116:b125"),E$3,INDIRECT("'"&amp;onglet1&amp;"'!f116:f125")))</f>
        <v>0</v>
      </c>
      <c r="F11" s="47">
        <f ca="1">SUMPRODUCT(SUMIF(INDIRECT("'"&amp;onglet1&amp;"'!b116:b125"),F$3,INDIRECT("'"&amp;onglet1&amp;"'!f116:f125")))</f>
        <v>0</v>
      </c>
      <c r="G11" s="47">
        <f ca="1">SUMPRODUCT(SUMIF(INDIRECT("'"&amp;onglet1&amp;"'!b116:b125"),G$3,INDIRECT("'"&amp;onglet1&amp;"'!f116:f125")))</f>
        <v>0</v>
      </c>
      <c r="H11" s="47">
        <f ca="1">SUMPRODUCT(SUMIF(INDIRECT("'"&amp;onglet1&amp;"'!b116:b125"),H$3,INDIRECT("'"&amp;onglet1&amp;"'!f116:f125")))</f>
        <v>0</v>
      </c>
      <c r="I11" s="47">
        <f ca="1">SUMPRODUCT(SUMIF(INDIRECT("'"&amp;onglet1&amp;"'!b116:b125"),I$3,INDIRECT("'"&amp;onglet1&amp;"'!f116:f125")))</f>
        <v>2</v>
      </c>
      <c r="J11" s="47">
        <f ca="1">SUMPRODUCT(SUMIF(INDIRECT("'"&amp;onglet1&amp;"'!b116:b125"),J$3,INDIRECT("'"&amp;onglet1&amp;"'!f116:f125")))</f>
        <v>0</v>
      </c>
      <c r="K11" s="47">
        <f ca="1">SUMPRODUCT(SUMIF(INDIRECT("'"&amp;onglet1&amp;"'!b116:b125"),K$3,INDIRECT("'"&amp;onglet1&amp;"'!f116:f125")))</f>
        <v>0</v>
      </c>
      <c r="L11" s="64" t="s">
        <v>100</v>
      </c>
    </row>
    <row r="12" spans="1:12" ht="32.25" hidden="1" customHeight="1">
      <c r="A12" s="53">
        <f ca="1">TODAY()</f>
        <v>42764</v>
      </c>
      <c r="B12" s="47">
        <f ca="1">SUMPRODUCT(SUMIF(INDIRECT("'"&amp;onglet1&amp;"'!b116:b125"),B$3,INDIRECT("'"&amp;onglet1&amp;"'!f116:f125")))</f>
        <v>0</v>
      </c>
      <c r="C12" s="54">
        <f t="shared" ref="C12:K12" ca="1" si="0">SUM(C4:C11)</f>
        <v>2</v>
      </c>
      <c r="D12" s="54">
        <f t="shared" ca="1" si="0"/>
        <v>2</v>
      </c>
      <c r="E12" s="54">
        <f t="shared" ca="1" si="0"/>
        <v>0</v>
      </c>
      <c r="F12" s="54">
        <f t="shared" ca="1" si="0"/>
        <v>2</v>
      </c>
      <c r="G12" s="54">
        <f t="shared" ca="1" si="0"/>
        <v>3</v>
      </c>
      <c r="H12" s="59">
        <f t="shared" ca="1" si="0"/>
        <v>2</v>
      </c>
      <c r="I12" s="68">
        <f ca="1">SUM(I4:I11)</f>
        <v>2</v>
      </c>
      <c r="J12" s="54">
        <f ca="1">SUM(J4:J11)</f>
        <v>4</v>
      </c>
      <c r="K12" s="69">
        <f t="shared" ca="1" si="0"/>
        <v>2</v>
      </c>
    </row>
    <row r="13" spans="1:12" ht="23.25" customHeight="1" thickBot="1">
      <c r="A13" s="55" t="s">
        <v>137</v>
      </c>
      <c r="B13" s="47">
        <f ca="1">SUMPRODUCT(SUMIF(INDIRECT("'"&amp;onglet1&amp;"'!b127:b136"),B$3,INDIRECT("'"&amp;onglet1&amp;"'!f127:f136")))</f>
        <v>0</v>
      </c>
      <c r="C13" s="47">
        <f ca="1">SUMPRODUCT(SUMIF(INDIRECT("'"&amp;onglet1&amp;"'!b127:b136"),C$3,INDIRECT("'"&amp;onglet1&amp;"'!f127:f136")))</f>
        <v>0</v>
      </c>
      <c r="D13" s="47">
        <f ca="1">SUMPRODUCT(SUMIF(INDIRECT("'"&amp;onglet1&amp;"'!b127:b136"),D$3,INDIRECT("'"&amp;onglet1&amp;"'!f127:f136")))</f>
        <v>2</v>
      </c>
      <c r="E13" s="47">
        <f ca="1">SUMPRODUCT(SUMIF(INDIRECT("'"&amp;onglet1&amp;"'!b127:b136"),E$3,INDIRECT("'"&amp;onglet1&amp;"'!f127:f136")))</f>
        <v>2</v>
      </c>
      <c r="F13" s="47">
        <f ca="1">SUMPRODUCT(SUMIF(INDIRECT("'"&amp;onglet1&amp;"'!b127:b136"),F$3,INDIRECT("'"&amp;onglet1&amp;"'!f127:f136")))</f>
        <v>0</v>
      </c>
      <c r="G13" s="47">
        <f ca="1">SUMPRODUCT(SUMIF(INDIRECT("'"&amp;onglet1&amp;"'!b127:b136"),G$3,INDIRECT("'"&amp;onglet1&amp;"'!f127:f136")))</f>
        <v>0</v>
      </c>
      <c r="H13" s="47">
        <f ca="1">SUMPRODUCT(SUMIF(INDIRECT("'"&amp;onglet1&amp;"'!b127:b136"),H$3,INDIRECT("'"&amp;onglet1&amp;"'!f127:f136")))</f>
        <v>0</v>
      </c>
      <c r="I13" s="47">
        <f ca="1">SUMPRODUCT(SUMIF(INDIRECT("'"&amp;onglet1&amp;"'!b127:b136"),I$3,INDIRECT("'"&amp;onglet1&amp;"'!f127:f136")))</f>
        <v>0</v>
      </c>
      <c r="J13" s="47">
        <f ca="1">SUMPRODUCT(SUMIF(INDIRECT("'"&amp;onglet1&amp;"'!b127:b136"),J$3,INDIRECT("'"&amp;onglet1&amp;"'!f127:f136")))</f>
        <v>0</v>
      </c>
      <c r="K13" s="47">
        <f ca="1">SUMPRODUCT(SUMIF(INDIRECT("'"&amp;onglet1&amp;"'!b127:b136"),K$3,INDIRECT("'"&amp;onglet1&amp;"'!f127:f136")))</f>
        <v>0</v>
      </c>
      <c r="L13" s="65" t="s">
        <v>137</v>
      </c>
    </row>
    <row r="15" spans="1:12" ht="15.5" hidden="1">
      <c r="D15" s="8" t="s">
        <v>102</v>
      </c>
    </row>
    <row r="16" spans="1:12" ht="15.5" hidden="1">
      <c r="D16" s="8" t="s">
        <v>103</v>
      </c>
    </row>
    <row r="17" spans="4:4" ht="15.5" hidden="1">
      <c r="D17" s="8" t="s">
        <v>104</v>
      </c>
    </row>
    <row r="18" spans="4:4" ht="15.5" hidden="1">
      <c r="D18" s="8" t="s">
        <v>105</v>
      </c>
    </row>
    <row r="19" spans="4:4" ht="15.5" hidden="1">
      <c r="D19" s="8" t="s">
        <v>106</v>
      </c>
    </row>
    <row r="20" spans="4:4" ht="15.5" hidden="1">
      <c r="D20" s="8" t="s">
        <v>107</v>
      </c>
    </row>
    <row r="21" spans="4:4" ht="15.5" hidden="1">
      <c r="D21" s="8" t="s">
        <v>108</v>
      </c>
    </row>
    <row r="22" spans="4:4" ht="15.5" hidden="1">
      <c r="D22" s="8" t="s">
        <v>109</v>
      </c>
    </row>
    <row r="23" spans="4:4" ht="15.5" hidden="1">
      <c r="D23" s="8" t="s">
        <v>110</v>
      </c>
    </row>
    <row r="24" spans="4:4" ht="15.5" hidden="1">
      <c r="D24" s="8" t="s">
        <v>111</v>
      </c>
    </row>
    <row r="25" spans="4:4" ht="15.5" hidden="1">
      <c r="D25" s="8" t="s">
        <v>112</v>
      </c>
    </row>
    <row r="26" spans="4:4" ht="15.5" hidden="1">
      <c r="D26" s="8" t="s">
        <v>113</v>
      </c>
    </row>
    <row r="27" spans="4:4" ht="15.5" hidden="1">
      <c r="D27" s="8" t="s">
        <v>114</v>
      </c>
    </row>
    <row r="28" spans="4:4" ht="15.5" hidden="1">
      <c r="D28" s="8" t="s">
        <v>115</v>
      </c>
    </row>
    <row r="29" spans="4:4" ht="15.5" hidden="1">
      <c r="D29" s="8" t="s">
        <v>116</v>
      </c>
    </row>
    <row r="30" spans="4:4" ht="15.5" hidden="1">
      <c r="D30" s="8" t="s">
        <v>117</v>
      </c>
    </row>
    <row r="31" spans="4:4" ht="15.5" hidden="1">
      <c r="D31" s="8" t="s">
        <v>118</v>
      </c>
    </row>
    <row r="32" spans="4:4" ht="15.5" hidden="1">
      <c r="D32" s="8" t="s">
        <v>119</v>
      </c>
    </row>
    <row r="33" spans="4:4" ht="15.5" hidden="1">
      <c r="D33" s="8" t="s">
        <v>120</v>
      </c>
    </row>
    <row r="34" spans="4:4" ht="15.5" hidden="1">
      <c r="D34" s="8" t="s">
        <v>121</v>
      </c>
    </row>
    <row r="35" spans="4:4" ht="15.5" hidden="1">
      <c r="D35" s="8" t="s">
        <v>122</v>
      </c>
    </row>
    <row r="36" spans="4:4" ht="15.5" hidden="1">
      <c r="D36" s="8" t="s">
        <v>123</v>
      </c>
    </row>
    <row r="37" spans="4:4" ht="15.5" hidden="1">
      <c r="D37" s="8" t="s">
        <v>124</v>
      </c>
    </row>
    <row r="38" spans="4:4" ht="15.5" hidden="1">
      <c r="D38" s="8" t="s">
        <v>125</v>
      </c>
    </row>
    <row r="39" spans="4:4" ht="15.5" hidden="1">
      <c r="D39" s="8" t="s">
        <v>126</v>
      </c>
    </row>
    <row r="40" spans="4:4" ht="15.5" hidden="1">
      <c r="D40" s="8" t="s">
        <v>127</v>
      </c>
    </row>
    <row r="41" spans="4:4" ht="15.5" hidden="1">
      <c r="D41" s="8" t="s">
        <v>128</v>
      </c>
    </row>
    <row r="42" spans="4:4" ht="15.5" hidden="1">
      <c r="D42" s="8" t="s">
        <v>129</v>
      </c>
    </row>
    <row r="43" spans="4:4" ht="15.5" hidden="1">
      <c r="D43" s="8" t="s">
        <v>130</v>
      </c>
    </row>
    <row r="44" spans="4:4" ht="15.5" hidden="1">
      <c r="D44" s="8" t="s">
        <v>131</v>
      </c>
    </row>
    <row r="45" spans="4:4" ht="15.5" hidden="1">
      <c r="D45" s="8" t="s">
        <v>132</v>
      </c>
    </row>
    <row r="46" spans="4:4" ht="15.5" hidden="1">
      <c r="D46" s="8" t="s">
        <v>133</v>
      </c>
    </row>
    <row r="47" spans="4:4" ht="15.5" hidden="1">
      <c r="D47" s="8" t="s">
        <v>134</v>
      </c>
    </row>
    <row r="48" spans="4:4" ht="15.5" hidden="1">
      <c r="D48" s="8" t="s">
        <v>135</v>
      </c>
    </row>
    <row r="49" spans="1:12" hidden="1"/>
    <row r="51" spans="1:12">
      <c r="A51" s="120" t="s">
        <v>170</v>
      </c>
      <c r="B51" s="121"/>
      <c r="C51" s="121"/>
      <c r="D51" s="121"/>
      <c r="E51" s="121"/>
      <c r="F51" s="121"/>
      <c r="G51" s="121"/>
      <c r="H51" s="121"/>
      <c r="I51" s="121"/>
      <c r="J51" s="121"/>
      <c r="K51" s="121"/>
      <c r="L51" s="122"/>
    </row>
    <row r="52" spans="1:12">
      <c r="A52" s="123"/>
      <c r="B52" s="124"/>
      <c r="C52" s="124"/>
      <c r="D52" s="124"/>
      <c r="E52" s="124"/>
      <c r="F52" s="124"/>
      <c r="G52" s="124"/>
      <c r="H52" s="124"/>
      <c r="I52" s="124"/>
      <c r="J52" s="124"/>
      <c r="K52" s="124"/>
      <c r="L52" s="125"/>
    </row>
    <row r="53" spans="1:12" ht="30.75" customHeight="1">
      <c r="B53" s="114" t="str">
        <f>Agents!A1</f>
        <v>Alain</v>
      </c>
      <c r="C53" s="114" t="str">
        <f>Agents!A2</f>
        <v>Laurent</v>
      </c>
      <c r="D53" s="114" t="str">
        <f>Agents!A3</f>
        <v>Didier</v>
      </c>
      <c r="E53" s="114" t="str">
        <f>Agents!A4</f>
        <v>Stephane</v>
      </c>
      <c r="F53" s="114" t="str">
        <f>Agents!A5</f>
        <v>Patrick</v>
      </c>
      <c r="G53" s="114" t="str">
        <f>Agents!A6</f>
        <v>Christophe</v>
      </c>
      <c r="H53" s="114" t="str">
        <f>Agents!A7</f>
        <v>Pierre</v>
      </c>
      <c r="I53" s="114" t="str">
        <f>Agents!A8</f>
        <v>Henri</v>
      </c>
      <c r="J53" s="114" t="str">
        <f>Agents!A9</f>
        <v>Martin</v>
      </c>
      <c r="K53" s="114" t="str">
        <f>Agents!A10</f>
        <v>Louis</v>
      </c>
    </row>
    <row r="54" spans="1:12" ht="22.5" customHeight="1">
      <c r="B54" s="114"/>
      <c r="C54" s="114">
        <v>1</v>
      </c>
      <c r="D54" s="114">
        <v>1</v>
      </c>
      <c r="E54" s="114">
        <v>1</v>
      </c>
      <c r="F54" s="114">
        <v>1</v>
      </c>
      <c r="G54" s="114"/>
      <c r="H54" s="114">
        <v>1</v>
      </c>
      <c r="I54" s="114">
        <v>1</v>
      </c>
      <c r="J54" s="114">
        <v>1</v>
      </c>
      <c r="K54" s="114">
        <v>1</v>
      </c>
    </row>
  </sheetData>
  <sheetProtection selectLockedCells="1"/>
  <mergeCells count="3">
    <mergeCell ref="A2:I2"/>
    <mergeCell ref="J2:K2"/>
    <mergeCell ref="A51:L52"/>
  </mergeCells>
  <conditionalFormatting sqref="B6:K6">
    <cfRule type="top10" dxfId="48" priority="10" rank="2"/>
  </conditionalFormatting>
  <conditionalFormatting sqref="B12:B13 C13:K13 B4:K11">
    <cfRule type="top10" dxfId="47" priority="9" rank="2"/>
  </conditionalFormatting>
  <conditionalFormatting sqref="B12:B13 C13:K13 B4:K11">
    <cfRule type="top10" dxfId="46" priority="8" rank="2"/>
  </conditionalFormatting>
  <conditionalFormatting sqref="B7:K7">
    <cfRule type="top10" dxfId="45" priority="7" rank="2"/>
  </conditionalFormatting>
  <conditionalFormatting sqref="B8:K8 B8:B9 C9:K9">
    <cfRule type="top10" dxfId="44" priority="6" rank="2"/>
  </conditionalFormatting>
  <conditionalFormatting sqref="B9:K9">
    <cfRule type="top10" dxfId="43" priority="5" rank="2"/>
  </conditionalFormatting>
  <conditionalFormatting sqref="B10:K10">
    <cfRule type="top10" dxfId="42" priority="4" rank="2"/>
  </conditionalFormatting>
  <conditionalFormatting sqref="B11:K11 B12:B13 C13:K13">
    <cfRule type="top10" dxfId="41" priority="3" rank="2"/>
  </conditionalFormatting>
  <conditionalFormatting sqref="C13:K13">
    <cfRule type="top10" dxfId="40" priority="2" rank="2"/>
  </conditionalFormatting>
  <conditionalFormatting sqref="B13:K13">
    <cfRule type="top10" dxfId="39" priority="1" rank="2"/>
  </conditionalFormatting>
  <dataValidations count="1">
    <dataValidation type="list" allowBlank="1" showInputMessage="1" sqref="J2 L2">
      <formula1>$D$15:$D$31</formula1>
    </dataValidation>
  </dataValidations>
  <printOptions horizontalCentered="1"/>
  <pageMargins left="0.19685039370078741" right="0.19685039370078741" top="1.5748031496062993" bottom="0.19685039370078741" header="0.31496062992125984" footer="0.31496062992125984"/>
  <pageSetup paperSize="9" scale="68" orientation="landscape" r:id="rId1"/>
</worksheet>
</file>

<file path=xl/worksheets/sheet3.xml><?xml version="1.0" encoding="utf-8"?>
<worksheet xmlns="http://schemas.openxmlformats.org/spreadsheetml/2006/main" xmlns:r="http://schemas.openxmlformats.org/officeDocument/2006/relationships">
  <sheetPr codeName="Feuil38">
    <tabColor theme="9" tint="-0.249977111117893"/>
    <pageSetUpPr fitToPage="1"/>
  </sheetPr>
  <dimension ref="A1:X136"/>
  <sheetViews>
    <sheetView showGridLines="0" topLeftCell="A125" workbookViewId="0">
      <selection activeCell="E45" sqref="E45"/>
    </sheetView>
  </sheetViews>
  <sheetFormatPr baseColWidth="10" defaultColWidth="11.453125" defaultRowHeight="14.5"/>
  <cols>
    <col min="1" max="1" width="5.1796875" style="1" customWidth="1"/>
    <col min="2" max="2" width="20.7265625" style="3" customWidth="1"/>
    <col min="3" max="4" width="4.453125" style="3" customWidth="1"/>
    <col min="5" max="5" width="20.7265625" style="3" customWidth="1"/>
    <col min="6" max="6" width="23.1796875" style="3" customWidth="1"/>
    <col min="7" max="7" width="5.453125" style="3" customWidth="1"/>
    <col min="8" max="8" width="23.1796875" style="32" customWidth="1"/>
    <col min="9" max="9" width="11.7265625" style="32" customWidth="1"/>
    <col min="10" max="10" width="7.54296875" style="32" customWidth="1"/>
    <col min="11" max="11" width="7.54296875" style="33" customWidth="1"/>
    <col min="12" max="12" width="7.54296875" style="34" customWidth="1"/>
    <col min="13" max="13" width="7.54296875" style="35" customWidth="1"/>
    <col min="14" max="15" width="7.54296875" style="32" customWidth="1"/>
    <col min="16" max="16" width="32.7265625" style="32" customWidth="1"/>
    <col min="17" max="20" width="11.453125" style="1" customWidth="1"/>
    <col min="21" max="21" width="60.1796875" style="1" customWidth="1"/>
    <col min="22" max="22" width="54.81640625" style="1" customWidth="1"/>
    <col min="23" max="24" width="11.453125" style="1"/>
    <col min="25" max="16384" width="11.453125" style="3"/>
  </cols>
  <sheetData>
    <row r="1" spans="2:17" ht="3.75" customHeight="1" thickBot="1"/>
    <row r="2" spans="2:17" ht="47" thickTop="1">
      <c r="B2" s="159" t="s">
        <v>20</v>
      </c>
      <c r="C2" s="160"/>
      <c r="D2" s="160"/>
      <c r="E2" s="160"/>
      <c r="F2" s="161"/>
      <c r="G2" s="161"/>
      <c r="H2" s="162"/>
      <c r="O2" s="36" t="s">
        <v>19</v>
      </c>
      <c r="P2" s="37"/>
      <c r="Q2" s="9"/>
    </row>
    <row r="3" spans="2:17" ht="3" customHeight="1">
      <c r="B3" s="163"/>
      <c r="C3" s="139"/>
      <c r="D3" s="139"/>
      <c r="E3" s="139"/>
      <c r="F3" s="139"/>
      <c r="G3" s="139"/>
      <c r="H3" s="138"/>
      <c r="O3" s="36" t="s">
        <v>45</v>
      </c>
      <c r="P3" s="37"/>
      <c r="Q3" s="9"/>
    </row>
    <row r="4" spans="2:17" ht="4.5" customHeight="1">
      <c r="B4" s="164"/>
      <c r="C4" s="139"/>
      <c r="D4" s="139"/>
      <c r="E4" s="139"/>
      <c r="F4" s="139"/>
      <c r="G4" s="139"/>
      <c r="H4" s="138"/>
      <c r="O4" s="36" t="s">
        <v>47</v>
      </c>
    </row>
    <row r="5" spans="2:17" ht="4.5" customHeight="1">
      <c r="B5" s="140"/>
      <c r="C5" s="139"/>
      <c r="D5" s="139"/>
      <c r="E5" s="139"/>
      <c r="F5" s="139"/>
      <c r="G5" s="139"/>
      <c r="H5" s="138"/>
      <c r="O5" s="36" t="s">
        <v>48</v>
      </c>
    </row>
    <row r="6" spans="2:17" ht="4.5" customHeight="1" thickBot="1">
      <c r="B6" s="165"/>
      <c r="C6" s="134"/>
      <c r="D6" s="134"/>
      <c r="E6" s="134"/>
      <c r="F6" s="134"/>
      <c r="G6" s="134"/>
      <c r="H6" s="135"/>
      <c r="O6" s="36" t="s">
        <v>49</v>
      </c>
    </row>
    <row r="7" spans="2:17" ht="30.5" thickTop="1">
      <c r="B7" s="166"/>
      <c r="C7" s="167"/>
      <c r="D7" s="167"/>
      <c r="E7" s="167"/>
      <c r="F7" s="168"/>
      <c r="G7" s="168"/>
      <c r="H7" s="169"/>
      <c r="O7" s="36" t="s">
        <v>50</v>
      </c>
    </row>
    <row r="8" spans="2:17" ht="35.25" customHeight="1">
      <c r="B8" s="166" t="s">
        <v>47</v>
      </c>
      <c r="C8" s="167"/>
      <c r="D8" s="167"/>
      <c r="E8" s="167"/>
      <c r="F8" s="168"/>
      <c r="G8" s="168"/>
      <c r="H8" s="169"/>
      <c r="O8" s="36" t="s">
        <v>51</v>
      </c>
    </row>
    <row r="9" spans="2:17" ht="10.5" customHeight="1">
      <c r="B9" s="170"/>
      <c r="C9" s="171"/>
      <c r="D9" s="171"/>
      <c r="E9" s="171"/>
      <c r="F9" s="171"/>
      <c r="G9" s="171"/>
      <c r="H9" s="172"/>
      <c r="O9" s="36" t="s">
        <v>52</v>
      </c>
    </row>
    <row r="10" spans="2:17" ht="37.5" customHeight="1">
      <c r="B10" s="173"/>
      <c r="C10" s="174"/>
      <c r="D10" s="174"/>
      <c r="E10" s="174"/>
      <c r="F10" s="175"/>
      <c r="G10" s="175"/>
      <c r="H10" s="176"/>
      <c r="O10" s="36" t="s">
        <v>53</v>
      </c>
    </row>
    <row r="11" spans="2:17" ht="36" customHeight="1">
      <c r="B11" s="177"/>
      <c r="C11" s="178"/>
      <c r="D11" s="178"/>
      <c r="E11" s="178"/>
      <c r="F11" s="175"/>
      <c r="G11" s="175"/>
      <c r="H11" s="176"/>
      <c r="O11" s="36" t="s">
        <v>54</v>
      </c>
    </row>
    <row r="12" spans="2:17" ht="36" customHeight="1" thickBot="1">
      <c r="B12" s="179"/>
      <c r="C12" s="180"/>
      <c r="D12" s="180"/>
      <c r="E12" s="180"/>
      <c r="F12" s="180"/>
      <c r="G12" s="180"/>
      <c r="H12" s="181"/>
      <c r="O12" s="36" t="s">
        <v>55</v>
      </c>
    </row>
    <row r="13" spans="2:17" ht="19.5" customHeight="1" thickTop="1" thickBot="1">
      <c r="B13" s="28"/>
      <c r="C13" s="29"/>
      <c r="D13" s="29"/>
      <c r="E13" s="29"/>
      <c r="F13" s="29"/>
      <c r="G13" s="29"/>
      <c r="H13" s="38">
        <f ca="1">TODAY()</f>
        <v>42764</v>
      </c>
      <c r="O13" s="36" t="s">
        <v>56</v>
      </c>
    </row>
    <row r="14" spans="2:17" ht="19.5" customHeight="1" thickTop="1">
      <c r="B14" s="41"/>
      <c r="C14" s="40"/>
      <c r="D14" s="40"/>
      <c r="E14" s="40"/>
      <c r="F14" s="40"/>
      <c r="G14" s="40"/>
      <c r="H14" s="39"/>
      <c r="O14" s="36" t="s">
        <v>57</v>
      </c>
    </row>
    <row r="15" spans="2:17" ht="33">
      <c r="B15" s="182" t="s">
        <v>20</v>
      </c>
      <c r="C15" s="183"/>
      <c r="D15" s="183"/>
      <c r="E15" s="183"/>
      <c r="F15" s="184"/>
      <c r="G15" s="184"/>
      <c r="H15" s="185"/>
      <c r="O15" s="36" t="s">
        <v>58</v>
      </c>
    </row>
    <row r="16" spans="2:17" ht="19.5" customHeight="1" thickBot="1">
      <c r="B16" s="158"/>
      <c r="C16" s="134"/>
      <c r="D16" s="134"/>
      <c r="E16" s="134"/>
      <c r="F16" s="134"/>
      <c r="G16" s="134"/>
      <c r="H16" s="135"/>
      <c r="O16" s="36" t="s">
        <v>59</v>
      </c>
    </row>
    <row r="17" spans="2:21" ht="23.5" thickTop="1" thickBot="1">
      <c r="B17" s="153" t="s">
        <v>92</v>
      </c>
      <c r="C17" s="154"/>
      <c r="D17" s="154"/>
      <c r="E17" s="154"/>
      <c r="F17" s="155" t="s">
        <v>159</v>
      </c>
      <c r="G17" s="156"/>
      <c r="H17" s="157"/>
      <c r="K17" s="33" t="str">
        <f>Agents!A1</f>
        <v>Alain</v>
      </c>
      <c r="O17" s="36" t="s">
        <v>60</v>
      </c>
      <c r="S17" s="113" t="s">
        <v>165</v>
      </c>
    </row>
    <row r="18" spans="2:21" s="1" customFormat="1" ht="16" thickTop="1">
      <c r="B18" s="149"/>
      <c r="C18" s="150"/>
      <c r="D18" s="150"/>
      <c r="E18" s="150"/>
      <c r="F18" s="150"/>
      <c r="G18" s="150"/>
      <c r="H18" s="151"/>
      <c r="I18" s="32"/>
      <c r="J18" s="32"/>
      <c r="K18" s="33" t="str">
        <f>Agents!A2</f>
        <v>Laurent</v>
      </c>
      <c r="L18" s="32"/>
      <c r="M18" s="32"/>
      <c r="N18" s="32"/>
      <c r="O18" s="36" t="s">
        <v>61</v>
      </c>
      <c r="P18" s="32"/>
      <c r="R18" s="103" t="str">
        <f t="array" aca="1" ref="R18" ca="1">IFERROR(OFFSET(F$18,MATCH(0,COUNTIF(R$17:R17,$F$19:$F$26),0),),"")</f>
        <v>Louis</v>
      </c>
    </row>
    <row r="19" spans="2:21" s="1" customFormat="1" ht="35.25" customHeight="1">
      <c r="B19" s="147" t="s">
        <v>22</v>
      </c>
      <c r="C19" s="152"/>
      <c r="D19" s="152"/>
      <c r="E19" s="152"/>
      <c r="F19" s="17" t="s">
        <v>146</v>
      </c>
      <c r="G19" s="58" t="s">
        <v>81</v>
      </c>
      <c r="H19" s="20" t="s">
        <v>143</v>
      </c>
      <c r="I19" s="32"/>
      <c r="J19" s="32"/>
      <c r="K19" s="33" t="str">
        <f>Agents!A3</f>
        <v>Didier</v>
      </c>
      <c r="L19" s="32"/>
      <c r="M19" s="32"/>
      <c r="N19" s="32"/>
      <c r="O19" s="36" t="s">
        <v>62</v>
      </c>
      <c r="P19" s="32"/>
      <c r="R19" s="103" t="str">
        <f t="array" aca="1" ref="R19" ca="1">IFERROR(OFFSET(F$18,MATCH(0,COUNTIF(R$17:R18,$F$19:$F$26),0),),"")</f>
        <v>Laurent</v>
      </c>
      <c r="T19" s="1" t="s">
        <v>162</v>
      </c>
    </row>
    <row r="20" spans="2:21" s="1" customFormat="1" ht="35.25" customHeight="1">
      <c r="B20" s="141" t="s">
        <v>148</v>
      </c>
      <c r="C20" s="142"/>
      <c r="D20" s="142"/>
      <c r="E20" s="142"/>
      <c r="F20" s="17" t="s">
        <v>139</v>
      </c>
      <c r="G20" s="22"/>
      <c r="H20" s="20"/>
      <c r="I20" s="34">
        <v>1</v>
      </c>
      <c r="J20" s="32"/>
      <c r="K20" s="33" t="str">
        <f>Agents!A4</f>
        <v>Stephane</v>
      </c>
      <c r="L20" s="34" t="s">
        <v>81</v>
      </c>
      <c r="M20" s="35"/>
      <c r="N20" s="32"/>
      <c r="O20" s="32"/>
      <c r="P20" s="32"/>
      <c r="R20" s="103" t="str">
        <f t="array" aca="1" ref="R20" ca="1">IFERROR(OFFSET(F$18,MATCH(0,COUNTIF(R$17:R19,$F$19:$F$26),0),),"")</f>
        <v>Didier</v>
      </c>
      <c r="T20" s="1" t="s">
        <v>163</v>
      </c>
    </row>
    <row r="21" spans="2:21" s="1" customFormat="1" ht="35.25" customHeight="1">
      <c r="B21" s="141" t="s">
        <v>24</v>
      </c>
      <c r="C21" s="142"/>
      <c r="D21" s="142"/>
      <c r="E21" s="142"/>
      <c r="F21" s="17" t="s">
        <v>21</v>
      </c>
      <c r="G21" s="22"/>
      <c r="H21" s="20"/>
      <c r="I21" s="34">
        <v>1</v>
      </c>
      <c r="J21" s="32"/>
      <c r="K21" s="33" t="str">
        <f>Agents!A5</f>
        <v>Patrick</v>
      </c>
      <c r="L21" s="34"/>
      <c r="M21" s="35"/>
      <c r="N21" s="32"/>
      <c r="O21" s="32"/>
      <c r="P21" s="32"/>
      <c r="R21" s="103" t="str">
        <f t="array" aca="1" ref="R21" ca="1">IFERROR(OFFSET(F$18,MATCH(0,COUNTIF(R$17:R20,$F$19:$F$26),0),),"")</f>
        <v>Patrick</v>
      </c>
      <c r="T21" s="126" t="s">
        <v>164</v>
      </c>
      <c r="U21" s="127"/>
    </row>
    <row r="22" spans="2:21" s="1" customFormat="1" ht="35.25" customHeight="1">
      <c r="B22" s="141" t="s">
        <v>153</v>
      </c>
      <c r="C22" s="142"/>
      <c r="D22" s="142"/>
      <c r="E22" s="142"/>
      <c r="F22" s="17" t="s">
        <v>141</v>
      </c>
      <c r="G22" s="22"/>
      <c r="H22" s="20"/>
      <c r="I22" s="34">
        <v>1</v>
      </c>
      <c r="J22" s="32"/>
      <c r="K22" s="33" t="str">
        <f>Agents!A6</f>
        <v>Christophe</v>
      </c>
      <c r="L22" s="34"/>
      <c r="M22" s="35"/>
      <c r="N22" s="32"/>
      <c r="O22" s="36"/>
      <c r="P22" s="32"/>
      <c r="R22" s="103" t="str">
        <f t="array" aca="1" ref="R22" ca="1">IFERROR(OFFSET(F$18,MATCH(0,COUNTIF(R$17:R21,$F$19:$F$26),0),),"")</f>
        <v>Martin</v>
      </c>
      <c r="T22" s="128"/>
      <c r="U22" s="128"/>
    </row>
    <row r="23" spans="2:21" s="1" customFormat="1" ht="35.25" customHeight="1">
      <c r="B23" s="141" t="s">
        <v>154</v>
      </c>
      <c r="C23" s="142"/>
      <c r="D23" s="142"/>
      <c r="E23" s="142"/>
      <c r="F23" s="17" t="s">
        <v>141</v>
      </c>
      <c r="G23" s="22"/>
      <c r="H23" s="20"/>
      <c r="I23" s="34">
        <v>1</v>
      </c>
      <c r="J23" s="32"/>
      <c r="K23" s="33" t="str">
        <f>Agents!A7</f>
        <v>Pierre</v>
      </c>
      <c r="L23" s="34"/>
      <c r="M23" s="35"/>
      <c r="N23" s="32"/>
      <c r="O23" s="32"/>
      <c r="P23" s="32"/>
      <c r="R23" s="103" t="str">
        <f t="array" aca="1" ref="R23" ca="1">IFERROR(OFFSET(F$18,MATCH(0,COUNTIF(R$17:R22,$F$19:$F$26),0),),"")</f>
        <v>Henri</v>
      </c>
    </row>
    <row r="24" spans="2:21" s="1" customFormat="1" ht="35.25" customHeight="1">
      <c r="B24" s="141" t="s">
        <v>155</v>
      </c>
      <c r="C24" s="142"/>
      <c r="D24" s="142"/>
      <c r="E24" s="142"/>
      <c r="F24" s="17" t="s">
        <v>145</v>
      </c>
      <c r="G24" s="22"/>
      <c r="H24" s="20"/>
      <c r="I24" s="34">
        <v>1</v>
      </c>
      <c r="J24" s="32"/>
      <c r="K24" s="33" t="str">
        <f>Agents!A8</f>
        <v>Henri</v>
      </c>
      <c r="L24" s="34"/>
      <c r="M24" s="35"/>
      <c r="N24" s="32"/>
      <c r="O24" s="32"/>
      <c r="P24" s="32"/>
      <c r="R24" s="103" t="str">
        <f t="array" aca="1" ref="R24" ca="1">IFERROR(OFFSET(F$18,MATCH(0,COUNTIF(R$17:R23,$F$19:$F$26),0),),"")</f>
        <v/>
      </c>
      <c r="T24" s="129" t="s">
        <v>166</v>
      </c>
      <c r="U24" s="130"/>
    </row>
    <row r="25" spans="2:21" s="1" customFormat="1" ht="35.25" customHeight="1">
      <c r="B25" s="141" t="s">
        <v>156</v>
      </c>
      <c r="C25" s="142"/>
      <c r="D25" s="142"/>
      <c r="E25" s="142"/>
      <c r="F25" s="17" t="s">
        <v>145</v>
      </c>
      <c r="G25" s="22"/>
      <c r="H25" s="20"/>
      <c r="I25" s="34">
        <v>1</v>
      </c>
      <c r="J25" s="32"/>
      <c r="K25" s="33" t="str">
        <f>Agents!A9</f>
        <v>Martin</v>
      </c>
      <c r="L25" s="34"/>
      <c r="M25" s="35"/>
      <c r="N25" s="32"/>
      <c r="O25" s="32"/>
      <c r="P25" s="32"/>
      <c r="R25" s="103" t="str">
        <f t="array" aca="1" ref="R25" ca="1">IFERROR(OFFSET(F$18,MATCH(0,COUNTIF(R$17:R24,$F$19:$F$26),0),),"")</f>
        <v/>
      </c>
      <c r="T25" s="130"/>
      <c r="U25" s="130"/>
    </row>
    <row r="26" spans="2:21" s="1" customFormat="1" ht="35.25" customHeight="1">
      <c r="B26" s="141" t="s">
        <v>29</v>
      </c>
      <c r="C26" s="142"/>
      <c r="D26" s="142"/>
      <c r="E26" s="142"/>
      <c r="F26" s="17" t="s">
        <v>144</v>
      </c>
      <c r="G26" s="22"/>
      <c r="H26" s="20"/>
      <c r="I26" s="34">
        <v>1</v>
      </c>
      <c r="J26" s="32"/>
      <c r="K26" s="33" t="str">
        <f>Agents!A10</f>
        <v>Louis</v>
      </c>
      <c r="L26" s="34"/>
      <c r="M26" s="35"/>
      <c r="N26" s="32"/>
      <c r="O26" s="32"/>
      <c r="P26" s="32"/>
      <c r="R26" s="103" t="str">
        <f ca="1">IFERROR(OFFSET(F$18,MATCH(0,COUNTIF(R$17:R25,$F$19:$F$27),0),),"")</f>
        <v/>
      </c>
    </row>
    <row r="27" spans="2:21" ht="34.5" customHeight="1">
      <c r="B27" s="147" t="s">
        <v>137</v>
      </c>
      <c r="C27" s="148"/>
      <c r="D27" s="148"/>
      <c r="E27" s="148"/>
      <c r="F27" s="17" t="s">
        <v>140</v>
      </c>
      <c r="G27" s="58" t="s">
        <v>81</v>
      </c>
      <c r="H27" s="20" t="s">
        <v>21</v>
      </c>
      <c r="I27" s="34"/>
      <c r="R27" s="103" t="str">
        <f ca="1">IFERROR(OFFSET(F$18,MATCH(0,COUNTIF(R$17:R26,$F$19:$F$27),0),),"")</f>
        <v/>
      </c>
    </row>
    <row r="28" spans="2:21" ht="8.25" customHeight="1" thickBot="1">
      <c r="B28" s="50"/>
      <c r="C28" s="51"/>
      <c r="D28" s="51"/>
      <c r="E28" s="51"/>
      <c r="F28" s="17"/>
      <c r="G28" s="51"/>
      <c r="H28" s="52"/>
      <c r="I28" s="34"/>
    </row>
    <row r="29" spans="2:21" ht="21.75" customHeight="1" thickTop="1">
      <c r="B29" s="143" t="s">
        <v>86</v>
      </c>
      <c r="C29" s="144"/>
      <c r="D29" s="145"/>
      <c r="E29" s="145"/>
      <c r="F29" s="145"/>
      <c r="G29" s="145"/>
      <c r="H29" s="146"/>
      <c r="I29" s="34"/>
    </row>
    <row r="30" spans="2:21" ht="5.25" customHeight="1">
      <c r="B30" s="136"/>
      <c r="C30" s="137"/>
      <c r="D30" s="137"/>
      <c r="E30" s="137"/>
      <c r="F30" s="137"/>
      <c r="G30" s="137"/>
      <c r="H30" s="138"/>
      <c r="I30" s="34"/>
    </row>
    <row r="31" spans="2:21" ht="18.75" customHeight="1">
      <c r="B31" s="136"/>
      <c r="C31" s="139"/>
      <c r="D31" s="139"/>
      <c r="E31" s="139"/>
      <c r="F31" s="139"/>
      <c r="G31" s="139"/>
      <c r="H31" s="138"/>
      <c r="I31" s="34"/>
    </row>
    <row r="32" spans="2:21" ht="5.25" customHeight="1">
      <c r="B32" s="136"/>
      <c r="C32" s="137"/>
      <c r="D32" s="137"/>
      <c r="E32" s="137"/>
      <c r="F32" s="137"/>
      <c r="G32" s="137"/>
      <c r="H32" s="138"/>
      <c r="I32" s="34"/>
      <c r="K32" s="33" t="str">
        <f>Agents!A14</f>
        <v>ANDRÉ</v>
      </c>
    </row>
    <row r="33" spans="2:16" ht="18.75" customHeight="1">
      <c r="B33" s="136"/>
      <c r="C33" s="139"/>
      <c r="D33" s="139"/>
      <c r="E33" s="139"/>
      <c r="F33" s="139"/>
      <c r="G33" s="139"/>
      <c r="H33" s="138"/>
      <c r="I33" s="34"/>
      <c r="K33" s="33" t="str">
        <f>Agents!A15</f>
        <v>SÉVERINE</v>
      </c>
    </row>
    <row r="34" spans="2:16" ht="5.25" customHeight="1">
      <c r="B34" s="140"/>
      <c r="C34" s="139"/>
      <c r="D34" s="139"/>
      <c r="E34" s="139"/>
      <c r="F34" s="139"/>
      <c r="G34" s="139"/>
      <c r="H34" s="138"/>
      <c r="I34" s="34"/>
      <c r="K34" s="33" t="str">
        <f>Agents!A16</f>
        <v>XXXX</v>
      </c>
    </row>
    <row r="35" spans="2:16" ht="18.75" customHeight="1">
      <c r="B35" s="140"/>
      <c r="C35" s="139"/>
      <c r="D35" s="139"/>
      <c r="E35" s="139"/>
      <c r="F35" s="139"/>
      <c r="G35" s="139"/>
      <c r="H35" s="138"/>
      <c r="I35" s="34"/>
    </row>
    <row r="36" spans="2:16" ht="5.25" customHeight="1" thickBot="1">
      <c r="B36" s="24"/>
      <c r="C36" s="131"/>
      <c r="D36" s="132"/>
      <c r="E36" s="133"/>
      <c r="F36" s="134"/>
      <c r="G36" s="134"/>
      <c r="H36" s="135"/>
    </row>
    <row r="37" spans="2:16" ht="15" thickTop="1">
      <c r="B37" s="26"/>
      <c r="C37" s="26"/>
      <c r="D37" s="26"/>
      <c r="E37" s="26"/>
      <c r="F37" s="26"/>
      <c r="G37" s="26"/>
      <c r="H37" s="27"/>
    </row>
    <row r="38" spans="2:16" s="1" customFormat="1">
      <c r="H38" s="32"/>
      <c r="I38" s="32"/>
      <c r="J38" s="32"/>
      <c r="K38" s="33"/>
      <c r="L38" s="34"/>
      <c r="M38" s="35"/>
      <c r="N38" s="32"/>
      <c r="O38" s="32"/>
      <c r="P38" s="32"/>
    </row>
    <row r="39" spans="2:16" s="1" customFormat="1">
      <c r="B39" s="78" t="str">
        <f>$K$17</f>
        <v>Alain</v>
      </c>
      <c r="C39" s="87">
        <f t="shared" ref="C39:C48" si="0">COUNTIF($F$19,K17)</f>
        <v>0</v>
      </c>
      <c r="D39" s="79"/>
      <c r="E39" s="87">
        <f t="shared" ref="E39:E48" si="1">COUNTIF($H$19,K17)</f>
        <v>0</v>
      </c>
      <c r="F39" s="80">
        <f t="shared" ref="F39:F42" si="2">SUM(C39:E39)</f>
        <v>0</v>
      </c>
      <c r="I39" s="32"/>
      <c r="J39" s="32"/>
      <c r="K39" s="111"/>
      <c r="L39" s="112"/>
      <c r="M39" s="104"/>
      <c r="N39" s="111"/>
      <c r="O39" s="32"/>
      <c r="P39" s="32"/>
    </row>
    <row r="40" spans="2:16" s="1" customFormat="1">
      <c r="B40" s="81" t="str">
        <f>$K$18</f>
        <v>Laurent</v>
      </c>
      <c r="C40" s="88">
        <f t="shared" si="0"/>
        <v>0</v>
      </c>
      <c r="D40" s="82"/>
      <c r="E40" s="88">
        <f t="shared" si="1"/>
        <v>0</v>
      </c>
      <c r="F40" s="83">
        <f t="shared" si="2"/>
        <v>0</v>
      </c>
      <c r="G40" s="14"/>
      <c r="I40" s="32"/>
      <c r="J40" s="32"/>
      <c r="K40" s="111"/>
      <c r="L40" s="112"/>
      <c r="M40" s="104"/>
      <c r="N40" s="111"/>
      <c r="O40" s="32"/>
      <c r="P40" s="32"/>
    </row>
    <row r="41" spans="2:16" s="1" customFormat="1">
      <c r="B41" s="81" t="str">
        <f>$K$19</f>
        <v>Didier</v>
      </c>
      <c r="C41" s="88">
        <f t="shared" si="0"/>
        <v>0</v>
      </c>
      <c r="D41" s="82"/>
      <c r="E41" s="88">
        <f t="shared" si="1"/>
        <v>0</v>
      </c>
      <c r="F41" s="83">
        <f t="shared" si="2"/>
        <v>0</v>
      </c>
      <c r="I41" s="32"/>
      <c r="J41" s="32"/>
      <c r="K41" s="111"/>
      <c r="L41" s="112"/>
      <c r="M41" s="104"/>
      <c r="N41" s="111"/>
      <c r="O41" s="32"/>
      <c r="P41" s="32"/>
    </row>
    <row r="42" spans="2:16" s="1" customFormat="1">
      <c r="B42" s="81" t="str">
        <f>$K$20</f>
        <v>Stephane</v>
      </c>
      <c r="C42" s="88">
        <f t="shared" si="0"/>
        <v>0</v>
      </c>
      <c r="D42" s="82"/>
      <c r="E42" s="88">
        <f t="shared" si="1"/>
        <v>0</v>
      </c>
      <c r="F42" s="83">
        <f t="shared" si="2"/>
        <v>0</v>
      </c>
      <c r="I42" s="32"/>
      <c r="J42" s="32"/>
      <c r="K42" s="111"/>
      <c r="L42" s="112"/>
      <c r="M42" s="104"/>
      <c r="N42" s="111"/>
      <c r="O42" s="32"/>
      <c r="P42" s="32"/>
    </row>
    <row r="43" spans="2:16" s="1" customFormat="1">
      <c r="B43" s="81" t="str">
        <f>$K$21</f>
        <v>Patrick</v>
      </c>
      <c r="C43" s="88">
        <f t="shared" si="0"/>
        <v>0</v>
      </c>
      <c r="D43" s="82"/>
      <c r="E43" s="88">
        <f t="shared" si="1"/>
        <v>0</v>
      </c>
      <c r="F43" s="83">
        <f>SUM(C43:E43)</f>
        <v>0</v>
      </c>
      <c r="H43" s="1" t="s">
        <v>22</v>
      </c>
      <c r="I43" s="32"/>
      <c r="J43" s="32"/>
      <c r="K43" s="111"/>
      <c r="L43" s="112"/>
      <c r="M43" s="104"/>
      <c r="N43" s="111"/>
      <c r="O43" s="32"/>
      <c r="P43" s="32"/>
    </row>
    <row r="44" spans="2:16" s="1" customFormat="1">
      <c r="B44" s="81" t="str">
        <f>$K$22</f>
        <v>Christophe</v>
      </c>
      <c r="C44" s="88">
        <f t="shared" si="0"/>
        <v>0</v>
      </c>
      <c r="D44" s="82"/>
      <c r="E44" s="88">
        <f t="shared" si="1"/>
        <v>0</v>
      </c>
      <c r="F44" s="83">
        <f t="shared" ref="F44:F48" si="3">SUM(C44:E44)</f>
        <v>0</v>
      </c>
      <c r="I44" s="32"/>
      <c r="J44" s="32"/>
      <c r="K44" s="111"/>
      <c r="L44" s="112"/>
      <c r="M44" s="104"/>
      <c r="N44" s="111"/>
      <c r="O44" s="32"/>
      <c r="P44" s="32"/>
    </row>
    <row r="45" spans="2:16" s="1" customFormat="1">
      <c r="B45" s="81" t="str">
        <f>$K$23</f>
        <v>Pierre</v>
      </c>
      <c r="C45" s="88">
        <f t="shared" si="0"/>
        <v>0</v>
      </c>
      <c r="D45" s="82"/>
      <c r="E45" s="88">
        <f t="shared" si="1"/>
        <v>1</v>
      </c>
      <c r="F45" s="83">
        <f t="shared" si="3"/>
        <v>1</v>
      </c>
      <c r="I45" s="32"/>
      <c r="J45" s="32"/>
      <c r="K45" s="111"/>
      <c r="L45" s="112"/>
      <c r="M45" s="104"/>
      <c r="N45" s="111"/>
      <c r="O45" s="32"/>
      <c r="P45" s="32"/>
    </row>
    <row r="46" spans="2:16" s="1" customFormat="1">
      <c r="B46" s="81" t="str">
        <f>$K$24</f>
        <v>Henri</v>
      </c>
      <c r="C46" s="88">
        <f t="shared" si="0"/>
        <v>0</v>
      </c>
      <c r="D46" s="82"/>
      <c r="E46" s="88">
        <f t="shared" si="1"/>
        <v>0</v>
      </c>
      <c r="F46" s="83">
        <f t="shared" si="3"/>
        <v>0</v>
      </c>
      <c r="I46" s="32"/>
      <c r="J46" s="32"/>
      <c r="K46" s="111"/>
      <c r="L46" s="112"/>
      <c r="M46" s="104"/>
      <c r="N46" s="111"/>
      <c r="O46" s="32"/>
      <c r="P46" s="32"/>
    </row>
    <row r="47" spans="2:16" s="1" customFormat="1">
      <c r="B47" s="81" t="str">
        <f>$K$25</f>
        <v>Martin</v>
      </c>
      <c r="C47" s="88">
        <f t="shared" si="0"/>
        <v>0</v>
      </c>
      <c r="D47" s="82"/>
      <c r="E47" s="88">
        <f t="shared" si="1"/>
        <v>0</v>
      </c>
      <c r="F47" s="83">
        <f t="shared" si="3"/>
        <v>0</v>
      </c>
      <c r="I47" s="32"/>
      <c r="J47" s="32"/>
      <c r="K47" s="111"/>
      <c r="L47" s="112"/>
      <c r="M47" s="104"/>
      <c r="N47" s="111"/>
      <c r="O47" s="32"/>
      <c r="P47" s="32"/>
    </row>
    <row r="48" spans="2:16" s="1" customFormat="1">
      <c r="B48" s="84" t="str">
        <f>$K$26</f>
        <v>Louis</v>
      </c>
      <c r="C48" s="89">
        <f t="shared" si="0"/>
        <v>1</v>
      </c>
      <c r="D48" s="85"/>
      <c r="E48" s="89">
        <f t="shared" si="1"/>
        <v>0</v>
      </c>
      <c r="F48" s="86">
        <f t="shared" si="3"/>
        <v>1</v>
      </c>
      <c r="I48" s="32"/>
      <c r="J48" s="32"/>
      <c r="K48" s="111"/>
      <c r="L48" s="112"/>
      <c r="M48" s="104"/>
      <c r="N48" s="111"/>
      <c r="O48" s="32"/>
      <c r="P48" s="32"/>
    </row>
    <row r="49" spans="2:16" s="1" customFormat="1">
      <c r="B49" s="4"/>
      <c r="C49" s="71"/>
      <c r="D49" s="4"/>
      <c r="E49" s="71"/>
      <c r="F49" s="4"/>
      <c r="I49" s="32"/>
      <c r="J49" s="32"/>
      <c r="K49" s="111"/>
      <c r="L49" s="112"/>
      <c r="M49" s="104"/>
      <c r="N49" s="111"/>
      <c r="O49" s="32"/>
      <c r="P49" s="32"/>
    </row>
    <row r="50" spans="2:16" s="1" customFormat="1">
      <c r="B50" s="78" t="str">
        <f>$K$17</f>
        <v>Alain</v>
      </c>
      <c r="C50" s="87">
        <f t="shared" ref="C50:C59" si="4">COUNTIF($F$20,K17)</f>
        <v>0</v>
      </c>
      <c r="D50" s="79"/>
      <c r="E50" s="87">
        <f t="shared" ref="E50:E59" si="5">COUNTIF($H$20,K17)</f>
        <v>0</v>
      </c>
      <c r="F50" s="80">
        <f t="shared" ref="F50:F53" si="6">SUM(C50:E50)</f>
        <v>0</v>
      </c>
      <c r="I50" s="32"/>
      <c r="J50" s="32"/>
      <c r="K50" s="111"/>
      <c r="L50" s="112"/>
      <c r="M50" s="104"/>
      <c r="N50" s="111"/>
      <c r="O50" s="32"/>
      <c r="P50" s="32"/>
    </row>
    <row r="51" spans="2:16" s="1" customFormat="1">
      <c r="B51" s="81" t="str">
        <f>$K$18</f>
        <v>Laurent</v>
      </c>
      <c r="C51" s="88">
        <f t="shared" si="4"/>
        <v>1</v>
      </c>
      <c r="D51" s="82"/>
      <c r="E51" s="88">
        <f t="shared" si="5"/>
        <v>0</v>
      </c>
      <c r="F51" s="83">
        <f t="shared" si="6"/>
        <v>1</v>
      </c>
      <c r="I51" s="32"/>
      <c r="J51" s="32"/>
      <c r="K51" s="111"/>
      <c r="L51" s="112"/>
      <c r="M51" s="104"/>
      <c r="N51" s="111"/>
      <c r="O51" s="32"/>
      <c r="P51" s="32"/>
    </row>
    <row r="52" spans="2:16" s="1" customFormat="1">
      <c r="B52" s="81" t="str">
        <f>$K$19</f>
        <v>Didier</v>
      </c>
      <c r="C52" s="88">
        <f t="shared" si="4"/>
        <v>0</v>
      </c>
      <c r="D52" s="82"/>
      <c r="E52" s="88">
        <f t="shared" si="5"/>
        <v>0</v>
      </c>
      <c r="F52" s="83">
        <f t="shared" si="6"/>
        <v>0</v>
      </c>
      <c r="I52" s="32"/>
      <c r="J52" s="32"/>
      <c r="K52" s="111"/>
      <c r="L52" s="112"/>
      <c r="M52" s="104"/>
      <c r="N52" s="111"/>
      <c r="O52" s="32"/>
      <c r="P52" s="32"/>
    </row>
    <row r="53" spans="2:16" s="1" customFormat="1">
      <c r="B53" s="81" t="str">
        <f>$K$20</f>
        <v>Stephane</v>
      </c>
      <c r="C53" s="88">
        <f t="shared" si="4"/>
        <v>0</v>
      </c>
      <c r="D53" s="82"/>
      <c r="E53" s="88">
        <f t="shared" si="5"/>
        <v>0</v>
      </c>
      <c r="F53" s="83">
        <f t="shared" si="6"/>
        <v>0</v>
      </c>
      <c r="I53" s="32"/>
      <c r="J53" s="32"/>
      <c r="K53" s="111"/>
      <c r="L53" s="112"/>
      <c r="M53" s="104"/>
      <c r="N53" s="111"/>
      <c r="O53" s="32"/>
      <c r="P53" s="32"/>
    </row>
    <row r="54" spans="2:16" s="1" customFormat="1">
      <c r="B54" s="81" t="str">
        <f>$K$21</f>
        <v>Patrick</v>
      </c>
      <c r="C54" s="88">
        <f t="shared" si="4"/>
        <v>0</v>
      </c>
      <c r="D54" s="82"/>
      <c r="E54" s="88">
        <f t="shared" si="5"/>
        <v>0</v>
      </c>
      <c r="F54" s="83">
        <f>SUM(C54:E54)</f>
        <v>0</v>
      </c>
      <c r="H54" s="1" t="s">
        <v>148</v>
      </c>
      <c r="I54" s="32"/>
      <c r="J54" s="32"/>
      <c r="K54" s="111"/>
      <c r="L54" s="112"/>
      <c r="M54" s="104"/>
      <c r="N54" s="111"/>
      <c r="O54" s="32"/>
      <c r="P54" s="32"/>
    </row>
    <row r="55" spans="2:16" s="1" customFormat="1">
      <c r="B55" s="81" t="str">
        <f>$K$22</f>
        <v>Christophe</v>
      </c>
      <c r="C55" s="88">
        <f t="shared" si="4"/>
        <v>0</v>
      </c>
      <c r="D55" s="82"/>
      <c r="E55" s="88">
        <f t="shared" si="5"/>
        <v>0</v>
      </c>
      <c r="F55" s="83">
        <f t="shared" ref="F55:F59" si="7">SUM(C55:E55)</f>
        <v>0</v>
      </c>
      <c r="I55" s="32"/>
      <c r="J55" s="32"/>
      <c r="K55" s="111"/>
      <c r="L55" s="112"/>
      <c r="M55" s="104"/>
      <c r="N55" s="111"/>
      <c r="O55" s="32"/>
      <c r="P55" s="32"/>
    </row>
    <row r="56" spans="2:16" s="1" customFormat="1">
      <c r="B56" s="81" t="str">
        <f>$K$23</f>
        <v>Pierre</v>
      </c>
      <c r="C56" s="88">
        <f t="shared" si="4"/>
        <v>0</v>
      </c>
      <c r="D56" s="82"/>
      <c r="E56" s="88">
        <f t="shared" si="5"/>
        <v>0</v>
      </c>
      <c r="F56" s="83">
        <f t="shared" si="7"/>
        <v>0</v>
      </c>
      <c r="I56" s="32"/>
      <c r="J56" s="32"/>
      <c r="K56" s="105"/>
      <c r="L56" s="106"/>
      <c r="M56" s="104"/>
      <c r="N56" s="107"/>
      <c r="O56" s="32"/>
      <c r="P56" s="32"/>
    </row>
    <row r="57" spans="2:16" s="1" customFormat="1">
      <c r="B57" s="81" t="str">
        <f>$K$24</f>
        <v>Henri</v>
      </c>
      <c r="C57" s="88">
        <f t="shared" si="4"/>
        <v>0</v>
      </c>
      <c r="D57" s="82"/>
      <c r="E57" s="88">
        <f t="shared" si="5"/>
        <v>0</v>
      </c>
      <c r="F57" s="83">
        <f t="shared" si="7"/>
        <v>0</v>
      </c>
      <c r="I57" s="32"/>
      <c r="J57" s="32"/>
      <c r="K57" s="105"/>
      <c r="L57" s="106"/>
      <c r="M57" s="104"/>
      <c r="N57" s="107"/>
      <c r="O57" s="32"/>
      <c r="P57" s="32"/>
    </row>
    <row r="58" spans="2:16" s="1" customFormat="1">
      <c r="B58" s="81" t="str">
        <f>$K$25</f>
        <v>Martin</v>
      </c>
      <c r="C58" s="88">
        <f t="shared" si="4"/>
        <v>0</v>
      </c>
      <c r="D58" s="82"/>
      <c r="E58" s="88">
        <f t="shared" si="5"/>
        <v>0</v>
      </c>
      <c r="F58" s="83">
        <f t="shared" si="7"/>
        <v>0</v>
      </c>
      <c r="I58" s="32"/>
      <c r="J58" s="32"/>
      <c r="K58" s="108"/>
      <c r="L58" s="105"/>
      <c r="M58" s="109"/>
      <c r="N58" s="110"/>
      <c r="O58" s="32"/>
      <c r="P58" s="32"/>
    </row>
    <row r="59" spans="2:16" s="1" customFormat="1">
      <c r="B59" s="84" t="str">
        <f>$K$26</f>
        <v>Louis</v>
      </c>
      <c r="C59" s="89">
        <f t="shared" si="4"/>
        <v>0</v>
      </c>
      <c r="D59" s="85"/>
      <c r="E59" s="89">
        <f t="shared" si="5"/>
        <v>0</v>
      </c>
      <c r="F59" s="86">
        <f t="shared" si="7"/>
        <v>0</v>
      </c>
      <c r="I59" s="32"/>
      <c r="J59" s="32"/>
      <c r="K59" s="33"/>
      <c r="L59" s="34"/>
      <c r="M59" s="35"/>
      <c r="N59" s="32"/>
      <c r="O59" s="32"/>
      <c r="P59" s="32"/>
    </row>
    <row r="60" spans="2:16" s="1" customFormat="1">
      <c r="B60" s="4"/>
      <c r="C60" s="71"/>
      <c r="D60" s="4"/>
      <c r="E60" s="71"/>
      <c r="F60" s="4"/>
      <c r="I60" s="32"/>
      <c r="J60" s="32"/>
      <c r="K60" s="33"/>
      <c r="L60" s="34"/>
      <c r="M60" s="35"/>
      <c r="N60" s="32"/>
      <c r="O60" s="32"/>
      <c r="P60" s="32"/>
    </row>
    <row r="61" spans="2:16" s="1" customFormat="1">
      <c r="B61" s="78" t="str">
        <f>$K$17</f>
        <v>Alain</v>
      </c>
      <c r="C61" s="87">
        <f t="shared" ref="C61:C70" si="8">COUNTIF($F$21,K17)</f>
        <v>0</v>
      </c>
      <c r="D61" s="79"/>
      <c r="E61" s="87">
        <f t="shared" ref="E61:E70" si="9">COUNTIF($H$21,K17)</f>
        <v>0</v>
      </c>
      <c r="F61" s="80">
        <f t="shared" ref="F61:F64" si="10">SUM(C61:E61)</f>
        <v>0</v>
      </c>
      <c r="I61" s="32"/>
      <c r="J61" s="32"/>
      <c r="K61" s="33"/>
      <c r="L61" s="34"/>
      <c r="M61" s="35"/>
      <c r="N61" s="32"/>
      <c r="O61" s="32"/>
      <c r="P61" s="32"/>
    </row>
    <row r="62" spans="2:16">
      <c r="B62" s="81" t="str">
        <f>$K$18</f>
        <v>Laurent</v>
      </c>
      <c r="C62" s="88">
        <f t="shared" si="8"/>
        <v>0</v>
      </c>
      <c r="D62" s="82"/>
      <c r="E62" s="88">
        <f t="shared" si="9"/>
        <v>0</v>
      </c>
      <c r="F62" s="83">
        <f t="shared" si="10"/>
        <v>0</v>
      </c>
      <c r="H62" s="1"/>
    </row>
    <row r="63" spans="2:16">
      <c r="B63" s="81" t="str">
        <f>$K$19</f>
        <v>Didier</v>
      </c>
      <c r="C63" s="88">
        <f t="shared" si="8"/>
        <v>1</v>
      </c>
      <c r="D63" s="82"/>
      <c r="E63" s="88">
        <f t="shared" si="9"/>
        <v>0</v>
      </c>
      <c r="F63" s="83">
        <f t="shared" si="10"/>
        <v>1</v>
      </c>
      <c r="H63" s="1"/>
    </row>
    <row r="64" spans="2:16">
      <c r="B64" s="81" t="str">
        <f>$K$20</f>
        <v>Stephane</v>
      </c>
      <c r="C64" s="88">
        <f t="shared" si="8"/>
        <v>0</v>
      </c>
      <c r="D64" s="82"/>
      <c r="E64" s="88">
        <f t="shared" si="9"/>
        <v>0</v>
      </c>
      <c r="F64" s="83">
        <f t="shared" si="10"/>
        <v>0</v>
      </c>
      <c r="H64" s="1"/>
    </row>
    <row r="65" spans="2:8">
      <c r="B65" s="81" t="str">
        <f>$K$21</f>
        <v>Patrick</v>
      </c>
      <c r="C65" s="88">
        <f t="shared" si="8"/>
        <v>0</v>
      </c>
      <c r="D65" s="82"/>
      <c r="E65" s="88">
        <f t="shared" si="9"/>
        <v>0</v>
      </c>
      <c r="F65" s="83">
        <f>SUM(C65:E65)</f>
        <v>0</v>
      </c>
      <c r="H65" s="1" t="s">
        <v>95</v>
      </c>
    </row>
    <row r="66" spans="2:8">
      <c r="B66" s="81" t="str">
        <f>$K$22</f>
        <v>Christophe</v>
      </c>
      <c r="C66" s="88">
        <f t="shared" si="8"/>
        <v>0</v>
      </c>
      <c r="D66" s="82"/>
      <c r="E66" s="88">
        <f t="shared" si="9"/>
        <v>0</v>
      </c>
      <c r="F66" s="83">
        <f t="shared" ref="F66:F70" si="11">SUM(C66:E66)</f>
        <v>0</v>
      </c>
      <c r="H66" s="1"/>
    </row>
    <row r="67" spans="2:8">
      <c r="B67" s="81" t="str">
        <f>$K$23</f>
        <v>Pierre</v>
      </c>
      <c r="C67" s="88">
        <f t="shared" si="8"/>
        <v>0</v>
      </c>
      <c r="D67" s="82"/>
      <c r="E67" s="88">
        <f t="shared" si="9"/>
        <v>0</v>
      </c>
      <c r="F67" s="83">
        <f t="shared" si="11"/>
        <v>0</v>
      </c>
      <c r="H67" s="1"/>
    </row>
    <row r="68" spans="2:8">
      <c r="B68" s="81" t="str">
        <f>$K$24</f>
        <v>Henri</v>
      </c>
      <c r="C68" s="88">
        <f t="shared" si="8"/>
        <v>0</v>
      </c>
      <c r="D68" s="82"/>
      <c r="E68" s="88">
        <f t="shared" si="9"/>
        <v>0</v>
      </c>
      <c r="F68" s="83">
        <f t="shared" si="11"/>
        <v>0</v>
      </c>
      <c r="H68" s="1"/>
    </row>
    <row r="69" spans="2:8">
      <c r="B69" s="81" t="str">
        <f>$K$25</f>
        <v>Martin</v>
      </c>
      <c r="C69" s="88">
        <f t="shared" si="8"/>
        <v>0</v>
      </c>
      <c r="D69" s="82"/>
      <c r="E69" s="88">
        <f t="shared" si="9"/>
        <v>0</v>
      </c>
      <c r="F69" s="83">
        <f t="shared" si="11"/>
        <v>0</v>
      </c>
      <c r="H69" s="1"/>
    </row>
    <row r="70" spans="2:8">
      <c r="B70" s="84" t="str">
        <f>$K$26</f>
        <v>Louis</v>
      </c>
      <c r="C70" s="89">
        <f t="shared" si="8"/>
        <v>0</v>
      </c>
      <c r="D70" s="85"/>
      <c r="E70" s="89">
        <f t="shared" si="9"/>
        <v>0</v>
      </c>
      <c r="F70" s="86">
        <f t="shared" si="11"/>
        <v>0</v>
      </c>
      <c r="H70" s="1"/>
    </row>
    <row r="71" spans="2:8">
      <c r="B71" s="56"/>
      <c r="C71" s="90"/>
      <c r="D71" s="56"/>
      <c r="E71" s="90"/>
      <c r="F71" s="56"/>
      <c r="H71" s="1"/>
    </row>
    <row r="72" spans="2:8">
      <c r="B72" s="78" t="str">
        <f>$K$17</f>
        <v>Alain</v>
      </c>
      <c r="C72" s="87">
        <f t="shared" ref="C72:C81" si="12">COUNTIF($F$22,K17)</f>
        <v>0</v>
      </c>
      <c r="D72" s="79"/>
      <c r="E72" s="87">
        <f t="shared" ref="E72:E81" si="13">COUNTIF($H$22,K17)</f>
        <v>0</v>
      </c>
      <c r="F72" s="80">
        <f t="shared" ref="F72:F75" si="14">SUM(C72:E72)</f>
        <v>0</v>
      </c>
      <c r="H72" s="1"/>
    </row>
    <row r="73" spans="2:8">
      <c r="B73" s="81" t="str">
        <f>$K$18</f>
        <v>Laurent</v>
      </c>
      <c r="C73" s="88">
        <f t="shared" si="12"/>
        <v>0</v>
      </c>
      <c r="D73" s="82"/>
      <c r="E73" s="88">
        <f t="shared" si="13"/>
        <v>0</v>
      </c>
      <c r="F73" s="83">
        <f t="shared" si="14"/>
        <v>0</v>
      </c>
      <c r="H73" s="1"/>
    </row>
    <row r="74" spans="2:8">
      <c r="B74" s="81" t="str">
        <f>$K$19</f>
        <v>Didier</v>
      </c>
      <c r="C74" s="88">
        <f t="shared" si="12"/>
        <v>0</v>
      </c>
      <c r="D74" s="82"/>
      <c r="E74" s="88">
        <f t="shared" si="13"/>
        <v>0</v>
      </c>
      <c r="F74" s="83">
        <f t="shared" si="14"/>
        <v>0</v>
      </c>
      <c r="H74" s="1"/>
    </row>
    <row r="75" spans="2:8">
      <c r="B75" s="81" t="str">
        <f>$K$20</f>
        <v>Stephane</v>
      </c>
      <c r="C75" s="88">
        <f t="shared" si="12"/>
        <v>0</v>
      </c>
      <c r="D75" s="82"/>
      <c r="E75" s="88">
        <f t="shared" si="13"/>
        <v>0</v>
      </c>
      <c r="F75" s="83">
        <f t="shared" si="14"/>
        <v>0</v>
      </c>
      <c r="H75" s="1"/>
    </row>
    <row r="76" spans="2:8">
      <c r="B76" s="81" t="str">
        <f>$K$21</f>
        <v>Patrick</v>
      </c>
      <c r="C76" s="88">
        <f t="shared" si="12"/>
        <v>1</v>
      </c>
      <c r="D76" s="82"/>
      <c r="E76" s="88">
        <f t="shared" si="13"/>
        <v>0</v>
      </c>
      <c r="F76" s="83">
        <f>SUM(C76:E76)</f>
        <v>1</v>
      </c>
      <c r="H76" s="1" t="s">
        <v>153</v>
      </c>
    </row>
    <row r="77" spans="2:8">
      <c r="B77" s="81" t="str">
        <f>$K$22</f>
        <v>Christophe</v>
      </c>
      <c r="C77" s="88">
        <f t="shared" si="12"/>
        <v>0</v>
      </c>
      <c r="D77" s="82"/>
      <c r="E77" s="88">
        <f t="shared" si="13"/>
        <v>0</v>
      </c>
      <c r="F77" s="83">
        <f t="shared" ref="F77:F81" si="15">SUM(C77:E77)</f>
        <v>0</v>
      </c>
      <c r="H77" s="1"/>
    </row>
    <row r="78" spans="2:8">
      <c r="B78" s="81" t="str">
        <f>$K$23</f>
        <v>Pierre</v>
      </c>
      <c r="C78" s="88">
        <f t="shared" si="12"/>
        <v>0</v>
      </c>
      <c r="D78" s="82"/>
      <c r="E78" s="88">
        <f t="shared" si="13"/>
        <v>0</v>
      </c>
      <c r="F78" s="83">
        <f t="shared" si="15"/>
        <v>0</v>
      </c>
      <c r="H78" s="1"/>
    </row>
    <row r="79" spans="2:8">
      <c r="B79" s="81" t="str">
        <f>$K$24</f>
        <v>Henri</v>
      </c>
      <c r="C79" s="88">
        <f t="shared" si="12"/>
        <v>0</v>
      </c>
      <c r="D79" s="82"/>
      <c r="E79" s="88">
        <f t="shared" si="13"/>
        <v>0</v>
      </c>
      <c r="F79" s="83">
        <f t="shared" si="15"/>
        <v>0</v>
      </c>
      <c r="H79" s="1"/>
    </row>
    <row r="80" spans="2:8">
      <c r="B80" s="81" t="str">
        <f>$K$25</f>
        <v>Martin</v>
      </c>
      <c r="C80" s="88">
        <f t="shared" si="12"/>
        <v>0</v>
      </c>
      <c r="D80" s="82"/>
      <c r="E80" s="88">
        <f t="shared" si="13"/>
        <v>0</v>
      </c>
      <c r="F80" s="83">
        <f t="shared" si="15"/>
        <v>0</v>
      </c>
      <c r="H80" s="1"/>
    </row>
    <row r="81" spans="2:8">
      <c r="B81" s="84" t="str">
        <f>$K$26</f>
        <v>Louis</v>
      </c>
      <c r="C81" s="89">
        <f t="shared" si="12"/>
        <v>0</v>
      </c>
      <c r="D81" s="85"/>
      <c r="E81" s="89">
        <f t="shared" si="13"/>
        <v>0</v>
      </c>
      <c r="F81" s="86">
        <f t="shared" si="15"/>
        <v>0</v>
      </c>
      <c r="H81" s="1"/>
    </row>
    <row r="82" spans="2:8">
      <c r="B82" s="56"/>
      <c r="C82" s="90"/>
      <c r="D82" s="56"/>
      <c r="E82" s="90"/>
      <c r="F82" s="56"/>
      <c r="H82" s="1"/>
    </row>
    <row r="83" spans="2:8">
      <c r="B83" s="78" t="str">
        <f>$K$17</f>
        <v>Alain</v>
      </c>
      <c r="C83" s="87">
        <f t="shared" ref="C83:C92" si="16">COUNTIF($F$23,K17)</f>
        <v>0</v>
      </c>
      <c r="D83" s="79"/>
      <c r="E83" s="87">
        <f t="shared" ref="E83:E92" si="17">COUNTIF($H$23,K17)</f>
        <v>0</v>
      </c>
      <c r="F83" s="80">
        <f t="shared" ref="F83:F86" si="18">SUM(C83:E83)</f>
        <v>0</v>
      </c>
      <c r="H83" s="1"/>
    </row>
    <row r="84" spans="2:8">
      <c r="B84" s="81" t="str">
        <f>$K$18</f>
        <v>Laurent</v>
      </c>
      <c r="C84" s="88">
        <f t="shared" si="16"/>
        <v>0</v>
      </c>
      <c r="D84" s="82"/>
      <c r="E84" s="88">
        <f t="shared" si="17"/>
        <v>0</v>
      </c>
      <c r="F84" s="83">
        <f t="shared" si="18"/>
        <v>0</v>
      </c>
      <c r="H84" s="1"/>
    </row>
    <row r="85" spans="2:8">
      <c r="B85" s="81" t="str">
        <f>$K$19</f>
        <v>Didier</v>
      </c>
      <c r="C85" s="88">
        <f t="shared" si="16"/>
        <v>0</v>
      </c>
      <c r="D85" s="82"/>
      <c r="E85" s="88">
        <f t="shared" si="17"/>
        <v>0</v>
      </c>
      <c r="F85" s="83">
        <f t="shared" si="18"/>
        <v>0</v>
      </c>
      <c r="H85" s="1"/>
    </row>
    <row r="86" spans="2:8">
      <c r="B86" s="81" t="str">
        <f>$K$20</f>
        <v>Stephane</v>
      </c>
      <c r="C86" s="88">
        <f t="shared" si="16"/>
        <v>0</v>
      </c>
      <c r="D86" s="82"/>
      <c r="E86" s="88">
        <f t="shared" si="17"/>
        <v>0</v>
      </c>
      <c r="F86" s="83">
        <f t="shared" si="18"/>
        <v>0</v>
      </c>
      <c r="H86" s="1"/>
    </row>
    <row r="87" spans="2:8">
      <c r="B87" s="81" t="str">
        <f>$K$21</f>
        <v>Patrick</v>
      </c>
      <c r="C87" s="88">
        <f t="shared" si="16"/>
        <v>1</v>
      </c>
      <c r="D87" s="82"/>
      <c r="E87" s="88">
        <f t="shared" si="17"/>
        <v>0</v>
      </c>
      <c r="F87" s="83">
        <f>SUM(C87:E87)</f>
        <v>1</v>
      </c>
      <c r="H87" s="1" t="s">
        <v>154</v>
      </c>
    </row>
    <row r="88" spans="2:8">
      <c r="B88" s="81" t="str">
        <f>$K$22</f>
        <v>Christophe</v>
      </c>
      <c r="C88" s="88">
        <f t="shared" si="16"/>
        <v>0</v>
      </c>
      <c r="D88" s="82"/>
      <c r="E88" s="88">
        <f t="shared" si="17"/>
        <v>0</v>
      </c>
      <c r="F88" s="83">
        <f t="shared" ref="F88:F92" si="19">SUM(C88:E88)</f>
        <v>0</v>
      </c>
      <c r="H88" s="1"/>
    </row>
    <row r="89" spans="2:8">
      <c r="B89" s="81" t="str">
        <f>$K$23</f>
        <v>Pierre</v>
      </c>
      <c r="C89" s="88">
        <f t="shared" si="16"/>
        <v>0</v>
      </c>
      <c r="D89" s="82"/>
      <c r="E89" s="88">
        <f t="shared" si="17"/>
        <v>0</v>
      </c>
      <c r="F89" s="83">
        <f t="shared" si="19"/>
        <v>0</v>
      </c>
      <c r="H89" s="1"/>
    </row>
    <row r="90" spans="2:8">
      <c r="B90" s="81" t="str">
        <f>$K$24</f>
        <v>Henri</v>
      </c>
      <c r="C90" s="88">
        <f t="shared" si="16"/>
        <v>0</v>
      </c>
      <c r="D90" s="82"/>
      <c r="E90" s="88">
        <f t="shared" si="17"/>
        <v>0</v>
      </c>
      <c r="F90" s="83">
        <f t="shared" si="19"/>
        <v>0</v>
      </c>
      <c r="H90" s="1"/>
    </row>
    <row r="91" spans="2:8">
      <c r="B91" s="81" t="str">
        <f>$K$25</f>
        <v>Martin</v>
      </c>
      <c r="C91" s="88">
        <f t="shared" si="16"/>
        <v>0</v>
      </c>
      <c r="D91" s="82"/>
      <c r="E91" s="88">
        <f t="shared" si="17"/>
        <v>0</v>
      </c>
      <c r="F91" s="83">
        <f t="shared" si="19"/>
        <v>0</v>
      </c>
      <c r="H91" s="1"/>
    </row>
    <row r="92" spans="2:8">
      <c r="B92" s="84" t="str">
        <f>$K$26</f>
        <v>Louis</v>
      </c>
      <c r="C92" s="89">
        <f t="shared" si="16"/>
        <v>0</v>
      </c>
      <c r="D92" s="85"/>
      <c r="E92" s="89">
        <f t="shared" si="17"/>
        <v>0</v>
      </c>
      <c r="F92" s="86">
        <f t="shared" si="19"/>
        <v>0</v>
      </c>
      <c r="H92" s="1"/>
    </row>
    <row r="93" spans="2:8">
      <c r="B93" s="56"/>
      <c r="C93" s="90"/>
      <c r="D93" s="56"/>
      <c r="E93" s="90"/>
      <c r="F93" s="56"/>
      <c r="H93" s="1"/>
    </row>
    <row r="94" spans="2:8">
      <c r="B94" s="78" t="str">
        <f>$K$17</f>
        <v>Alain</v>
      </c>
      <c r="C94" s="87">
        <f t="shared" ref="C94:C103" si="20">COUNTIF($F$24,K17)</f>
        <v>0</v>
      </c>
      <c r="D94" s="79"/>
      <c r="E94" s="87">
        <f t="shared" ref="E94:E103" si="21">COUNTIF($H$24,K17)</f>
        <v>0</v>
      </c>
      <c r="F94" s="80">
        <f t="shared" ref="F94:F97" si="22">SUM(C94:E94)</f>
        <v>0</v>
      </c>
      <c r="H94" s="1"/>
    </row>
    <row r="95" spans="2:8">
      <c r="B95" s="81" t="str">
        <f>$K$18</f>
        <v>Laurent</v>
      </c>
      <c r="C95" s="88">
        <f t="shared" si="20"/>
        <v>0</v>
      </c>
      <c r="D95" s="82"/>
      <c r="E95" s="88">
        <f t="shared" si="21"/>
        <v>0</v>
      </c>
      <c r="F95" s="83">
        <f t="shared" si="22"/>
        <v>0</v>
      </c>
      <c r="H95" s="1"/>
    </row>
    <row r="96" spans="2:8">
      <c r="B96" s="81" t="str">
        <f>$K$19</f>
        <v>Didier</v>
      </c>
      <c r="C96" s="88">
        <f t="shared" si="20"/>
        <v>0</v>
      </c>
      <c r="D96" s="82"/>
      <c r="E96" s="88">
        <f t="shared" si="21"/>
        <v>0</v>
      </c>
      <c r="F96" s="83">
        <f t="shared" si="22"/>
        <v>0</v>
      </c>
      <c r="H96" s="1"/>
    </row>
    <row r="97" spans="2:8">
      <c r="B97" s="81" t="str">
        <f>$K$20</f>
        <v>Stephane</v>
      </c>
      <c r="C97" s="88">
        <f t="shared" si="20"/>
        <v>0</v>
      </c>
      <c r="D97" s="82"/>
      <c r="E97" s="88">
        <f t="shared" si="21"/>
        <v>0</v>
      </c>
      <c r="F97" s="83">
        <f t="shared" si="22"/>
        <v>0</v>
      </c>
      <c r="H97" s="1"/>
    </row>
    <row r="98" spans="2:8">
      <c r="B98" s="81" t="str">
        <f>$K$21</f>
        <v>Patrick</v>
      </c>
      <c r="C98" s="88">
        <f t="shared" si="20"/>
        <v>0</v>
      </c>
      <c r="D98" s="82"/>
      <c r="E98" s="88">
        <f t="shared" si="21"/>
        <v>0</v>
      </c>
      <c r="F98" s="83">
        <f>SUM(C98:E98)</f>
        <v>0</v>
      </c>
      <c r="H98" s="1" t="s">
        <v>157</v>
      </c>
    </row>
    <row r="99" spans="2:8">
      <c r="B99" s="81" t="str">
        <f>$K$22</f>
        <v>Christophe</v>
      </c>
      <c r="C99" s="88">
        <f t="shared" si="20"/>
        <v>0</v>
      </c>
      <c r="D99" s="82"/>
      <c r="E99" s="88">
        <f t="shared" si="21"/>
        <v>0</v>
      </c>
      <c r="F99" s="83">
        <f t="shared" ref="F99:F103" si="23">SUM(C99:E99)</f>
        <v>0</v>
      </c>
      <c r="H99" s="1"/>
    </row>
    <row r="100" spans="2:8">
      <c r="B100" s="81" t="str">
        <f>$K$23</f>
        <v>Pierre</v>
      </c>
      <c r="C100" s="88">
        <f t="shared" si="20"/>
        <v>0</v>
      </c>
      <c r="D100" s="82"/>
      <c r="E100" s="88">
        <f t="shared" si="21"/>
        <v>0</v>
      </c>
      <c r="F100" s="83">
        <f t="shared" si="23"/>
        <v>0</v>
      </c>
      <c r="H100" s="1"/>
    </row>
    <row r="101" spans="2:8">
      <c r="B101" s="81" t="str">
        <f>$K$24</f>
        <v>Henri</v>
      </c>
      <c r="C101" s="88">
        <f t="shared" si="20"/>
        <v>0</v>
      </c>
      <c r="D101" s="82"/>
      <c r="E101" s="88">
        <f t="shared" si="21"/>
        <v>0</v>
      </c>
      <c r="F101" s="83">
        <f t="shared" si="23"/>
        <v>0</v>
      </c>
      <c r="H101" s="1"/>
    </row>
    <row r="102" spans="2:8">
      <c r="B102" s="81" t="str">
        <f>$K$25</f>
        <v>Martin</v>
      </c>
      <c r="C102" s="88">
        <f t="shared" si="20"/>
        <v>1</v>
      </c>
      <c r="D102" s="82"/>
      <c r="E102" s="88">
        <f t="shared" si="21"/>
        <v>0</v>
      </c>
      <c r="F102" s="83">
        <f t="shared" si="23"/>
        <v>1</v>
      </c>
      <c r="H102" s="1"/>
    </row>
    <row r="103" spans="2:8">
      <c r="B103" s="84" t="str">
        <f>$K$26</f>
        <v>Louis</v>
      </c>
      <c r="C103" s="89">
        <f t="shared" si="20"/>
        <v>0</v>
      </c>
      <c r="D103" s="85"/>
      <c r="E103" s="89">
        <f t="shared" si="21"/>
        <v>0</v>
      </c>
      <c r="F103" s="86">
        <f t="shared" si="23"/>
        <v>0</v>
      </c>
      <c r="H103" s="1"/>
    </row>
    <row r="104" spans="2:8">
      <c r="B104" s="56"/>
      <c r="C104" s="90"/>
      <c r="D104" s="56"/>
      <c r="E104" s="90"/>
      <c r="F104" s="56"/>
      <c r="H104" s="1"/>
    </row>
    <row r="105" spans="2:8">
      <c r="B105" s="78" t="str">
        <f>$K$17</f>
        <v>Alain</v>
      </c>
      <c r="C105" s="87">
        <f t="shared" ref="C105:C114" si="24">COUNTIF($F$25,K17)</f>
        <v>0</v>
      </c>
      <c r="D105" s="79"/>
      <c r="E105" s="87">
        <f t="shared" ref="E105:E114" si="25">COUNTIF($H$25,K17)</f>
        <v>0</v>
      </c>
      <c r="F105" s="80">
        <f t="shared" ref="F105:F108" si="26">SUM(C105:E105)</f>
        <v>0</v>
      </c>
      <c r="H105" s="1"/>
    </row>
    <row r="106" spans="2:8">
      <c r="B106" s="81" t="str">
        <f>$K$18</f>
        <v>Laurent</v>
      </c>
      <c r="C106" s="88">
        <f t="shared" si="24"/>
        <v>0</v>
      </c>
      <c r="D106" s="82"/>
      <c r="E106" s="88">
        <f t="shared" si="25"/>
        <v>0</v>
      </c>
      <c r="F106" s="83">
        <f t="shared" si="26"/>
        <v>0</v>
      </c>
      <c r="H106" s="1"/>
    </row>
    <row r="107" spans="2:8">
      <c r="B107" s="81" t="str">
        <f>$K$19</f>
        <v>Didier</v>
      </c>
      <c r="C107" s="88">
        <f t="shared" si="24"/>
        <v>0</v>
      </c>
      <c r="D107" s="82"/>
      <c r="E107" s="88">
        <f t="shared" si="25"/>
        <v>0</v>
      </c>
      <c r="F107" s="83">
        <f t="shared" si="26"/>
        <v>0</v>
      </c>
      <c r="H107" s="1"/>
    </row>
    <row r="108" spans="2:8">
      <c r="B108" s="81" t="str">
        <f>$K$20</f>
        <v>Stephane</v>
      </c>
      <c r="C108" s="88">
        <f t="shared" si="24"/>
        <v>0</v>
      </c>
      <c r="D108" s="82"/>
      <c r="E108" s="88">
        <f t="shared" si="25"/>
        <v>0</v>
      </c>
      <c r="F108" s="83">
        <f t="shared" si="26"/>
        <v>0</v>
      </c>
      <c r="H108" s="1"/>
    </row>
    <row r="109" spans="2:8">
      <c r="B109" s="81" t="str">
        <f>$K$21</f>
        <v>Patrick</v>
      </c>
      <c r="C109" s="88">
        <f t="shared" si="24"/>
        <v>0</v>
      </c>
      <c r="D109" s="82"/>
      <c r="E109" s="88">
        <f t="shared" si="25"/>
        <v>0</v>
      </c>
      <c r="F109" s="83">
        <f>SUM(C109:E109)</f>
        <v>0</v>
      </c>
      <c r="H109" s="1"/>
    </row>
    <row r="110" spans="2:8">
      <c r="B110" s="81" t="str">
        <f>$K$22</f>
        <v>Christophe</v>
      </c>
      <c r="C110" s="88">
        <f t="shared" si="24"/>
        <v>0</v>
      </c>
      <c r="D110" s="82"/>
      <c r="E110" s="88">
        <f t="shared" si="25"/>
        <v>0</v>
      </c>
      <c r="F110" s="83">
        <f t="shared" ref="F110:F114" si="27">SUM(C110:E110)</f>
        <v>0</v>
      </c>
      <c r="H110" s="1" t="s">
        <v>158</v>
      </c>
    </row>
    <row r="111" spans="2:8">
      <c r="B111" s="81" t="str">
        <f>$K$23</f>
        <v>Pierre</v>
      </c>
      <c r="C111" s="88">
        <f t="shared" si="24"/>
        <v>0</v>
      </c>
      <c r="D111" s="82"/>
      <c r="E111" s="88">
        <f t="shared" si="25"/>
        <v>0</v>
      </c>
      <c r="F111" s="83">
        <f t="shared" si="27"/>
        <v>0</v>
      </c>
      <c r="H111" s="1"/>
    </row>
    <row r="112" spans="2:8">
      <c r="B112" s="81" t="str">
        <f>$K$24</f>
        <v>Henri</v>
      </c>
      <c r="C112" s="88">
        <f t="shared" si="24"/>
        <v>0</v>
      </c>
      <c r="D112" s="82"/>
      <c r="E112" s="88">
        <f t="shared" si="25"/>
        <v>0</v>
      </c>
      <c r="F112" s="83">
        <f t="shared" si="27"/>
        <v>0</v>
      </c>
      <c r="H112" s="1"/>
    </row>
    <row r="113" spans="2:8">
      <c r="B113" s="81" t="str">
        <f>$K$25</f>
        <v>Martin</v>
      </c>
      <c r="C113" s="88">
        <f t="shared" si="24"/>
        <v>1</v>
      </c>
      <c r="D113" s="82"/>
      <c r="E113" s="88">
        <f t="shared" si="25"/>
        <v>0</v>
      </c>
      <c r="F113" s="83">
        <f t="shared" si="27"/>
        <v>1</v>
      </c>
      <c r="H113" s="1"/>
    </row>
    <row r="114" spans="2:8">
      <c r="B114" s="84" t="str">
        <f>$K$26</f>
        <v>Louis</v>
      </c>
      <c r="C114" s="89">
        <f t="shared" si="24"/>
        <v>0</v>
      </c>
      <c r="D114" s="85"/>
      <c r="E114" s="89">
        <f t="shared" si="25"/>
        <v>0</v>
      </c>
      <c r="F114" s="86">
        <f t="shared" si="27"/>
        <v>0</v>
      </c>
      <c r="H114" s="1"/>
    </row>
    <row r="115" spans="2:8">
      <c r="B115" s="56"/>
      <c r="C115" s="90"/>
      <c r="D115" s="56"/>
      <c r="E115" s="90"/>
      <c r="F115" s="56"/>
      <c r="H115" s="1"/>
    </row>
    <row r="116" spans="2:8">
      <c r="B116" s="78" t="str">
        <f>$K$17</f>
        <v>Alain</v>
      </c>
      <c r="C116" s="87">
        <f t="shared" ref="C116:C125" si="28">COUNTIF($F$26,K17)</f>
        <v>0</v>
      </c>
      <c r="D116" s="79"/>
      <c r="E116" s="87">
        <f t="shared" ref="E116:E125" si="29">COUNTIF($H$26,K17)</f>
        <v>0</v>
      </c>
      <c r="F116" s="80">
        <f t="shared" ref="F116:F119" si="30">SUM(C116:E116)</f>
        <v>0</v>
      </c>
      <c r="H116" s="1"/>
    </row>
    <row r="117" spans="2:8">
      <c r="B117" s="81" t="str">
        <f>$K$18</f>
        <v>Laurent</v>
      </c>
      <c r="C117" s="88">
        <f t="shared" si="28"/>
        <v>0</v>
      </c>
      <c r="D117" s="82"/>
      <c r="E117" s="88">
        <f t="shared" si="29"/>
        <v>0</v>
      </c>
      <c r="F117" s="83">
        <f t="shared" si="30"/>
        <v>0</v>
      </c>
      <c r="H117" s="1"/>
    </row>
    <row r="118" spans="2:8">
      <c r="B118" s="81" t="str">
        <f>$K$19</f>
        <v>Didier</v>
      </c>
      <c r="C118" s="88">
        <f t="shared" si="28"/>
        <v>0</v>
      </c>
      <c r="D118" s="82"/>
      <c r="E118" s="88">
        <f t="shared" si="29"/>
        <v>0</v>
      </c>
      <c r="F118" s="83">
        <f t="shared" si="30"/>
        <v>0</v>
      </c>
      <c r="H118" s="1"/>
    </row>
    <row r="119" spans="2:8">
      <c r="B119" s="81" t="str">
        <f>$K$20</f>
        <v>Stephane</v>
      </c>
      <c r="C119" s="88">
        <f t="shared" si="28"/>
        <v>0</v>
      </c>
      <c r="D119" s="82"/>
      <c r="E119" s="88">
        <f t="shared" si="29"/>
        <v>0</v>
      </c>
      <c r="F119" s="83">
        <f t="shared" si="30"/>
        <v>0</v>
      </c>
      <c r="H119" s="1"/>
    </row>
    <row r="120" spans="2:8">
      <c r="B120" s="81" t="str">
        <f>$K$21</f>
        <v>Patrick</v>
      </c>
      <c r="C120" s="88">
        <f t="shared" si="28"/>
        <v>0</v>
      </c>
      <c r="D120" s="82"/>
      <c r="E120" s="88">
        <f t="shared" si="29"/>
        <v>0</v>
      </c>
      <c r="F120" s="83">
        <f>SUM(C120:E120)</f>
        <v>0</v>
      </c>
      <c r="H120" s="1" t="s">
        <v>96</v>
      </c>
    </row>
    <row r="121" spans="2:8">
      <c r="B121" s="81" t="str">
        <f>$K$22</f>
        <v>Christophe</v>
      </c>
      <c r="C121" s="88">
        <f t="shared" si="28"/>
        <v>0</v>
      </c>
      <c r="D121" s="82"/>
      <c r="E121" s="88">
        <f t="shared" si="29"/>
        <v>0</v>
      </c>
      <c r="F121" s="83">
        <f t="shared" ref="F121:F125" si="31">SUM(C121:E121)</f>
        <v>0</v>
      </c>
      <c r="H121" s="1"/>
    </row>
    <row r="122" spans="2:8">
      <c r="B122" s="81" t="str">
        <f>$K$23</f>
        <v>Pierre</v>
      </c>
      <c r="C122" s="88">
        <f t="shared" si="28"/>
        <v>0</v>
      </c>
      <c r="D122" s="82"/>
      <c r="E122" s="88">
        <f t="shared" si="29"/>
        <v>0</v>
      </c>
      <c r="F122" s="83">
        <f t="shared" si="31"/>
        <v>0</v>
      </c>
      <c r="H122" s="1"/>
    </row>
    <row r="123" spans="2:8">
      <c r="B123" s="81" t="str">
        <f>$K$24</f>
        <v>Henri</v>
      </c>
      <c r="C123" s="88">
        <f t="shared" si="28"/>
        <v>1</v>
      </c>
      <c r="D123" s="82"/>
      <c r="E123" s="88">
        <f t="shared" si="29"/>
        <v>0</v>
      </c>
      <c r="F123" s="83">
        <f t="shared" si="31"/>
        <v>1</v>
      </c>
      <c r="H123" s="1"/>
    </row>
    <row r="124" spans="2:8">
      <c r="B124" s="81" t="str">
        <f>$K$25</f>
        <v>Martin</v>
      </c>
      <c r="C124" s="88">
        <f t="shared" si="28"/>
        <v>0</v>
      </c>
      <c r="D124" s="82"/>
      <c r="E124" s="88">
        <f t="shared" si="29"/>
        <v>0</v>
      </c>
      <c r="F124" s="83">
        <f t="shared" si="31"/>
        <v>0</v>
      </c>
      <c r="H124" s="1"/>
    </row>
    <row r="125" spans="2:8">
      <c r="B125" s="84" t="str">
        <f>$K$26</f>
        <v>Louis</v>
      </c>
      <c r="C125" s="89">
        <f t="shared" si="28"/>
        <v>0</v>
      </c>
      <c r="D125" s="85"/>
      <c r="E125" s="89">
        <f t="shared" si="29"/>
        <v>0</v>
      </c>
      <c r="F125" s="86">
        <f t="shared" si="31"/>
        <v>0</v>
      </c>
      <c r="H125" s="1"/>
    </row>
    <row r="126" spans="2:8" ht="15" thickBot="1">
      <c r="C126" s="90"/>
      <c r="E126" s="90"/>
      <c r="H126" s="1"/>
    </row>
    <row r="127" spans="2:8">
      <c r="B127" s="91" t="str">
        <f>$K$17</f>
        <v>Alain</v>
      </c>
      <c r="C127" s="92">
        <f t="shared" ref="C127:C136" si="32">COUNTIF($F$27,K17)</f>
        <v>0</v>
      </c>
      <c r="D127" s="93"/>
      <c r="E127" s="92">
        <f t="shared" ref="E127:E136" si="33">COUNTIF($H$27,K17)</f>
        <v>0</v>
      </c>
      <c r="F127" s="94">
        <f t="shared" ref="F127:F130" si="34">SUM(C127:E127)</f>
        <v>0</v>
      </c>
      <c r="H127" s="1"/>
    </row>
    <row r="128" spans="2:8">
      <c r="B128" s="95" t="str">
        <f>$K$18</f>
        <v>Laurent</v>
      </c>
      <c r="C128" s="88">
        <f t="shared" si="32"/>
        <v>0</v>
      </c>
      <c r="D128" s="82"/>
      <c r="E128" s="88">
        <f t="shared" si="33"/>
        <v>0</v>
      </c>
      <c r="F128" s="96">
        <f t="shared" si="34"/>
        <v>0</v>
      </c>
      <c r="H128" s="1"/>
    </row>
    <row r="129" spans="2:8">
      <c r="B129" s="95" t="str">
        <f>$K$19</f>
        <v>Didier</v>
      </c>
      <c r="C129" s="88">
        <f t="shared" si="32"/>
        <v>0</v>
      </c>
      <c r="D129" s="82"/>
      <c r="E129" s="88">
        <f t="shared" si="33"/>
        <v>1</v>
      </c>
      <c r="F129" s="96">
        <f t="shared" si="34"/>
        <v>1</v>
      </c>
      <c r="H129" s="1"/>
    </row>
    <row r="130" spans="2:8">
      <c r="B130" s="95" t="str">
        <f>$K$20</f>
        <v>Stephane</v>
      </c>
      <c r="C130" s="88">
        <f t="shared" si="32"/>
        <v>1</v>
      </c>
      <c r="D130" s="82"/>
      <c r="E130" s="88">
        <f t="shared" si="33"/>
        <v>0</v>
      </c>
      <c r="F130" s="96">
        <f t="shared" si="34"/>
        <v>1</v>
      </c>
      <c r="H130" s="1"/>
    </row>
    <row r="131" spans="2:8" ht="15" thickBot="1">
      <c r="B131" s="95" t="str">
        <f>$K$21</f>
        <v>Patrick</v>
      </c>
      <c r="C131" s="88">
        <f t="shared" si="32"/>
        <v>0</v>
      </c>
      <c r="D131" s="82"/>
      <c r="E131" s="88">
        <f t="shared" si="33"/>
        <v>0</v>
      </c>
      <c r="F131" s="96">
        <f>SUM(C131:E131)</f>
        <v>0</v>
      </c>
      <c r="H131" s="1"/>
    </row>
    <row r="132" spans="2:8" ht="15" thickBot="1">
      <c r="B132" s="95" t="str">
        <f>$K$22</f>
        <v>Christophe</v>
      </c>
      <c r="C132" s="88">
        <f t="shared" si="32"/>
        <v>0</v>
      </c>
      <c r="D132" s="82"/>
      <c r="E132" s="88">
        <f t="shared" si="33"/>
        <v>0</v>
      </c>
      <c r="F132" s="96">
        <f t="shared" ref="F132:F136" si="35">SUM(C132:E132)</f>
        <v>0</v>
      </c>
      <c r="H132" s="101" t="s">
        <v>136</v>
      </c>
    </row>
    <row r="133" spans="2:8">
      <c r="B133" s="95" t="str">
        <f>$K$23</f>
        <v>Pierre</v>
      </c>
      <c r="C133" s="88">
        <f t="shared" si="32"/>
        <v>0</v>
      </c>
      <c r="D133" s="82"/>
      <c r="E133" s="88">
        <f t="shared" si="33"/>
        <v>0</v>
      </c>
      <c r="F133" s="96">
        <f t="shared" si="35"/>
        <v>0</v>
      </c>
      <c r="H133" s="3"/>
    </row>
    <row r="134" spans="2:8">
      <c r="B134" s="95" t="str">
        <f>$K$24</f>
        <v>Henri</v>
      </c>
      <c r="C134" s="88">
        <f t="shared" si="32"/>
        <v>0</v>
      </c>
      <c r="D134" s="82"/>
      <c r="E134" s="88">
        <f t="shared" si="33"/>
        <v>0</v>
      </c>
      <c r="F134" s="96">
        <f t="shared" si="35"/>
        <v>0</v>
      </c>
      <c r="H134" s="1"/>
    </row>
    <row r="135" spans="2:8">
      <c r="B135" s="95" t="str">
        <f>$K$25</f>
        <v>Martin</v>
      </c>
      <c r="C135" s="88">
        <f t="shared" si="32"/>
        <v>0</v>
      </c>
      <c r="D135" s="82"/>
      <c r="E135" s="88">
        <f t="shared" si="33"/>
        <v>0</v>
      </c>
      <c r="F135" s="96">
        <f t="shared" si="35"/>
        <v>0</v>
      </c>
      <c r="H135" s="1"/>
    </row>
    <row r="136" spans="2:8" ht="15" thickBot="1">
      <c r="B136" s="97" t="str">
        <f>$K$26</f>
        <v>Louis</v>
      </c>
      <c r="C136" s="98">
        <f t="shared" si="32"/>
        <v>0</v>
      </c>
      <c r="D136" s="99"/>
      <c r="E136" s="98">
        <f t="shared" si="33"/>
        <v>0</v>
      </c>
      <c r="F136" s="100">
        <f t="shared" si="35"/>
        <v>0</v>
      </c>
      <c r="H136" s="1"/>
    </row>
  </sheetData>
  <sheetProtection selectLockedCells="1" pivotTables="0"/>
  <mergeCells count="32">
    <mergeCell ref="B17:E17"/>
    <mergeCell ref="F17:H17"/>
    <mergeCell ref="B16:H16"/>
    <mergeCell ref="B2:H2"/>
    <mergeCell ref="B3:H3"/>
    <mergeCell ref="B4:H6"/>
    <mergeCell ref="B7:H7"/>
    <mergeCell ref="B8:H8"/>
    <mergeCell ref="B9:H9"/>
    <mergeCell ref="B10:H10"/>
    <mergeCell ref="B11:H11"/>
    <mergeCell ref="B12:H12"/>
    <mergeCell ref="B15:H15"/>
    <mergeCell ref="B18:H18"/>
    <mergeCell ref="B19:E19"/>
    <mergeCell ref="B20:E20"/>
    <mergeCell ref="B21:E21"/>
    <mergeCell ref="B22:E22"/>
    <mergeCell ref="T21:U22"/>
    <mergeCell ref="T24:U25"/>
    <mergeCell ref="C36:D36"/>
    <mergeCell ref="E36:H36"/>
    <mergeCell ref="B30:H30"/>
    <mergeCell ref="B32:H32"/>
    <mergeCell ref="B33:H35"/>
    <mergeCell ref="B31:H31"/>
    <mergeCell ref="B23:E23"/>
    <mergeCell ref="B24:E24"/>
    <mergeCell ref="B25:E25"/>
    <mergeCell ref="B26:E26"/>
    <mergeCell ref="B29:H29"/>
    <mergeCell ref="B27:E27"/>
  </mergeCells>
  <dataValidations count="5">
    <dataValidation type="list" allowBlank="1" showInputMessage="1" sqref="G20:G26">
      <formula1>$L$20</formula1>
    </dataValidation>
    <dataValidation type="list" allowBlank="1" showInputMessage="1" showErrorMessage="1" sqref="H37">
      <formula1>$I$2:$I$34</formula1>
    </dataValidation>
    <dataValidation type="list" allowBlank="1" showInputMessage="1" showErrorMessage="1" sqref="F17:H17">
      <formula1>$K$32:$K$34</formula1>
    </dataValidation>
    <dataValidation type="list" allowBlank="1" showInputMessage="1" showErrorMessage="1" sqref="H19:H27 F19:F28">
      <formula1>$K$17:$K$26</formula1>
    </dataValidation>
    <dataValidation type="list" allowBlank="1" showInputMessage="1" sqref="B8:H8">
      <formula1>$O$2:$O$19</formula1>
    </dataValidation>
  </dataValidations>
  <printOptions horizontalCentered="1" verticalCentered="1"/>
  <pageMargins left="0" right="0" top="0.19685039370078741" bottom="0" header="0.31496062992125984" footer="0"/>
  <pageSetup paperSize="9" scale="97" orientation="portrait" r:id="rId1"/>
</worksheet>
</file>

<file path=xl/worksheets/sheet4.xml><?xml version="1.0" encoding="utf-8"?>
<worksheet xmlns="http://schemas.openxmlformats.org/spreadsheetml/2006/main" xmlns:r="http://schemas.openxmlformats.org/officeDocument/2006/relationships">
  <sheetPr codeName="Feuil39">
    <tabColor theme="9" tint="-0.249977111117893"/>
    <pageSetUpPr fitToPage="1"/>
  </sheetPr>
  <dimension ref="A1:X136"/>
  <sheetViews>
    <sheetView showGridLines="0" topLeftCell="A20" workbookViewId="0">
      <selection activeCell="H20" sqref="H20"/>
    </sheetView>
  </sheetViews>
  <sheetFormatPr baseColWidth="10" defaultColWidth="11.453125" defaultRowHeight="14.5"/>
  <cols>
    <col min="1" max="1" width="5.1796875" style="1" customWidth="1"/>
    <col min="2" max="2" width="20.7265625" style="3" customWidth="1"/>
    <col min="3" max="4" width="4.453125" style="3" customWidth="1"/>
    <col min="5" max="5" width="20.7265625" style="3" customWidth="1"/>
    <col min="6" max="6" width="23.1796875" style="3" customWidth="1"/>
    <col min="7" max="7" width="5.453125" style="3" customWidth="1"/>
    <col min="8" max="8" width="23.1796875" style="32" customWidth="1"/>
    <col min="9" max="9" width="11.7265625" style="32" customWidth="1"/>
    <col min="10" max="10" width="7.54296875" style="32" hidden="1" customWidth="1"/>
    <col min="11" max="11" width="7.54296875" style="33" hidden="1" customWidth="1"/>
    <col min="12" max="12" width="7.54296875" style="34" hidden="1" customWidth="1"/>
    <col min="13" max="13" width="7.54296875" style="35" hidden="1" customWidth="1"/>
    <col min="14" max="15" width="7.54296875" style="32" hidden="1" customWidth="1"/>
    <col min="16" max="16" width="32.7265625" style="32" hidden="1" customWidth="1"/>
    <col min="17" max="20" width="11.453125" style="1" customWidth="1"/>
    <col min="21" max="21" width="60.1796875" style="1" customWidth="1"/>
    <col min="22" max="22" width="54.81640625" style="1" customWidth="1"/>
    <col min="23" max="24" width="11.453125" style="1"/>
    <col min="25" max="16384" width="11.453125" style="3"/>
  </cols>
  <sheetData>
    <row r="1" spans="2:17" ht="3.75" customHeight="1" thickBot="1"/>
    <row r="2" spans="2:17" ht="47" thickTop="1">
      <c r="B2" s="159" t="s">
        <v>20</v>
      </c>
      <c r="C2" s="160"/>
      <c r="D2" s="160"/>
      <c r="E2" s="160"/>
      <c r="F2" s="161"/>
      <c r="G2" s="161"/>
      <c r="H2" s="162"/>
      <c r="O2" s="36" t="s">
        <v>19</v>
      </c>
      <c r="P2" s="37"/>
      <c r="Q2" s="9"/>
    </row>
    <row r="3" spans="2:17" ht="3" customHeight="1">
      <c r="B3" s="163"/>
      <c r="C3" s="139"/>
      <c r="D3" s="139"/>
      <c r="E3" s="139"/>
      <c r="F3" s="139"/>
      <c r="G3" s="139"/>
      <c r="H3" s="138"/>
      <c r="O3" s="36" t="s">
        <v>45</v>
      </c>
      <c r="P3" s="37"/>
      <c r="Q3" s="9"/>
    </row>
    <row r="4" spans="2:17" ht="4.5" customHeight="1">
      <c r="B4" s="164"/>
      <c r="C4" s="139"/>
      <c r="D4" s="139"/>
      <c r="E4" s="139"/>
      <c r="F4" s="139"/>
      <c r="G4" s="139"/>
      <c r="H4" s="138"/>
      <c r="O4" s="36" t="s">
        <v>47</v>
      </c>
    </row>
    <row r="5" spans="2:17" ht="4.5" customHeight="1">
      <c r="B5" s="140"/>
      <c r="C5" s="139"/>
      <c r="D5" s="139"/>
      <c r="E5" s="139"/>
      <c r="F5" s="139"/>
      <c r="G5" s="139"/>
      <c r="H5" s="138"/>
      <c r="O5" s="36" t="s">
        <v>48</v>
      </c>
    </row>
    <row r="6" spans="2:17" ht="4.5" customHeight="1" thickBot="1">
      <c r="B6" s="165"/>
      <c r="C6" s="134"/>
      <c r="D6" s="134"/>
      <c r="E6" s="134"/>
      <c r="F6" s="134"/>
      <c r="G6" s="134"/>
      <c r="H6" s="135"/>
      <c r="O6" s="36" t="s">
        <v>49</v>
      </c>
    </row>
    <row r="7" spans="2:17" ht="30.5" thickTop="1">
      <c r="B7" s="166"/>
      <c r="C7" s="167"/>
      <c r="D7" s="167"/>
      <c r="E7" s="167"/>
      <c r="F7" s="168"/>
      <c r="G7" s="168"/>
      <c r="H7" s="169"/>
      <c r="O7" s="36" t="s">
        <v>50</v>
      </c>
    </row>
    <row r="8" spans="2:17" ht="35.25" customHeight="1">
      <c r="B8" s="166"/>
      <c r="C8" s="167"/>
      <c r="D8" s="167"/>
      <c r="E8" s="167"/>
      <c r="F8" s="168"/>
      <c r="G8" s="168"/>
      <c r="H8" s="169"/>
      <c r="O8" s="36" t="s">
        <v>51</v>
      </c>
    </row>
    <row r="9" spans="2:17" ht="10.5" customHeight="1">
      <c r="B9" s="170"/>
      <c r="C9" s="171"/>
      <c r="D9" s="171"/>
      <c r="E9" s="171"/>
      <c r="F9" s="171"/>
      <c r="G9" s="171"/>
      <c r="H9" s="172"/>
      <c r="O9" s="36" t="s">
        <v>52</v>
      </c>
    </row>
    <row r="10" spans="2:17" ht="37.5" customHeight="1">
      <c r="B10" s="173"/>
      <c r="C10" s="174"/>
      <c r="D10" s="174"/>
      <c r="E10" s="174"/>
      <c r="F10" s="175"/>
      <c r="G10" s="175"/>
      <c r="H10" s="176"/>
      <c r="O10" s="36" t="s">
        <v>53</v>
      </c>
    </row>
    <row r="11" spans="2:17" ht="36" customHeight="1">
      <c r="B11" s="177"/>
      <c r="C11" s="178"/>
      <c r="D11" s="178"/>
      <c r="E11" s="178"/>
      <c r="F11" s="175"/>
      <c r="G11" s="175"/>
      <c r="H11" s="176"/>
      <c r="O11" s="36" t="s">
        <v>54</v>
      </c>
    </row>
    <row r="12" spans="2:17" ht="36" customHeight="1" thickBot="1">
      <c r="B12" s="179"/>
      <c r="C12" s="180"/>
      <c r="D12" s="180"/>
      <c r="E12" s="180"/>
      <c r="F12" s="180"/>
      <c r="G12" s="180"/>
      <c r="H12" s="181"/>
      <c r="O12" s="36" t="s">
        <v>55</v>
      </c>
    </row>
    <row r="13" spans="2:17" ht="19.5" customHeight="1" thickTop="1" thickBot="1">
      <c r="B13" s="28"/>
      <c r="C13" s="29"/>
      <c r="D13" s="29"/>
      <c r="E13" s="29"/>
      <c r="F13" s="29"/>
      <c r="G13" s="29"/>
      <c r="H13" s="38">
        <f ca="1">TODAY()</f>
        <v>42764</v>
      </c>
      <c r="O13" s="36" t="s">
        <v>56</v>
      </c>
    </row>
    <row r="14" spans="2:17" ht="19.5" customHeight="1" thickTop="1">
      <c r="B14" s="74"/>
      <c r="C14" s="73"/>
      <c r="D14" s="73"/>
      <c r="E14" s="73"/>
      <c r="F14" s="73"/>
      <c r="G14" s="73"/>
      <c r="H14" s="39"/>
      <c r="O14" s="36" t="s">
        <v>57</v>
      </c>
    </row>
    <row r="15" spans="2:17" ht="33">
      <c r="B15" s="182" t="s">
        <v>20</v>
      </c>
      <c r="C15" s="183"/>
      <c r="D15" s="183"/>
      <c r="E15" s="183"/>
      <c r="F15" s="184"/>
      <c r="G15" s="184"/>
      <c r="H15" s="185"/>
      <c r="O15" s="36" t="s">
        <v>58</v>
      </c>
    </row>
    <row r="16" spans="2:17" ht="19.5" customHeight="1" thickBot="1">
      <c r="B16" s="158"/>
      <c r="C16" s="134"/>
      <c r="D16" s="134"/>
      <c r="E16" s="134"/>
      <c r="F16" s="134"/>
      <c r="G16" s="134"/>
      <c r="H16" s="135"/>
      <c r="O16" s="36" t="s">
        <v>59</v>
      </c>
    </row>
    <row r="17" spans="2:21" ht="23.5" thickTop="1" thickBot="1">
      <c r="B17" s="153" t="s">
        <v>92</v>
      </c>
      <c r="C17" s="154"/>
      <c r="D17" s="154"/>
      <c r="E17" s="154"/>
      <c r="F17" s="155" t="s">
        <v>159</v>
      </c>
      <c r="G17" s="156"/>
      <c r="H17" s="157"/>
      <c r="K17" s="33" t="str">
        <f>Agents!A1</f>
        <v>Alain</v>
      </c>
      <c r="O17" s="36" t="s">
        <v>60</v>
      </c>
      <c r="S17" s="113" t="s">
        <v>165</v>
      </c>
    </row>
    <row r="18" spans="2:21" s="1" customFormat="1" ht="16" thickTop="1">
      <c r="B18" s="149"/>
      <c r="C18" s="150"/>
      <c r="D18" s="150"/>
      <c r="E18" s="150"/>
      <c r="F18" s="150"/>
      <c r="G18" s="150"/>
      <c r="H18" s="151"/>
      <c r="I18" s="32"/>
      <c r="J18" s="32"/>
      <c r="K18" s="33" t="str">
        <f>Agents!A2</f>
        <v>Laurent</v>
      </c>
      <c r="L18" s="32"/>
      <c r="M18" s="32"/>
      <c r="N18" s="32"/>
      <c r="O18" s="36" t="s">
        <v>61</v>
      </c>
      <c r="P18" s="32"/>
      <c r="R18" s="103" t="str">
        <f t="array" aca="1" ref="R18" ca="1">IFERROR(OFFSET(F$18,MATCH(0,COUNTIF(R$17:R17,$F$19:$F$26),0),),"")</f>
        <v>Louis</v>
      </c>
    </row>
    <row r="19" spans="2:21" s="1" customFormat="1" ht="35.25" customHeight="1">
      <c r="B19" s="147" t="s">
        <v>22</v>
      </c>
      <c r="C19" s="152"/>
      <c r="D19" s="152"/>
      <c r="E19" s="152"/>
      <c r="F19" s="17" t="s">
        <v>146</v>
      </c>
      <c r="G19" s="58" t="s">
        <v>81</v>
      </c>
      <c r="H19" s="20" t="s">
        <v>143</v>
      </c>
      <c r="I19" s="32"/>
      <c r="J19" s="32"/>
      <c r="K19" s="33" t="str">
        <f>Agents!A3</f>
        <v>Didier</v>
      </c>
      <c r="L19" s="32"/>
      <c r="M19" s="32"/>
      <c r="N19" s="32"/>
      <c r="O19" s="36" t="s">
        <v>62</v>
      </c>
      <c r="P19" s="32"/>
      <c r="R19" s="103" t="str">
        <f t="array" aca="1" ref="R19" ca="1">IFERROR(OFFSET(F$18,MATCH(0,COUNTIF(R$17:R18,$F$19:$F$26),0),),"")</f>
        <v>Laurent</v>
      </c>
      <c r="T19" s="1" t="s">
        <v>167</v>
      </c>
    </row>
    <row r="20" spans="2:21" s="1" customFormat="1" ht="35.25" customHeight="1">
      <c r="B20" s="141" t="s">
        <v>148</v>
      </c>
      <c r="C20" s="142"/>
      <c r="D20" s="142"/>
      <c r="E20" s="142"/>
      <c r="F20" s="17" t="s">
        <v>139</v>
      </c>
      <c r="G20" s="22"/>
      <c r="H20" s="20" t="s">
        <v>142</v>
      </c>
      <c r="I20" s="34"/>
      <c r="J20" s="32"/>
      <c r="K20" s="33" t="str">
        <f>Agents!A4</f>
        <v>Stephane</v>
      </c>
      <c r="L20" s="34" t="s">
        <v>81</v>
      </c>
      <c r="M20" s="35"/>
      <c r="N20" s="32"/>
      <c r="O20" s="32"/>
      <c r="P20" s="32"/>
      <c r="R20" s="103" t="str">
        <f t="array" aca="1" ref="R20" ca="1">IFERROR(OFFSET(F$18,MATCH(0,COUNTIF(R$17:R19,$F$19:$F$26),0),),"")</f>
        <v>Didier</v>
      </c>
      <c r="T20" s="1" t="s">
        <v>163</v>
      </c>
    </row>
    <row r="21" spans="2:21" s="1" customFormat="1" ht="35.25" customHeight="1">
      <c r="B21" s="141" t="s">
        <v>24</v>
      </c>
      <c r="C21" s="142"/>
      <c r="D21" s="142"/>
      <c r="E21" s="142"/>
      <c r="F21" s="17" t="s">
        <v>21</v>
      </c>
      <c r="G21" s="22"/>
      <c r="H21" s="20"/>
      <c r="I21" s="34"/>
      <c r="J21" s="32"/>
      <c r="K21" s="33" t="str">
        <f>Agents!A5</f>
        <v>Patrick</v>
      </c>
      <c r="L21" s="34"/>
      <c r="M21" s="35"/>
      <c r="N21" s="32"/>
      <c r="O21" s="32"/>
      <c r="P21" s="32"/>
      <c r="R21" s="103" t="str">
        <f t="array" aca="1" ref="R21" ca="1">IFERROR(OFFSET(F$18,MATCH(0,COUNTIF(R$17:R20,$F$19:$F$26),0),),"")</f>
        <v>Patrick</v>
      </c>
      <c r="T21" s="186" t="s">
        <v>168</v>
      </c>
      <c r="U21" s="187"/>
    </row>
    <row r="22" spans="2:21" s="1" customFormat="1" ht="35.25" customHeight="1">
      <c r="B22" s="141" t="s">
        <v>153</v>
      </c>
      <c r="C22" s="142"/>
      <c r="D22" s="142"/>
      <c r="E22" s="142"/>
      <c r="F22" s="17" t="s">
        <v>141</v>
      </c>
      <c r="G22" s="22"/>
      <c r="H22" s="20"/>
      <c r="I22" s="34"/>
      <c r="J22" s="32"/>
      <c r="K22" s="33" t="str">
        <f>Agents!A6</f>
        <v>Christophe</v>
      </c>
      <c r="L22" s="34"/>
      <c r="M22" s="35"/>
      <c r="N22" s="32"/>
      <c r="O22" s="36"/>
      <c r="P22" s="32"/>
      <c r="R22" s="103" t="str">
        <f t="array" aca="1" ref="R22" ca="1">IFERROR(OFFSET(F$18,MATCH(0,COUNTIF(R$17:R21,$F$19:$F$26),0),),"")</f>
        <v>Martin</v>
      </c>
      <c r="T22" s="188"/>
      <c r="U22" s="189"/>
    </row>
    <row r="23" spans="2:21" s="1" customFormat="1" ht="35.25" customHeight="1">
      <c r="B23" s="141" t="s">
        <v>154</v>
      </c>
      <c r="C23" s="142"/>
      <c r="D23" s="142"/>
      <c r="E23" s="142"/>
      <c r="F23" s="17" t="s">
        <v>141</v>
      </c>
      <c r="G23" s="22"/>
      <c r="H23" s="20"/>
      <c r="I23" s="34"/>
      <c r="J23" s="32"/>
      <c r="K23" s="33" t="str">
        <f>Agents!A7</f>
        <v>Pierre</v>
      </c>
      <c r="L23" s="34"/>
      <c r="M23" s="35"/>
      <c r="N23" s="32"/>
      <c r="O23" s="32"/>
      <c r="P23" s="32"/>
      <c r="R23" s="103" t="str">
        <f t="array" aca="1" ref="R23" ca="1">IFERROR(OFFSET(F$18,MATCH(0,COUNTIF(R$17:R22,$F$19:$F$26),0),),"")</f>
        <v>Henri</v>
      </c>
      <c r="T23" s="186" t="s">
        <v>169</v>
      </c>
      <c r="U23" s="187"/>
    </row>
    <row r="24" spans="2:21" s="1" customFormat="1" ht="35.25" customHeight="1">
      <c r="B24" s="141" t="s">
        <v>155</v>
      </c>
      <c r="C24" s="142"/>
      <c r="D24" s="142"/>
      <c r="E24" s="142"/>
      <c r="F24" s="17" t="s">
        <v>145</v>
      </c>
      <c r="G24" s="22"/>
      <c r="H24" s="20"/>
      <c r="I24" s="34"/>
      <c r="J24" s="32"/>
      <c r="K24" s="33" t="str">
        <f>Agents!A8</f>
        <v>Henri</v>
      </c>
      <c r="L24" s="34"/>
      <c r="M24" s="35"/>
      <c r="N24" s="32"/>
      <c r="O24" s="32"/>
      <c r="P24" s="32"/>
      <c r="R24" s="103" t="str">
        <f t="array" aca="1" ref="R24" ca="1">IFERROR(OFFSET(F$18,MATCH(0,COUNTIF(R$17:R23,$F$19:$F$26),0),),"")</f>
        <v/>
      </c>
      <c r="T24" s="188"/>
      <c r="U24" s="189"/>
    </row>
    <row r="25" spans="2:21" s="1" customFormat="1" ht="35.25" customHeight="1">
      <c r="B25" s="141" t="s">
        <v>156</v>
      </c>
      <c r="C25" s="142"/>
      <c r="D25" s="142"/>
      <c r="E25" s="142"/>
      <c r="F25" s="17" t="s">
        <v>145</v>
      </c>
      <c r="G25" s="22"/>
      <c r="H25" s="20"/>
      <c r="I25" s="34"/>
      <c r="J25" s="32"/>
      <c r="K25" s="33" t="str">
        <f>Agents!A9</f>
        <v>Martin</v>
      </c>
      <c r="L25" s="34"/>
      <c r="M25" s="35"/>
      <c r="N25" s="32"/>
      <c r="O25" s="32"/>
      <c r="P25" s="32"/>
      <c r="R25" s="103" t="str">
        <f t="array" aca="1" ref="R25" ca="1">IFERROR(OFFSET(F$18,MATCH(0,COUNTIF(R$17:R24,$F$19:$F$26),0),),"")</f>
        <v/>
      </c>
    </row>
    <row r="26" spans="2:21" s="1" customFormat="1" ht="35.25" customHeight="1">
      <c r="B26" s="141" t="s">
        <v>29</v>
      </c>
      <c r="C26" s="142"/>
      <c r="D26" s="142"/>
      <c r="E26" s="142"/>
      <c r="F26" s="17" t="s">
        <v>144</v>
      </c>
      <c r="G26" s="22"/>
      <c r="H26" s="20"/>
      <c r="I26" s="34"/>
      <c r="J26" s="32"/>
      <c r="K26" s="33" t="str">
        <f>Agents!A10</f>
        <v>Louis</v>
      </c>
      <c r="L26" s="34"/>
      <c r="M26" s="35"/>
      <c r="N26" s="32"/>
      <c r="O26" s="32"/>
      <c r="P26" s="32"/>
      <c r="R26" s="103" t="str">
        <f ca="1">IFERROR(OFFSET(F$18,MATCH(0,COUNTIF(R$17:R25,$F$19:$F$27),0),),"")</f>
        <v/>
      </c>
    </row>
    <row r="27" spans="2:21" ht="34.5" customHeight="1">
      <c r="B27" s="147" t="s">
        <v>137</v>
      </c>
      <c r="C27" s="148"/>
      <c r="D27" s="148"/>
      <c r="E27" s="148"/>
      <c r="F27" s="17" t="s">
        <v>140</v>
      </c>
      <c r="G27" s="58" t="s">
        <v>81</v>
      </c>
      <c r="H27" s="20" t="s">
        <v>21</v>
      </c>
      <c r="I27" s="34"/>
      <c r="R27" s="103" t="str">
        <f ca="1">IFERROR(OFFSET(F$18,MATCH(0,COUNTIF(R$17:R26,$F$19:$F$27),0),),"")</f>
        <v/>
      </c>
      <c r="T27" s="129" t="s">
        <v>166</v>
      </c>
      <c r="U27" s="130"/>
    </row>
    <row r="28" spans="2:21" ht="8.25" customHeight="1" thickBot="1">
      <c r="B28" s="72"/>
      <c r="C28" s="75"/>
      <c r="D28" s="75"/>
      <c r="E28" s="75"/>
      <c r="F28" s="17"/>
      <c r="G28" s="75"/>
      <c r="H28" s="76"/>
      <c r="I28" s="34"/>
      <c r="T28" s="130"/>
      <c r="U28" s="130"/>
    </row>
    <row r="29" spans="2:21" ht="21.75" customHeight="1" thickTop="1">
      <c r="B29" s="143" t="s">
        <v>86</v>
      </c>
      <c r="C29" s="144"/>
      <c r="D29" s="145"/>
      <c r="E29" s="145"/>
      <c r="F29" s="145"/>
      <c r="G29" s="145"/>
      <c r="H29" s="146"/>
      <c r="I29" s="34"/>
    </row>
    <row r="30" spans="2:21" ht="5.25" customHeight="1">
      <c r="B30" s="136"/>
      <c r="C30" s="137"/>
      <c r="D30" s="137"/>
      <c r="E30" s="137"/>
      <c r="F30" s="137"/>
      <c r="G30" s="137"/>
      <c r="H30" s="138"/>
      <c r="I30" s="34"/>
    </row>
    <row r="31" spans="2:21" ht="18.75" customHeight="1">
      <c r="B31" s="136"/>
      <c r="C31" s="139"/>
      <c r="D31" s="139"/>
      <c r="E31" s="139"/>
      <c r="F31" s="139"/>
      <c r="G31" s="139"/>
      <c r="H31" s="138"/>
      <c r="I31" s="34"/>
    </row>
    <row r="32" spans="2:21" ht="5.25" customHeight="1">
      <c r="B32" s="136"/>
      <c r="C32" s="137"/>
      <c r="D32" s="137"/>
      <c r="E32" s="137"/>
      <c r="F32" s="137"/>
      <c r="G32" s="137"/>
      <c r="H32" s="138"/>
      <c r="I32" s="34"/>
      <c r="K32" s="33" t="str">
        <f>Agents!A14</f>
        <v>ANDRÉ</v>
      </c>
    </row>
    <row r="33" spans="2:16" ht="18.75" customHeight="1">
      <c r="B33" s="136"/>
      <c r="C33" s="139"/>
      <c r="D33" s="139"/>
      <c r="E33" s="139"/>
      <c r="F33" s="139"/>
      <c r="G33" s="139"/>
      <c r="H33" s="138"/>
      <c r="I33" s="34"/>
      <c r="K33" s="33" t="str">
        <f>Agents!A15</f>
        <v>SÉVERINE</v>
      </c>
    </row>
    <row r="34" spans="2:16" ht="5.25" customHeight="1">
      <c r="B34" s="140"/>
      <c r="C34" s="139"/>
      <c r="D34" s="139"/>
      <c r="E34" s="139"/>
      <c r="F34" s="139"/>
      <c r="G34" s="139"/>
      <c r="H34" s="138"/>
      <c r="I34" s="34"/>
      <c r="K34" s="33" t="str">
        <f>Agents!A16</f>
        <v>XXXX</v>
      </c>
    </row>
    <row r="35" spans="2:16" ht="18.75" customHeight="1">
      <c r="B35" s="140"/>
      <c r="C35" s="139"/>
      <c r="D35" s="139"/>
      <c r="E35" s="139"/>
      <c r="F35" s="139"/>
      <c r="G35" s="139"/>
      <c r="H35" s="138"/>
      <c r="I35" s="34"/>
    </row>
    <row r="36" spans="2:16" ht="5.25" customHeight="1" thickBot="1">
      <c r="B36" s="24"/>
      <c r="C36" s="131"/>
      <c r="D36" s="132"/>
      <c r="E36" s="133"/>
      <c r="F36" s="134"/>
      <c r="G36" s="134"/>
      <c r="H36" s="135"/>
    </row>
    <row r="37" spans="2:16" ht="15" thickTop="1">
      <c r="B37" s="26"/>
      <c r="C37" s="26"/>
      <c r="D37" s="26"/>
      <c r="E37" s="26"/>
      <c r="F37" s="26"/>
      <c r="G37" s="26"/>
      <c r="H37" s="27"/>
    </row>
    <row r="38" spans="2:16" s="1" customFormat="1">
      <c r="H38" s="32"/>
      <c r="I38" s="32"/>
      <c r="J38" s="32"/>
      <c r="K38" s="33"/>
      <c r="L38" s="34"/>
      <c r="M38" s="35"/>
      <c r="N38" s="32"/>
      <c r="O38" s="32"/>
      <c r="P38" s="32"/>
    </row>
    <row r="39" spans="2:16" s="1" customFormat="1">
      <c r="B39" s="78" t="str">
        <f>$K$17</f>
        <v>Alain</v>
      </c>
      <c r="C39" s="87">
        <f t="shared" ref="C39:C48" si="0">COUNTIF($F$19,K17)</f>
        <v>0</v>
      </c>
      <c r="D39" s="79"/>
      <c r="E39" s="87">
        <f t="shared" ref="E39:E48" si="1">COUNTIF($H$19,K17)</f>
        <v>0</v>
      </c>
      <c r="F39" s="80">
        <f t="shared" ref="F39:F42" si="2">SUM(C39:E39)</f>
        <v>0</v>
      </c>
      <c r="I39" s="32"/>
      <c r="J39" s="32"/>
      <c r="K39" s="111"/>
      <c r="L39" s="112"/>
      <c r="M39" s="104"/>
      <c r="N39" s="111"/>
      <c r="O39" s="32"/>
      <c r="P39" s="32"/>
    </row>
    <row r="40" spans="2:16" s="1" customFormat="1">
      <c r="B40" s="81" t="str">
        <f>$K$18</f>
        <v>Laurent</v>
      </c>
      <c r="C40" s="88">
        <f t="shared" si="0"/>
        <v>0</v>
      </c>
      <c r="D40" s="82"/>
      <c r="E40" s="88">
        <f t="shared" si="1"/>
        <v>0</v>
      </c>
      <c r="F40" s="83">
        <f t="shared" si="2"/>
        <v>0</v>
      </c>
      <c r="G40" s="14"/>
      <c r="I40" s="32"/>
      <c r="J40" s="32"/>
      <c r="K40" s="111"/>
      <c r="L40" s="112"/>
      <c r="M40" s="104"/>
      <c r="N40" s="111"/>
      <c r="O40" s="32"/>
      <c r="P40" s="32"/>
    </row>
    <row r="41" spans="2:16" s="1" customFormat="1">
      <c r="B41" s="81" t="str">
        <f>$K$19</f>
        <v>Didier</v>
      </c>
      <c r="C41" s="88">
        <f t="shared" si="0"/>
        <v>0</v>
      </c>
      <c r="D41" s="82"/>
      <c r="E41" s="88">
        <f t="shared" si="1"/>
        <v>0</v>
      </c>
      <c r="F41" s="83">
        <f t="shared" si="2"/>
        <v>0</v>
      </c>
      <c r="I41" s="32"/>
      <c r="J41" s="32"/>
      <c r="K41" s="111"/>
      <c r="L41" s="112"/>
      <c r="M41" s="104"/>
      <c r="N41" s="111"/>
      <c r="O41" s="32"/>
      <c r="P41" s="32"/>
    </row>
    <row r="42" spans="2:16" s="1" customFormat="1">
      <c r="B42" s="81" t="str">
        <f>$K$20</f>
        <v>Stephane</v>
      </c>
      <c r="C42" s="88">
        <f t="shared" si="0"/>
        <v>0</v>
      </c>
      <c r="D42" s="82"/>
      <c r="E42" s="88">
        <f t="shared" si="1"/>
        <v>0</v>
      </c>
      <c r="F42" s="83">
        <f t="shared" si="2"/>
        <v>0</v>
      </c>
      <c r="I42" s="32"/>
      <c r="J42" s="32"/>
      <c r="K42" s="111"/>
      <c r="L42" s="112"/>
      <c r="M42" s="104"/>
      <c r="N42" s="111"/>
      <c r="O42" s="32"/>
      <c r="P42" s="32"/>
    </row>
    <row r="43" spans="2:16" s="1" customFormat="1">
      <c r="B43" s="81" t="str">
        <f>$K$21</f>
        <v>Patrick</v>
      </c>
      <c r="C43" s="88">
        <f t="shared" si="0"/>
        <v>0</v>
      </c>
      <c r="D43" s="82"/>
      <c r="E43" s="88">
        <f t="shared" si="1"/>
        <v>0</v>
      </c>
      <c r="F43" s="83">
        <f>SUM(C43:E43)</f>
        <v>0</v>
      </c>
      <c r="H43" s="1" t="s">
        <v>22</v>
      </c>
      <c r="I43" s="32"/>
      <c r="J43" s="32"/>
      <c r="K43" s="111"/>
      <c r="L43" s="112"/>
      <c r="M43" s="104"/>
      <c r="N43" s="111"/>
      <c r="O43" s="32"/>
      <c r="P43" s="32"/>
    </row>
    <row r="44" spans="2:16" s="1" customFormat="1">
      <c r="B44" s="81" t="str">
        <f>$K$22</f>
        <v>Christophe</v>
      </c>
      <c r="C44" s="88">
        <f t="shared" si="0"/>
        <v>0</v>
      </c>
      <c r="D44" s="82"/>
      <c r="E44" s="88">
        <f t="shared" si="1"/>
        <v>0</v>
      </c>
      <c r="F44" s="83">
        <f t="shared" ref="F44:F48" si="3">SUM(C44:E44)</f>
        <v>0</v>
      </c>
      <c r="I44" s="32"/>
      <c r="J44" s="32"/>
      <c r="K44" s="111"/>
      <c r="L44" s="112"/>
      <c r="M44" s="104"/>
      <c r="N44" s="111"/>
      <c r="O44" s="32"/>
      <c r="P44" s="32"/>
    </row>
    <row r="45" spans="2:16" s="1" customFormat="1">
      <c r="B45" s="81" t="str">
        <f>$K$23</f>
        <v>Pierre</v>
      </c>
      <c r="C45" s="88">
        <f t="shared" si="0"/>
        <v>0</v>
      </c>
      <c r="D45" s="82"/>
      <c r="E45" s="88">
        <f t="shared" si="1"/>
        <v>1</v>
      </c>
      <c r="F45" s="83">
        <f t="shared" si="3"/>
        <v>1</v>
      </c>
      <c r="I45" s="32"/>
      <c r="J45" s="32"/>
      <c r="K45" s="111"/>
      <c r="L45" s="112"/>
      <c r="M45" s="104"/>
      <c r="N45" s="111"/>
      <c r="O45" s="32"/>
      <c r="P45" s="32"/>
    </row>
    <row r="46" spans="2:16" s="1" customFormat="1">
      <c r="B46" s="81" t="str">
        <f>$K$24</f>
        <v>Henri</v>
      </c>
      <c r="C46" s="88">
        <f t="shared" si="0"/>
        <v>0</v>
      </c>
      <c r="D46" s="82"/>
      <c r="E46" s="88">
        <f t="shared" si="1"/>
        <v>0</v>
      </c>
      <c r="F46" s="83">
        <f t="shared" si="3"/>
        <v>0</v>
      </c>
      <c r="I46" s="32"/>
      <c r="J46" s="32"/>
      <c r="K46" s="111"/>
      <c r="L46" s="112"/>
      <c r="M46" s="104"/>
      <c r="N46" s="111"/>
      <c r="O46" s="32"/>
      <c r="P46" s="32"/>
    </row>
    <row r="47" spans="2:16" s="1" customFormat="1">
      <c r="B47" s="81" t="str">
        <f>$K$25</f>
        <v>Martin</v>
      </c>
      <c r="C47" s="88">
        <f t="shared" si="0"/>
        <v>0</v>
      </c>
      <c r="D47" s="82"/>
      <c r="E47" s="88">
        <f t="shared" si="1"/>
        <v>0</v>
      </c>
      <c r="F47" s="83">
        <f t="shared" si="3"/>
        <v>0</v>
      </c>
      <c r="I47" s="32"/>
      <c r="J47" s="32"/>
      <c r="K47" s="111"/>
      <c r="L47" s="112"/>
      <c r="M47" s="104"/>
      <c r="N47" s="111"/>
      <c r="O47" s="32"/>
      <c r="P47" s="32"/>
    </row>
    <row r="48" spans="2:16" s="1" customFormat="1">
      <c r="B48" s="84" t="str">
        <f>$K$26</f>
        <v>Louis</v>
      </c>
      <c r="C48" s="89">
        <f t="shared" si="0"/>
        <v>1</v>
      </c>
      <c r="D48" s="85"/>
      <c r="E48" s="89">
        <f t="shared" si="1"/>
        <v>0</v>
      </c>
      <c r="F48" s="86">
        <f t="shared" si="3"/>
        <v>1</v>
      </c>
      <c r="I48" s="32"/>
      <c r="J48" s="32"/>
      <c r="K48" s="111"/>
      <c r="L48" s="112"/>
      <c r="M48" s="104"/>
      <c r="N48" s="111"/>
      <c r="O48" s="32"/>
      <c r="P48" s="32"/>
    </row>
    <row r="49" spans="2:16" s="1" customFormat="1">
      <c r="B49" s="4"/>
      <c r="C49" s="71"/>
      <c r="D49" s="4"/>
      <c r="E49" s="71"/>
      <c r="F49" s="4"/>
      <c r="I49" s="32"/>
      <c r="J49" s="32"/>
      <c r="K49" s="111"/>
      <c r="L49" s="112"/>
      <c r="M49" s="104"/>
      <c r="N49" s="111"/>
      <c r="O49" s="32"/>
      <c r="P49" s="32"/>
    </row>
    <row r="50" spans="2:16" s="1" customFormat="1">
      <c r="B50" s="78" t="str">
        <f>$K$17</f>
        <v>Alain</v>
      </c>
      <c r="C50" s="87">
        <f t="shared" ref="C50:C59" si="4">COUNTIF($F$20,K17)</f>
        <v>0</v>
      </c>
      <c r="D50" s="79"/>
      <c r="E50" s="87">
        <f t="shared" ref="E50:E59" si="5">COUNTIF($H$20,K17)</f>
        <v>0</v>
      </c>
      <c r="F50" s="80">
        <f t="shared" ref="F50:F53" si="6">SUM(C50:E50)</f>
        <v>0</v>
      </c>
      <c r="I50" s="32"/>
      <c r="J50" s="32"/>
      <c r="K50" s="111"/>
      <c r="L50" s="112"/>
      <c r="M50" s="104"/>
      <c r="N50" s="111"/>
      <c r="O50" s="32"/>
      <c r="P50" s="32"/>
    </row>
    <row r="51" spans="2:16" s="1" customFormat="1">
      <c r="B51" s="81" t="str">
        <f>$K$18</f>
        <v>Laurent</v>
      </c>
      <c r="C51" s="88">
        <f t="shared" si="4"/>
        <v>1</v>
      </c>
      <c r="D51" s="82"/>
      <c r="E51" s="88">
        <f t="shared" si="5"/>
        <v>0</v>
      </c>
      <c r="F51" s="83">
        <f t="shared" si="6"/>
        <v>1</v>
      </c>
      <c r="I51" s="32"/>
      <c r="J51" s="32"/>
      <c r="K51" s="111"/>
      <c r="L51" s="112"/>
      <c r="M51" s="104"/>
      <c r="N51" s="111"/>
      <c r="O51" s="32"/>
      <c r="P51" s="32"/>
    </row>
    <row r="52" spans="2:16" s="1" customFormat="1">
      <c r="B52" s="81" t="str">
        <f>$K$19</f>
        <v>Didier</v>
      </c>
      <c r="C52" s="88">
        <f t="shared" si="4"/>
        <v>0</v>
      </c>
      <c r="D52" s="82"/>
      <c r="E52" s="88">
        <f t="shared" si="5"/>
        <v>0</v>
      </c>
      <c r="F52" s="83">
        <f t="shared" si="6"/>
        <v>0</v>
      </c>
      <c r="I52" s="32"/>
      <c r="J52" s="32"/>
      <c r="K52" s="111"/>
      <c r="L52" s="112"/>
      <c r="M52" s="104"/>
      <c r="N52" s="111"/>
      <c r="O52" s="32"/>
      <c r="P52" s="32"/>
    </row>
    <row r="53" spans="2:16" s="1" customFormat="1">
      <c r="B53" s="81" t="str">
        <f>$K$20</f>
        <v>Stephane</v>
      </c>
      <c r="C53" s="88">
        <f t="shared" si="4"/>
        <v>0</v>
      </c>
      <c r="D53" s="82"/>
      <c r="E53" s="88">
        <f t="shared" si="5"/>
        <v>0</v>
      </c>
      <c r="F53" s="83">
        <f t="shared" si="6"/>
        <v>0</v>
      </c>
      <c r="I53" s="32"/>
      <c r="J53" s="32"/>
      <c r="K53" s="111"/>
      <c r="L53" s="112"/>
      <c r="M53" s="104"/>
      <c r="N53" s="111"/>
      <c r="O53" s="32"/>
      <c r="P53" s="32"/>
    </row>
    <row r="54" spans="2:16" s="1" customFormat="1">
      <c r="B54" s="81" t="str">
        <f>$K$21</f>
        <v>Patrick</v>
      </c>
      <c r="C54" s="88">
        <f t="shared" si="4"/>
        <v>0</v>
      </c>
      <c r="D54" s="82"/>
      <c r="E54" s="88">
        <f t="shared" si="5"/>
        <v>0</v>
      </c>
      <c r="F54" s="83">
        <f>SUM(C54:E54)</f>
        <v>0</v>
      </c>
      <c r="H54" s="1" t="s">
        <v>148</v>
      </c>
      <c r="I54" s="32"/>
      <c r="J54" s="32"/>
      <c r="K54" s="111"/>
      <c r="L54" s="112"/>
      <c r="M54" s="104"/>
      <c r="N54" s="111"/>
      <c r="O54" s="32"/>
      <c r="P54" s="32"/>
    </row>
    <row r="55" spans="2:16" s="1" customFormat="1">
      <c r="B55" s="81" t="str">
        <f>$K$22</f>
        <v>Christophe</v>
      </c>
      <c r="C55" s="88">
        <f t="shared" si="4"/>
        <v>0</v>
      </c>
      <c r="D55" s="82"/>
      <c r="E55" s="88">
        <f t="shared" si="5"/>
        <v>1</v>
      </c>
      <c r="F55" s="83">
        <f t="shared" ref="F55:F59" si="7">SUM(C55:E55)</f>
        <v>1</v>
      </c>
      <c r="I55" s="32"/>
      <c r="J55" s="32"/>
      <c r="K55" s="111"/>
      <c r="L55" s="112"/>
      <c r="M55" s="104"/>
      <c r="N55" s="111"/>
      <c r="O55" s="32"/>
      <c r="P55" s="32"/>
    </row>
    <row r="56" spans="2:16" s="1" customFormat="1">
      <c r="B56" s="81" t="str">
        <f>$K$23</f>
        <v>Pierre</v>
      </c>
      <c r="C56" s="88">
        <f t="shared" si="4"/>
        <v>0</v>
      </c>
      <c r="D56" s="82"/>
      <c r="E56" s="88">
        <f t="shared" si="5"/>
        <v>0</v>
      </c>
      <c r="F56" s="83">
        <f t="shared" si="7"/>
        <v>0</v>
      </c>
      <c r="I56" s="32"/>
      <c r="J56" s="32"/>
      <c r="K56" s="105"/>
      <c r="L56" s="106"/>
      <c r="M56" s="104"/>
      <c r="N56" s="107"/>
      <c r="O56" s="32"/>
      <c r="P56" s="32"/>
    </row>
    <row r="57" spans="2:16" s="1" customFormat="1">
      <c r="B57" s="81" t="str">
        <f>$K$24</f>
        <v>Henri</v>
      </c>
      <c r="C57" s="88">
        <f t="shared" si="4"/>
        <v>0</v>
      </c>
      <c r="D57" s="82"/>
      <c r="E57" s="88">
        <f t="shared" si="5"/>
        <v>0</v>
      </c>
      <c r="F57" s="83">
        <f t="shared" si="7"/>
        <v>0</v>
      </c>
      <c r="I57" s="32"/>
      <c r="J57" s="32"/>
      <c r="K57" s="105"/>
      <c r="L57" s="106"/>
      <c r="M57" s="104"/>
      <c r="N57" s="107"/>
      <c r="O57" s="32"/>
      <c r="P57" s="32"/>
    </row>
    <row r="58" spans="2:16" s="1" customFormat="1">
      <c r="B58" s="81" t="str">
        <f>$K$25</f>
        <v>Martin</v>
      </c>
      <c r="C58" s="88">
        <f t="shared" si="4"/>
        <v>0</v>
      </c>
      <c r="D58" s="82"/>
      <c r="E58" s="88">
        <f t="shared" si="5"/>
        <v>0</v>
      </c>
      <c r="F58" s="83">
        <f t="shared" si="7"/>
        <v>0</v>
      </c>
      <c r="I58" s="32"/>
      <c r="J58" s="32"/>
      <c r="K58" s="108"/>
      <c r="L58" s="105"/>
      <c r="M58" s="109"/>
      <c r="N58" s="110"/>
      <c r="O58" s="32"/>
      <c r="P58" s="32"/>
    </row>
    <row r="59" spans="2:16" s="1" customFormat="1">
      <c r="B59" s="84" t="str">
        <f>$K$26</f>
        <v>Louis</v>
      </c>
      <c r="C59" s="89">
        <f t="shared" si="4"/>
        <v>0</v>
      </c>
      <c r="D59" s="85"/>
      <c r="E59" s="89">
        <f t="shared" si="5"/>
        <v>0</v>
      </c>
      <c r="F59" s="86">
        <f t="shared" si="7"/>
        <v>0</v>
      </c>
      <c r="I59" s="32"/>
      <c r="J59" s="32"/>
      <c r="K59" s="33"/>
      <c r="L59" s="34"/>
      <c r="M59" s="35"/>
      <c r="N59" s="32"/>
      <c r="O59" s="32"/>
      <c r="P59" s="32"/>
    </row>
    <row r="60" spans="2:16" s="1" customFormat="1">
      <c r="B60" s="4"/>
      <c r="C60" s="71"/>
      <c r="D60" s="4"/>
      <c r="E60" s="71"/>
      <c r="F60" s="4"/>
      <c r="I60" s="32"/>
      <c r="J60" s="32"/>
      <c r="K60" s="33"/>
      <c r="L60" s="34"/>
      <c r="M60" s="35"/>
      <c r="N60" s="32"/>
      <c r="O60" s="32"/>
      <c r="P60" s="32"/>
    </row>
    <row r="61" spans="2:16" s="1" customFormat="1">
      <c r="B61" s="78" t="str">
        <f>$K$17</f>
        <v>Alain</v>
      </c>
      <c r="C61" s="87">
        <f t="shared" ref="C61:C70" si="8">COUNTIF($F$21,K17)</f>
        <v>0</v>
      </c>
      <c r="D61" s="79"/>
      <c r="E61" s="87">
        <f t="shared" ref="E61:E70" si="9">COUNTIF($H$21,K17)</f>
        <v>0</v>
      </c>
      <c r="F61" s="80">
        <f t="shared" ref="F61:F64" si="10">SUM(C61:E61)</f>
        <v>0</v>
      </c>
      <c r="I61" s="32"/>
      <c r="J61" s="32"/>
      <c r="K61" s="33"/>
      <c r="L61" s="34"/>
      <c r="M61" s="35"/>
      <c r="N61" s="32"/>
      <c r="O61" s="32"/>
      <c r="P61" s="32"/>
    </row>
    <row r="62" spans="2:16">
      <c r="B62" s="81" t="str">
        <f>$K$18</f>
        <v>Laurent</v>
      </c>
      <c r="C62" s="88">
        <f t="shared" si="8"/>
        <v>0</v>
      </c>
      <c r="D62" s="82"/>
      <c r="E62" s="88">
        <f t="shared" si="9"/>
        <v>0</v>
      </c>
      <c r="F62" s="83">
        <f t="shared" si="10"/>
        <v>0</v>
      </c>
      <c r="H62" s="1"/>
    </row>
    <row r="63" spans="2:16">
      <c r="B63" s="81" t="str">
        <f>$K$19</f>
        <v>Didier</v>
      </c>
      <c r="C63" s="88">
        <f t="shared" si="8"/>
        <v>1</v>
      </c>
      <c r="D63" s="82"/>
      <c r="E63" s="88">
        <f t="shared" si="9"/>
        <v>0</v>
      </c>
      <c r="F63" s="83">
        <f t="shared" si="10"/>
        <v>1</v>
      </c>
      <c r="H63" s="1"/>
    </row>
    <row r="64" spans="2:16">
      <c r="B64" s="81" t="str">
        <f>$K$20</f>
        <v>Stephane</v>
      </c>
      <c r="C64" s="88">
        <f t="shared" si="8"/>
        <v>0</v>
      </c>
      <c r="D64" s="82"/>
      <c r="E64" s="88">
        <f t="shared" si="9"/>
        <v>0</v>
      </c>
      <c r="F64" s="83">
        <f t="shared" si="10"/>
        <v>0</v>
      </c>
      <c r="H64" s="1"/>
    </row>
    <row r="65" spans="2:8">
      <c r="B65" s="81" t="str">
        <f>$K$21</f>
        <v>Patrick</v>
      </c>
      <c r="C65" s="88">
        <f t="shared" si="8"/>
        <v>0</v>
      </c>
      <c r="D65" s="82"/>
      <c r="E65" s="88">
        <f t="shared" si="9"/>
        <v>0</v>
      </c>
      <c r="F65" s="83">
        <f>SUM(C65:E65)</f>
        <v>0</v>
      </c>
      <c r="H65" s="1" t="s">
        <v>95</v>
      </c>
    </row>
    <row r="66" spans="2:8">
      <c r="B66" s="81" t="str">
        <f>$K$22</f>
        <v>Christophe</v>
      </c>
      <c r="C66" s="88">
        <f t="shared" si="8"/>
        <v>0</v>
      </c>
      <c r="D66" s="82"/>
      <c r="E66" s="88">
        <f t="shared" si="9"/>
        <v>0</v>
      </c>
      <c r="F66" s="83">
        <f t="shared" ref="F66:F70" si="11">SUM(C66:E66)</f>
        <v>0</v>
      </c>
      <c r="H66" s="1"/>
    </row>
    <row r="67" spans="2:8">
      <c r="B67" s="81" t="str">
        <f>$K$23</f>
        <v>Pierre</v>
      </c>
      <c r="C67" s="88">
        <f t="shared" si="8"/>
        <v>0</v>
      </c>
      <c r="D67" s="82"/>
      <c r="E67" s="88">
        <f t="shared" si="9"/>
        <v>0</v>
      </c>
      <c r="F67" s="83">
        <f t="shared" si="11"/>
        <v>0</v>
      </c>
      <c r="H67" s="1"/>
    </row>
    <row r="68" spans="2:8">
      <c r="B68" s="81" t="str">
        <f>$K$24</f>
        <v>Henri</v>
      </c>
      <c r="C68" s="88">
        <f t="shared" si="8"/>
        <v>0</v>
      </c>
      <c r="D68" s="82"/>
      <c r="E68" s="88">
        <f t="shared" si="9"/>
        <v>0</v>
      </c>
      <c r="F68" s="83">
        <f t="shared" si="11"/>
        <v>0</v>
      </c>
      <c r="H68" s="1"/>
    </row>
    <row r="69" spans="2:8">
      <c r="B69" s="81" t="str">
        <f>$K$25</f>
        <v>Martin</v>
      </c>
      <c r="C69" s="88">
        <f t="shared" si="8"/>
        <v>0</v>
      </c>
      <c r="D69" s="82"/>
      <c r="E69" s="88">
        <f t="shared" si="9"/>
        <v>0</v>
      </c>
      <c r="F69" s="83">
        <f t="shared" si="11"/>
        <v>0</v>
      </c>
      <c r="H69" s="1"/>
    </row>
    <row r="70" spans="2:8">
      <c r="B70" s="84" t="str">
        <f>$K$26</f>
        <v>Louis</v>
      </c>
      <c r="C70" s="89">
        <f t="shared" si="8"/>
        <v>0</v>
      </c>
      <c r="D70" s="85"/>
      <c r="E70" s="89">
        <f t="shared" si="9"/>
        <v>0</v>
      </c>
      <c r="F70" s="86">
        <f t="shared" si="11"/>
        <v>0</v>
      </c>
      <c r="H70" s="1"/>
    </row>
    <row r="71" spans="2:8">
      <c r="B71" s="56"/>
      <c r="C71" s="90"/>
      <c r="D71" s="56"/>
      <c r="E71" s="90"/>
      <c r="F71" s="56"/>
      <c r="H71" s="1"/>
    </row>
    <row r="72" spans="2:8">
      <c r="B72" s="78" t="str">
        <f>$K$17</f>
        <v>Alain</v>
      </c>
      <c r="C72" s="87">
        <f t="shared" ref="C72:C81" si="12">COUNTIF($F$22,K17)</f>
        <v>0</v>
      </c>
      <c r="D72" s="79"/>
      <c r="E72" s="87">
        <f t="shared" ref="E72:E81" si="13">COUNTIF($H$22,K17)</f>
        <v>0</v>
      </c>
      <c r="F72" s="80">
        <f t="shared" ref="F72:F75" si="14">SUM(C72:E72)</f>
        <v>0</v>
      </c>
      <c r="H72" s="1"/>
    </row>
    <row r="73" spans="2:8">
      <c r="B73" s="81" t="str">
        <f>$K$18</f>
        <v>Laurent</v>
      </c>
      <c r="C73" s="88">
        <f t="shared" si="12"/>
        <v>0</v>
      </c>
      <c r="D73" s="82"/>
      <c r="E73" s="88">
        <f t="shared" si="13"/>
        <v>0</v>
      </c>
      <c r="F73" s="83">
        <f t="shared" si="14"/>
        <v>0</v>
      </c>
      <c r="H73" s="1"/>
    </row>
    <row r="74" spans="2:8">
      <c r="B74" s="81" t="str">
        <f>$K$19</f>
        <v>Didier</v>
      </c>
      <c r="C74" s="88">
        <f t="shared" si="12"/>
        <v>0</v>
      </c>
      <c r="D74" s="82"/>
      <c r="E74" s="88">
        <f t="shared" si="13"/>
        <v>0</v>
      </c>
      <c r="F74" s="83">
        <f t="shared" si="14"/>
        <v>0</v>
      </c>
      <c r="H74" s="1"/>
    </row>
    <row r="75" spans="2:8">
      <c r="B75" s="81" t="str">
        <f>$K$20</f>
        <v>Stephane</v>
      </c>
      <c r="C75" s="88">
        <f t="shared" si="12"/>
        <v>0</v>
      </c>
      <c r="D75" s="82"/>
      <c r="E75" s="88">
        <f t="shared" si="13"/>
        <v>0</v>
      </c>
      <c r="F75" s="83">
        <f t="shared" si="14"/>
        <v>0</v>
      </c>
      <c r="H75" s="1"/>
    </row>
    <row r="76" spans="2:8">
      <c r="B76" s="81" t="str">
        <f>$K$21</f>
        <v>Patrick</v>
      </c>
      <c r="C76" s="88">
        <f t="shared" si="12"/>
        <v>1</v>
      </c>
      <c r="D76" s="82"/>
      <c r="E76" s="88">
        <f t="shared" si="13"/>
        <v>0</v>
      </c>
      <c r="F76" s="83">
        <f>SUM(C76:E76)</f>
        <v>1</v>
      </c>
      <c r="H76" s="1" t="s">
        <v>153</v>
      </c>
    </row>
    <row r="77" spans="2:8">
      <c r="B77" s="81" t="str">
        <f>$K$22</f>
        <v>Christophe</v>
      </c>
      <c r="C77" s="88">
        <f t="shared" si="12"/>
        <v>0</v>
      </c>
      <c r="D77" s="82"/>
      <c r="E77" s="88">
        <f t="shared" si="13"/>
        <v>0</v>
      </c>
      <c r="F77" s="83">
        <f t="shared" ref="F77:F81" si="15">SUM(C77:E77)</f>
        <v>0</v>
      </c>
      <c r="H77" s="1"/>
    </row>
    <row r="78" spans="2:8">
      <c r="B78" s="81" t="str">
        <f>$K$23</f>
        <v>Pierre</v>
      </c>
      <c r="C78" s="88">
        <f t="shared" si="12"/>
        <v>0</v>
      </c>
      <c r="D78" s="82"/>
      <c r="E78" s="88">
        <f t="shared" si="13"/>
        <v>0</v>
      </c>
      <c r="F78" s="83">
        <f t="shared" si="15"/>
        <v>0</v>
      </c>
      <c r="H78" s="1"/>
    </row>
    <row r="79" spans="2:8">
      <c r="B79" s="81" t="str">
        <f>$K$24</f>
        <v>Henri</v>
      </c>
      <c r="C79" s="88">
        <f t="shared" si="12"/>
        <v>0</v>
      </c>
      <c r="D79" s="82"/>
      <c r="E79" s="88">
        <f t="shared" si="13"/>
        <v>0</v>
      </c>
      <c r="F79" s="83">
        <f t="shared" si="15"/>
        <v>0</v>
      </c>
      <c r="H79" s="1"/>
    </row>
    <row r="80" spans="2:8">
      <c r="B80" s="81" t="str">
        <f>$K$25</f>
        <v>Martin</v>
      </c>
      <c r="C80" s="88">
        <f t="shared" si="12"/>
        <v>0</v>
      </c>
      <c r="D80" s="82"/>
      <c r="E80" s="88">
        <f t="shared" si="13"/>
        <v>0</v>
      </c>
      <c r="F80" s="83">
        <f t="shared" si="15"/>
        <v>0</v>
      </c>
      <c r="H80" s="1"/>
    </row>
    <row r="81" spans="2:8">
      <c r="B81" s="84" t="str">
        <f>$K$26</f>
        <v>Louis</v>
      </c>
      <c r="C81" s="89">
        <f t="shared" si="12"/>
        <v>0</v>
      </c>
      <c r="D81" s="85"/>
      <c r="E81" s="89">
        <f t="shared" si="13"/>
        <v>0</v>
      </c>
      <c r="F81" s="86">
        <f t="shared" si="15"/>
        <v>0</v>
      </c>
      <c r="H81" s="1"/>
    </row>
    <row r="82" spans="2:8">
      <c r="B82" s="56"/>
      <c r="C82" s="90"/>
      <c r="D82" s="56"/>
      <c r="E82" s="90"/>
      <c r="F82" s="56"/>
      <c r="H82" s="1"/>
    </row>
    <row r="83" spans="2:8">
      <c r="B83" s="78" t="str">
        <f>$K$17</f>
        <v>Alain</v>
      </c>
      <c r="C83" s="87">
        <f t="shared" ref="C83:C92" si="16">COUNTIF($F$23,K17)</f>
        <v>0</v>
      </c>
      <c r="D83" s="79"/>
      <c r="E83" s="87">
        <f t="shared" ref="E83:E92" si="17">COUNTIF($H$23,K17)</f>
        <v>0</v>
      </c>
      <c r="F83" s="80">
        <f t="shared" ref="F83:F86" si="18">SUM(C83:E83)</f>
        <v>0</v>
      </c>
      <c r="H83" s="1"/>
    </row>
    <row r="84" spans="2:8">
      <c r="B84" s="81" t="str">
        <f>$K$18</f>
        <v>Laurent</v>
      </c>
      <c r="C84" s="88">
        <f t="shared" si="16"/>
        <v>0</v>
      </c>
      <c r="D84" s="82"/>
      <c r="E84" s="88">
        <f t="shared" si="17"/>
        <v>0</v>
      </c>
      <c r="F84" s="83">
        <f t="shared" si="18"/>
        <v>0</v>
      </c>
      <c r="H84" s="1"/>
    </row>
    <row r="85" spans="2:8">
      <c r="B85" s="81" t="str">
        <f>$K$19</f>
        <v>Didier</v>
      </c>
      <c r="C85" s="88">
        <f t="shared" si="16"/>
        <v>0</v>
      </c>
      <c r="D85" s="82"/>
      <c r="E85" s="88">
        <f t="shared" si="17"/>
        <v>0</v>
      </c>
      <c r="F85" s="83">
        <f t="shared" si="18"/>
        <v>0</v>
      </c>
      <c r="H85" s="1"/>
    </row>
    <row r="86" spans="2:8">
      <c r="B86" s="81" t="str">
        <f>$K$20</f>
        <v>Stephane</v>
      </c>
      <c r="C86" s="88">
        <f t="shared" si="16"/>
        <v>0</v>
      </c>
      <c r="D86" s="82"/>
      <c r="E86" s="88">
        <f t="shared" si="17"/>
        <v>0</v>
      </c>
      <c r="F86" s="83">
        <f t="shared" si="18"/>
        <v>0</v>
      </c>
      <c r="H86" s="1"/>
    </row>
    <row r="87" spans="2:8">
      <c r="B87" s="81" t="str">
        <f>$K$21</f>
        <v>Patrick</v>
      </c>
      <c r="C87" s="88">
        <f t="shared" si="16"/>
        <v>1</v>
      </c>
      <c r="D87" s="82"/>
      <c r="E87" s="88">
        <f t="shared" si="17"/>
        <v>0</v>
      </c>
      <c r="F87" s="83">
        <f>SUM(C87:E87)</f>
        <v>1</v>
      </c>
      <c r="H87" s="1" t="s">
        <v>154</v>
      </c>
    </row>
    <row r="88" spans="2:8">
      <c r="B88" s="81" t="str">
        <f>$K$22</f>
        <v>Christophe</v>
      </c>
      <c r="C88" s="88">
        <f t="shared" si="16"/>
        <v>0</v>
      </c>
      <c r="D88" s="82"/>
      <c r="E88" s="88">
        <f t="shared" si="17"/>
        <v>0</v>
      </c>
      <c r="F88" s="83">
        <f t="shared" ref="F88:F92" si="19">SUM(C88:E88)</f>
        <v>0</v>
      </c>
      <c r="H88" s="1"/>
    </row>
    <row r="89" spans="2:8">
      <c r="B89" s="81" t="str">
        <f>$K$23</f>
        <v>Pierre</v>
      </c>
      <c r="C89" s="88">
        <f t="shared" si="16"/>
        <v>0</v>
      </c>
      <c r="D89" s="82"/>
      <c r="E89" s="88">
        <f t="shared" si="17"/>
        <v>0</v>
      </c>
      <c r="F89" s="83">
        <f t="shared" si="19"/>
        <v>0</v>
      </c>
      <c r="H89" s="1"/>
    </row>
    <row r="90" spans="2:8">
      <c r="B90" s="81" t="str">
        <f>$K$24</f>
        <v>Henri</v>
      </c>
      <c r="C90" s="88">
        <f t="shared" si="16"/>
        <v>0</v>
      </c>
      <c r="D90" s="82"/>
      <c r="E90" s="88">
        <f t="shared" si="17"/>
        <v>0</v>
      </c>
      <c r="F90" s="83">
        <f t="shared" si="19"/>
        <v>0</v>
      </c>
      <c r="H90" s="1"/>
    </row>
    <row r="91" spans="2:8">
      <c r="B91" s="81" t="str">
        <f>$K$25</f>
        <v>Martin</v>
      </c>
      <c r="C91" s="88">
        <f t="shared" si="16"/>
        <v>0</v>
      </c>
      <c r="D91" s="82"/>
      <c r="E91" s="88">
        <f t="shared" si="17"/>
        <v>0</v>
      </c>
      <c r="F91" s="83">
        <f t="shared" si="19"/>
        <v>0</v>
      </c>
      <c r="H91" s="1"/>
    </row>
    <row r="92" spans="2:8">
      <c r="B92" s="84" t="str">
        <f>$K$26</f>
        <v>Louis</v>
      </c>
      <c r="C92" s="89">
        <f t="shared" si="16"/>
        <v>0</v>
      </c>
      <c r="D92" s="85"/>
      <c r="E92" s="89">
        <f t="shared" si="17"/>
        <v>0</v>
      </c>
      <c r="F92" s="86">
        <f t="shared" si="19"/>
        <v>0</v>
      </c>
      <c r="H92" s="1"/>
    </row>
    <row r="93" spans="2:8">
      <c r="B93" s="56"/>
      <c r="C93" s="90"/>
      <c r="D93" s="56"/>
      <c r="E93" s="90"/>
      <c r="F93" s="56"/>
      <c r="H93" s="1"/>
    </row>
    <row r="94" spans="2:8">
      <c r="B94" s="78" t="str">
        <f>$K$17</f>
        <v>Alain</v>
      </c>
      <c r="C94" s="87">
        <f t="shared" ref="C94:C103" si="20">COUNTIF($F$24,K17)</f>
        <v>0</v>
      </c>
      <c r="D94" s="79"/>
      <c r="E94" s="87">
        <f t="shared" ref="E94:E103" si="21">COUNTIF($H$24,K17)</f>
        <v>0</v>
      </c>
      <c r="F94" s="80">
        <f t="shared" ref="F94:F97" si="22">SUM(C94:E94)</f>
        <v>0</v>
      </c>
      <c r="H94" s="1"/>
    </row>
    <row r="95" spans="2:8">
      <c r="B95" s="81" t="str">
        <f>$K$18</f>
        <v>Laurent</v>
      </c>
      <c r="C95" s="88">
        <f t="shared" si="20"/>
        <v>0</v>
      </c>
      <c r="D95" s="82"/>
      <c r="E95" s="88">
        <f t="shared" si="21"/>
        <v>0</v>
      </c>
      <c r="F95" s="83">
        <f t="shared" si="22"/>
        <v>0</v>
      </c>
      <c r="H95" s="1"/>
    </row>
    <row r="96" spans="2:8">
      <c r="B96" s="81" t="str">
        <f>$K$19</f>
        <v>Didier</v>
      </c>
      <c r="C96" s="88">
        <f t="shared" si="20"/>
        <v>0</v>
      </c>
      <c r="D96" s="82"/>
      <c r="E96" s="88">
        <f t="shared" si="21"/>
        <v>0</v>
      </c>
      <c r="F96" s="83">
        <f t="shared" si="22"/>
        <v>0</v>
      </c>
      <c r="H96" s="1"/>
    </row>
    <row r="97" spans="2:8">
      <c r="B97" s="81" t="str">
        <f>$K$20</f>
        <v>Stephane</v>
      </c>
      <c r="C97" s="88">
        <f t="shared" si="20"/>
        <v>0</v>
      </c>
      <c r="D97" s="82"/>
      <c r="E97" s="88">
        <f t="shared" si="21"/>
        <v>0</v>
      </c>
      <c r="F97" s="83">
        <f t="shared" si="22"/>
        <v>0</v>
      </c>
      <c r="H97" s="1"/>
    </row>
    <row r="98" spans="2:8">
      <c r="B98" s="81" t="str">
        <f>$K$21</f>
        <v>Patrick</v>
      </c>
      <c r="C98" s="88">
        <f t="shared" si="20"/>
        <v>0</v>
      </c>
      <c r="D98" s="82"/>
      <c r="E98" s="88">
        <f t="shared" si="21"/>
        <v>0</v>
      </c>
      <c r="F98" s="83">
        <f>SUM(C98:E98)</f>
        <v>0</v>
      </c>
      <c r="H98" s="1" t="s">
        <v>157</v>
      </c>
    </row>
    <row r="99" spans="2:8">
      <c r="B99" s="81" t="str">
        <f>$K$22</f>
        <v>Christophe</v>
      </c>
      <c r="C99" s="88">
        <f t="shared" si="20"/>
        <v>0</v>
      </c>
      <c r="D99" s="82"/>
      <c r="E99" s="88">
        <f t="shared" si="21"/>
        <v>0</v>
      </c>
      <c r="F99" s="83">
        <f t="shared" ref="F99:F103" si="23">SUM(C99:E99)</f>
        <v>0</v>
      </c>
      <c r="H99" s="1"/>
    </row>
    <row r="100" spans="2:8">
      <c r="B100" s="81" t="str">
        <f>$K$23</f>
        <v>Pierre</v>
      </c>
      <c r="C100" s="88">
        <f t="shared" si="20"/>
        <v>0</v>
      </c>
      <c r="D100" s="82"/>
      <c r="E100" s="88">
        <f t="shared" si="21"/>
        <v>0</v>
      </c>
      <c r="F100" s="83">
        <f t="shared" si="23"/>
        <v>0</v>
      </c>
      <c r="H100" s="1"/>
    </row>
    <row r="101" spans="2:8">
      <c r="B101" s="81" t="str">
        <f>$K$24</f>
        <v>Henri</v>
      </c>
      <c r="C101" s="88">
        <f t="shared" si="20"/>
        <v>0</v>
      </c>
      <c r="D101" s="82"/>
      <c r="E101" s="88">
        <f t="shared" si="21"/>
        <v>0</v>
      </c>
      <c r="F101" s="83">
        <f t="shared" si="23"/>
        <v>0</v>
      </c>
      <c r="H101" s="1"/>
    </row>
    <row r="102" spans="2:8">
      <c r="B102" s="81" t="str">
        <f>$K$25</f>
        <v>Martin</v>
      </c>
      <c r="C102" s="88">
        <f t="shared" si="20"/>
        <v>1</v>
      </c>
      <c r="D102" s="82"/>
      <c r="E102" s="88">
        <f t="shared" si="21"/>
        <v>0</v>
      </c>
      <c r="F102" s="83">
        <f t="shared" si="23"/>
        <v>1</v>
      </c>
      <c r="H102" s="1"/>
    </row>
    <row r="103" spans="2:8">
      <c r="B103" s="84" t="str">
        <f>$K$26</f>
        <v>Louis</v>
      </c>
      <c r="C103" s="89">
        <f t="shared" si="20"/>
        <v>0</v>
      </c>
      <c r="D103" s="85"/>
      <c r="E103" s="89">
        <f t="shared" si="21"/>
        <v>0</v>
      </c>
      <c r="F103" s="86">
        <f t="shared" si="23"/>
        <v>0</v>
      </c>
      <c r="H103" s="1"/>
    </row>
    <row r="104" spans="2:8">
      <c r="B104" s="56"/>
      <c r="C104" s="90"/>
      <c r="D104" s="56"/>
      <c r="E104" s="90"/>
      <c r="F104" s="56"/>
      <c r="H104" s="1"/>
    </row>
    <row r="105" spans="2:8">
      <c r="B105" s="78" t="str">
        <f>$K$17</f>
        <v>Alain</v>
      </c>
      <c r="C105" s="87">
        <f t="shared" ref="C105:C114" si="24">COUNTIF($F$25,K17)</f>
        <v>0</v>
      </c>
      <c r="D105" s="79"/>
      <c r="E105" s="87">
        <f t="shared" ref="E105:E114" si="25">COUNTIF($H$25,K17)</f>
        <v>0</v>
      </c>
      <c r="F105" s="80">
        <f t="shared" ref="F105:F108" si="26">SUM(C105:E105)</f>
        <v>0</v>
      </c>
      <c r="H105" s="1"/>
    </row>
    <row r="106" spans="2:8">
      <c r="B106" s="81" t="str">
        <f>$K$18</f>
        <v>Laurent</v>
      </c>
      <c r="C106" s="88">
        <f t="shared" si="24"/>
        <v>0</v>
      </c>
      <c r="D106" s="82"/>
      <c r="E106" s="88">
        <f t="shared" si="25"/>
        <v>0</v>
      </c>
      <c r="F106" s="83">
        <f t="shared" si="26"/>
        <v>0</v>
      </c>
      <c r="H106" s="1"/>
    </row>
    <row r="107" spans="2:8">
      <c r="B107" s="81" t="str">
        <f>$K$19</f>
        <v>Didier</v>
      </c>
      <c r="C107" s="88">
        <f t="shared" si="24"/>
        <v>0</v>
      </c>
      <c r="D107" s="82"/>
      <c r="E107" s="88">
        <f t="shared" si="25"/>
        <v>0</v>
      </c>
      <c r="F107" s="83">
        <f t="shared" si="26"/>
        <v>0</v>
      </c>
      <c r="H107" s="1"/>
    </row>
    <row r="108" spans="2:8">
      <c r="B108" s="81" t="str">
        <f>$K$20</f>
        <v>Stephane</v>
      </c>
      <c r="C108" s="88">
        <f t="shared" si="24"/>
        <v>0</v>
      </c>
      <c r="D108" s="82"/>
      <c r="E108" s="88">
        <f t="shared" si="25"/>
        <v>0</v>
      </c>
      <c r="F108" s="83">
        <f t="shared" si="26"/>
        <v>0</v>
      </c>
      <c r="H108" s="1"/>
    </row>
    <row r="109" spans="2:8">
      <c r="B109" s="81" t="str">
        <f>$K$21</f>
        <v>Patrick</v>
      </c>
      <c r="C109" s="88">
        <f t="shared" si="24"/>
        <v>0</v>
      </c>
      <c r="D109" s="82"/>
      <c r="E109" s="88">
        <f t="shared" si="25"/>
        <v>0</v>
      </c>
      <c r="F109" s="83">
        <f>SUM(C109:E109)</f>
        <v>0</v>
      </c>
      <c r="H109" s="1"/>
    </row>
    <row r="110" spans="2:8">
      <c r="B110" s="81" t="str">
        <f>$K$22</f>
        <v>Christophe</v>
      </c>
      <c r="C110" s="88">
        <f t="shared" si="24"/>
        <v>0</v>
      </c>
      <c r="D110" s="82"/>
      <c r="E110" s="88">
        <f t="shared" si="25"/>
        <v>0</v>
      </c>
      <c r="F110" s="83">
        <f t="shared" ref="F110:F114" si="27">SUM(C110:E110)</f>
        <v>0</v>
      </c>
      <c r="H110" s="1" t="s">
        <v>158</v>
      </c>
    </row>
    <row r="111" spans="2:8">
      <c r="B111" s="81" t="str">
        <f>$K$23</f>
        <v>Pierre</v>
      </c>
      <c r="C111" s="88">
        <f t="shared" si="24"/>
        <v>0</v>
      </c>
      <c r="D111" s="82"/>
      <c r="E111" s="88">
        <f t="shared" si="25"/>
        <v>0</v>
      </c>
      <c r="F111" s="83">
        <f t="shared" si="27"/>
        <v>0</v>
      </c>
      <c r="H111" s="1"/>
    </row>
    <row r="112" spans="2:8">
      <c r="B112" s="81" t="str">
        <f>$K$24</f>
        <v>Henri</v>
      </c>
      <c r="C112" s="88">
        <f t="shared" si="24"/>
        <v>0</v>
      </c>
      <c r="D112" s="82"/>
      <c r="E112" s="88">
        <f t="shared" si="25"/>
        <v>0</v>
      </c>
      <c r="F112" s="83">
        <f t="shared" si="27"/>
        <v>0</v>
      </c>
      <c r="H112" s="1"/>
    </row>
    <row r="113" spans="2:8">
      <c r="B113" s="81" t="str">
        <f>$K$25</f>
        <v>Martin</v>
      </c>
      <c r="C113" s="88">
        <f t="shared" si="24"/>
        <v>1</v>
      </c>
      <c r="D113" s="82"/>
      <c r="E113" s="88">
        <f t="shared" si="25"/>
        <v>0</v>
      </c>
      <c r="F113" s="83">
        <f t="shared" si="27"/>
        <v>1</v>
      </c>
      <c r="H113" s="1"/>
    </row>
    <row r="114" spans="2:8">
      <c r="B114" s="84" t="str">
        <f>$K$26</f>
        <v>Louis</v>
      </c>
      <c r="C114" s="89">
        <f t="shared" si="24"/>
        <v>0</v>
      </c>
      <c r="D114" s="85"/>
      <c r="E114" s="89">
        <f t="shared" si="25"/>
        <v>0</v>
      </c>
      <c r="F114" s="86">
        <f t="shared" si="27"/>
        <v>0</v>
      </c>
      <c r="H114" s="1"/>
    </row>
    <row r="115" spans="2:8">
      <c r="B115" s="56"/>
      <c r="C115" s="90"/>
      <c r="D115" s="56"/>
      <c r="E115" s="90"/>
      <c r="F115" s="56"/>
      <c r="H115" s="1"/>
    </row>
    <row r="116" spans="2:8">
      <c r="B116" s="78" t="str">
        <f>$K$17</f>
        <v>Alain</v>
      </c>
      <c r="C116" s="87">
        <f t="shared" ref="C116:C125" si="28">COUNTIF($F$26,K17)</f>
        <v>0</v>
      </c>
      <c r="D116" s="79"/>
      <c r="E116" s="87">
        <f t="shared" ref="E116:E125" si="29">COUNTIF($H$26,K17)</f>
        <v>0</v>
      </c>
      <c r="F116" s="80">
        <f t="shared" ref="F116:F119" si="30">SUM(C116:E116)</f>
        <v>0</v>
      </c>
      <c r="H116" s="1"/>
    </row>
    <row r="117" spans="2:8">
      <c r="B117" s="81" t="str">
        <f>$K$18</f>
        <v>Laurent</v>
      </c>
      <c r="C117" s="88">
        <f t="shared" si="28"/>
        <v>0</v>
      </c>
      <c r="D117" s="82"/>
      <c r="E117" s="88">
        <f t="shared" si="29"/>
        <v>0</v>
      </c>
      <c r="F117" s="83">
        <f t="shared" si="30"/>
        <v>0</v>
      </c>
      <c r="H117" s="1"/>
    </row>
    <row r="118" spans="2:8">
      <c r="B118" s="81" t="str">
        <f>$K$19</f>
        <v>Didier</v>
      </c>
      <c r="C118" s="88">
        <f t="shared" si="28"/>
        <v>0</v>
      </c>
      <c r="D118" s="82"/>
      <c r="E118" s="88">
        <f t="shared" si="29"/>
        <v>0</v>
      </c>
      <c r="F118" s="83">
        <f t="shared" si="30"/>
        <v>0</v>
      </c>
      <c r="H118" s="1"/>
    </row>
    <row r="119" spans="2:8">
      <c r="B119" s="81" t="str">
        <f>$K$20</f>
        <v>Stephane</v>
      </c>
      <c r="C119" s="88">
        <f t="shared" si="28"/>
        <v>0</v>
      </c>
      <c r="D119" s="82"/>
      <c r="E119" s="88">
        <f t="shared" si="29"/>
        <v>0</v>
      </c>
      <c r="F119" s="83">
        <f t="shared" si="30"/>
        <v>0</v>
      </c>
      <c r="H119" s="1"/>
    </row>
    <row r="120" spans="2:8">
      <c r="B120" s="81" t="str">
        <f>$K$21</f>
        <v>Patrick</v>
      </c>
      <c r="C120" s="88">
        <f t="shared" si="28"/>
        <v>0</v>
      </c>
      <c r="D120" s="82"/>
      <c r="E120" s="88">
        <f t="shared" si="29"/>
        <v>0</v>
      </c>
      <c r="F120" s="83">
        <f>SUM(C120:E120)</f>
        <v>0</v>
      </c>
      <c r="H120" s="1" t="s">
        <v>96</v>
      </c>
    </row>
    <row r="121" spans="2:8">
      <c r="B121" s="81" t="str">
        <f>$K$22</f>
        <v>Christophe</v>
      </c>
      <c r="C121" s="88">
        <f t="shared" si="28"/>
        <v>0</v>
      </c>
      <c r="D121" s="82"/>
      <c r="E121" s="88">
        <f t="shared" si="29"/>
        <v>0</v>
      </c>
      <c r="F121" s="83">
        <f t="shared" ref="F121:F125" si="31">SUM(C121:E121)</f>
        <v>0</v>
      </c>
      <c r="H121" s="1"/>
    </row>
    <row r="122" spans="2:8">
      <c r="B122" s="81" t="str">
        <f>$K$23</f>
        <v>Pierre</v>
      </c>
      <c r="C122" s="88">
        <f t="shared" si="28"/>
        <v>0</v>
      </c>
      <c r="D122" s="82"/>
      <c r="E122" s="88">
        <f t="shared" si="29"/>
        <v>0</v>
      </c>
      <c r="F122" s="83">
        <f t="shared" si="31"/>
        <v>0</v>
      </c>
      <c r="H122" s="1"/>
    </row>
    <row r="123" spans="2:8">
      <c r="B123" s="81" t="str">
        <f>$K$24</f>
        <v>Henri</v>
      </c>
      <c r="C123" s="88">
        <f t="shared" si="28"/>
        <v>1</v>
      </c>
      <c r="D123" s="82"/>
      <c r="E123" s="88">
        <f t="shared" si="29"/>
        <v>0</v>
      </c>
      <c r="F123" s="83">
        <f t="shared" si="31"/>
        <v>1</v>
      </c>
      <c r="H123" s="1"/>
    </row>
    <row r="124" spans="2:8">
      <c r="B124" s="81" t="str">
        <f>$K$25</f>
        <v>Martin</v>
      </c>
      <c r="C124" s="88">
        <f t="shared" si="28"/>
        <v>0</v>
      </c>
      <c r="D124" s="82"/>
      <c r="E124" s="88">
        <f t="shared" si="29"/>
        <v>0</v>
      </c>
      <c r="F124" s="83">
        <f t="shared" si="31"/>
        <v>0</v>
      </c>
      <c r="H124" s="1"/>
    </row>
    <row r="125" spans="2:8">
      <c r="B125" s="84" t="str">
        <f>$K$26</f>
        <v>Louis</v>
      </c>
      <c r="C125" s="89">
        <f t="shared" si="28"/>
        <v>0</v>
      </c>
      <c r="D125" s="85"/>
      <c r="E125" s="89">
        <f t="shared" si="29"/>
        <v>0</v>
      </c>
      <c r="F125" s="86">
        <f t="shared" si="31"/>
        <v>0</v>
      </c>
      <c r="H125" s="1"/>
    </row>
    <row r="126" spans="2:8" ht="15" thickBot="1">
      <c r="C126" s="90"/>
      <c r="E126" s="90"/>
      <c r="H126" s="1"/>
    </row>
    <row r="127" spans="2:8">
      <c r="B127" s="91" t="str">
        <f>$K$17</f>
        <v>Alain</v>
      </c>
      <c r="C127" s="92">
        <f t="shared" ref="C127:C136" si="32">COUNTIF($F$27,K17)</f>
        <v>0</v>
      </c>
      <c r="D127" s="93"/>
      <c r="E127" s="92">
        <f t="shared" ref="E127:E136" si="33">COUNTIF($H$27,K17)</f>
        <v>0</v>
      </c>
      <c r="F127" s="94">
        <f t="shared" ref="F127:F130" si="34">SUM(C127:E127)</f>
        <v>0</v>
      </c>
      <c r="H127" s="1"/>
    </row>
    <row r="128" spans="2:8">
      <c r="B128" s="95" t="str">
        <f>$K$18</f>
        <v>Laurent</v>
      </c>
      <c r="C128" s="88">
        <f t="shared" si="32"/>
        <v>0</v>
      </c>
      <c r="D128" s="82"/>
      <c r="E128" s="88">
        <f t="shared" si="33"/>
        <v>0</v>
      </c>
      <c r="F128" s="96">
        <f t="shared" si="34"/>
        <v>0</v>
      </c>
      <c r="H128" s="1"/>
    </row>
    <row r="129" spans="2:8">
      <c r="B129" s="95" t="str">
        <f>$K$19</f>
        <v>Didier</v>
      </c>
      <c r="C129" s="88">
        <f t="shared" si="32"/>
        <v>0</v>
      </c>
      <c r="D129" s="82"/>
      <c r="E129" s="88">
        <f t="shared" si="33"/>
        <v>1</v>
      </c>
      <c r="F129" s="96">
        <f t="shared" si="34"/>
        <v>1</v>
      </c>
      <c r="H129" s="1"/>
    </row>
    <row r="130" spans="2:8">
      <c r="B130" s="95" t="str">
        <f>$K$20</f>
        <v>Stephane</v>
      </c>
      <c r="C130" s="88">
        <f t="shared" si="32"/>
        <v>1</v>
      </c>
      <c r="D130" s="82"/>
      <c r="E130" s="88">
        <f t="shared" si="33"/>
        <v>0</v>
      </c>
      <c r="F130" s="96">
        <f t="shared" si="34"/>
        <v>1</v>
      </c>
      <c r="H130" s="1"/>
    </row>
    <row r="131" spans="2:8" ht="15" thickBot="1">
      <c r="B131" s="95" t="str">
        <f>$K$21</f>
        <v>Patrick</v>
      </c>
      <c r="C131" s="88">
        <f t="shared" si="32"/>
        <v>0</v>
      </c>
      <c r="D131" s="82"/>
      <c r="E131" s="88">
        <f t="shared" si="33"/>
        <v>0</v>
      </c>
      <c r="F131" s="96">
        <f>SUM(C131:E131)</f>
        <v>0</v>
      </c>
      <c r="H131" s="1"/>
    </row>
    <row r="132" spans="2:8" ht="15" thickBot="1">
      <c r="B132" s="95" t="str">
        <f>$K$22</f>
        <v>Christophe</v>
      </c>
      <c r="C132" s="88">
        <f t="shared" si="32"/>
        <v>0</v>
      </c>
      <c r="D132" s="82"/>
      <c r="E132" s="88">
        <f t="shared" si="33"/>
        <v>0</v>
      </c>
      <c r="F132" s="96">
        <f t="shared" ref="F132:F136" si="35">SUM(C132:E132)</f>
        <v>0</v>
      </c>
      <c r="H132" s="101" t="s">
        <v>136</v>
      </c>
    </row>
    <row r="133" spans="2:8">
      <c r="B133" s="95" t="str">
        <f>$K$23</f>
        <v>Pierre</v>
      </c>
      <c r="C133" s="88">
        <f t="shared" si="32"/>
        <v>0</v>
      </c>
      <c r="D133" s="82"/>
      <c r="E133" s="88">
        <f t="shared" si="33"/>
        <v>0</v>
      </c>
      <c r="F133" s="96">
        <f t="shared" si="35"/>
        <v>0</v>
      </c>
      <c r="H133" s="3"/>
    </row>
    <row r="134" spans="2:8">
      <c r="B134" s="95" t="str">
        <f>$K$24</f>
        <v>Henri</v>
      </c>
      <c r="C134" s="88">
        <f t="shared" si="32"/>
        <v>0</v>
      </c>
      <c r="D134" s="82"/>
      <c r="E134" s="88">
        <f t="shared" si="33"/>
        <v>0</v>
      </c>
      <c r="F134" s="96">
        <f t="shared" si="35"/>
        <v>0</v>
      </c>
      <c r="H134" s="1"/>
    </row>
    <row r="135" spans="2:8">
      <c r="B135" s="95" t="str">
        <f>$K$25</f>
        <v>Martin</v>
      </c>
      <c r="C135" s="88">
        <f t="shared" si="32"/>
        <v>0</v>
      </c>
      <c r="D135" s="82"/>
      <c r="E135" s="88">
        <f t="shared" si="33"/>
        <v>0</v>
      </c>
      <c r="F135" s="96">
        <f t="shared" si="35"/>
        <v>0</v>
      </c>
      <c r="H135" s="1"/>
    </row>
    <row r="136" spans="2:8" ht="15" thickBot="1">
      <c r="B136" s="97" t="str">
        <f>$K$26</f>
        <v>Louis</v>
      </c>
      <c r="C136" s="98">
        <f t="shared" si="32"/>
        <v>0</v>
      </c>
      <c r="D136" s="99"/>
      <c r="E136" s="98">
        <f t="shared" si="33"/>
        <v>0</v>
      </c>
      <c r="F136" s="100">
        <f t="shared" si="35"/>
        <v>0</v>
      </c>
      <c r="H136" s="1"/>
    </row>
  </sheetData>
  <sheetProtection selectLockedCells="1" pivotTables="0"/>
  <mergeCells count="33">
    <mergeCell ref="B17:E17"/>
    <mergeCell ref="F17:H17"/>
    <mergeCell ref="B2:H2"/>
    <mergeCell ref="B3:H3"/>
    <mergeCell ref="B4:H6"/>
    <mergeCell ref="B7:H7"/>
    <mergeCell ref="B8:H8"/>
    <mergeCell ref="B9:H9"/>
    <mergeCell ref="B10:H10"/>
    <mergeCell ref="B11:H11"/>
    <mergeCell ref="B12:H12"/>
    <mergeCell ref="B15:H15"/>
    <mergeCell ref="B16:H16"/>
    <mergeCell ref="B18:H18"/>
    <mergeCell ref="B19:E19"/>
    <mergeCell ref="B20:E20"/>
    <mergeCell ref="B21:E21"/>
    <mergeCell ref="T21:U22"/>
    <mergeCell ref="B22:E22"/>
    <mergeCell ref="B33:H35"/>
    <mergeCell ref="C36:D36"/>
    <mergeCell ref="E36:H36"/>
    <mergeCell ref="B23:E23"/>
    <mergeCell ref="B24:E24"/>
    <mergeCell ref="B25:E25"/>
    <mergeCell ref="B26:E26"/>
    <mergeCell ref="B27:E27"/>
    <mergeCell ref="B29:H29"/>
    <mergeCell ref="T27:U28"/>
    <mergeCell ref="T23:U24"/>
    <mergeCell ref="B30:H30"/>
    <mergeCell ref="B31:H31"/>
    <mergeCell ref="B32:H32"/>
  </mergeCells>
  <dataValidations count="5">
    <dataValidation type="list" allowBlank="1" showInputMessage="1" sqref="B8:H8">
      <formula1>$O$2:$O$19</formula1>
    </dataValidation>
    <dataValidation type="list" allowBlank="1" showInputMessage="1" showErrorMessage="1" sqref="H19:H27 F19:F28">
      <formula1>$K$17:$K$26</formula1>
    </dataValidation>
    <dataValidation type="list" allowBlank="1" showInputMessage="1" showErrorMessage="1" sqref="F17:H17">
      <formula1>$K$32:$K$34</formula1>
    </dataValidation>
    <dataValidation type="list" allowBlank="1" showInputMessage="1" showErrorMessage="1" sqref="H37">
      <formula1>$I$2:$I$34</formula1>
    </dataValidation>
    <dataValidation type="list" allowBlank="1" showInputMessage="1" sqref="G20:G26">
      <formula1>$L$20</formula1>
    </dataValidation>
  </dataValidations>
  <printOptions horizontalCentered="1" verticalCentered="1"/>
  <pageMargins left="0" right="0" top="0.19685039370078741" bottom="0" header="0.31496062992125984" footer="0"/>
  <pageSetup paperSize="9" scale="97" orientation="portrait" r:id="rId1"/>
</worksheet>
</file>

<file path=xl/worksheets/sheet5.xml><?xml version="1.0" encoding="utf-8"?>
<worksheet xmlns="http://schemas.openxmlformats.org/spreadsheetml/2006/main" xmlns:r="http://schemas.openxmlformats.org/officeDocument/2006/relationships">
  <sheetPr codeName="Feuil24">
    <tabColor theme="6" tint="-0.249977111117893"/>
    <pageSetUpPr fitToPage="1"/>
  </sheetPr>
  <dimension ref="A1:X75"/>
  <sheetViews>
    <sheetView showGridLines="0" zoomScale="90" zoomScaleNormal="90" workbookViewId="0">
      <selection activeCell="B54" sqref="B54:I80"/>
    </sheetView>
  </sheetViews>
  <sheetFormatPr baseColWidth="10" defaultColWidth="11.453125" defaultRowHeight="14.5"/>
  <cols>
    <col min="1" max="1" width="5.1796875" style="1" customWidth="1"/>
    <col min="2" max="2" width="21" style="3" customWidth="1"/>
    <col min="3" max="4" width="4.453125" style="3" customWidth="1"/>
    <col min="5" max="6" width="20.26953125" style="3" customWidth="1"/>
    <col min="7" max="7" width="7.1796875" style="3" customWidth="1"/>
    <col min="8" max="8" width="23.1796875" style="1" customWidth="1"/>
    <col min="9" max="9" width="11.7265625" style="1" customWidth="1"/>
    <col min="10" max="10" width="4" style="1" customWidth="1"/>
    <col min="11" max="11" width="15.453125" style="16" customWidth="1"/>
    <col min="12" max="12" width="27" style="2" customWidth="1"/>
    <col min="13" max="13" width="32" style="13" customWidth="1"/>
    <col min="14" max="14" width="31.81640625" style="1" customWidth="1"/>
    <col min="15" max="15" width="26.26953125" style="1" customWidth="1"/>
    <col min="16" max="16" width="76.26953125" style="1" customWidth="1"/>
    <col min="17" max="20" width="11.453125" style="1" customWidth="1"/>
    <col min="21" max="21" width="95" style="1" customWidth="1"/>
    <col min="22" max="22" width="54.81640625" style="1" customWidth="1"/>
    <col min="23" max="24" width="11.453125" style="1"/>
    <col min="25" max="16384" width="11.453125" style="3"/>
  </cols>
  <sheetData>
    <row r="1" spans="2:17" ht="4.5" customHeight="1" thickBot="1">
      <c r="B1" s="190"/>
      <c r="C1" s="191"/>
      <c r="D1" s="191"/>
      <c r="E1" s="191"/>
      <c r="F1" s="191"/>
      <c r="G1" s="191"/>
      <c r="H1" s="191"/>
    </row>
    <row r="2" spans="2:17" s="1" customFormat="1" ht="47" thickTop="1">
      <c r="B2" s="192" t="s">
        <v>90</v>
      </c>
      <c r="C2" s="193"/>
      <c r="D2" s="193"/>
      <c r="E2" s="193"/>
      <c r="F2" s="194"/>
      <c r="G2" s="194"/>
      <c r="H2" s="195"/>
      <c r="I2" s="6">
        <v>1</v>
      </c>
      <c r="K2" s="16" t="s">
        <v>76</v>
      </c>
      <c r="L2" s="10">
        <v>41859</v>
      </c>
      <c r="M2" s="11" t="s">
        <v>30</v>
      </c>
      <c r="N2" s="5" t="s">
        <v>1</v>
      </c>
      <c r="O2" s="8" t="s">
        <v>19</v>
      </c>
      <c r="P2" s="9"/>
      <c r="Q2" s="9"/>
    </row>
    <row r="3" spans="2:17" s="1" customFormat="1" ht="2.25" customHeight="1">
      <c r="B3" s="196"/>
      <c r="C3" s="197"/>
      <c r="D3" s="197"/>
      <c r="E3" s="197"/>
      <c r="F3" s="197"/>
      <c r="G3" s="197"/>
      <c r="H3" s="198"/>
      <c r="I3" s="6">
        <v>2</v>
      </c>
      <c r="K3" s="16" t="s">
        <v>77</v>
      </c>
      <c r="L3" s="10">
        <v>41873</v>
      </c>
      <c r="M3" s="11" t="s">
        <v>31</v>
      </c>
      <c r="N3" s="5" t="s">
        <v>3</v>
      </c>
      <c r="O3" s="8" t="s">
        <v>45</v>
      </c>
      <c r="P3" s="9"/>
      <c r="Q3" s="9"/>
    </row>
    <row r="4" spans="2:17" s="1" customFormat="1" ht="37.5" customHeight="1">
      <c r="B4" s="199" t="s">
        <v>46</v>
      </c>
      <c r="C4" s="200"/>
      <c r="D4" s="200"/>
      <c r="E4" s="200"/>
      <c r="F4" s="201"/>
      <c r="G4" s="201"/>
      <c r="H4" s="202"/>
      <c r="I4" s="6">
        <v>3</v>
      </c>
      <c r="K4" s="16" t="s">
        <v>73</v>
      </c>
      <c r="L4" s="10">
        <v>41901</v>
      </c>
      <c r="M4" s="11" t="s">
        <v>44</v>
      </c>
      <c r="N4" s="5" t="s">
        <v>6</v>
      </c>
      <c r="O4" s="8" t="s">
        <v>46</v>
      </c>
    </row>
    <row r="5" spans="2:17" s="1" customFormat="1" ht="3.75" customHeight="1">
      <c r="B5" s="164"/>
      <c r="C5" s="139"/>
      <c r="D5" s="139"/>
      <c r="E5" s="139"/>
      <c r="F5" s="139"/>
      <c r="G5" s="139"/>
      <c r="H5" s="138"/>
      <c r="I5" s="6">
        <v>4</v>
      </c>
      <c r="K5" s="16" t="s">
        <v>88</v>
      </c>
      <c r="L5" s="10">
        <v>41908</v>
      </c>
      <c r="M5" s="11" t="s">
        <v>32</v>
      </c>
      <c r="N5" s="5" t="s">
        <v>8</v>
      </c>
      <c r="O5" s="8" t="s">
        <v>47</v>
      </c>
    </row>
    <row r="6" spans="2:17" s="1" customFormat="1" ht="3.75" customHeight="1">
      <c r="B6" s="140"/>
      <c r="C6" s="139"/>
      <c r="D6" s="139"/>
      <c r="E6" s="139"/>
      <c r="F6" s="139"/>
      <c r="G6" s="139"/>
      <c r="H6" s="138"/>
      <c r="I6" s="6">
        <v>5</v>
      </c>
      <c r="K6" s="16" t="s">
        <v>72</v>
      </c>
      <c r="L6" s="10">
        <v>41929</v>
      </c>
      <c r="M6" s="11" t="s">
        <v>33</v>
      </c>
      <c r="N6" s="5" t="s">
        <v>10</v>
      </c>
      <c r="O6" s="8" t="s">
        <v>48</v>
      </c>
    </row>
    <row r="7" spans="2:17" s="1" customFormat="1" ht="3.75" customHeight="1" thickBot="1">
      <c r="B7" s="165"/>
      <c r="C7" s="134"/>
      <c r="D7" s="134"/>
      <c r="E7" s="134"/>
      <c r="F7" s="134"/>
      <c r="G7" s="134"/>
      <c r="H7" s="135"/>
      <c r="I7" s="6">
        <v>6</v>
      </c>
      <c r="K7" s="16" t="s">
        <v>75</v>
      </c>
      <c r="L7" s="10">
        <v>41943</v>
      </c>
      <c r="M7" s="11" t="s">
        <v>34</v>
      </c>
      <c r="N7" s="5" t="s">
        <v>12</v>
      </c>
      <c r="O7" s="8" t="s">
        <v>49</v>
      </c>
    </row>
    <row r="8" spans="2:17" s="1" customFormat="1" ht="36" thickTop="1">
      <c r="B8" s="203" t="s">
        <v>71</v>
      </c>
      <c r="C8" s="204"/>
      <c r="D8" s="204"/>
      <c r="E8" s="204"/>
      <c r="F8" s="204"/>
      <c r="G8" s="204"/>
      <c r="H8" s="205"/>
      <c r="I8" s="6">
        <v>7</v>
      </c>
      <c r="K8" s="16" t="s">
        <v>80</v>
      </c>
      <c r="L8" s="10">
        <v>41964</v>
      </c>
      <c r="M8" s="11" t="s">
        <v>35</v>
      </c>
      <c r="N8" s="5" t="s">
        <v>14</v>
      </c>
      <c r="O8" s="8" t="s">
        <v>50</v>
      </c>
    </row>
    <row r="9" spans="2:17" s="1" customFormat="1" ht="33.75" customHeight="1">
      <c r="B9" s="166">
        <v>43039</v>
      </c>
      <c r="C9" s="167"/>
      <c r="D9" s="167"/>
      <c r="E9" s="167"/>
      <c r="F9" s="168"/>
      <c r="G9" s="168"/>
      <c r="H9" s="169"/>
      <c r="I9" s="6">
        <v>8</v>
      </c>
      <c r="K9" s="16" t="s">
        <v>74</v>
      </c>
      <c r="L9" s="10">
        <v>41985</v>
      </c>
      <c r="M9" s="11" t="s">
        <v>36</v>
      </c>
      <c r="N9" s="5" t="s">
        <v>16</v>
      </c>
      <c r="O9" s="8" t="s">
        <v>51</v>
      </c>
    </row>
    <row r="10" spans="2:17" s="1" customFormat="1" ht="15.5">
      <c r="B10" s="206"/>
      <c r="C10" s="137"/>
      <c r="D10" s="137"/>
      <c r="E10" s="137"/>
      <c r="F10" s="137"/>
      <c r="G10" s="137"/>
      <c r="H10" s="138"/>
      <c r="I10" s="6">
        <v>9</v>
      </c>
      <c r="K10" s="16" t="s">
        <v>87</v>
      </c>
      <c r="L10" s="10">
        <v>42013</v>
      </c>
      <c r="M10" s="11" t="s">
        <v>37</v>
      </c>
      <c r="N10" s="5" t="s">
        <v>18</v>
      </c>
      <c r="O10" s="8" t="s">
        <v>52</v>
      </c>
    </row>
    <row r="11" spans="2:17" s="1" customFormat="1" ht="37.5" customHeight="1">
      <c r="B11" s="207" t="s">
        <v>91</v>
      </c>
      <c r="C11" s="208"/>
      <c r="D11" s="208"/>
      <c r="E11" s="208"/>
      <c r="F11" s="209"/>
      <c r="G11" s="209"/>
      <c r="H11" s="210"/>
      <c r="I11" s="6">
        <v>10</v>
      </c>
      <c r="K11" s="16" t="s">
        <v>79</v>
      </c>
      <c r="L11" s="10">
        <v>42027</v>
      </c>
      <c r="M11" s="11" t="s">
        <v>38</v>
      </c>
      <c r="N11" s="5" t="s">
        <v>2</v>
      </c>
      <c r="O11" s="8" t="s">
        <v>53</v>
      </c>
    </row>
    <row r="12" spans="2:17" s="1" customFormat="1" ht="36">
      <c r="B12" s="211" t="s">
        <v>94</v>
      </c>
      <c r="C12" s="212"/>
      <c r="D12" s="212"/>
      <c r="E12" s="212"/>
      <c r="F12" s="213"/>
      <c r="G12" s="213"/>
      <c r="H12" s="214"/>
      <c r="I12" s="6">
        <v>11</v>
      </c>
      <c r="K12" s="16" t="s">
        <v>78</v>
      </c>
      <c r="L12" s="10">
        <v>42041</v>
      </c>
      <c r="M12" s="11" t="s">
        <v>39</v>
      </c>
      <c r="N12" s="5" t="s">
        <v>4</v>
      </c>
      <c r="O12" s="8" t="s">
        <v>54</v>
      </c>
    </row>
    <row r="13" spans="2:17" s="1" customFormat="1" ht="35" thickBot="1">
      <c r="B13" s="179">
        <v>0.83333333333333337</v>
      </c>
      <c r="C13" s="222"/>
      <c r="D13" s="222"/>
      <c r="E13" s="222"/>
      <c r="F13" s="222"/>
      <c r="G13" s="222"/>
      <c r="H13" s="223"/>
      <c r="I13" s="6"/>
      <c r="K13" s="16"/>
      <c r="L13" s="10"/>
      <c r="M13" s="11"/>
      <c r="N13" s="5"/>
      <c r="O13" s="8" t="s">
        <v>55</v>
      </c>
    </row>
    <row r="14" spans="2:17" s="1" customFormat="1" ht="16.5" thickTop="1" thickBot="1">
      <c r="B14" s="28" t="s">
        <v>89</v>
      </c>
      <c r="C14" s="29"/>
      <c r="D14" s="29"/>
      <c r="E14" s="29"/>
      <c r="F14" s="29"/>
      <c r="G14" s="29"/>
      <c r="H14" s="30">
        <f ca="1">TODAY()</f>
        <v>42764</v>
      </c>
      <c r="I14" s="6"/>
      <c r="K14" s="16"/>
      <c r="L14" s="10"/>
      <c r="M14" s="11"/>
      <c r="N14" s="5"/>
      <c r="O14" s="8" t="s">
        <v>56</v>
      </c>
    </row>
    <row r="15" spans="2:17" s="1" customFormat="1" ht="8.25" customHeight="1" thickTop="1">
      <c r="B15" s="149"/>
      <c r="C15" s="150"/>
      <c r="D15" s="150"/>
      <c r="E15" s="150"/>
      <c r="F15" s="150"/>
      <c r="G15" s="150"/>
      <c r="H15" s="151"/>
      <c r="I15" s="6">
        <v>12</v>
      </c>
      <c r="K15" s="16"/>
      <c r="L15" s="10">
        <v>42048</v>
      </c>
      <c r="M15" s="11" t="s">
        <v>40</v>
      </c>
      <c r="N15" s="5" t="s">
        <v>5</v>
      </c>
      <c r="O15" s="8" t="s">
        <v>57</v>
      </c>
    </row>
    <row r="16" spans="2:17" s="1" customFormat="1" ht="21.75" customHeight="1">
      <c r="B16" s="140"/>
      <c r="C16" s="139"/>
      <c r="D16" s="139"/>
      <c r="E16" s="139"/>
      <c r="F16" s="139"/>
      <c r="G16" s="139"/>
      <c r="H16" s="138"/>
      <c r="I16" s="6">
        <v>13</v>
      </c>
      <c r="K16" s="16"/>
      <c r="L16" s="10">
        <v>42062</v>
      </c>
      <c r="M16" s="11" t="s">
        <v>41</v>
      </c>
      <c r="N16" s="5" t="s">
        <v>7</v>
      </c>
      <c r="O16" s="8" t="s">
        <v>58</v>
      </c>
    </row>
    <row r="17" spans="2:15" s="1" customFormat="1" ht="33">
      <c r="B17" s="182" t="s">
        <v>20</v>
      </c>
      <c r="C17" s="183"/>
      <c r="D17" s="183"/>
      <c r="E17" s="183"/>
      <c r="F17" s="184"/>
      <c r="G17" s="184"/>
      <c r="H17" s="185"/>
      <c r="I17" s="6">
        <v>14</v>
      </c>
      <c r="K17" s="16" t="s">
        <v>68</v>
      </c>
      <c r="L17" s="10">
        <v>42076</v>
      </c>
      <c r="M17" s="11" t="s">
        <v>42</v>
      </c>
      <c r="N17" s="5" t="s">
        <v>9</v>
      </c>
      <c r="O17" s="8" t="s">
        <v>59</v>
      </c>
    </row>
    <row r="18" spans="2:15" s="1" customFormat="1" ht="33" customHeight="1" thickBot="1">
      <c r="B18" s="158"/>
      <c r="C18" s="134"/>
      <c r="D18" s="134"/>
      <c r="E18" s="134"/>
      <c r="F18" s="134"/>
      <c r="G18" s="134"/>
      <c r="H18" s="135"/>
      <c r="I18" s="6">
        <v>15</v>
      </c>
      <c r="K18" s="16" t="s">
        <v>69</v>
      </c>
      <c r="L18" s="10">
        <v>42097</v>
      </c>
      <c r="M18" s="11" t="s">
        <v>43</v>
      </c>
      <c r="N18" s="5" t="s">
        <v>11</v>
      </c>
      <c r="O18" s="8" t="s">
        <v>60</v>
      </c>
    </row>
    <row r="19" spans="2:15" s="1" customFormat="1" ht="23.5" thickTop="1" thickBot="1">
      <c r="B19" s="153" t="s">
        <v>93</v>
      </c>
      <c r="C19" s="154"/>
      <c r="D19" s="154"/>
      <c r="E19" s="154"/>
      <c r="F19" s="215" t="s">
        <v>70</v>
      </c>
      <c r="G19" s="216"/>
      <c r="H19" s="217"/>
      <c r="I19" s="6">
        <v>16</v>
      </c>
      <c r="K19" s="16" t="s">
        <v>70</v>
      </c>
      <c r="L19" s="10">
        <v>42111</v>
      </c>
      <c r="M19" s="11" t="s">
        <v>63</v>
      </c>
      <c r="N19" s="5" t="s">
        <v>13</v>
      </c>
      <c r="O19" s="8" t="s">
        <v>61</v>
      </c>
    </row>
    <row r="20" spans="2:15" s="1" customFormat="1" ht="30" customHeight="1" thickTop="1">
      <c r="B20" s="149"/>
      <c r="C20" s="150"/>
      <c r="D20" s="150"/>
      <c r="E20" s="150"/>
      <c r="F20" s="150"/>
      <c r="G20" s="150"/>
      <c r="H20" s="151"/>
      <c r="I20" s="6">
        <v>17</v>
      </c>
      <c r="K20" s="16"/>
      <c r="L20" s="10">
        <v>42122</v>
      </c>
      <c r="M20" s="11" t="s">
        <v>64</v>
      </c>
      <c r="N20" s="5" t="s">
        <v>15</v>
      </c>
      <c r="O20" s="8" t="s">
        <v>62</v>
      </c>
    </row>
    <row r="21" spans="2:15" s="1" customFormat="1" ht="22.5">
      <c r="B21" s="147" t="s">
        <v>22</v>
      </c>
      <c r="C21" s="239"/>
      <c r="D21" s="239"/>
      <c r="E21" s="239"/>
      <c r="F21" s="17"/>
      <c r="G21" s="22" t="s">
        <v>81</v>
      </c>
      <c r="H21" s="20"/>
      <c r="I21" s="6">
        <v>18</v>
      </c>
      <c r="K21" s="16"/>
      <c r="L21" s="10">
        <v>42132</v>
      </c>
      <c r="M21" s="11" t="s">
        <v>65</v>
      </c>
      <c r="N21" s="5" t="s">
        <v>17</v>
      </c>
    </row>
    <row r="22" spans="2:15" s="1" customFormat="1" ht="12" customHeight="1">
      <c r="B22" s="218"/>
      <c r="C22" s="219"/>
      <c r="D22" s="219"/>
      <c r="E22" s="219"/>
      <c r="F22" s="219"/>
      <c r="G22" s="219"/>
      <c r="H22" s="220"/>
      <c r="I22" s="6">
        <v>19</v>
      </c>
      <c r="K22" s="16"/>
      <c r="L22" s="12">
        <v>42146</v>
      </c>
      <c r="M22" s="11" t="s">
        <v>66</v>
      </c>
      <c r="N22" s="7" t="s">
        <v>0</v>
      </c>
    </row>
    <row r="23" spans="2:15" s="1" customFormat="1" ht="22.5">
      <c r="B23" s="147" t="s">
        <v>23</v>
      </c>
      <c r="C23" s="239"/>
      <c r="D23" s="239"/>
      <c r="E23" s="239"/>
      <c r="F23" s="17"/>
      <c r="G23" s="22"/>
      <c r="H23" s="20"/>
      <c r="I23" s="6">
        <v>20</v>
      </c>
      <c r="K23" s="16"/>
      <c r="L23" s="2" t="s">
        <v>81</v>
      </c>
      <c r="M23" s="13"/>
    </row>
    <row r="24" spans="2:15" s="1" customFormat="1" ht="12" customHeight="1">
      <c r="B24" s="218"/>
      <c r="C24" s="219"/>
      <c r="D24" s="219"/>
      <c r="E24" s="219"/>
      <c r="F24" s="219"/>
      <c r="G24" s="219"/>
      <c r="H24" s="220"/>
      <c r="I24" s="6">
        <v>21</v>
      </c>
      <c r="K24" s="16"/>
      <c r="L24" s="2" t="s">
        <v>85</v>
      </c>
      <c r="M24" s="13"/>
    </row>
    <row r="25" spans="2:15" s="1" customFormat="1" ht="22.5">
      <c r="B25" s="147" t="s">
        <v>24</v>
      </c>
      <c r="C25" s="239"/>
      <c r="D25" s="239"/>
      <c r="E25" s="239"/>
      <c r="F25" s="17"/>
      <c r="G25" s="22"/>
      <c r="H25" s="20"/>
      <c r="I25" s="6">
        <v>22</v>
      </c>
      <c r="K25" s="16"/>
      <c r="L25" s="2" t="s">
        <v>71</v>
      </c>
      <c r="M25" s="13"/>
    </row>
    <row r="26" spans="2:15" s="1" customFormat="1" ht="12" customHeight="1">
      <c r="B26" s="218"/>
      <c r="C26" s="219"/>
      <c r="D26" s="219"/>
      <c r="E26" s="219"/>
      <c r="F26" s="219"/>
      <c r="G26" s="219"/>
      <c r="H26" s="220"/>
      <c r="I26" s="6">
        <v>23</v>
      </c>
      <c r="K26" s="16"/>
      <c r="L26" s="2"/>
      <c r="M26" s="13"/>
    </row>
    <row r="27" spans="2:15" s="1" customFormat="1" ht="22.5">
      <c r="B27" s="147" t="s">
        <v>25</v>
      </c>
      <c r="C27" s="148"/>
      <c r="D27" s="148"/>
      <c r="E27" s="148"/>
      <c r="F27" s="17"/>
      <c r="G27" s="22"/>
      <c r="H27" s="20"/>
      <c r="I27" s="6">
        <v>24</v>
      </c>
      <c r="K27" s="16"/>
      <c r="L27" s="2"/>
      <c r="M27" s="13"/>
      <c r="O27" s="8"/>
    </row>
    <row r="28" spans="2:15" s="1" customFormat="1" ht="12" customHeight="1">
      <c r="B28" s="218"/>
      <c r="C28" s="219"/>
      <c r="D28" s="219"/>
      <c r="E28" s="219"/>
      <c r="F28" s="219"/>
      <c r="G28" s="219"/>
      <c r="H28" s="220"/>
      <c r="I28" s="6">
        <v>25</v>
      </c>
      <c r="K28" s="16"/>
      <c r="L28" s="2"/>
      <c r="M28" s="13"/>
    </row>
    <row r="29" spans="2:15" s="1" customFormat="1" ht="22.5">
      <c r="B29" s="147" t="s">
        <v>26</v>
      </c>
      <c r="C29" s="148"/>
      <c r="D29" s="148"/>
      <c r="E29" s="148"/>
      <c r="F29" s="17"/>
      <c r="G29" s="22"/>
      <c r="H29" s="20"/>
      <c r="I29" s="6">
        <v>26</v>
      </c>
      <c r="K29" s="16"/>
      <c r="L29" s="2"/>
      <c r="M29" s="13"/>
    </row>
    <row r="30" spans="2:15" s="1" customFormat="1" ht="12" customHeight="1">
      <c r="B30" s="218"/>
      <c r="C30" s="219"/>
      <c r="D30" s="219"/>
      <c r="E30" s="219"/>
      <c r="F30" s="219"/>
      <c r="G30" s="219"/>
      <c r="H30" s="220"/>
      <c r="I30" s="6">
        <v>27</v>
      </c>
      <c r="K30" s="16"/>
      <c r="L30" s="2"/>
      <c r="M30" s="13"/>
    </row>
    <row r="31" spans="2:15" s="1" customFormat="1" ht="22.5">
      <c r="B31" s="147" t="s">
        <v>27</v>
      </c>
      <c r="C31" s="148"/>
      <c r="D31" s="148"/>
      <c r="E31" s="148"/>
      <c r="F31" s="17"/>
      <c r="G31" s="22"/>
      <c r="H31" s="20"/>
      <c r="I31" s="6">
        <v>28</v>
      </c>
      <c r="K31" s="16"/>
      <c r="L31" s="2"/>
      <c r="M31" s="13"/>
    </row>
    <row r="32" spans="2:15" s="1" customFormat="1" ht="12" customHeight="1">
      <c r="B32" s="218"/>
      <c r="C32" s="219"/>
      <c r="D32" s="219"/>
      <c r="E32" s="219"/>
      <c r="F32" s="219"/>
      <c r="G32" s="219"/>
      <c r="H32" s="220"/>
      <c r="I32" s="6">
        <v>29</v>
      </c>
      <c r="K32" s="16"/>
      <c r="L32" s="2"/>
      <c r="M32" s="13"/>
    </row>
    <row r="33" spans="2:13" s="1" customFormat="1" ht="22.5">
      <c r="B33" s="147" t="s">
        <v>28</v>
      </c>
      <c r="C33" s="148"/>
      <c r="D33" s="148"/>
      <c r="E33" s="148"/>
      <c r="F33" s="17"/>
      <c r="G33" s="22"/>
      <c r="H33" s="20"/>
      <c r="I33" s="6">
        <v>30</v>
      </c>
      <c r="K33" s="16"/>
      <c r="L33" s="2"/>
      <c r="M33" s="13"/>
    </row>
    <row r="34" spans="2:13" s="1" customFormat="1" ht="12" customHeight="1">
      <c r="B34" s="221"/>
      <c r="C34" s="219"/>
      <c r="D34" s="219"/>
      <c r="E34" s="219"/>
      <c r="F34" s="219"/>
      <c r="G34" s="219"/>
      <c r="H34" s="220"/>
      <c r="I34" s="6">
        <v>31</v>
      </c>
      <c r="K34" s="16"/>
      <c r="L34" s="2"/>
      <c r="M34" s="13"/>
    </row>
    <row r="35" spans="2:13" s="1" customFormat="1" ht="22.5">
      <c r="B35" s="147" t="s">
        <v>29</v>
      </c>
      <c r="C35" s="148"/>
      <c r="D35" s="148"/>
      <c r="E35" s="148"/>
      <c r="F35" s="17"/>
      <c r="G35" s="22"/>
      <c r="H35" s="20"/>
      <c r="I35" s="6">
        <v>32</v>
      </c>
      <c r="K35" s="16"/>
      <c r="L35" s="2"/>
      <c r="M35" s="13"/>
    </row>
    <row r="36" spans="2:13" s="1" customFormat="1" ht="18.75" customHeight="1" thickBot="1">
      <c r="B36" s="163"/>
      <c r="C36" s="224"/>
      <c r="D36" s="224"/>
      <c r="E36" s="224"/>
      <c r="F36" s="224"/>
      <c r="G36" s="224"/>
      <c r="H36" s="225"/>
      <c r="I36" s="6">
        <v>33</v>
      </c>
      <c r="K36" s="16"/>
      <c r="L36" s="2"/>
      <c r="M36" s="13"/>
    </row>
    <row r="37" spans="2:13" s="1" customFormat="1" ht="21.75" customHeight="1" thickTop="1">
      <c r="B37" s="143" t="s">
        <v>86</v>
      </c>
      <c r="C37" s="144"/>
      <c r="D37" s="145"/>
      <c r="E37" s="145"/>
      <c r="F37" s="145"/>
      <c r="G37" s="145"/>
      <c r="H37" s="146"/>
      <c r="I37" s="6">
        <v>34</v>
      </c>
      <c r="K37" s="16"/>
      <c r="L37" s="2"/>
      <c r="M37" s="13"/>
    </row>
    <row r="38" spans="2:13" s="1" customFormat="1" ht="5.25" customHeight="1">
      <c r="B38" s="136"/>
      <c r="C38" s="137"/>
      <c r="D38" s="137"/>
      <c r="E38" s="137"/>
      <c r="F38" s="137"/>
      <c r="G38" s="137"/>
      <c r="H38" s="138"/>
      <c r="I38" s="6">
        <v>35</v>
      </c>
      <c r="K38" s="16"/>
      <c r="L38" s="2"/>
      <c r="M38" s="13"/>
    </row>
    <row r="39" spans="2:13" s="1" customFormat="1" ht="18.75" customHeight="1">
      <c r="B39" s="21" t="s">
        <v>67</v>
      </c>
      <c r="C39" s="25"/>
      <c r="D39" s="25"/>
      <c r="E39" s="15"/>
      <c r="F39" s="240" t="s">
        <v>84</v>
      </c>
      <c r="G39" s="241"/>
      <c r="H39" s="242"/>
      <c r="I39" s="6">
        <v>36</v>
      </c>
      <c r="K39" s="16"/>
      <c r="L39" s="2"/>
      <c r="M39" s="13"/>
    </row>
    <row r="40" spans="2:13" s="1" customFormat="1" ht="5.25" customHeight="1">
      <c r="B40" s="136"/>
      <c r="C40" s="137"/>
      <c r="D40" s="137"/>
      <c r="E40" s="137"/>
      <c r="F40" s="137"/>
      <c r="G40" s="137"/>
      <c r="H40" s="138"/>
      <c r="I40" s="6">
        <v>37</v>
      </c>
      <c r="K40" s="16"/>
      <c r="L40" s="2"/>
      <c r="M40" s="13"/>
    </row>
    <row r="41" spans="2:13" s="1" customFormat="1" ht="18.75" customHeight="1">
      <c r="B41" s="19" t="s">
        <v>82</v>
      </c>
      <c r="C41" s="226"/>
      <c r="D41" s="227"/>
      <c r="E41" s="228"/>
      <c r="F41" s="230"/>
      <c r="G41" s="231"/>
      <c r="H41" s="232"/>
      <c r="I41" s="6">
        <v>38</v>
      </c>
      <c r="K41" s="16"/>
      <c r="L41" s="2"/>
      <c r="M41" s="13"/>
    </row>
    <row r="42" spans="2:13" s="1" customFormat="1" ht="5.25" customHeight="1">
      <c r="B42" s="23"/>
      <c r="C42" s="15"/>
      <c r="D42" s="15"/>
      <c r="E42" s="15"/>
      <c r="F42" s="233"/>
      <c r="G42" s="234"/>
      <c r="H42" s="235"/>
      <c r="I42" s="6">
        <v>39</v>
      </c>
      <c r="K42" s="16"/>
      <c r="L42" s="2"/>
      <c r="M42" s="13"/>
    </row>
    <row r="43" spans="2:13" s="1" customFormat="1" ht="18.75" customHeight="1">
      <c r="B43" s="19" t="s">
        <v>83</v>
      </c>
      <c r="C43" s="226"/>
      <c r="D43" s="227"/>
      <c r="E43" s="228"/>
      <c r="F43" s="236"/>
      <c r="G43" s="237"/>
      <c r="H43" s="238"/>
      <c r="I43" s="6"/>
      <c r="K43" s="16"/>
      <c r="L43" s="2"/>
      <c r="M43" s="13"/>
    </row>
    <row r="44" spans="2:13" s="1" customFormat="1" ht="5.25" customHeight="1" thickBot="1">
      <c r="B44" s="24"/>
      <c r="C44" s="131"/>
      <c r="D44" s="132"/>
      <c r="E44" s="133"/>
      <c r="F44" s="134"/>
      <c r="G44" s="134"/>
      <c r="H44" s="135"/>
      <c r="K44" s="16"/>
      <c r="L44" s="2"/>
      <c r="M44" s="13"/>
    </row>
    <row r="45" spans="2:13" s="1" customFormat="1" ht="15" thickTop="1">
      <c r="B45" s="3"/>
      <c r="C45" s="3"/>
      <c r="D45" s="3"/>
      <c r="E45" s="3"/>
      <c r="F45" s="3"/>
      <c r="G45" s="3"/>
      <c r="H45" s="18"/>
      <c r="K45" s="16"/>
      <c r="L45" s="2"/>
      <c r="M45" s="13"/>
    </row>
    <row r="46" spans="2:13" s="1" customFormat="1">
      <c r="B46" s="244" t="e">
        <f>IF(B8="","",INDEX(#REF!,B8))</f>
        <v>#REF!</v>
      </c>
      <c r="C46" s="244"/>
      <c r="D46" s="244"/>
      <c r="E46" s="244"/>
      <c r="F46" s="245"/>
      <c r="G46" s="245"/>
      <c r="H46" s="245"/>
      <c r="K46" s="16"/>
      <c r="L46" s="2"/>
      <c r="M46" s="13"/>
    </row>
    <row r="47" spans="2:13" s="1" customFormat="1">
      <c r="B47" s="246" t="e">
        <f>IF(B8="","",INDEX(#REF!,B8))</f>
        <v>#REF!</v>
      </c>
      <c r="C47" s="246"/>
      <c r="D47" s="246"/>
      <c r="E47" s="246"/>
      <c r="F47" s="247"/>
      <c r="G47" s="247"/>
      <c r="H47" s="247"/>
      <c r="K47" s="16"/>
      <c r="L47" s="2"/>
      <c r="M47" s="13"/>
    </row>
    <row r="48" spans="2:13" s="1" customFormat="1">
      <c r="B48" s="246" t="e">
        <f>IF(B8="","",INDEX(#REF!,B8))</f>
        <v>#REF!</v>
      </c>
      <c r="C48" s="246"/>
      <c r="D48" s="246"/>
      <c r="E48" s="246"/>
      <c r="F48" s="247"/>
      <c r="G48" s="247"/>
      <c r="H48" s="247"/>
      <c r="K48" s="16"/>
      <c r="L48" s="2"/>
      <c r="M48" s="13"/>
    </row>
    <row r="49" spans="2:13" s="1" customFormat="1">
      <c r="B49" s="248" t="e">
        <f>IF(B8="","",INDEX(#REF!,B8))</f>
        <v>#REF!</v>
      </c>
      <c r="C49" s="248"/>
      <c r="D49" s="248"/>
      <c r="E49" s="248"/>
      <c r="F49" s="248"/>
      <c r="G49" s="248"/>
      <c r="H49" s="248"/>
      <c r="K49" s="16"/>
      <c r="L49" s="2"/>
      <c r="M49" s="13"/>
    </row>
    <row r="50" spans="2:13" s="1" customFormat="1">
      <c r="B50" s="229" t="e">
        <f>IF(B8="","",INDEX(#REF!,B8))</f>
        <v>#REF!</v>
      </c>
      <c r="C50" s="229"/>
      <c r="D50" s="229"/>
      <c r="E50" s="229"/>
      <c r="F50" s="229"/>
      <c r="G50" s="229"/>
      <c r="H50" s="229"/>
      <c r="K50" s="16"/>
      <c r="L50" s="2"/>
      <c r="M50" s="13"/>
    </row>
    <row r="51" spans="2:13" s="1" customFormat="1" ht="8.25" customHeight="1">
      <c r="B51" s="243" t="e">
        <f>IF(B8="","",INDEX(#REF!,B8)) &amp;" - "&amp; IF(B8="","",INDEX(#REF!,B8))  &amp;" - "&amp; IF(B8="","",INDEX(#REF!,B8))</f>
        <v>#REF!</v>
      </c>
      <c r="C51" s="243"/>
      <c r="D51" s="243"/>
      <c r="E51" s="243"/>
      <c r="F51" s="243"/>
      <c r="G51" s="243"/>
      <c r="H51" s="243"/>
      <c r="K51" s="16"/>
      <c r="L51" s="2"/>
      <c r="M51" s="13"/>
    </row>
    <row r="52" spans="2:13" s="1" customFormat="1">
      <c r="K52" s="16"/>
      <c r="L52" s="2"/>
      <c r="M52" s="13"/>
    </row>
    <row r="53" spans="2:13" s="1" customFormat="1">
      <c r="K53" s="16"/>
      <c r="L53" s="2"/>
      <c r="M53" s="13"/>
    </row>
    <row r="54" spans="2:13" s="1" customFormat="1">
      <c r="F54" s="14"/>
      <c r="G54" s="14"/>
      <c r="K54" s="16"/>
      <c r="L54" s="2"/>
      <c r="M54" s="13"/>
    </row>
    <row r="55" spans="2:13" s="1" customFormat="1">
      <c r="K55" s="16"/>
      <c r="L55" s="2"/>
      <c r="M55" s="13"/>
    </row>
    <row r="56" spans="2:13" s="1" customFormat="1">
      <c r="K56" s="16"/>
      <c r="L56" s="2"/>
      <c r="M56" s="13"/>
    </row>
    <row r="57" spans="2:13" s="1" customFormat="1">
      <c r="K57" s="16"/>
      <c r="L57" s="2"/>
      <c r="M57" s="13"/>
    </row>
    <row r="58" spans="2:13" s="1" customFormat="1">
      <c r="K58" s="16"/>
      <c r="L58" s="2"/>
      <c r="M58" s="13"/>
    </row>
    <row r="59" spans="2:13" s="1" customFormat="1">
      <c r="K59" s="16"/>
      <c r="L59" s="2"/>
      <c r="M59" s="13"/>
    </row>
    <row r="60" spans="2:13" s="1" customFormat="1">
      <c r="K60" s="16"/>
      <c r="L60" s="2"/>
      <c r="M60" s="13"/>
    </row>
    <row r="61" spans="2:13" s="1" customFormat="1">
      <c r="K61" s="16"/>
      <c r="L61" s="2"/>
      <c r="M61" s="13"/>
    </row>
    <row r="62" spans="2:13" s="1" customFormat="1">
      <c r="K62" s="16"/>
      <c r="L62" s="2"/>
      <c r="M62" s="13"/>
    </row>
    <row r="63" spans="2:13" s="1" customFormat="1">
      <c r="K63" s="16"/>
      <c r="L63" s="2"/>
      <c r="M63" s="13"/>
    </row>
    <row r="64" spans="2:13" s="1" customFormat="1">
      <c r="K64" s="16"/>
      <c r="L64" s="2"/>
      <c r="M64" s="13"/>
    </row>
    <row r="65" spans="11:13" s="1" customFormat="1">
      <c r="K65" s="16"/>
      <c r="L65" s="2"/>
      <c r="M65" s="13"/>
    </row>
    <row r="66" spans="11:13" s="1" customFormat="1">
      <c r="K66" s="16"/>
      <c r="L66" s="2"/>
      <c r="M66" s="13"/>
    </row>
    <row r="67" spans="11:13" s="1" customFormat="1">
      <c r="K67" s="16"/>
      <c r="L67" s="2"/>
      <c r="M67" s="13"/>
    </row>
    <row r="68" spans="11:13" s="1" customFormat="1">
      <c r="K68" s="16"/>
      <c r="L68" s="2"/>
      <c r="M68" s="13"/>
    </row>
    <row r="69" spans="11:13" s="1" customFormat="1">
      <c r="K69" s="16"/>
      <c r="L69" s="2"/>
      <c r="M69" s="13"/>
    </row>
    <row r="70" spans="11:13" s="1" customFormat="1">
      <c r="K70" s="16"/>
      <c r="L70" s="2"/>
      <c r="M70" s="13"/>
    </row>
    <row r="71" spans="11:13" s="1" customFormat="1">
      <c r="K71" s="16"/>
      <c r="L71" s="2"/>
      <c r="M71" s="13"/>
    </row>
    <row r="72" spans="11:13" s="1" customFormat="1">
      <c r="K72" s="16"/>
      <c r="L72" s="2"/>
      <c r="M72" s="13"/>
    </row>
    <row r="73" spans="11:13" s="1" customFormat="1">
      <c r="K73" s="16"/>
      <c r="L73" s="2"/>
      <c r="M73" s="13"/>
    </row>
    <row r="74" spans="11:13" s="1" customFormat="1">
      <c r="K74" s="16"/>
      <c r="L74" s="2"/>
      <c r="M74" s="13"/>
    </row>
    <row r="75" spans="11:13" s="1" customFormat="1">
      <c r="K75" s="16"/>
      <c r="L75" s="2"/>
      <c r="M75" s="13"/>
    </row>
  </sheetData>
  <sheetProtection selectLockedCells="1"/>
  <mergeCells count="48">
    <mergeCell ref="B51:H51"/>
    <mergeCell ref="C44:D44"/>
    <mergeCell ref="E44:H44"/>
    <mergeCell ref="B46:H46"/>
    <mergeCell ref="B47:H47"/>
    <mergeCell ref="B48:H48"/>
    <mergeCell ref="B49:H49"/>
    <mergeCell ref="B13:H13"/>
    <mergeCell ref="B36:H36"/>
    <mergeCell ref="C43:E43"/>
    <mergeCell ref="B50:H50"/>
    <mergeCell ref="F41:H43"/>
    <mergeCell ref="B25:E25"/>
    <mergeCell ref="B26:H26"/>
    <mergeCell ref="B27:E27"/>
    <mergeCell ref="C41:E41"/>
    <mergeCell ref="F39:H39"/>
    <mergeCell ref="B40:H40"/>
    <mergeCell ref="B20:H20"/>
    <mergeCell ref="B21:E21"/>
    <mergeCell ref="B22:H22"/>
    <mergeCell ref="B23:E23"/>
    <mergeCell ref="B24:H24"/>
    <mergeCell ref="B38:H38"/>
    <mergeCell ref="B28:H28"/>
    <mergeCell ref="B29:E29"/>
    <mergeCell ref="B30:H30"/>
    <mergeCell ref="B31:E31"/>
    <mergeCell ref="B33:E33"/>
    <mergeCell ref="B34:H34"/>
    <mergeCell ref="B35:E35"/>
    <mergeCell ref="B37:H37"/>
    <mergeCell ref="B32:H32"/>
    <mergeCell ref="B15:H16"/>
    <mergeCell ref="B17:H17"/>
    <mergeCell ref="B18:H18"/>
    <mergeCell ref="B19:E19"/>
    <mergeCell ref="F19:H19"/>
    <mergeCell ref="B8:H8"/>
    <mergeCell ref="B9:H9"/>
    <mergeCell ref="B10:H10"/>
    <mergeCell ref="B11:H11"/>
    <mergeCell ref="B12:H12"/>
    <mergeCell ref="B1:H1"/>
    <mergeCell ref="B2:H2"/>
    <mergeCell ref="B3:H3"/>
    <mergeCell ref="B4:H4"/>
    <mergeCell ref="B5:H7"/>
  </mergeCells>
  <dataValidations count="7">
    <dataValidation type="list" allowBlank="1" showInputMessage="1" showErrorMessage="1" sqref="H35 F21 H21 F23 H23 F25 H25 F27 H27 H29 F29 F31 H31 H33 F33 F35">
      <formula1>$K$2:$K$15</formula1>
    </dataValidation>
    <dataValidation type="list" allowBlank="1" showInputMessage="1" sqref="G21 G23 G25 G27 G29 G31 G33 G35">
      <formula1>$L$23</formula1>
    </dataValidation>
    <dataValidation type="list" allowBlank="1" showInputMessage="1" showErrorMessage="1" sqref="H45">
      <formula1>$I$2:$I$42</formula1>
    </dataValidation>
    <dataValidation type="list" allowBlank="1" showInputMessage="1" showErrorMessage="1" sqref="C39:D39">
      <formula1>$I$2:$I$9</formula1>
    </dataValidation>
    <dataValidation type="list" allowBlank="1" showInputMessage="1" sqref="B8:H8">
      <formula1>$L$24:$L$25</formula1>
    </dataValidation>
    <dataValidation type="list" allowBlank="1" showInputMessage="1" showErrorMessage="1" sqref="F19:H19">
      <formula1>$K$17:$K$19</formula1>
    </dataValidation>
    <dataValidation type="list" allowBlank="1" showInputMessage="1" showErrorMessage="1" sqref="B4:G4">
      <formula1>$O$2:$O$20</formula1>
    </dataValidation>
  </dataValidations>
  <printOptions horizontalCentered="1" verticalCentered="1"/>
  <pageMargins left="0" right="0" top="0.19685039370078741" bottom="0" header="0.31496062992125984" footer="0"/>
  <pageSetup paperSize="9" scale="98" orientation="portrait" horizontalDpi="0" verticalDpi="0" r:id="rId1"/>
  <legacyDrawing r:id="rId2"/>
</worksheet>
</file>

<file path=xl/worksheets/sheet6.xml><?xml version="1.0" encoding="utf-8"?>
<worksheet xmlns="http://schemas.openxmlformats.org/spreadsheetml/2006/main" xmlns:r="http://schemas.openxmlformats.org/officeDocument/2006/relationships">
  <dimension ref="A2:C14"/>
  <sheetViews>
    <sheetView tabSelected="1" workbookViewId="0">
      <selection activeCell="H10" sqref="H10"/>
    </sheetView>
  </sheetViews>
  <sheetFormatPr baseColWidth="10" defaultRowHeight="14.5"/>
  <sheetData>
    <row r="2" spans="1:3">
      <c r="A2" s="251" t="s">
        <v>171</v>
      </c>
      <c r="C2" s="250"/>
    </row>
    <row r="3" spans="1:3">
      <c r="A3" s="251" t="s">
        <v>172</v>
      </c>
      <c r="C3" s="249"/>
    </row>
    <row r="4" spans="1:3">
      <c r="A4" s="251"/>
    </row>
    <row r="5" spans="1:3">
      <c r="A5" s="251"/>
    </row>
    <row r="6" spans="1:3">
      <c r="A6" s="251"/>
    </row>
    <row r="7" spans="1:3">
      <c r="A7" s="251"/>
    </row>
    <row r="8" spans="1:3">
      <c r="A8" s="251"/>
    </row>
    <row r="9" spans="1:3">
      <c r="A9" s="251"/>
    </row>
    <row r="10" spans="1:3">
      <c r="A10" s="251"/>
    </row>
    <row r="11" spans="1:3">
      <c r="A11" s="251"/>
    </row>
    <row r="12" spans="1:3">
      <c r="A12" s="251"/>
    </row>
    <row r="13" spans="1:3">
      <c r="A13" s="251"/>
    </row>
    <row r="14" spans="1:3">
      <c r="A14" s="251"/>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4</vt:i4>
      </vt:variant>
    </vt:vector>
  </HeadingPairs>
  <TitlesOfParts>
    <vt:vector size="10" baseType="lpstr">
      <vt:lpstr>Agents</vt:lpstr>
      <vt:lpstr>MASTER</vt:lpstr>
      <vt:lpstr>T</vt:lpstr>
      <vt:lpstr>T (2)</vt:lpstr>
      <vt:lpstr>Placement Du Perso MATCH COUPE</vt:lpstr>
      <vt:lpstr>param</vt:lpstr>
      <vt:lpstr>MASTER!Zone_d_impression</vt:lpstr>
      <vt:lpstr>'Placement Du Perso MATCH COUPE'!Zone_d_impression</vt:lpstr>
      <vt:lpstr>T!Zone_d_impression</vt:lpstr>
      <vt:lpstr>'T (2)'!Zone_d_impression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 Esposito Didier</dc:creator>
  <cp:lastModifiedBy>tulipe</cp:lastModifiedBy>
  <cp:lastPrinted>2017-01-16T10:13:51Z</cp:lastPrinted>
  <dcterms:created xsi:type="dcterms:W3CDTF">2014-01-30T08:50:11Z</dcterms:created>
  <dcterms:modified xsi:type="dcterms:W3CDTF">2017-01-29T20:57:00Z</dcterms:modified>
</cp:coreProperties>
</file>