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410" windowWidth="19420" windowHeight="7220"/>
  </bookViews>
  <sheets>
    <sheet name="Feuil1" sheetId="1" r:id="rId1"/>
    <sheet name="Feuil2" sheetId="2" r:id="rId2"/>
    <sheet name="Feuil3" sheetId="3" r:id="rId3"/>
  </sheets>
  <definedNames>
    <definedName name="colu">OFFSET(Feuil1!$U$2,,,COUNTIF(Feuil1!$U:$U,"&gt;&lt;"))</definedName>
    <definedName name="date">OFFSET(Feuil1!$B$5,,,COUNT(Feuil1!$B:$B))</definedName>
    <definedName name="montant">OFFSET(date,,5,)</definedName>
    <definedName name="produit">OFFSET(date,,4,)</definedName>
    <definedName name="qui">OFFSET(date,,1,)</definedName>
    <definedName name="region">OFFSET(date,,2,)</definedName>
  </definedNames>
  <calcPr calcId="124519"/>
</workbook>
</file>

<file path=xl/calcChain.xml><?xml version="1.0" encoding="utf-8"?>
<calcChain xmlns="http://schemas.openxmlformats.org/spreadsheetml/2006/main">
  <c r="U3" i="1" a="1"/>
  <c r="U3" s="1"/>
  <c r="U4" a="1"/>
  <c r="U4" s="1"/>
  <c r="U5" a="1"/>
  <c r="U5" s="1"/>
  <c r="U6" a="1"/>
  <c r="U6" s="1"/>
  <c r="U7" a="1"/>
  <c r="U7" s="1"/>
  <c r="U8" a="1"/>
  <c r="U8" s="1"/>
  <c r="U9" a="1"/>
  <c r="U9" s="1"/>
  <c r="U10" a="1"/>
  <c r="U10" s="1"/>
  <c r="U11" a="1"/>
  <c r="U11" s="1"/>
  <c r="U12" a="1"/>
  <c r="U12" s="1"/>
  <c r="U13" a="1"/>
  <c r="U13" s="1"/>
  <c r="U14" a="1"/>
  <c r="U14" s="1"/>
  <c r="U15" a="1"/>
  <c r="U15" s="1"/>
  <c r="U16" a="1"/>
  <c r="U16" s="1"/>
  <c r="U17" a="1"/>
  <c r="U17" s="1"/>
  <c r="U18" a="1"/>
  <c r="U18" s="1"/>
  <c r="U19" a="1"/>
  <c r="U19" s="1"/>
  <c r="U20" a="1"/>
  <c r="U20" s="1"/>
  <c r="U21" a="1"/>
  <c r="U21" s="1"/>
  <c r="U22" a="1"/>
  <c r="U22" s="1"/>
  <c r="U23" a="1"/>
  <c r="U23" s="1"/>
  <c r="U24" a="1"/>
  <c r="U24" s="1"/>
  <c r="U2" a="1"/>
  <c r="U2" s="1"/>
  <c r="J7" l="1" a="1"/>
  <c r="J7" s="1"/>
  <c r="P7" s="1"/>
  <c r="K7" l="1" a="1"/>
  <c r="K7" s="1"/>
  <c r="L7" a="1"/>
  <c r="L7" s="1"/>
  <c r="M7" a="1"/>
  <c r="M7" s="1"/>
  <c r="N7" a="1"/>
  <c r="N7" s="1"/>
  <c r="O7" a="1"/>
  <c r="O7" s="1"/>
  <c r="J8" a="1"/>
  <c r="J8" s="1"/>
  <c r="P8" s="1"/>
  <c r="J9" l="1" a="1"/>
  <c r="J9" s="1"/>
  <c r="P9" s="1"/>
  <c r="K8" a="1"/>
  <c r="K8" s="1"/>
  <c r="L8" a="1"/>
  <c r="L8" s="1"/>
  <c r="M8" a="1"/>
  <c r="M8" s="1"/>
  <c r="N8" a="1"/>
  <c r="N8" s="1"/>
  <c r="O8" a="1"/>
  <c r="O8" s="1"/>
  <c r="J10" l="1" a="1"/>
  <c r="J10" s="1"/>
  <c r="P10" s="1"/>
  <c r="K9" a="1"/>
  <c r="K9" s="1"/>
  <c r="L9" a="1"/>
  <c r="L9" s="1"/>
  <c r="M9" a="1"/>
  <c r="M9" s="1"/>
  <c r="N9" a="1"/>
  <c r="N9" s="1"/>
  <c r="O9" a="1"/>
  <c r="O9" s="1"/>
  <c r="J11" l="1" a="1"/>
  <c r="J11" s="1"/>
  <c r="P11" s="1"/>
  <c r="K10" a="1"/>
  <c r="K10" s="1"/>
  <c r="L10" a="1"/>
  <c r="L10" s="1"/>
  <c r="M10" a="1"/>
  <c r="M10" s="1"/>
  <c r="N10" a="1"/>
  <c r="N10" s="1"/>
  <c r="O10" a="1"/>
  <c r="O10" s="1"/>
  <c r="J12" a="1"/>
  <c r="J12" s="1"/>
  <c r="P12" s="1"/>
  <c r="K12" l="1" a="1"/>
  <c r="K12" s="1"/>
  <c r="L12" a="1"/>
  <c r="L12" s="1"/>
  <c r="M12" a="1"/>
  <c r="M12" s="1"/>
  <c r="N12" a="1"/>
  <c r="N12" s="1"/>
  <c r="O12" a="1"/>
  <c r="O12" s="1"/>
  <c r="K11" a="1"/>
  <c r="K11" s="1"/>
  <c r="L11" a="1"/>
  <c r="L11" s="1"/>
  <c r="M11" a="1"/>
  <c r="M11" s="1"/>
  <c r="N11" a="1"/>
  <c r="N11" s="1"/>
  <c r="O11" a="1"/>
  <c r="O11" s="1"/>
  <c r="J13" a="1"/>
  <c r="J13" s="1"/>
  <c r="P13" s="1"/>
  <c r="J14" l="1" a="1"/>
  <c r="J14" s="1"/>
  <c r="P14" s="1"/>
  <c r="K13" a="1"/>
  <c r="K13" s="1"/>
  <c r="M13" a="1"/>
  <c r="M13" s="1"/>
  <c r="O13" a="1"/>
  <c r="O13" s="1"/>
  <c r="L13" a="1"/>
  <c r="L13" s="1"/>
  <c r="N13" a="1"/>
  <c r="N13" s="1"/>
  <c r="J15" l="1" a="1"/>
  <c r="J15" s="1"/>
  <c r="P15" s="1"/>
  <c r="L14" a="1"/>
  <c r="L14" s="1"/>
  <c r="N14" a="1"/>
  <c r="N14" s="1"/>
  <c r="K14" a="1"/>
  <c r="K14" s="1"/>
  <c r="M14" a="1"/>
  <c r="M14" s="1"/>
  <c r="O14" a="1"/>
  <c r="O14" s="1"/>
  <c r="J16" l="1" a="1"/>
  <c r="J16" s="1"/>
  <c r="P16" s="1"/>
  <c r="K15" a="1"/>
  <c r="K15" s="1"/>
  <c r="M15" a="1"/>
  <c r="M15" s="1"/>
  <c r="O15" a="1"/>
  <c r="O15" s="1"/>
  <c r="L15" a="1"/>
  <c r="L15" s="1"/>
  <c r="N15" a="1"/>
  <c r="N15" s="1"/>
  <c r="L16" l="1" a="1"/>
  <c r="L16" s="1"/>
  <c r="N16" a="1"/>
  <c r="N16" s="1"/>
  <c r="K16" a="1"/>
  <c r="K16" s="1"/>
  <c r="M16" a="1"/>
  <c r="M16" s="1"/>
  <c r="O16" a="1"/>
  <c r="O16" s="1"/>
</calcChain>
</file>

<file path=xl/sharedStrings.xml><?xml version="1.0" encoding="utf-8"?>
<sst xmlns="http://schemas.openxmlformats.org/spreadsheetml/2006/main" count="90" uniqueCount="31">
  <si>
    <t>Date</t>
  </si>
  <si>
    <t>Commercial</t>
  </si>
  <si>
    <t>Region</t>
  </si>
  <si>
    <t>localité</t>
  </si>
  <si>
    <t>produits</t>
  </si>
  <si>
    <t>montant vente</t>
  </si>
  <si>
    <t>Thies</t>
  </si>
  <si>
    <t>Dakar</t>
  </si>
  <si>
    <t>Mbour</t>
  </si>
  <si>
    <t>Fatick</t>
  </si>
  <si>
    <t>Kolda</t>
  </si>
  <si>
    <t>Produit 1</t>
  </si>
  <si>
    <t>Produit 2</t>
  </si>
  <si>
    <t>produit  5</t>
  </si>
  <si>
    <t>produit 4</t>
  </si>
  <si>
    <t>produit 3</t>
  </si>
  <si>
    <t>Commercial 1</t>
  </si>
  <si>
    <t>Commercial 2</t>
  </si>
  <si>
    <t>Commercial 3</t>
  </si>
  <si>
    <t>Commercial 5</t>
  </si>
  <si>
    <t>localité 3</t>
  </si>
  <si>
    <t>localité 2</t>
  </si>
  <si>
    <t>localité 6</t>
  </si>
  <si>
    <t>localité 1</t>
  </si>
  <si>
    <t>Région</t>
  </si>
  <si>
    <t>Commerciaux</t>
  </si>
  <si>
    <t>Produits vendus</t>
  </si>
  <si>
    <t>Montants</t>
  </si>
  <si>
    <t>CA DE LA PERIODE</t>
  </si>
  <si>
    <t>deb</t>
  </si>
  <si>
    <t>fin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</si>
</sst>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General;s\t\d;&quot;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164" fontId="0" fillId="0" borderId="1" xfId="1" applyNumberFormat="1" applyFont="1" applyBorder="1"/>
    <xf numFmtId="0" fontId="0" fillId="2" borderId="0" xfId="0" applyFill="1"/>
    <xf numFmtId="0" fontId="0" fillId="0" borderId="1" xfId="0" applyBorder="1" applyAlignment="1">
      <alignment horizontal="center"/>
    </xf>
    <xf numFmtId="16" fontId="0" fillId="0" borderId="1" xfId="0" applyNumberFormat="1" applyBorder="1"/>
    <xf numFmtId="16" fontId="0" fillId="2" borderId="0" xfId="0" applyNumberFormat="1" applyFill="1"/>
    <xf numFmtId="16" fontId="0" fillId="3" borderId="1" xfId="0" applyNumberFormat="1" applyFill="1" applyBorder="1"/>
    <xf numFmtId="0" fontId="0" fillId="3" borderId="1" xfId="0" applyFill="1" applyBorder="1"/>
    <xf numFmtId="0" fontId="2" fillId="0" borderId="2" xfId="0" applyFont="1" applyBorder="1" applyAlignment="1"/>
    <xf numFmtId="0" fontId="2" fillId="0" borderId="4" xfId="0" applyFont="1" applyBorder="1" applyAlignment="1"/>
    <xf numFmtId="0" fontId="0" fillId="0" borderId="1" xfId="0" applyBorder="1" applyAlignment="1"/>
    <xf numFmtId="0" fontId="2" fillId="0" borderId="2" xfId="0" applyFont="1" applyBorder="1" applyAlignment="1">
      <alignment horizontal="center"/>
    </xf>
    <xf numFmtId="0" fontId="2" fillId="0" borderId="3" xfId="0" applyFont="1" applyBorder="1"/>
    <xf numFmtId="0" fontId="2" fillId="0" borderId="5" xfId="0" applyFont="1" applyBorder="1" applyAlignment="1"/>
    <xf numFmtId="0" fontId="0" fillId="0" borderId="6" xfId="0" applyBorder="1" applyAlignment="1"/>
    <xf numFmtId="0" fontId="2" fillId="4" borderId="7" xfId="0" applyFont="1" applyFill="1" applyBorder="1" applyAlignment="1"/>
    <xf numFmtId="0" fontId="2" fillId="4" borderId="8" xfId="0" applyFont="1" applyFill="1" applyBorder="1" applyAlignment="1"/>
    <xf numFmtId="0" fontId="0" fillId="4" borderId="8" xfId="0" applyFill="1" applyBorder="1"/>
    <xf numFmtId="0" fontId="0" fillId="4" borderId="9" xfId="0" applyFill="1" applyBorder="1"/>
    <xf numFmtId="0" fontId="0" fillId="0" borderId="10" xfId="0" applyBorder="1" applyAlignment="1">
      <alignment horizontal="center"/>
    </xf>
    <xf numFmtId="165" fontId="2" fillId="0" borderId="1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U24"/>
  <sheetViews>
    <sheetView tabSelected="1" topLeftCell="C1" workbookViewId="0">
      <selection activeCell="M20" sqref="M20"/>
    </sheetView>
  </sheetViews>
  <sheetFormatPr baseColWidth="10" defaultRowHeight="14.5"/>
  <cols>
    <col min="3" max="3" width="13" customWidth="1"/>
    <col min="7" max="7" width="22" customWidth="1"/>
    <col min="9" max="9" width="5" customWidth="1"/>
    <col min="10" max="10" width="13.08984375" customWidth="1"/>
    <col min="11" max="11" width="10.453125" customWidth="1"/>
    <col min="12" max="12" width="9.1796875" customWidth="1"/>
    <col min="13" max="13" width="10.7265625" customWidth="1"/>
    <col min="15" max="15" width="11.54296875" customWidth="1"/>
    <col min="16" max="16" width="12.81640625" customWidth="1"/>
    <col min="20" max="20" width="29.54296875" customWidth="1"/>
  </cols>
  <sheetData>
    <row r="2" spans="2:21">
      <c r="J2" t="s">
        <v>29</v>
      </c>
      <c r="K2" t="s">
        <v>30</v>
      </c>
      <c r="U2" s="5" t="str">
        <f t="array" aca="1" ref="U2" ca="1">INDEX(qui,SMALL(IF((date&gt;=$J$3)*(date&lt;=$K$3)*(region=$O$3),ROW(date)-4,""),ROW($A1)))</f>
        <v>Commercial 1</v>
      </c>
    </row>
    <row r="3" spans="2:21">
      <c r="J3" s="7">
        <v>43132</v>
      </c>
      <c r="K3" s="7">
        <v>43174</v>
      </c>
      <c r="N3" t="s">
        <v>24</v>
      </c>
      <c r="O3" s="4" t="s">
        <v>6</v>
      </c>
      <c r="U3" s="5" t="str">
        <f t="array" aca="1" ref="U3" ca="1">INDEX(qui,SMALL(IF((date&gt;=$J$3)*(date&lt;=$K$3)*(region=$O$3),ROW(date)-4,""),ROW($A2)))</f>
        <v>Commercial 5</v>
      </c>
    </row>
    <row r="4" spans="2:21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U4" s="5" t="str">
        <f t="array" aca="1" ref="U4" ca="1">INDEX(qui,SMALL(IF((date&gt;=$J$3)*(date&lt;=$K$3)*(region=$O$3),ROW(date)-4,""),ROW($A3)))</f>
        <v>Commercial 3</v>
      </c>
    </row>
    <row r="5" spans="2:21" ht="15" thickBot="1">
      <c r="B5" s="8">
        <v>43132</v>
      </c>
      <c r="C5" s="9" t="s">
        <v>16</v>
      </c>
      <c r="D5" s="9" t="s">
        <v>6</v>
      </c>
      <c r="E5" s="1" t="s">
        <v>20</v>
      </c>
      <c r="F5" s="1" t="s">
        <v>11</v>
      </c>
      <c r="G5" s="3">
        <v>523000</v>
      </c>
      <c r="J5" s="10"/>
      <c r="K5" s="10" t="s">
        <v>28</v>
      </c>
      <c r="L5" s="15"/>
      <c r="M5" s="11"/>
      <c r="U5" s="5" t="str">
        <f t="array" aca="1" ref="U5" ca="1">INDEX(qui,SMALL(IF((date&gt;=$J$3)*(date&lt;=$K$3)*(region=$O$3),ROW(date)-4,""),ROW($A4)))</f>
        <v>Commercial 5</v>
      </c>
    </row>
    <row r="6" spans="2:21" ht="15" thickBot="1">
      <c r="B6" s="6">
        <v>43134</v>
      </c>
      <c r="C6" s="1" t="s">
        <v>18</v>
      </c>
      <c r="D6" s="1" t="s">
        <v>7</v>
      </c>
      <c r="E6" s="1" t="s">
        <v>21</v>
      </c>
      <c r="F6" s="1" t="s">
        <v>12</v>
      </c>
      <c r="G6" s="3">
        <v>241000</v>
      </c>
      <c r="J6" s="13" t="s">
        <v>25</v>
      </c>
      <c r="K6" s="17" t="s">
        <v>26</v>
      </c>
      <c r="L6" s="18"/>
      <c r="M6" s="19"/>
      <c r="N6" s="19"/>
      <c r="O6" s="20"/>
      <c r="P6" s="14" t="s">
        <v>27</v>
      </c>
      <c r="U6" s="5" t="str">
        <f t="array" aca="1" ref="U6" ca="1">INDEX(qui,SMALL(IF((date&gt;=$J$3)*(date&lt;=$K$3)*(region=$O$3),ROW(date)-4,""),ROW($A5)))</f>
        <v>Commercial 2</v>
      </c>
    </row>
    <row r="7" spans="2:21">
      <c r="B7" s="6">
        <v>43138</v>
      </c>
      <c r="C7" s="1" t="s">
        <v>17</v>
      </c>
      <c r="D7" s="1" t="s">
        <v>8</v>
      </c>
      <c r="E7" s="1" t="s">
        <v>22</v>
      </c>
      <c r="F7" s="1" t="s">
        <v>14</v>
      </c>
      <c r="G7" s="3">
        <v>145000</v>
      </c>
      <c r="J7" s="1" t="str">
        <f t="array" aca="1" ref="J7" ca="1">IFERROR(OFFSET($U$1,MATCH(0,COUNTIF(J$6:J6,colu),0),),"")</f>
        <v>Commercial 1</v>
      </c>
      <c r="K7" s="16" t="str">
        <f t="array" aca="1" ref="K7" ca="1">IFERROR(INDEX(produit,SMALL(IF((date&gt;=$J$3)*(date&lt;=$K$3)*(qui=$J7)*(region=$O$3),ROW(date)-4,""),COLUMN(A:A))),"")</f>
        <v>Produit 1</v>
      </c>
      <c r="L7" s="16" t="str">
        <f t="array" aca="1" ref="L7" ca="1">IFERROR(INDEX(produit,SMALL(IF((date&gt;=$J$3)*(date&lt;=$K$3)*(qui=$J7)*(region=$O$3),ROW(date)-4,""),COLUMN(B:B))),"")</f>
        <v/>
      </c>
      <c r="M7" s="16" t="str">
        <f t="array" aca="1" ref="M7" ca="1">IFERROR(INDEX(produit,SMALL(IF((date&gt;=$J$3)*(date&lt;=$K$3)*(qui=$J7)*(region=$O$3),ROW(date)-4,""),COLUMN(C:C))),"")</f>
        <v/>
      </c>
      <c r="N7" s="16" t="str">
        <f t="array" aca="1" ref="N7" ca="1">IFERROR(INDEX(produit,SMALL(IF((date&gt;=$J$3)*(date&lt;=$K$3)*(qui=$J7)*(region=$O$3),ROW(date)-4,""),COLUMN(D:D))),"")</f>
        <v/>
      </c>
      <c r="O7" s="16" t="str">
        <f t="array" aca="1" ref="O7" ca="1">IFERROR(INDEX(produit,SMALL(IF((date&gt;=$J$3)*(date&lt;=$K$3)*(qui=$J7)*(region=$O$3),ROW(date)-4,""),COLUMN(E:E))),"")</f>
        <v/>
      </c>
      <c r="P7" s="22">
        <f ca="1">SUMPRODUCT((date&gt;=$J$3)*(date&lt;=$K$3)*(region=$O$3)*(qui=$J7)*montant)</f>
        <v>523000</v>
      </c>
      <c r="U7" s="5" t="e">
        <f t="array" aca="1" ref="U7" ca="1">INDEX(qui,SMALL(IF((date&gt;=$J$3)*(date&lt;=$K$3)*(region=$O$3),ROW(date)-4,""),ROW($A6)))</f>
        <v>#NUM!</v>
      </c>
    </row>
    <row r="8" spans="2:21">
      <c r="B8" s="8">
        <v>43142</v>
      </c>
      <c r="C8" s="9" t="s">
        <v>19</v>
      </c>
      <c r="D8" s="9" t="s">
        <v>6</v>
      </c>
      <c r="E8" s="1" t="s">
        <v>23</v>
      </c>
      <c r="F8" s="1" t="s">
        <v>15</v>
      </c>
      <c r="G8" s="3">
        <v>36000</v>
      </c>
      <c r="I8" s="21"/>
      <c r="J8" s="1" t="str">
        <f t="array" aca="1" ref="J8" ca="1">IFERROR(OFFSET($U$1,MATCH(0,COUNTIF(J$6:J7,colu),0),),"")</f>
        <v>Commercial 5</v>
      </c>
      <c r="K8" s="12" t="str">
        <f t="array" aca="1" ref="K8" ca="1">IFERROR(INDEX(produit,SMALL(IF((date&gt;=$J$3)*(date&lt;=$K$3)*(qui=$J8)*(region=$O$3),ROW(date)-4,""),COLUMN(A:A))),"")</f>
        <v>produit 3</v>
      </c>
      <c r="L8" s="12" t="str">
        <f t="array" aca="1" ref="L8" ca="1">IFERROR(INDEX(produit,SMALL(IF((date&gt;=$J$3)*(date&lt;=$K$3)*(qui=$J8)*(region=$O$3),ROW(date)-4,""),COLUMN(B:B))),"")</f>
        <v>produit 4</v>
      </c>
      <c r="M8" s="12" t="str">
        <f t="array" aca="1" ref="M8" ca="1">IFERROR(INDEX(produit,SMALL(IF((date&gt;=$J$3)*(date&lt;=$K$3)*(qui=$J8)*(region=$O$3),ROW(date)-4,""),COLUMN(C:C))),"")</f>
        <v/>
      </c>
      <c r="N8" s="12" t="str">
        <f t="array" aca="1" ref="N8" ca="1">IFERROR(INDEX(produit,SMALL(IF((date&gt;=$J$3)*(date&lt;=$K$3)*(qui=$J8)*(region=$O$3),ROW(date)-4,""),COLUMN(D:D))),"")</f>
        <v/>
      </c>
      <c r="O8" s="12" t="str">
        <f t="array" aca="1" ref="O8" ca="1">IFERROR(INDEX(produit,SMALL(IF((date&gt;=$J$3)*(date&lt;=$K$3)*(qui=$J8)*(region=$O$3),ROW(date)-4,""),COLUMN(E:E))),"")</f>
        <v/>
      </c>
      <c r="P8" s="22">
        <f ca="1">SUMPRODUCT((date&gt;=$J$3)*(date&lt;=$K$3)*(region=$O$3)*(qui=$J8)*montant)</f>
        <v>671000</v>
      </c>
      <c r="U8" s="5" t="e">
        <f t="array" aca="1" ref="U8" ca="1">INDEX(qui,SMALL(IF((date&gt;=$J$3)*(date&lt;=$K$3)*(region=$O$3),ROW(date)-4,""),ROW($A7)))</f>
        <v>#NUM!</v>
      </c>
    </row>
    <row r="9" spans="2:21">
      <c r="B9" s="6">
        <v>43146</v>
      </c>
      <c r="C9" s="1" t="s">
        <v>16</v>
      </c>
      <c r="D9" s="1" t="s">
        <v>9</v>
      </c>
      <c r="E9" s="1" t="s">
        <v>20</v>
      </c>
      <c r="F9" s="1" t="s">
        <v>13</v>
      </c>
      <c r="G9" s="3">
        <v>80000</v>
      </c>
      <c r="I9" s="21"/>
      <c r="J9" s="1" t="str">
        <f t="array" aca="1" ref="J9" ca="1">IFERROR(OFFSET($U$1,MATCH(0,COUNTIF(J$6:J8,colu),0),),"")</f>
        <v>Commercial 3</v>
      </c>
      <c r="K9" s="12" t="str">
        <f t="array" aca="1" ref="K9" ca="1">IFERROR(INDEX(produit,SMALL(IF((date&gt;=$J$3)*(date&lt;=$K$3)*(qui=$J9)*(region=$O$3),ROW(date)-4,""),COLUMN(A:A))),"")</f>
        <v>Produit 1</v>
      </c>
      <c r="L9" s="12" t="str">
        <f t="array" aca="1" ref="L9" ca="1">IFERROR(INDEX(produit,SMALL(IF((date&gt;=$J$3)*(date&lt;=$K$3)*(qui=$J9)*(region=$O$3),ROW(date)-4,""),COLUMN(B:B))),"")</f>
        <v/>
      </c>
      <c r="M9" s="12" t="str">
        <f t="array" aca="1" ref="M9" ca="1">IFERROR(INDEX(produit,SMALL(IF((date&gt;=$J$3)*(date&lt;=$K$3)*(qui=$J9)*(region=$O$3),ROW(date)-4,""),COLUMN(C:C))),"")</f>
        <v/>
      </c>
      <c r="N9" s="12" t="str">
        <f t="array" aca="1" ref="N9" ca="1">IFERROR(INDEX(produit,SMALL(IF((date&gt;=$J$3)*(date&lt;=$K$3)*(qui=$J9)*(region=$O$3),ROW(date)-4,""),COLUMN(D:D))),"")</f>
        <v/>
      </c>
      <c r="O9" s="12" t="str">
        <f t="array" aca="1" ref="O9" ca="1">IFERROR(INDEX(produit,SMALL(IF((date&gt;=$J$3)*(date&lt;=$K$3)*(qui=$J9)*(region=$O$3),ROW(date)-4,""),COLUMN(E:E))),"")</f>
        <v/>
      </c>
      <c r="P9" s="22">
        <f ca="1">SUMPRODUCT((date&gt;=$J$3)*(date&lt;=$K$3)*(region=$O$3)*(qui=$J9)*montant)</f>
        <v>21999.999999999902</v>
      </c>
      <c r="U9" s="5" t="e">
        <f t="array" aca="1" ref="U9" ca="1">INDEX(qui,SMALL(IF((date&gt;=$J$3)*(date&lt;=$K$3)*(region=$O$3),ROW(date)-4,""),ROW($A8)))</f>
        <v>#NUM!</v>
      </c>
    </row>
    <row r="10" spans="2:21">
      <c r="B10" s="8">
        <v>43150</v>
      </c>
      <c r="C10" s="9" t="s">
        <v>18</v>
      </c>
      <c r="D10" s="9" t="s">
        <v>6</v>
      </c>
      <c r="E10" s="1" t="s">
        <v>21</v>
      </c>
      <c r="F10" s="1" t="s">
        <v>11</v>
      </c>
      <c r="G10" s="3">
        <v>21999.999999999902</v>
      </c>
      <c r="I10" s="21"/>
      <c r="J10" s="1" t="str">
        <f t="array" aca="1" ref="J10" ca="1">IFERROR(OFFSET($U$1,MATCH(0,COUNTIF(J$6:J9,colu),0),),"")</f>
        <v>Commercial 2</v>
      </c>
      <c r="K10" s="12" t="str">
        <f t="array" aca="1" ref="K10" ca="1">IFERROR(INDEX(produit,SMALL(IF((date&gt;=$J$3)*(date&lt;=$K$3)*(qui=$J10)*(region=$O$3),ROW(date)-4,""),COLUMN(A:A))),"")</f>
        <v>Produit 1</v>
      </c>
      <c r="L10" s="12" t="str">
        <f t="array" aca="1" ref="L10" ca="1">IFERROR(INDEX(produit,SMALL(IF((date&gt;=$J$3)*(date&lt;=$K$3)*(qui=$J10)*(region=$O$3),ROW(date)-4,""),COLUMN(B:B))),"")</f>
        <v/>
      </c>
      <c r="M10" s="12" t="str">
        <f t="array" aca="1" ref="M10" ca="1">IFERROR(INDEX(produit,SMALL(IF((date&gt;=$J$3)*(date&lt;=$K$3)*(qui=$J10)*(region=$O$3),ROW(date)-4,""),COLUMN(C:C))),"")</f>
        <v/>
      </c>
      <c r="N10" s="12" t="str">
        <f t="array" aca="1" ref="N10" ca="1">IFERROR(INDEX(produit,SMALL(IF((date&gt;=$J$3)*(date&lt;=$K$3)*(qui=$J10)*(region=$O$3),ROW(date)-4,""),COLUMN(D:D))),"")</f>
        <v/>
      </c>
      <c r="O10" s="12" t="str">
        <f t="array" aca="1" ref="O10" ca="1">IFERROR(INDEX(produit,SMALL(IF((date&gt;=$J$3)*(date&lt;=$K$3)*(qui=$J10)*(region=$O$3),ROW(date)-4,""),COLUMN(E:E))),"")</f>
        <v/>
      </c>
      <c r="P10" s="22">
        <f ca="1">SUMPRODUCT((date&gt;=$J$3)*(date&lt;=$K$3)*(region=$O$3)*(qui=$J10)*montant)</f>
        <v>786000</v>
      </c>
      <c r="U10" s="5" t="e">
        <f t="array" aca="1" ref="U10" ca="1">INDEX(qui,SMALL(IF((date&gt;=$J$3)*(date&lt;=$K$3)*(region=$O$3),ROW(date)-4,""),ROW($A9)))</f>
        <v>#NUM!</v>
      </c>
    </row>
    <row r="11" spans="2:21">
      <c r="B11" s="6">
        <v>43154</v>
      </c>
      <c r="C11" s="1" t="s">
        <v>17</v>
      </c>
      <c r="D11" s="1" t="s">
        <v>10</v>
      </c>
      <c r="E11" s="1" t="s">
        <v>22</v>
      </c>
      <c r="F11" s="1" t="s">
        <v>12</v>
      </c>
      <c r="G11" s="3">
        <v>50000</v>
      </c>
      <c r="I11" s="21"/>
      <c r="J11" s="1" t="str">
        <f t="array" aca="1" ref="J11" ca="1">IFERROR(OFFSET($U$1,MATCH(0,COUNTIF(J$6:J10,colu),0),),"")</f>
        <v/>
      </c>
      <c r="K11" s="12" t="str">
        <f t="array" aca="1" ref="K11" ca="1">IFERROR(INDEX(produit,SMALL(IF((date&gt;=$J$3)*(date&lt;=$K$3)*(qui=$J11)*(region=$O$3),ROW(date)-4,""),COLUMN(A:A))),"")</f>
        <v/>
      </c>
      <c r="L11" s="12" t="str">
        <f t="array" aca="1" ref="L11" ca="1">IFERROR(INDEX(produit,SMALL(IF((date&gt;=$J$3)*(date&lt;=$K$3)*(qui=$J11)*(region=$O$3),ROW(date)-4,""),COLUMN(B:B))),"")</f>
        <v/>
      </c>
      <c r="M11" s="12" t="str">
        <f t="array" aca="1" ref="M11" ca="1">IFERROR(INDEX(produit,SMALL(IF((date&gt;=$J$3)*(date&lt;=$K$3)*(qui=$J11)*(region=$O$3),ROW(date)-4,""),COLUMN(C:C))),"")</f>
        <v/>
      </c>
      <c r="N11" s="12" t="str">
        <f t="array" aca="1" ref="N11" ca="1">IFERROR(INDEX(produit,SMALL(IF((date&gt;=$J$3)*(date&lt;=$K$3)*(qui=$J11)*(region=$O$3),ROW(date)-4,""),COLUMN(D:D))),"")</f>
        <v/>
      </c>
      <c r="O11" s="12" t="str">
        <f t="array" aca="1" ref="O11" ca="1">IFERROR(INDEX(produit,SMALL(IF((date&gt;=$J$3)*(date&lt;=$K$3)*(qui=$J11)*(region=$O$3),ROW(date)-4,""),COLUMN(E:E))),"")</f>
        <v/>
      </c>
      <c r="P11" s="22">
        <f ca="1">SUMPRODUCT((date&gt;=$J$3)*(date&lt;=$K$3)*(region=$O$3)*(qui=$J11)*montant)</f>
        <v>0</v>
      </c>
      <c r="U11" s="5" t="e">
        <f t="array" aca="1" ref="U11" ca="1">INDEX(qui,SMALL(IF((date&gt;=$J$3)*(date&lt;=$K$3)*(region=$O$3),ROW(date)-4,""),ROW($A10)))</f>
        <v>#NUM!</v>
      </c>
    </row>
    <row r="12" spans="2:21">
      <c r="B12" s="8">
        <v>43158</v>
      </c>
      <c r="C12" s="9" t="s">
        <v>19</v>
      </c>
      <c r="D12" s="9" t="s">
        <v>6</v>
      </c>
      <c r="E12" s="1" t="s">
        <v>23</v>
      </c>
      <c r="F12" s="1" t="s">
        <v>14</v>
      </c>
      <c r="G12" s="3">
        <v>635000</v>
      </c>
      <c r="I12" s="21"/>
      <c r="J12" s="1" t="str">
        <f t="array" aca="1" ref="J12" ca="1">IFERROR(OFFSET($U$1,MATCH(0,COUNTIF(J$6:J11,colu),0),),"")</f>
        <v/>
      </c>
      <c r="K12" s="12" t="str">
        <f t="array" aca="1" ref="K12" ca="1">IFERROR(INDEX(produit,SMALL(IF((date&gt;=$J$3)*(date&lt;=$K$3)*(qui=$J12)*(region=$O$3),ROW(date)-4,""),COLUMN(A:A))),"")</f>
        <v/>
      </c>
      <c r="L12" s="12" t="str">
        <f t="array" aca="1" ref="L12" ca="1">IFERROR(INDEX(produit,SMALL(IF((date&gt;=$J$3)*(date&lt;=$K$3)*(qui=$J12)*(region=$O$3),ROW(date)-4,""),COLUMN(B:B))),"")</f>
        <v/>
      </c>
      <c r="M12" s="12" t="str">
        <f t="array" aca="1" ref="M12" ca="1">IFERROR(INDEX(produit,SMALL(IF((date&gt;=$J$3)*(date&lt;=$K$3)*(qui=$J12)*(region=$O$3),ROW(date)-4,""),COLUMN(C:C))),"")</f>
        <v/>
      </c>
      <c r="N12" s="12" t="str">
        <f t="array" aca="1" ref="N12" ca="1">IFERROR(INDEX(produit,SMALL(IF((date&gt;=$J$3)*(date&lt;=$K$3)*(qui=$J12)*(region=$O$3),ROW(date)-4,""),COLUMN(D:D))),"")</f>
        <v/>
      </c>
      <c r="O12" s="12" t="str">
        <f t="array" aca="1" ref="O12" ca="1">IFERROR(INDEX(produit,SMALL(IF((date&gt;=$J$3)*(date&lt;=$K$3)*(qui=$J12)*(region=$O$3),ROW(date)-4,""),COLUMN(E:E))),"")</f>
        <v/>
      </c>
      <c r="P12" s="22">
        <f ca="1">SUMPRODUCT((date&gt;=$J$3)*(date&lt;=$K$3)*(region=$O$3)*(qui=$J12)*montant)</f>
        <v>0</v>
      </c>
      <c r="U12" s="5" t="e">
        <f t="array" aca="1" ref="U12" ca="1">INDEX(qui,SMALL(IF((date&gt;=$J$3)*(date&lt;=$K$3)*(region=$O$3),ROW(date)-4,""),ROW($A11)))</f>
        <v>#NUM!</v>
      </c>
    </row>
    <row r="13" spans="2:21">
      <c r="B13" s="6">
        <v>43162</v>
      </c>
      <c r="C13" s="1" t="s">
        <v>16</v>
      </c>
      <c r="D13" s="1" t="s">
        <v>7</v>
      </c>
      <c r="E13" s="1" t="s">
        <v>20</v>
      </c>
      <c r="F13" s="1" t="s">
        <v>15</v>
      </c>
      <c r="G13" s="3">
        <v>78000</v>
      </c>
      <c r="I13" s="21"/>
      <c r="J13" s="1" t="str">
        <f t="array" aca="1" ref="J13" ca="1">IFERROR(OFFSET($U$1,MATCH(0,COUNTIF(J$6:J12,colu),0),),"")</f>
        <v/>
      </c>
      <c r="K13" s="12" t="str">
        <f t="array" aca="1" ref="K13" ca="1">IFERROR(INDEX(produit,SMALL(IF((date&gt;=$J$3)*(date&lt;=$K$3)*(qui=$J13)*(region=$O$3),ROW(date)-4,""),COLUMN(A:A))),"")</f>
        <v/>
      </c>
      <c r="L13" s="12" t="str">
        <f t="array" aca="1" ref="L13" ca="1">IFERROR(INDEX(produit,SMALL(IF((date&gt;=$J$3)*(date&lt;=$K$3)*(qui=$J13)*(region=$O$3),ROW(date)-4,""),COLUMN(B:B))),"")</f>
        <v/>
      </c>
      <c r="M13" s="12" t="str">
        <f t="array" aca="1" ref="M13" ca="1">IFERROR(INDEX(produit,SMALL(IF((date&gt;=$J$3)*(date&lt;=$K$3)*(qui=$J13)*(region=$O$3),ROW(date)-4,""),COLUMN(C:C))),"")</f>
        <v/>
      </c>
      <c r="N13" s="12" t="str">
        <f t="array" aca="1" ref="N13" ca="1">IFERROR(INDEX(produit,SMALL(IF((date&gt;=$J$3)*(date&lt;=$K$3)*(qui=$J13)*(region=$O$3),ROW(date)-4,""),COLUMN(D:D))),"")</f>
        <v/>
      </c>
      <c r="O13" s="12" t="str">
        <f t="array" aca="1" ref="O13" ca="1">IFERROR(INDEX(produit,SMALL(IF((date&gt;=$J$3)*(date&lt;=$K$3)*(qui=$J13)*(region=$O$3),ROW(date)-4,""),COLUMN(E:E))),"")</f>
        <v/>
      </c>
      <c r="P13" s="22">
        <f ca="1">SUMPRODUCT((date&gt;=$J$3)*(date&lt;=$K$3)*(region=$O$3)*(qui=$J13)*montant)</f>
        <v>0</v>
      </c>
      <c r="U13" s="5" t="e">
        <f t="array" aca="1" ref="U13" ca="1">INDEX(qui,SMALL(IF((date&gt;=$J$3)*(date&lt;=$K$3)*(region=$O$3),ROW(date)-4,""),ROW($A12)))</f>
        <v>#NUM!</v>
      </c>
    </row>
    <row r="14" spans="2:21">
      <c r="B14" s="6">
        <v>43166</v>
      </c>
      <c r="C14" s="1" t="s">
        <v>18</v>
      </c>
      <c r="D14" s="1" t="s">
        <v>8</v>
      </c>
      <c r="E14" s="1" t="s">
        <v>21</v>
      </c>
      <c r="F14" s="1" t="s">
        <v>13</v>
      </c>
      <c r="G14" s="3">
        <v>410300</v>
      </c>
      <c r="I14" s="21"/>
      <c r="J14" s="1" t="str">
        <f t="array" aca="1" ref="J14" ca="1">IFERROR(OFFSET($U$1,MATCH(0,COUNTIF(J$6:J13,colu),0),),"")</f>
        <v/>
      </c>
      <c r="K14" s="12" t="str">
        <f t="array" aca="1" ref="K14" ca="1">IFERROR(INDEX(produit,SMALL(IF((date&gt;=$J$3)*(date&lt;=$K$3)*(qui=$J14)*(region=$O$3),ROW(date)-4,""),COLUMN(A:A))),"")</f>
        <v/>
      </c>
      <c r="L14" s="12" t="str">
        <f t="array" aca="1" ref="L14" ca="1">IFERROR(INDEX(produit,SMALL(IF((date&gt;=$J$3)*(date&lt;=$K$3)*(qui=$J14)*(region=$O$3),ROW(date)-4,""),COLUMN(B:B))),"")</f>
        <v/>
      </c>
      <c r="M14" s="12" t="str">
        <f t="array" aca="1" ref="M14" ca="1">IFERROR(INDEX(produit,SMALL(IF((date&gt;=$J$3)*(date&lt;=$K$3)*(qui=$J14)*(region=$O$3),ROW(date)-4,""),COLUMN(C:C))),"")</f>
        <v/>
      </c>
      <c r="N14" s="12" t="str">
        <f t="array" aca="1" ref="N14" ca="1">IFERROR(INDEX(produit,SMALL(IF((date&gt;=$J$3)*(date&lt;=$K$3)*(qui=$J14)*(region=$O$3),ROW(date)-4,""),COLUMN(D:D))),"")</f>
        <v/>
      </c>
      <c r="O14" s="12" t="str">
        <f t="array" aca="1" ref="O14" ca="1">IFERROR(INDEX(produit,SMALL(IF((date&gt;=$J$3)*(date&lt;=$K$3)*(qui=$J14)*(region=$O$3),ROW(date)-4,""),COLUMN(E:E))),"")</f>
        <v/>
      </c>
      <c r="P14" s="22">
        <f ca="1">SUMPRODUCT((date&gt;=$J$3)*(date&lt;=$K$3)*(region=$O$3)*(qui=$J14)*montant)</f>
        <v>0</v>
      </c>
      <c r="U14" s="5" t="e">
        <f t="array" aca="1" ref="U14" ca="1">INDEX(qui,SMALL(IF((date&gt;=$J$3)*(date&lt;=$K$3)*(region=$O$3),ROW(date)-4,""),ROW($A13)))</f>
        <v>#NUM!</v>
      </c>
    </row>
    <row r="15" spans="2:21">
      <c r="B15" s="8">
        <v>43170</v>
      </c>
      <c r="C15" s="9" t="s">
        <v>17</v>
      </c>
      <c r="D15" s="9" t="s">
        <v>6</v>
      </c>
      <c r="E15" s="1" t="s">
        <v>22</v>
      </c>
      <c r="F15" s="1" t="s">
        <v>11</v>
      </c>
      <c r="G15" s="3">
        <v>786000</v>
      </c>
      <c r="I15" s="21"/>
      <c r="J15" s="1" t="str">
        <f t="array" aca="1" ref="J15" ca="1">IFERROR(OFFSET($U$1,MATCH(0,COUNTIF(J$6:J14,colu),0),),"")</f>
        <v/>
      </c>
      <c r="K15" s="12" t="str">
        <f t="array" aca="1" ref="K15" ca="1">IFERROR(INDEX(produit,SMALL(IF((date&gt;=$J$3)*(date&lt;=$K$3)*(qui=$J15)*(region=$O$3),ROW(date)-4,""),COLUMN(A:A))),"")</f>
        <v/>
      </c>
      <c r="L15" s="12" t="str">
        <f t="array" aca="1" ref="L15" ca="1">IFERROR(INDEX(produit,SMALL(IF((date&gt;=$J$3)*(date&lt;=$K$3)*(qui=$J15)*(region=$O$3),ROW(date)-4,""),COLUMN(B:B))),"")</f>
        <v/>
      </c>
      <c r="M15" s="12" t="str">
        <f t="array" aca="1" ref="M15" ca="1">IFERROR(INDEX(produit,SMALL(IF((date&gt;=$J$3)*(date&lt;=$K$3)*(qui=$J15)*(region=$O$3),ROW(date)-4,""),COLUMN(C:C))),"")</f>
        <v/>
      </c>
      <c r="N15" s="12" t="str">
        <f t="array" aca="1" ref="N15" ca="1">IFERROR(INDEX(produit,SMALL(IF((date&gt;=$J$3)*(date&lt;=$K$3)*(qui=$J15)*(region=$O$3),ROW(date)-4,""),COLUMN(D:D))),"")</f>
        <v/>
      </c>
      <c r="O15" s="12" t="str">
        <f t="array" aca="1" ref="O15" ca="1">IFERROR(INDEX(produit,SMALL(IF((date&gt;=$J$3)*(date&lt;=$K$3)*(qui=$J15)*(region=$O$3),ROW(date)-4,""),COLUMN(E:E))),"")</f>
        <v/>
      </c>
      <c r="P15" s="22">
        <f ca="1">SUMPRODUCT((date&gt;=$J$3)*(date&lt;=$K$3)*(region=$O$3)*(qui=$J15)*montant)</f>
        <v>0</v>
      </c>
      <c r="U15" s="5" t="e">
        <f t="array" aca="1" ref="U15" ca="1">INDEX(qui,SMALL(IF((date&gt;=$J$3)*(date&lt;=$K$3)*(region=$O$3),ROW(date)-4,""),ROW($A14)))</f>
        <v>#NUM!</v>
      </c>
    </row>
    <row r="16" spans="2:21">
      <c r="B16" s="6">
        <v>43174</v>
      </c>
      <c r="C16" s="1" t="s">
        <v>19</v>
      </c>
      <c r="D16" s="1" t="s">
        <v>9</v>
      </c>
      <c r="E16" s="1" t="s">
        <v>23</v>
      </c>
      <c r="F16" s="1" t="s">
        <v>12</v>
      </c>
      <c r="G16" s="3">
        <v>65400</v>
      </c>
      <c r="I16" s="21"/>
      <c r="J16" s="1" t="str">
        <f t="array" aca="1" ref="J16" ca="1">IFERROR(OFFSET($U$1,MATCH(0,COUNTIF(J$6:J15,colu),0),),"")</f>
        <v/>
      </c>
      <c r="K16" s="12" t="str">
        <f t="array" aca="1" ref="K16" ca="1">IFERROR(INDEX(produit,SMALL(IF((date&gt;=$J$3)*(date&lt;=$K$3)*(qui=$J16)*(region=$O$3),ROW(date)-4,""),COLUMN(A:A))),"")</f>
        <v/>
      </c>
      <c r="L16" s="12" t="str">
        <f t="array" aca="1" ref="L16" ca="1">IFERROR(INDEX(produit,SMALL(IF((date&gt;=$J$3)*(date&lt;=$K$3)*(qui=$J16)*(region=$O$3),ROW(date)-4,""),COLUMN(B:B))),"")</f>
        <v/>
      </c>
      <c r="M16" s="12" t="str">
        <f t="array" aca="1" ref="M16" ca="1">IFERROR(INDEX(produit,SMALL(IF((date&gt;=$J$3)*(date&lt;=$K$3)*(qui=$J16)*(region=$O$3),ROW(date)-4,""),COLUMN(C:C))),"")</f>
        <v/>
      </c>
      <c r="N16" s="12" t="str">
        <f t="array" aca="1" ref="N16" ca="1">IFERROR(INDEX(produit,SMALL(IF((date&gt;=$J$3)*(date&lt;=$K$3)*(qui=$J16)*(region=$O$3),ROW(date)-4,""),COLUMN(D:D))),"")</f>
        <v/>
      </c>
      <c r="O16" s="12" t="str">
        <f t="array" aca="1" ref="O16" ca="1">IFERROR(INDEX(produit,SMALL(IF((date&gt;=$J$3)*(date&lt;=$K$3)*(qui=$J16)*(region=$O$3),ROW(date)-4,""),COLUMN(E:E))),"")</f>
        <v/>
      </c>
      <c r="P16" s="22">
        <f ca="1">SUMPRODUCT((date&gt;=$J$3)*(date&lt;=$K$3)*(region=$O$3)*(qui=$J16)*montant)</f>
        <v>0</v>
      </c>
      <c r="U16" s="5" t="e">
        <f t="array" aca="1" ref="U16" ca="1">INDEX(qui,SMALL(IF((date&gt;=$J$3)*(date&lt;=$K$3)*(region=$O$3),ROW(date)-4,""),ROW($A15)))</f>
        <v>#NUM!</v>
      </c>
    </row>
    <row r="17" spans="2:21">
      <c r="B17" s="6">
        <v>43178</v>
      </c>
      <c r="C17" s="1" t="s">
        <v>16</v>
      </c>
      <c r="D17" s="1" t="s">
        <v>6</v>
      </c>
      <c r="E17" s="1" t="s">
        <v>20</v>
      </c>
      <c r="F17" s="1" t="s">
        <v>14</v>
      </c>
      <c r="G17" s="3">
        <v>796000</v>
      </c>
      <c r="U17" s="5" t="e">
        <f t="array" aca="1" ref="U17" ca="1">INDEX(qui,SMALL(IF((date&gt;=$J$3)*(date&lt;=$K$3)*(region=$O$3),ROW(date)-4,""),ROW($A16)))</f>
        <v>#NUM!</v>
      </c>
    </row>
    <row r="18" spans="2:21">
      <c r="B18" s="6">
        <v>43182</v>
      </c>
      <c r="C18" s="1" t="s">
        <v>18</v>
      </c>
      <c r="D18" s="1" t="s">
        <v>10</v>
      </c>
      <c r="E18" s="1" t="s">
        <v>21</v>
      </c>
      <c r="F18" s="1" t="s">
        <v>15</v>
      </c>
      <c r="G18" s="3">
        <v>559133.33333333302</v>
      </c>
      <c r="U18" s="5" t="e">
        <f t="array" aca="1" ref="U18" ca="1">INDEX(qui,SMALL(IF((date&gt;=$J$3)*(date&lt;=$K$3)*(region=$O$3),ROW(date)-4,""),ROW($A17)))</f>
        <v>#NUM!</v>
      </c>
    </row>
    <row r="19" spans="2:21">
      <c r="B19" s="6">
        <v>43186</v>
      </c>
      <c r="C19" s="1" t="s">
        <v>17</v>
      </c>
      <c r="D19" s="1" t="s">
        <v>6</v>
      </c>
      <c r="E19" s="1" t="s">
        <v>22</v>
      </c>
      <c r="F19" s="1" t="s">
        <v>13</v>
      </c>
      <c r="G19" s="3">
        <v>564133.33333333302</v>
      </c>
      <c r="U19" s="5" t="e">
        <f t="array" aca="1" ref="U19" ca="1">INDEX(qui,SMALL(IF((date&gt;=$J$3)*(date&lt;=$K$3)*(region=$O$3),ROW(date)-4,""),ROW($A18)))</f>
        <v>#NUM!</v>
      </c>
    </row>
    <row r="20" spans="2:21">
      <c r="B20" s="6">
        <v>43190</v>
      </c>
      <c r="C20" s="1" t="s">
        <v>19</v>
      </c>
      <c r="D20" s="1" t="s">
        <v>7</v>
      </c>
      <c r="E20" s="1" t="s">
        <v>23</v>
      </c>
      <c r="F20" s="1" t="s">
        <v>11</v>
      </c>
      <c r="G20" s="3">
        <v>569133.33333333302</v>
      </c>
      <c r="U20" s="5" t="e">
        <f t="array" aca="1" ref="U20" ca="1">INDEX(qui,SMALL(IF((date&gt;=$J$3)*(date&lt;=$K$3)*(region=$O$3),ROW(date)-4,""),ROW($A19)))</f>
        <v>#NUM!</v>
      </c>
    </row>
    <row r="21" spans="2:21">
      <c r="B21" s="6">
        <v>43194</v>
      </c>
      <c r="C21" s="1" t="s">
        <v>16</v>
      </c>
      <c r="D21" s="1" t="s">
        <v>8</v>
      </c>
      <c r="E21" s="1" t="s">
        <v>20</v>
      </c>
      <c r="F21" s="1" t="s">
        <v>12</v>
      </c>
      <c r="G21" s="3">
        <v>574133.33333333302</v>
      </c>
      <c r="U21" s="5" t="e">
        <f t="array" aca="1" ref="U21" ca="1">INDEX(qui,SMALL(IF((date&gt;=$J$3)*(date&lt;=$K$3)*(region=$O$3),ROW(date)-4,""),ROW($A20)))</f>
        <v>#NUM!</v>
      </c>
    </row>
    <row r="22" spans="2:21">
      <c r="B22" s="6">
        <v>43198</v>
      </c>
      <c r="C22" s="1" t="s">
        <v>18</v>
      </c>
      <c r="D22" s="1" t="s">
        <v>6</v>
      </c>
      <c r="E22" s="1" t="s">
        <v>21</v>
      </c>
      <c r="F22" s="1" t="s">
        <v>14</v>
      </c>
      <c r="G22" s="3">
        <v>9000</v>
      </c>
      <c r="U22" s="5" t="e">
        <f t="array" aca="1" ref="U22" ca="1">INDEX(qui,SMALL(IF((date&gt;=$J$3)*(date&lt;=$K$3)*(region=$O$3),ROW(date)-4,""),ROW($A21)))</f>
        <v>#NUM!</v>
      </c>
    </row>
    <row r="23" spans="2:21">
      <c r="B23" s="6">
        <v>43202</v>
      </c>
      <c r="C23" s="1" t="s">
        <v>17</v>
      </c>
      <c r="D23" s="1" t="s">
        <v>9</v>
      </c>
      <c r="E23" s="1" t="s">
        <v>22</v>
      </c>
      <c r="F23" s="1" t="s">
        <v>15</v>
      </c>
      <c r="G23" s="3">
        <v>789000</v>
      </c>
      <c r="U23" s="5" t="e">
        <f t="array" aca="1" ref="U23" ca="1">INDEX(qui,SMALL(IF((date&gt;=$J$3)*(date&lt;=$K$3)*(region=$O$3),ROW(date)-4,""),ROW($A22)))</f>
        <v>#NUM!</v>
      </c>
    </row>
    <row r="24" spans="2:21">
      <c r="U24" s="5" t="e">
        <f t="array" aca="1" ref="U24" ca="1">INDEX(qui,SMALL(IF((date&gt;=$J$3)*(date&lt;=$K$3)*(region=$O$3),ROW(date)-4,""),ROW($A23)))</f>
        <v>#NUM!</v>
      </c>
    </row>
  </sheetData>
  <dataValidations disablePrompts="1" count="1">
    <dataValidation type="list" allowBlank="1" showInputMessage="1" showErrorMessage="1" sqref="O3">
      <formula1>$D$5:$D$23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tulipe</cp:lastModifiedBy>
  <dcterms:created xsi:type="dcterms:W3CDTF">2018-02-05T17:56:02Z</dcterms:created>
  <dcterms:modified xsi:type="dcterms:W3CDTF">2018-02-06T18:20:51Z</dcterms:modified>
</cp:coreProperties>
</file>