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gif" ContentType="image/gif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15720" windowHeight="7160"/>
  </bookViews>
  <sheets>
    <sheet name="Feuil1" sheetId="1" r:id="rId1"/>
    <sheet name="Feuil2" sheetId="2" r:id="rId2"/>
  </sheets>
  <calcPr calcId="124519" fullPrecision="0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3" i="1" a="1"/>
  <c r="I3" s="1"/>
  <c r="L3" s="1" a="1"/>
  <c r="L3" s="1"/>
  <c r="I4" a="1"/>
  <c r="I4" s="1"/>
  <c r="L4" s="1" a="1"/>
  <c r="L4" s="1"/>
  <c r="I5" a="1"/>
  <c r="I5" s="1"/>
  <c r="L5" s="1" a="1"/>
  <c r="L5" s="1"/>
  <c r="I6" a="1"/>
  <c r="I6" s="1"/>
  <c r="I7" a="1"/>
  <c r="I7" s="1"/>
  <c r="L7" s="1" a="1"/>
  <c r="L7" s="1"/>
  <c r="I8" a="1"/>
  <c r="I8" s="1"/>
  <c r="I9" a="1"/>
  <c r="I9" s="1"/>
  <c r="L9" s="1" a="1"/>
  <c r="L9" s="1"/>
  <c r="I10" a="1"/>
  <c r="I10" s="1"/>
  <c r="I11" a="1"/>
  <c r="I11" s="1"/>
  <c r="L11" s="1" a="1"/>
  <c r="L11" s="1"/>
  <c r="I12" a="1"/>
  <c r="I12" s="1"/>
  <c r="I13" a="1"/>
  <c r="I13" s="1"/>
  <c r="I14" a="1"/>
  <c r="I14" s="1"/>
  <c r="I15" a="1"/>
  <c r="I15" s="1"/>
  <c r="I16" a="1"/>
  <c r="I16" s="1"/>
  <c r="I2" a="1"/>
  <c r="I2"/>
  <c r="L2" a="1"/>
  <c r="L2" s="1"/>
  <c r="B3" i="2"/>
  <c r="B4"/>
  <c r="B5"/>
  <c r="B6"/>
  <c r="B7"/>
  <c r="B8"/>
  <c r="B9"/>
  <c r="B10"/>
  <c r="B11"/>
  <c r="L10" i="1" l="1" a="1"/>
  <c r="L10" s="1"/>
  <c r="L8" a="1"/>
  <c r="L8" s="1"/>
  <c r="L6" a="1"/>
  <c r="L6" s="1"/>
</calcChain>
</file>

<file path=xl/sharedStrings.xml><?xml version="1.0" encoding="utf-8"?>
<sst xmlns="http://schemas.openxmlformats.org/spreadsheetml/2006/main" count="74" uniqueCount="57">
  <si>
    <t>N° de lot (Lots)</t>
  </si>
  <si>
    <t>Libellé du lot (Lots)</t>
  </si>
  <si>
    <t>N° Sous- lot (Lots)</t>
  </si>
  <si>
    <t>Libellé sous- lot (Lots)</t>
  </si>
  <si>
    <t>Spécialité (Offre de prix)</t>
  </si>
  <si>
    <t>Code A</t>
  </si>
  <si>
    <t xml:space="preserve">Procédure </t>
  </si>
  <si>
    <t>N° de marché )</t>
  </si>
  <si>
    <t>poire</t>
  </si>
  <si>
    <t>lardon</t>
  </si>
  <si>
    <t>pancetta</t>
  </si>
  <si>
    <t>entrecôte</t>
  </si>
  <si>
    <t>noix</t>
  </si>
  <si>
    <t>chips</t>
  </si>
  <si>
    <t>melon1</t>
  </si>
  <si>
    <t>melon2</t>
  </si>
  <si>
    <t>melon3</t>
  </si>
  <si>
    <t>melon4</t>
  </si>
  <si>
    <t>vert1</t>
  </si>
  <si>
    <t>jeune</t>
  </si>
  <si>
    <t>allumette</t>
  </si>
  <si>
    <t>corse</t>
  </si>
  <si>
    <t>persillée</t>
  </si>
  <si>
    <t>sans coque</t>
  </si>
  <si>
    <t>salées</t>
  </si>
  <si>
    <t>A1</t>
  </si>
  <si>
    <t>B1</t>
  </si>
  <si>
    <t>C1</t>
  </si>
  <si>
    <t>E1</t>
  </si>
  <si>
    <t>F1</t>
  </si>
  <si>
    <t>G1</t>
  </si>
  <si>
    <t>Toulouse2018</t>
  </si>
  <si>
    <t>Toulouse2019</t>
  </si>
  <si>
    <t>Toulouse2020</t>
  </si>
  <si>
    <t>Toulouse2021</t>
  </si>
  <si>
    <t>Toulouse2022</t>
  </si>
  <si>
    <t>Toulouse2023</t>
  </si>
  <si>
    <t>Toulouse2024</t>
  </si>
  <si>
    <t>Toulouse2025</t>
  </si>
  <si>
    <t>Toulouse2026</t>
  </si>
  <si>
    <t>Toulouse2027</t>
  </si>
  <si>
    <t>ABC1</t>
  </si>
  <si>
    <t>ABC2</t>
  </si>
  <si>
    <t>ABC3</t>
  </si>
  <si>
    <t>ABC4</t>
  </si>
  <si>
    <t>ABC5</t>
  </si>
  <si>
    <t>ABC6</t>
  </si>
  <si>
    <t>ABC7</t>
  </si>
  <si>
    <t>ABC8</t>
  </si>
  <si>
    <t>ABC9</t>
  </si>
  <si>
    <t>ABC10</t>
  </si>
  <si>
    <t>spécialité tulipe</t>
  </si>
  <si>
    <t>tulipe</t>
  </si>
  <si>
    <t>=INDIRECT("feuil2!f"&amp;(ARRONDI.AU.MULTIPLE((LIGNE(A1)*12)+LIGNE(A1)/LIGNE(A2);1)-13)+1)</t>
  </si>
  <si>
    <t>Maintenant une nouvelle problématique me tend les bras, c'est que la formule se base sur le libellé du lot et des fois j'ai le même pour plusieurs marché différents</t>
  </si>
  <si>
    <t>c1</t>
  </si>
  <si>
    <t xml:space="preserve">a planquer </t>
  </si>
</sst>
</file>

<file path=xl/styles.xml><?xml version="1.0" encoding="utf-8"?>
<styleSheet xmlns="http://schemas.openxmlformats.org/spreadsheetml/2006/main">
  <numFmts count="2">
    <numFmt numFmtId="164" formatCode="###0"/>
    <numFmt numFmtId="165" formatCode="##0"/>
  </numFmts>
  <fonts count="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Tahoma"/>
      <family val="2"/>
    </font>
    <font>
      <sz val="10"/>
      <name val="Arial"/>
      <family val="2"/>
    </font>
    <font>
      <sz val="8"/>
      <color indexed="0"/>
      <name val="Tahoma"/>
      <family val="2"/>
    </font>
    <font>
      <sz val="8"/>
      <color theme="1"/>
      <name val="Tahoma"/>
      <family val="2"/>
    </font>
    <font>
      <sz val="10"/>
      <name val="Tahoma"/>
      <family val="2"/>
    </font>
    <font>
      <sz val="11"/>
      <color rgb="FF333333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9">
    <xf numFmtId="0" fontId="0" fillId="0" borderId="0"/>
    <xf numFmtId="0" fontId="3" fillId="0" borderId="0"/>
    <xf numFmtId="0" fontId="1" fillId="0" borderId="0"/>
    <xf numFmtId="0" fontId="3" fillId="0" borderId="0"/>
    <xf numFmtId="9" fontId="3" fillId="0" borderId="0" applyFont="0" applyFill="0" applyBorder="0" applyAlignment="0" applyProtection="0"/>
    <xf numFmtId="0" fontId="6" fillId="0" borderId="0"/>
    <xf numFmtId="0" fontId="3" fillId="0" borderId="0"/>
    <xf numFmtId="0" fontId="3" fillId="0" borderId="0"/>
    <xf numFmtId="0" fontId="3" fillId="0" borderId="0"/>
  </cellStyleXfs>
  <cellXfs count="21">
    <xf numFmtId="0" fontId="0" fillId="0" borderId="0" xfId="0"/>
    <xf numFmtId="0" fontId="2" fillId="3" borderId="1" xfId="0" applyFont="1" applyFill="1" applyBorder="1" applyAlignment="1">
      <alignment horizontal="left" vertical="center" wrapText="1"/>
    </xf>
    <xf numFmtId="0" fontId="2" fillId="3" borderId="2" xfId="1" applyFont="1" applyFill="1" applyBorder="1" applyAlignment="1">
      <alignment horizontal="left" vertical="center" wrapText="1"/>
    </xf>
    <xf numFmtId="0" fontId="2" fillId="3" borderId="1" xfId="1" applyFont="1" applyFill="1" applyBorder="1" applyAlignment="1">
      <alignment horizontal="left" vertical="center" wrapText="1"/>
    </xf>
    <xf numFmtId="164" fontId="4" fillId="3" borderId="1" xfId="1" applyNumberFormat="1" applyFont="1" applyFill="1" applyBorder="1" applyAlignment="1" applyProtection="1">
      <alignment horizontal="center" vertical="center" wrapText="1"/>
    </xf>
    <xf numFmtId="0" fontId="5" fillId="0" borderId="1" xfId="2" applyFont="1" applyBorder="1" applyAlignment="1">
      <alignment wrapText="1"/>
    </xf>
    <xf numFmtId="0" fontId="4" fillId="3" borderId="1" xfId="1" applyNumberFormat="1" applyFont="1" applyFill="1" applyBorder="1" applyAlignment="1" applyProtection="1">
      <alignment horizontal="left" vertical="center" wrapText="1"/>
    </xf>
    <xf numFmtId="49" fontId="4" fillId="2" borderId="1" xfId="1" applyNumberFormat="1" applyFont="1" applyFill="1" applyBorder="1" applyAlignment="1" applyProtection="1">
      <alignment horizontal="left" vertical="center" wrapText="1"/>
    </xf>
    <xf numFmtId="164" fontId="4" fillId="3" borderId="1" xfId="1" applyNumberFormat="1" applyFont="1" applyFill="1" applyBorder="1" applyAlignment="1" applyProtection="1">
      <alignment vertical="center" wrapText="1"/>
    </xf>
    <xf numFmtId="165" fontId="4" fillId="3" borderId="1" xfId="1" applyNumberFormat="1" applyFont="1" applyFill="1" applyBorder="1" applyAlignment="1" applyProtection="1">
      <alignment vertical="center" wrapText="1"/>
    </xf>
    <xf numFmtId="0" fontId="4" fillId="0" borderId="1" xfId="1" applyNumberFormat="1" applyFont="1" applyFill="1" applyBorder="1" applyAlignment="1" applyProtection="1">
      <alignment horizontal="left" vertical="center" wrapText="1"/>
    </xf>
    <xf numFmtId="164" fontId="4" fillId="0" borderId="1" xfId="1" applyNumberFormat="1" applyFont="1" applyFill="1" applyBorder="1" applyAlignment="1" applyProtection="1">
      <alignment horizontal="right" vertical="center"/>
    </xf>
    <xf numFmtId="165" fontId="4" fillId="0" borderId="1" xfId="1" applyNumberFormat="1" applyFont="1" applyFill="1" applyBorder="1" applyAlignment="1" applyProtection="1">
      <alignment horizontal="right" vertical="center"/>
    </xf>
    <xf numFmtId="49" fontId="2" fillId="2" borderId="1" xfId="1" applyNumberFormat="1" applyFont="1" applyFill="1" applyBorder="1" applyAlignment="1">
      <alignment horizontal="left" vertical="center" wrapText="1"/>
    </xf>
    <xf numFmtId="0" fontId="0" fillId="0" borderId="1" xfId="0" applyBorder="1"/>
    <xf numFmtId="49" fontId="0" fillId="0" borderId="0" xfId="0" applyNumberFormat="1"/>
    <xf numFmtId="0" fontId="0" fillId="4" borderId="0" xfId="0" applyFill="1"/>
    <xf numFmtId="0" fontId="0" fillId="0" borderId="0" xfId="0" quotePrefix="1"/>
    <xf numFmtId="0" fontId="7" fillId="0" borderId="0" xfId="0" applyFont="1"/>
    <xf numFmtId="0" fontId="2" fillId="5" borderId="3" xfId="1" applyFont="1" applyFill="1" applyBorder="1" applyAlignment="1">
      <alignment horizontal="left" vertical="center" wrapText="1"/>
    </xf>
    <xf numFmtId="0" fontId="0" fillId="5" borderId="1" xfId="0" applyFill="1" applyBorder="1"/>
  </cellXfs>
  <cellStyles count="9">
    <cellStyle name="NiveauLigne_4" xfId="1" builtinId="1" iLevel="3"/>
    <cellStyle name="Normal" xfId="0" builtinId="0"/>
    <cellStyle name="Normal 2" xfId="3"/>
    <cellStyle name="Normal 2 2" xfId="2"/>
    <cellStyle name="Normal 3" xfId="5"/>
    <cellStyle name="Normal 4" xfId="8"/>
    <cellStyle name="Normal 5" xfId="6"/>
    <cellStyle name="Normal 7" xfId="7"/>
    <cellStyle name="Pourcentage 2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18</xdr:row>
      <xdr:rowOff>0</xdr:rowOff>
    </xdr:from>
    <xdr:to>
      <xdr:col>1</xdr:col>
      <xdr:colOff>171450</xdr:colOff>
      <xdr:row>18</xdr:row>
      <xdr:rowOff>171450</xdr:rowOff>
    </xdr:to>
    <xdr:pic>
      <xdr:nvPicPr>
        <xdr:cNvPr id="1025" name="Picture 1" descr=":)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62000" y="3384550"/>
          <a:ext cx="171450" cy="171450"/>
        </a:xfrm>
        <a:prstGeom prst="rect">
          <a:avLst/>
        </a:prstGeom>
        <a:noFill/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196850</xdr:colOff>
      <xdr:row>2</xdr:row>
      <xdr:rowOff>133350</xdr:rowOff>
    </xdr:from>
    <xdr:to>
      <xdr:col>0</xdr:col>
      <xdr:colOff>755650</xdr:colOff>
      <xdr:row>12</xdr:row>
      <xdr:rowOff>177800</xdr:rowOff>
    </xdr:to>
    <xdr:cxnSp macro="">
      <xdr:nvCxnSpPr>
        <xdr:cNvPr id="3" name="Connecteur droit avec flèche 2"/>
        <xdr:cNvCxnSpPr/>
      </xdr:nvCxnSpPr>
      <xdr:spPr>
        <a:xfrm rot="5400000" flipH="1" flipV="1">
          <a:off x="-466725" y="1165225"/>
          <a:ext cx="1885950" cy="5588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22"/>
  <sheetViews>
    <sheetView tabSelected="1" workbookViewId="0">
      <selection activeCell="N13" sqref="N13"/>
    </sheetView>
  </sheetViews>
  <sheetFormatPr baseColWidth="10" defaultRowHeight="14.5"/>
  <cols>
    <col min="9" max="9" width="10.36328125" customWidth="1"/>
    <col min="12" max="12" width="16.453125" customWidth="1"/>
    <col min="13" max="13" width="18.36328125" customWidth="1"/>
  </cols>
  <sheetData>
    <row r="1" spans="1:12" ht="20">
      <c r="A1" s="13" t="s">
        <v>5</v>
      </c>
      <c r="B1" s="1" t="s">
        <v>6</v>
      </c>
      <c r="C1" s="2" t="s">
        <v>0</v>
      </c>
      <c r="D1" s="3" t="s">
        <v>1</v>
      </c>
      <c r="E1" s="3" t="s">
        <v>2</v>
      </c>
      <c r="F1" s="3" t="s">
        <v>3</v>
      </c>
      <c r="G1" s="3" t="s">
        <v>7</v>
      </c>
      <c r="H1" s="3" t="s">
        <v>4</v>
      </c>
      <c r="I1" s="19" t="s">
        <v>56</v>
      </c>
      <c r="K1" s="13" t="s">
        <v>5</v>
      </c>
      <c r="L1" s="14" t="s">
        <v>51</v>
      </c>
    </row>
    <row r="2" spans="1:12">
      <c r="A2" s="7" t="s">
        <v>41</v>
      </c>
      <c r="B2" s="4" t="s">
        <v>31</v>
      </c>
      <c r="C2" s="8">
        <v>1</v>
      </c>
      <c r="D2" s="5" t="s">
        <v>25</v>
      </c>
      <c r="E2" s="9">
        <v>1</v>
      </c>
      <c r="F2" s="5" t="s">
        <v>18</v>
      </c>
      <c r="G2" s="6">
        <v>1012018</v>
      </c>
      <c r="H2" s="6" t="s">
        <v>14</v>
      </c>
      <c r="I2" s="20" t="str">
        <f t="array" ref="I2">IF(A2="","",C2&amp;INDEX(G$2:G$11,MAX(IF(G$2:G2&lt;&gt;"",ROW(A$1:A1)))))</f>
        <v>11012018</v>
      </c>
      <c r="K2" s="7" t="s">
        <v>41</v>
      </c>
      <c r="L2" s="16" t="str">
        <f t="array" ref="L2">INDEX(H$2:H$11,MATCH("*"&amp;VLOOKUP(K2,A$2:I$11,9,0),A$2:A$11&amp;I$2:I$11,0))</f>
        <v>melon1</v>
      </c>
    </row>
    <row r="3" spans="1:12">
      <c r="A3" s="7" t="s">
        <v>42</v>
      </c>
      <c r="B3" s="4" t="s">
        <v>32</v>
      </c>
      <c r="C3" s="11">
        <v>1</v>
      </c>
      <c r="D3" s="10" t="s">
        <v>25</v>
      </c>
      <c r="E3" s="12">
        <v>1</v>
      </c>
      <c r="F3" s="5" t="s">
        <v>18</v>
      </c>
      <c r="G3" s="10"/>
      <c r="H3" s="10" t="s">
        <v>15</v>
      </c>
      <c r="I3" s="20" t="str">
        <f t="array" ref="I3">IF(A3="","",C3&amp;INDEX(G$2:G$11,MAX(IF(G$2:G3&lt;&gt;"",ROW(A$1:A2)))))</f>
        <v>11012018</v>
      </c>
      <c r="K3" s="7" t="s">
        <v>42</v>
      </c>
      <c r="L3" s="16" t="str">
        <f t="array" ref="L3">INDEX(H$2:H$11,MATCH("*"&amp;VLOOKUP(K3,A$2:I$11,9,0),A$2:A$11&amp;I$2:I$11,0))</f>
        <v>melon1</v>
      </c>
    </row>
    <row r="4" spans="1:12">
      <c r="A4" s="7" t="s">
        <v>43</v>
      </c>
      <c r="B4" s="4" t="s">
        <v>33</v>
      </c>
      <c r="C4" s="11">
        <v>1</v>
      </c>
      <c r="D4" s="10" t="s">
        <v>25</v>
      </c>
      <c r="E4" s="12">
        <v>1</v>
      </c>
      <c r="F4" s="5" t="s">
        <v>18</v>
      </c>
      <c r="G4" s="10"/>
      <c r="H4" s="10" t="s">
        <v>16</v>
      </c>
      <c r="I4" s="20" t="str">
        <f t="array" ref="I4">IF(A4="","",C4&amp;INDEX(G$2:G$11,MAX(IF(G$2:G4&lt;&gt;"",ROW(A$1:A3)))))</f>
        <v>11012018</v>
      </c>
      <c r="K4" s="7" t="s">
        <v>43</v>
      </c>
      <c r="L4" s="16" t="str">
        <f t="array" ref="L4">INDEX(H$2:H$11,MATCH("*"&amp;VLOOKUP(K4,A$2:I$11,9,0),A$2:A$11&amp;I$2:I$11,0))</f>
        <v>melon1</v>
      </c>
    </row>
    <row r="5" spans="1:12">
      <c r="A5" s="7" t="s">
        <v>44</v>
      </c>
      <c r="B5" s="4" t="s">
        <v>34</v>
      </c>
      <c r="C5" s="11">
        <v>1</v>
      </c>
      <c r="D5" s="10" t="s">
        <v>25</v>
      </c>
      <c r="E5" s="12">
        <v>1</v>
      </c>
      <c r="F5" s="5" t="s">
        <v>18</v>
      </c>
      <c r="G5" s="10"/>
      <c r="H5" s="10" t="s">
        <v>17</v>
      </c>
      <c r="I5" s="20" t="str">
        <f t="array" ref="I5">IF(A5="","",C5&amp;INDEX(G$2:G$11,MAX(IF(G$2:G5&lt;&gt;"",ROW(A$1:A4)))))</f>
        <v>11012018</v>
      </c>
      <c r="K5" s="7" t="s">
        <v>44</v>
      </c>
      <c r="L5" s="16" t="str">
        <f t="array" ref="L5">INDEX(H$2:H$11,MATCH("*"&amp;VLOOKUP(K5,A$2:I$11,9,0),A$2:A$11&amp;I$2:I$11,0))</f>
        <v>melon1</v>
      </c>
    </row>
    <row r="6" spans="1:12">
      <c r="A6" s="7" t="s">
        <v>45</v>
      </c>
      <c r="B6" s="4" t="s">
        <v>35</v>
      </c>
      <c r="C6" s="8">
        <v>1</v>
      </c>
      <c r="D6" s="5" t="s">
        <v>26</v>
      </c>
      <c r="E6" s="9">
        <v>1</v>
      </c>
      <c r="F6" s="5" t="s">
        <v>19</v>
      </c>
      <c r="G6" s="6">
        <v>20302018</v>
      </c>
      <c r="H6" s="6" t="s">
        <v>8</v>
      </c>
      <c r="I6" s="20" t="str">
        <f t="array" ref="I6">IF(A6="","",C6&amp;INDEX(G$2:G$11,MAX(IF(G$2:G6&lt;&gt;"",ROW(A$1:A5)))))</f>
        <v>120302018</v>
      </c>
      <c r="K6" s="7" t="s">
        <v>45</v>
      </c>
      <c r="L6" s="16" t="str">
        <f t="array" ref="L6">INDEX(H$2:H$11,MATCH("*"&amp;VLOOKUP(K6,A$2:I$11,9,0),A$2:A$11&amp;I$2:I$11,0))</f>
        <v>poire</v>
      </c>
    </row>
    <row r="7" spans="1:12">
      <c r="A7" s="7" t="s">
        <v>46</v>
      </c>
      <c r="B7" s="4" t="s">
        <v>36</v>
      </c>
      <c r="C7" s="8">
        <v>2</v>
      </c>
      <c r="D7" s="5" t="s">
        <v>27</v>
      </c>
      <c r="E7" s="9">
        <v>1</v>
      </c>
      <c r="F7" s="5" t="s">
        <v>20</v>
      </c>
      <c r="G7" s="6">
        <v>30402018</v>
      </c>
      <c r="H7" s="6" t="s">
        <v>9</v>
      </c>
      <c r="I7" s="20" t="str">
        <f t="array" ref="I7">IF(A7="","",C7&amp;INDEX(G$2:G$11,MAX(IF(G$2:G7&lt;&gt;"",ROW(A$1:A6)))))</f>
        <v>230402018</v>
      </c>
      <c r="K7" s="7" t="s">
        <v>46</v>
      </c>
      <c r="L7" s="16" t="str">
        <f t="array" ref="L7">INDEX(H$2:H$11,MATCH("*"&amp;VLOOKUP(K7,A$2:I$11,9,0),A$2:A$11&amp;I$2:I$11,0))</f>
        <v>lardon</v>
      </c>
    </row>
    <row r="8" spans="1:12">
      <c r="A8" s="7" t="s">
        <v>47</v>
      </c>
      <c r="B8" s="4" t="s">
        <v>37</v>
      </c>
      <c r="C8" s="8">
        <v>3</v>
      </c>
      <c r="D8" s="5" t="s">
        <v>55</v>
      </c>
      <c r="E8" s="9">
        <v>1</v>
      </c>
      <c r="F8" s="5" t="s">
        <v>21</v>
      </c>
      <c r="G8" s="6">
        <v>40502018</v>
      </c>
      <c r="H8" s="6" t="s">
        <v>10</v>
      </c>
      <c r="I8" s="20" t="str">
        <f t="array" ref="I8">IF(A8="","",C8&amp;INDEX(G$2:G$11,MAX(IF(G$2:G8&lt;&gt;"",ROW(A$1:A7)))))</f>
        <v>340502018</v>
      </c>
      <c r="K8" s="7" t="s">
        <v>47</v>
      </c>
      <c r="L8" s="16" t="str">
        <f t="array" ref="L8">INDEX(H$2:H$11,MATCH("*"&amp;VLOOKUP(K8,A$2:I$11,9,0),A$2:A$11&amp;I$2:I$11,0))</f>
        <v>pancetta</v>
      </c>
    </row>
    <row r="9" spans="1:12">
      <c r="A9" s="7" t="s">
        <v>48</v>
      </c>
      <c r="B9" s="4" t="s">
        <v>38</v>
      </c>
      <c r="C9" s="8">
        <v>3</v>
      </c>
      <c r="D9" s="5" t="s">
        <v>28</v>
      </c>
      <c r="E9" s="9">
        <v>1</v>
      </c>
      <c r="F9" s="5" t="s">
        <v>22</v>
      </c>
      <c r="G9" s="6">
        <v>50602018</v>
      </c>
      <c r="H9" s="6" t="s">
        <v>11</v>
      </c>
      <c r="I9" s="20" t="str">
        <f t="array" ref="I9">IF(A9="","",C9&amp;INDEX(G$2:G$11,MAX(IF(G$2:G9&lt;&gt;"",ROW(A$1:A8)))))</f>
        <v>350602018</v>
      </c>
      <c r="K9" s="7" t="s">
        <v>48</v>
      </c>
      <c r="L9" s="16" t="str">
        <f t="array" ref="L9">INDEX(H$2:H$11,MATCH("*"&amp;VLOOKUP(K9,A$2:I$11,9,0),A$2:A$11&amp;I$2:I$11,0))</f>
        <v>entrecôte</v>
      </c>
    </row>
    <row r="10" spans="1:12">
      <c r="A10" s="7" t="s">
        <v>49</v>
      </c>
      <c r="B10" s="4" t="s">
        <v>39</v>
      </c>
      <c r="C10" s="8">
        <v>6</v>
      </c>
      <c r="D10" s="5" t="s">
        <v>29</v>
      </c>
      <c r="E10" s="9">
        <v>1</v>
      </c>
      <c r="F10" s="5" t="s">
        <v>23</v>
      </c>
      <c r="G10" s="6">
        <v>60702018</v>
      </c>
      <c r="H10" s="6" t="s">
        <v>12</v>
      </c>
      <c r="I10" s="20" t="str">
        <f t="array" ref="I10">IF(A10="","",C10&amp;INDEX(G$2:G$11,MAX(IF(G$2:G10&lt;&gt;"",ROW(A$1:A9)))))</f>
        <v>660702018</v>
      </c>
      <c r="K10" s="7" t="s">
        <v>49</v>
      </c>
      <c r="L10" s="16" t="str">
        <f t="array" ref="L10">INDEX(H$2:H$11,MATCH("*"&amp;VLOOKUP(K10,A$2:I$11,9,0),A$2:A$11&amp;I$2:I$11,0))</f>
        <v>noix</v>
      </c>
    </row>
    <row r="11" spans="1:12">
      <c r="A11" s="7" t="s">
        <v>50</v>
      </c>
      <c r="B11" s="4" t="s">
        <v>40</v>
      </c>
      <c r="C11" s="8">
        <v>7</v>
      </c>
      <c r="D11" s="5" t="s">
        <v>30</v>
      </c>
      <c r="E11" s="9">
        <v>1</v>
      </c>
      <c r="F11" s="5" t="s">
        <v>24</v>
      </c>
      <c r="G11" s="6">
        <v>70802018</v>
      </c>
      <c r="H11" s="6" t="s">
        <v>13</v>
      </c>
      <c r="I11" s="20" t="str">
        <f t="array" ref="I11">IF(A11="","",C11&amp;INDEX(G$2:G$11,MAX(IF(G$2:G11&lt;&gt;"",ROW(A$1:A10)))))</f>
        <v>770802018</v>
      </c>
      <c r="K11" s="7" t="s">
        <v>50</v>
      </c>
      <c r="L11" s="16" t="str">
        <f t="array" ref="L11">INDEX(H$2:H$11,MATCH("*"&amp;VLOOKUP(K11,A$2:I$11,9,0),A$2:A$11&amp;I$2:I$11,0))</f>
        <v>chips</v>
      </c>
    </row>
    <row r="12" spans="1:12">
      <c r="A12" s="15"/>
      <c r="I12" s="20" t="str">
        <f t="array" ref="I12">IF(A12="","",C12&amp;INDEX(G$2:G$11,MAX(IF(G$2:G12&lt;&gt;"",ROW(A$1:A11)))))</f>
        <v/>
      </c>
    </row>
    <row r="13" spans="1:12">
      <c r="A13" s="15"/>
      <c r="D13" s="15"/>
      <c r="I13" s="20" t="str">
        <f t="array" ref="I13">IF(A13="","",C13&amp;INDEX(G$2:G$11,MAX(IF(G$2:G13&lt;&gt;"",ROW(A$1:A12)))))</f>
        <v/>
      </c>
    </row>
    <row r="14" spans="1:12">
      <c r="A14" s="15"/>
      <c r="D14" s="15"/>
      <c r="I14" s="20" t="str">
        <f t="array" ref="I14">IF(A14="","",C14&amp;INDEX(G$2:G$11,MAX(IF(G$2:G14&lt;&gt;"",ROW(A$1:A13)))))</f>
        <v/>
      </c>
      <c r="K14" s="15"/>
    </row>
    <row r="15" spans="1:12">
      <c r="A15" s="15"/>
      <c r="D15" s="15"/>
      <c r="I15" s="20" t="str">
        <f t="array" ref="I15">IF(A15="","",C15&amp;INDEX(G$2:G$11,MAX(IF(G$2:G15&lt;&gt;"",ROW(A$1:A14)))))</f>
        <v/>
      </c>
      <c r="K15" s="15"/>
    </row>
    <row r="16" spans="1:12">
      <c r="A16" s="15"/>
      <c r="D16" s="15"/>
      <c r="I16" s="20" t="str">
        <f t="array" ref="I16">IF(A16="","",C16&amp;INDEX(G$2:G$11,MAX(IF(G$2:G16&lt;&gt;"",ROW(A$1:A15)))))</f>
        <v/>
      </c>
      <c r="K16" s="15"/>
    </row>
    <row r="17" spans="1:11">
      <c r="A17" s="15"/>
      <c r="K17" s="15"/>
    </row>
    <row r="18" spans="1:11">
      <c r="A18" s="15"/>
      <c r="B18" s="18" t="s">
        <v>54</v>
      </c>
      <c r="K18" s="15"/>
    </row>
    <row r="19" spans="1:11">
      <c r="A19" s="15"/>
      <c r="B19" s="18"/>
      <c r="K19" s="15"/>
    </row>
    <row r="20" spans="1:11">
      <c r="A20" s="15"/>
      <c r="K20" s="15"/>
    </row>
    <row r="21" spans="1:11">
      <c r="A21" s="15"/>
      <c r="K21" s="15"/>
    </row>
    <row r="22" spans="1:11">
      <c r="A22" s="15"/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F37"/>
  <sheetViews>
    <sheetView workbookViewId="0">
      <selection activeCell="K9" sqref="K9"/>
    </sheetView>
  </sheetViews>
  <sheetFormatPr baseColWidth="10" defaultRowHeight="14.5"/>
  <sheetData>
    <row r="1" spans="1:6">
      <c r="F1" s="14">
        <v>1</v>
      </c>
    </row>
    <row r="2" spans="1:6">
      <c r="B2" t="s">
        <v>52</v>
      </c>
      <c r="F2" s="14"/>
    </row>
    <row r="3" spans="1:6">
      <c r="B3" s="16">
        <f ca="1">INDIRECT("feuil2!f"&amp;(MROUND((ROW(A1)*12)+ROW(A1)/ROW(A2),1)-13)+1)</f>
        <v>1</v>
      </c>
      <c r="F3" s="14"/>
    </row>
    <row r="4" spans="1:6">
      <c r="B4" s="16">
        <f ca="1">INDIRECT("feuil2!f"&amp;(MROUND((ROW(A2)*12)+ROW(A2)/ROW(A3),1)-13)+1)</f>
        <v>2</v>
      </c>
      <c r="F4" s="14"/>
    </row>
    <row r="5" spans="1:6">
      <c r="B5" s="16">
        <f ca="1">INDIRECT("feuil2!f"&amp;(MROUND((ROW(A3)*12)+ROW(A3)/ROW(A4),1)-13)+1)</f>
        <v>3</v>
      </c>
      <c r="F5" s="14"/>
    </row>
    <row r="6" spans="1:6">
      <c r="B6" s="16">
        <f ca="1">INDIRECT("feuil2!f"&amp;(MROUND((ROW(A4)*12)+ROW(A4)/ROW(A5),1)-13)+1)</f>
        <v>4</v>
      </c>
      <c r="F6" s="14"/>
    </row>
    <row r="7" spans="1:6">
      <c r="B7" s="16">
        <f ca="1">INDIRECT("feuil2!f"&amp;(MROUND((ROW(A5)*12)+ROW(A5)/ROW(A6),1)-13)+1)</f>
        <v>0</v>
      </c>
      <c r="F7" s="14"/>
    </row>
    <row r="8" spans="1:6">
      <c r="B8" s="16">
        <f ca="1">INDIRECT("feuil2!f"&amp;(MROUND((ROW(A6)*12)+ROW(A6)/ROW(A7),1)-13)+1)</f>
        <v>0</v>
      </c>
      <c r="F8" s="14"/>
    </row>
    <row r="9" spans="1:6">
      <c r="B9" s="16">
        <f ca="1">INDIRECT("feuil2!f"&amp;(MROUND((ROW(A7)*12)+ROW(A7)/ROW(A8),1)-13)+1)</f>
        <v>0</v>
      </c>
      <c r="F9" s="14"/>
    </row>
    <row r="10" spans="1:6">
      <c r="B10" s="16">
        <f ca="1">INDIRECT("feuil2!f"&amp;(MROUND((ROW(A8)*12)+ROW(A8)/ROW(A9),1)-13)+1)</f>
        <v>0</v>
      </c>
      <c r="F10" s="14"/>
    </row>
    <row r="11" spans="1:6">
      <c r="B11" s="16">
        <f ca="1">INDIRECT("feuil2!f"&amp;(MROUND((ROW(A9)*12)+ROW(A9)/ROW(A10),1)-13)+1)</f>
        <v>0</v>
      </c>
      <c r="F11" s="14"/>
    </row>
    <row r="12" spans="1:6">
      <c r="F12" s="14"/>
    </row>
    <row r="13" spans="1:6">
      <c r="F13" s="14">
        <v>2</v>
      </c>
    </row>
    <row r="14" spans="1:6">
      <c r="A14" s="17" t="s">
        <v>53</v>
      </c>
      <c r="F14" s="14"/>
    </row>
    <row r="15" spans="1:6">
      <c r="F15" s="14"/>
    </row>
    <row r="16" spans="1:6">
      <c r="F16" s="14"/>
    </row>
    <row r="17" spans="6:6">
      <c r="F17" s="14"/>
    </row>
    <row r="18" spans="6:6">
      <c r="F18" s="14"/>
    </row>
    <row r="19" spans="6:6">
      <c r="F19" s="14"/>
    </row>
    <row r="20" spans="6:6">
      <c r="F20" s="14"/>
    </row>
    <row r="21" spans="6:6">
      <c r="F21" s="14"/>
    </row>
    <row r="22" spans="6:6">
      <c r="F22" s="14"/>
    </row>
    <row r="23" spans="6:6">
      <c r="F23" s="14"/>
    </row>
    <row r="24" spans="6:6">
      <c r="F24" s="14"/>
    </row>
    <row r="25" spans="6:6">
      <c r="F25" s="14">
        <v>3</v>
      </c>
    </row>
    <row r="26" spans="6:6">
      <c r="F26" s="14"/>
    </row>
    <row r="27" spans="6:6">
      <c r="F27" s="14"/>
    </row>
    <row r="28" spans="6:6">
      <c r="F28" s="14"/>
    </row>
    <row r="29" spans="6:6">
      <c r="F29" s="14"/>
    </row>
    <row r="37" spans="6:6">
      <c r="F37">
        <v>4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CHU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SALLERIN Stéphane</dc:creator>
  <cp:lastModifiedBy>tulipe</cp:lastModifiedBy>
  <dcterms:created xsi:type="dcterms:W3CDTF">2018-08-01T07:51:01Z</dcterms:created>
  <dcterms:modified xsi:type="dcterms:W3CDTF">2018-08-01T12:40:39Z</dcterms:modified>
</cp:coreProperties>
</file>