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customXml/itemProps1.xml" ContentType="application/vnd.openxmlformats-officedocument.customXmlProperti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9080" activeTab="1"/>
  </bookViews>
  <sheets>
    <sheet name="Feuil1" sheetId="1" r:id="rId1"/>
    <sheet name="Feuil2" sheetId="2" r:id="rId2"/>
  </sheets>
  <definedNames>
    <definedName name="index">OFFSET(mois,,8)</definedName>
    <definedName name="mois">OFFSET(Feuil1!$A$2,,,COUNT(Feuil1!$A:$A))</definedName>
    <definedName name="montant">OFFSET(mois,,3,)</definedName>
    <definedName name="profil">OFFSET(mois,,2,)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I3" i="2" a="1"/>
  <c r="AI3" s="1"/>
  <c r="AJ3" s="1" a="1"/>
  <c r="AJ3" s="1"/>
  <c r="AI4" a="1"/>
  <c r="AI4" s="1"/>
  <c r="AJ4" s="1" a="1"/>
  <c r="AJ4" s="1"/>
  <c r="AI5" a="1"/>
  <c r="AI5" s="1"/>
  <c r="AJ5" s="1" a="1"/>
  <c r="AJ5" s="1"/>
  <c r="AI6" a="1"/>
  <c r="AI6" s="1"/>
  <c r="AJ6" s="1" a="1"/>
  <c r="AJ6" s="1"/>
  <c r="AI7" a="1"/>
  <c r="AI7" s="1"/>
  <c r="AJ7" s="1" a="1"/>
  <c r="AJ7" s="1"/>
  <c r="AI8" a="1"/>
  <c r="AI8" s="1"/>
  <c r="AJ8" s="1" a="1"/>
  <c r="AJ8" s="1"/>
  <c r="AI9" a="1"/>
  <c r="AI9" s="1"/>
  <c r="AJ9" s="1" a="1"/>
  <c r="AJ9" s="1"/>
  <c r="AI10" a="1"/>
  <c r="AI10" s="1"/>
  <c r="AJ10" s="1" a="1"/>
  <c r="AJ10" s="1"/>
  <c r="AI11" a="1"/>
  <c r="AI11" s="1"/>
  <c r="AJ11" s="1" a="1"/>
  <c r="AJ11" s="1"/>
  <c r="AI12" a="1"/>
  <c r="AI12" s="1"/>
  <c r="AJ12" s="1" a="1"/>
  <c r="AJ12" s="1"/>
  <c r="AI13" a="1"/>
  <c r="AI13" s="1"/>
  <c r="AJ13" s="1" a="1"/>
  <c r="AJ13" s="1"/>
  <c r="AI14" a="1"/>
  <c r="AI14" s="1"/>
  <c r="AJ14" s="1" a="1"/>
  <c r="AJ14" s="1"/>
  <c r="AI15" a="1"/>
  <c r="AI15" s="1"/>
  <c r="AJ15" s="1" a="1"/>
  <c r="AJ15" s="1"/>
  <c r="AI2" a="1"/>
  <c r="AI2" s="1"/>
  <c r="AJ2" s="1" a="1"/>
  <c r="AJ2" s="1"/>
  <c r="AF3" a="1"/>
  <c r="AF3" s="1"/>
  <c r="AG3" s="1" a="1"/>
  <c r="AG3" s="1"/>
  <c r="AF4" a="1"/>
  <c r="AF4" s="1"/>
  <c r="AG4" s="1" a="1"/>
  <c r="AG4" s="1"/>
  <c r="AF5" a="1"/>
  <c r="AF5" s="1"/>
  <c r="AG5" s="1" a="1"/>
  <c r="AG5" s="1"/>
  <c r="AF6" a="1"/>
  <c r="AF6" s="1"/>
  <c r="AG6" s="1" a="1"/>
  <c r="AG6" s="1"/>
  <c r="AF7" a="1"/>
  <c r="AF7" s="1"/>
  <c r="AG7" s="1" a="1"/>
  <c r="AG7" s="1"/>
  <c r="AF8" a="1"/>
  <c r="AF8" s="1"/>
  <c r="AG8" s="1" a="1"/>
  <c r="AG8" s="1"/>
  <c r="AF9" a="1"/>
  <c r="AF9" s="1"/>
  <c r="AG9" s="1" a="1"/>
  <c r="AG9" s="1"/>
  <c r="AF10" a="1"/>
  <c r="AF10" s="1"/>
  <c r="AG10" s="1" a="1"/>
  <c r="AG10" s="1"/>
  <c r="AF11" a="1"/>
  <c r="AF11" s="1"/>
  <c r="AG11" s="1" a="1"/>
  <c r="AG11" s="1"/>
  <c r="AF12" a="1"/>
  <c r="AF12" s="1"/>
  <c r="AG12" s="1" a="1"/>
  <c r="AG12" s="1"/>
  <c r="AF13" a="1"/>
  <c r="AF13" s="1"/>
  <c r="AG13" s="1" a="1"/>
  <c r="AG13" s="1"/>
  <c r="AF14" a="1"/>
  <c r="AF14" s="1"/>
  <c r="AG14" s="1" a="1"/>
  <c r="AG14" s="1"/>
  <c r="AF15" a="1"/>
  <c r="AF15" s="1"/>
  <c r="AG15" s="1" a="1"/>
  <c r="AG15" s="1"/>
  <c r="AF2" a="1"/>
  <c r="AF2" s="1"/>
  <c r="AG2" s="1" a="1"/>
  <c r="AG2" s="1"/>
  <c r="AC3" a="1"/>
  <c r="AC3" s="1"/>
  <c r="AD3" s="1" a="1"/>
  <c r="AD3" s="1"/>
  <c r="AC4" a="1"/>
  <c r="AC4" s="1"/>
  <c r="AD4" s="1" a="1"/>
  <c r="AD4" s="1"/>
  <c r="AC5" a="1"/>
  <c r="AC5" s="1"/>
  <c r="AD5" s="1" a="1"/>
  <c r="AD5" s="1"/>
  <c r="AC6" a="1"/>
  <c r="AC6" s="1"/>
  <c r="AD6" s="1" a="1"/>
  <c r="AD6" s="1"/>
  <c r="AC7" a="1"/>
  <c r="AC7" s="1"/>
  <c r="AD7" s="1" a="1"/>
  <c r="AD7" s="1"/>
  <c r="AC8" a="1"/>
  <c r="AC8" s="1"/>
  <c r="AD8" s="1" a="1"/>
  <c r="AD8" s="1"/>
  <c r="AC9" a="1"/>
  <c r="AC9" s="1"/>
  <c r="AD9" s="1" a="1"/>
  <c r="AD9" s="1"/>
  <c r="AC10" a="1"/>
  <c r="AC10" s="1"/>
  <c r="AD10" s="1" a="1"/>
  <c r="AD10" s="1"/>
  <c r="AC11" a="1"/>
  <c r="AC11" s="1"/>
  <c r="AD11" s="1" a="1"/>
  <c r="AD11" s="1"/>
  <c r="AC12" a="1"/>
  <c r="AC12" s="1"/>
  <c r="AD12" s="1" a="1"/>
  <c r="AD12" s="1"/>
  <c r="AC13" a="1"/>
  <c r="AC13" s="1"/>
  <c r="AD13" s="1" a="1"/>
  <c r="AD13" s="1"/>
  <c r="AC14" a="1"/>
  <c r="AC14" s="1"/>
  <c r="AD14" s="1" a="1"/>
  <c r="AD14" s="1"/>
  <c r="AC15" a="1"/>
  <c r="AC15" s="1"/>
  <c r="AD15" s="1" a="1"/>
  <c r="AD15" s="1"/>
  <c r="AC2" a="1"/>
  <c r="AC2" s="1"/>
  <c r="AD2" s="1" a="1"/>
  <c r="AD2" s="1"/>
  <c r="Z3" a="1"/>
  <c r="Z3" s="1"/>
  <c r="AA3" s="1" a="1"/>
  <c r="AA3" s="1"/>
  <c r="Z4" a="1"/>
  <c r="Z4" s="1"/>
  <c r="AA4" s="1" a="1"/>
  <c r="AA4" s="1"/>
  <c r="Z5" a="1"/>
  <c r="Z5" s="1"/>
  <c r="AA5" s="1" a="1"/>
  <c r="AA5" s="1"/>
  <c r="Z6" a="1"/>
  <c r="Z6" s="1"/>
  <c r="AA6" s="1" a="1"/>
  <c r="AA6" s="1"/>
  <c r="Z7" a="1"/>
  <c r="Z7" s="1"/>
  <c r="AA7" s="1" a="1"/>
  <c r="AA7" s="1"/>
  <c r="Z8" a="1"/>
  <c r="Z8" s="1"/>
  <c r="AA8" s="1" a="1"/>
  <c r="AA8" s="1"/>
  <c r="Z9" a="1"/>
  <c r="Z9" s="1"/>
  <c r="AA9" s="1" a="1"/>
  <c r="AA9" s="1"/>
  <c r="Z10" a="1"/>
  <c r="Z10" s="1"/>
  <c r="AA10" s="1" a="1"/>
  <c r="AA10" s="1"/>
  <c r="Z11" a="1"/>
  <c r="Z11" s="1"/>
  <c r="AA11" s="1" a="1"/>
  <c r="AA11" s="1"/>
  <c r="Z12" a="1"/>
  <c r="Z12" s="1"/>
  <c r="AA12" s="1" a="1"/>
  <c r="AA12" s="1"/>
  <c r="Z13" a="1"/>
  <c r="Z13" s="1"/>
  <c r="AA13" s="1" a="1"/>
  <c r="AA13" s="1"/>
  <c r="Z14" a="1"/>
  <c r="Z14" s="1"/>
  <c r="AA14" s="1" a="1"/>
  <c r="AA14" s="1"/>
  <c r="Z15" a="1"/>
  <c r="Z15" s="1"/>
  <c r="AA15" s="1" a="1"/>
  <c r="AA15" s="1"/>
  <c r="Z2" a="1"/>
  <c r="Z2" s="1"/>
  <c r="AA2" s="1" a="1"/>
  <c r="AA2" s="1"/>
  <c r="W3" a="1"/>
  <c r="W3" s="1"/>
  <c r="X3" s="1" a="1"/>
  <c r="X3" s="1"/>
  <c r="W4" a="1"/>
  <c r="W4" s="1"/>
  <c r="X4" s="1" a="1"/>
  <c r="X4" s="1"/>
  <c r="W5" a="1"/>
  <c r="W5" s="1"/>
  <c r="X5" s="1" a="1"/>
  <c r="X5" s="1"/>
  <c r="W6" a="1"/>
  <c r="W6" s="1"/>
  <c r="X6" s="1" a="1"/>
  <c r="X6" s="1"/>
  <c r="W7" a="1"/>
  <c r="W7" s="1"/>
  <c r="X7" s="1" a="1"/>
  <c r="X7" s="1"/>
  <c r="W8" a="1"/>
  <c r="W8" s="1"/>
  <c r="X8" s="1" a="1"/>
  <c r="X8" s="1"/>
  <c r="W9" a="1"/>
  <c r="W9" s="1"/>
  <c r="X9" s="1" a="1"/>
  <c r="X9" s="1"/>
  <c r="W10" a="1"/>
  <c r="W10" s="1"/>
  <c r="X10" s="1" a="1"/>
  <c r="X10" s="1"/>
  <c r="W11" a="1"/>
  <c r="W11" s="1"/>
  <c r="X11" s="1" a="1"/>
  <c r="X11" s="1"/>
  <c r="W12" a="1"/>
  <c r="W12" s="1"/>
  <c r="X12" s="1" a="1"/>
  <c r="X12" s="1"/>
  <c r="W13" a="1"/>
  <c r="W13" s="1"/>
  <c r="X13" s="1" a="1"/>
  <c r="X13" s="1"/>
  <c r="W14" a="1"/>
  <c r="W14" s="1"/>
  <c r="X14" s="1" a="1"/>
  <c r="X14" s="1"/>
  <c r="W15" a="1"/>
  <c r="W15" s="1"/>
  <c r="X15" s="1" a="1"/>
  <c r="X15" s="1"/>
  <c r="W2" a="1"/>
  <c r="W2" s="1"/>
  <c r="X2" s="1" a="1"/>
  <c r="X2" s="1"/>
  <c r="T3" a="1"/>
  <c r="T3" s="1"/>
  <c r="U3" s="1" a="1"/>
  <c r="U3" s="1"/>
  <c r="T4" a="1"/>
  <c r="T4" s="1"/>
  <c r="U4" s="1" a="1"/>
  <c r="U4" s="1"/>
  <c r="T5" a="1"/>
  <c r="T5" s="1"/>
  <c r="U5" s="1" a="1"/>
  <c r="U5" s="1"/>
  <c r="T6" a="1"/>
  <c r="T6" s="1"/>
  <c r="U6" s="1" a="1"/>
  <c r="U6" s="1"/>
  <c r="T7" a="1"/>
  <c r="T7" s="1"/>
  <c r="U7" s="1" a="1"/>
  <c r="U7" s="1"/>
  <c r="T8" a="1"/>
  <c r="T8" s="1"/>
  <c r="U8" s="1" a="1"/>
  <c r="U8" s="1"/>
  <c r="T9" a="1"/>
  <c r="T9" s="1"/>
  <c r="U9" s="1" a="1"/>
  <c r="U9" s="1"/>
  <c r="T10" a="1"/>
  <c r="T10" s="1"/>
  <c r="U10" s="1" a="1"/>
  <c r="U10" s="1"/>
  <c r="T11" a="1"/>
  <c r="T11" s="1"/>
  <c r="U11" s="1" a="1"/>
  <c r="U11" s="1"/>
  <c r="T12" a="1"/>
  <c r="T12" s="1"/>
  <c r="U12" s="1" a="1"/>
  <c r="U12" s="1"/>
  <c r="T13" a="1"/>
  <c r="T13" s="1"/>
  <c r="U13" s="1" a="1"/>
  <c r="U13" s="1"/>
  <c r="T14" a="1"/>
  <c r="T14" s="1"/>
  <c r="U14" s="1" a="1"/>
  <c r="U14" s="1"/>
  <c r="T15" a="1"/>
  <c r="T15" s="1"/>
  <c r="U15" s="1" a="1"/>
  <c r="U15" s="1"/>
  <c r="T2" a="1"/>
  <c r="T2" s="1"/>
  <c r="U2" s="1" a="1"/>
  <c r="U2" s="1"/>
  <c r="Q3" a="1"/>
  <c r="Q3" s="1"/>
  <c r="R3" s="1" a="1"/>
  <c r="R3" s="1"/>
  <c r="Q4" a="1"/>
  <c r="Q4" s="1"/>
  <c r="R4" s="1" a="1"/>
  <c r="R4" s="1"/>
  <c r="Q5" a="1"/>
  <c r="Q5" s="1"/>
  <c r="R5" s="1" a="1"/>
  <c r="R5" s="1"/>
  <c r="Q6" a="1"/>
  <c r="Q6" s="1"/>
  <c r="R6" s="1" a="1"/>
  <c r="R6" s="1"/>
  <c r="Q7" a="1"/>
  <c r="Q7" s="1"/>
  <c r="R7" s="1" a="1"/>
  <c r="R7" s="1"/>
  <c r="Q8" a="1"/>
  <c r="Q8" s="1"/>
  <c r="R8" s="1" a="1"/>
  <c r="R8" s="1"/>
  <c r="Q9" a="1"/>
  <c r="Q9" s="1"/>
  <c r="R9" s="1" a="1"/>
  <c r="R9" s="1"/>
  <c r="Q10" a="1"/>
  <c r="Q10" s="1"/>
  <c r="R10" s="1" a="1"/>
  <c r="R10" s="1"/>
  <c r="Q11" a="1"/>
  <c r="Q11" s="1"/>
  <c r="R11" s="1" a="1"/>
  <c r="R11" s="1"/>
  <c r="Q12" a="1"/>
  <c r="Q12" s="1"/>
  <c r="R12" s="1" a="1"/>
  <c r="R12" s="1"/>
  <c r="Q13" a="1"/>
  <c r="Q13" s="1"/>
  <c r="R13" s="1" a="1"/>
  <c r="R13" s="1"/>
  <c r="Q14" a="1"/>
  <c r="Q14" s="1"/>
  <c r="R14" s="1" a="1"/>
  <c r="R14" s="1"/>
  <c r="Q15" a="1"/>
  <c r="Q15" s="1"/>
  <c r="R15" s="1" a="1"/>
  <c r="R15" s="1"/>
  <c r="Q2" a="1"/>
  <c r="Q2" s="1"/>
  <c r="R2" s="1" a="1"/>
  <c r="R2" s="1"/>
  <c r="B3" a="1"/>
  <c r="B3" s="1"/>
  <c r="C3" s="1"/>
  <c r="B4" a="1"/>
  <c r="B4" s="1"/>
  <c r="C4" s="1"/>
  <c r="B5" a="1"/>
  <c r="B5" s="1"/>
  <c r="C5" s="1"/>
  <c r="B6" a="1"/>
  <c r="B6" s="1"/>
  <c r="C6" s="1"/>
  <c r="B7" a="1"/>
  <c r="B7" s="1"/>
  <c r="C7" s="1"/>
  <c r="B8" a="1"/>
  <c r="B8" s="1"/>
  <c r="C8" s="1"/>
  <c r="B9" a="1"/>
  <c r="B9" s="1"/>
  <c r="C9" s="1"/>
  <c r="B10" a="1"/>
  <c r="B10" s="1"/>
  <c r="C10" s="1"/>
  <c r="B11" a="1"/>
  <c r="B11" s="1"/>
  <c r="C11" s="1"/>
  <c r="B12" a="1"/>
  <c r="B12" s="1"/>
  <c r="C12" s="1"/>
  <c r="B13" a="1"/>
  <c r="B13" s="1"/>
  <c r="C13" s="1"/>
  <c r="B14" a="1"/>
  <c r="B14" s="1"/>
  <c r="C14" s="1"/>
  <c r="B15" a="1"/>
  <c r="B15" s="1"/>
  <c r="C15" s="1"/>
  <c r="E3" a="1"/>
  <c r="E3" s="1"/>
  <c r="F3" s="1" a="1"/>
  <c r="F3" s="1"/>
  <c r="E4" a="1"/>
  <c r="E4" s="1"/>
  <c r="F4" s="1" a="1"/>
  <c r="F4" s="1"/>
  <c r="E5" a="1"/>
  <c r="E5" s="1"/>
  <c r="F5" s="1" a="1"/>
  <c r="F5" s="1"/>
  <c r="E6" a="1"/>
  <c r="E6" s="1"/>
  <c r="F6" s="1" a="1"/>
  <c r="F6" s="1"/>
  <c r="E7" a="1"/>
  <c r="E7" s="1"/>
  <c r="F7" s="1" a="1"/>
  <c r="F7" s="1"/>
  <c r="E8" a="1"/>
  <c r="E8" s="1"/>
  <c r="F8" s="1" a="1"/>
  <c r="F8" s="1"/>
  <c r="E9" a="1"/>
  <c r="E9" s="1"/>
  <c r="F9" s="1" a="1"/>
  <c r="F9" s="1"/>
  <c r="E10" a="1"/>
  <c r="E10" s="1"/>
  <c r="F10" s="1" a="1"/>
  <c r="F10" s="1"/>
  <c r="E11" a="1"/>
  <c r="E11" s="1"/>
  <c r="F11" s="1" a="1"/>
  <c r="F11" s="1"/>
  <c r="E12" a="1"/>
  <c r="E12" s="1"/>
  <c r="F12" s="1" a="1"/>
  <c r="F12" s="1"/>
  <c r="E13" a="1"/>
  <c r="E13" s="1"/>
  <c r="F13" s="1" a="1"/>
  <c r="F13" s="1"/>
  <c r="E14" a="1"/>
  <c r="E14" s="1"/>
  <c r="F14" s="1" a="1"/>
  <c r="F14" s="1"/>
  <c r="E15" a="1"/>
  <c r="E15" s="1"/>
  <c r="F15" s="1" a="1"/>
  <c r="F15" s="1"/>
  <c r="E2" a="1"/>
  <c r="E2" s="1"/>
  <c r="F2" s="1" a="1"/>
  <c r="F2" s="1"/>
  <c r="H3" a="1"/>
  <c r="H3" s="1"/>
  <c r="I3" s="1" a="1"/>
  <c r="I3" s="1"/>
  <c r="H4" a="1"/>
  <c r="H4" s="1"/>
  <c r="I4" s="1" a="1"/>
  <c r="I4" s="1"/>
  <c r="H5" a="1"/>
  <c r="H5" s="1"/>
  <c r="I5" s="1" a="1"/>
  <c r="I5" s="1"/>
  <c r="H6" a="1"/>
  <c r="H6" s="1"/>
  <c r="I6" s="1" a="1"/>
  <c r="I6" s="1"/>
  <c r="H7" a="1"/>
  <c r="H7" s="1"/>
  <c r="I7" s="1" a="1"/>
  <c r="I7" s="1"/>
  <c r="H8" a="1"/>
  <c r="H8" s="1"/>
  <c r="I8" s="1" a="1"/>
  <c r="I8" s="1"/>
  <c r="H9" a="1"/>
  <c r="H9" s="1"/>
  <c r="I9" s="1" a="1"/>
  <c r="I9" s="1"/>
  <c r="H10" a="1"/>
  <c r="H10" s="1"/>
  <c r="I10" s="1" a="1"/>
  <c r="I10" s="1"/>
  <c r="H11" a="1"/>
  <c r="H11" s="1"/>
  <c r="I11" s="1" a="1"/>
  <c r="I11" s="1"/>
  <c r="H12" a="1"/>
  <c r="H12" s="1"/>
  <c r="I12" s="1" a="1"/>
  <c r="I12" s="1"/>
  <c r="H13" a="1"/>
  <c r="H13" s="1"/>
  <c r="I13" s="1" a="1"/>
  <c r="I13" s="1"/>
  <c r="H14" a="1"/>
  <c r="H14" s="1"/>
  <c r="I14" s="1" a="1"/>
  <c r="I14" s="1"/>
  <c r="H15" a="1"/>
  <c r="H15" s="1"/>
  <c r="I15" s="1" a="1"/>
  <c r="I15" s="1"/>
  <c r="H2" a="1"/>
  <c r="H2" s="1"/>
  <c r="I2" s="1" a="1"/>
  <c r="I2" s="1"/>
  <c r="K3" a="1"/>
  <c r="K3" s="1"/>
  <c r="L3" s="1" a="1"/>
  <c r="L3" s="1"/>
  <c r="K4" a="1"/>
  <c r="K4" s="1"/>
  <c r="L4" s="1" a="1"/>
  <c r="L4" s="1"/>
  <c r="K5" a="1"/>
  <c r="K5" s="1"/>
  <c r="L5" s="1" a="1"/>
  <c r="L5" s="1"/>
  <c r="K6" a="1"/>
  <c r="K6" s="1"/>
  <c r="L6" s="1" a="1"/>
  <c r="L6" s="1"/>
  <c r="K7" a="1"/>
  <c r="K7" s="1"/>
  <c r="L7" s="1" a="1"/>
  <c r="L7" s="1"/>
  <c r="K8" a="1"/>
  <c r="K8" s="1"/>
  <c r="L8" s="1" a="1"/>
  <c r="L8" s="1"/>
  <c r="K9" a="1"/>
  <c r="K9" s="1"/>
  <c r="L9" s="1" a="1"/>
  <c r="L9" s="1"/>
  <c r="K10" a="1"/>
  <c r="K10" s="1"/>
  <c r="L10" s="1" a="1"/>
  <c r="L10" s="1"/>
  <c r="K11" a="1"/>
  <c r="K11" s="1"/>
  <c r="L11" s="1" a="1"/>
  <c r="L11" s="1"/>
  <c r="K12" a="1"/>
  <c r="K12" s="1"/>
  <c r="L12" s="1" a="1"/>
  <c r="L12" s="1"/>
  <c r="K13" a="1"/>
  <c r="K13" s="1"/>
  <c r="L13" s="1" a="1"/>
  <c r="L13" s="1"/>
  <c r="K14" a="1"/>
  <c r="K14" s="1"/>
  <c r="L14" s="1" a="1"/>
  <c r="L14" s="1"/>
  <c r="K15" a="1"/>
  <c r="K15" s="1"/>
  <c r="L15" s="1" a="1"/>
  <c r="L15" s="1"/>
  <c r="K2" a="1"/>
  <c r="K2" s="1"/>
  <c r="L2" s="1" a="1"/>
  <c r="L2" s="1"/>
  <c r="N3" a="1"/>
  <c r="N3" s="1"/>
  <c r="O3" s="1" a="1"/>
  <c r="O3" s="1"/>
  <c r="N4" a="1"/>
  <c r="N4" s="1"/>
  <c r="O4" s="1" a="1"/>
  <c r="O4" s="1"/>
  <c r="N5" a="1"/>
  <c r="N5" s="1"/>
  <c r="O5" s="1" a="1"/>
  <c r="O5" s="1"/>
  <c r="N6" a="1"/>
  <c r="N6" s="1"/>
  <c r="O6" s="1" a="1"/>
  <c r="O6" s="1"/>
  <c r="N7" a="1"/>
  <c r="N7" s="1"/>
  <c r="O7" s="1" a="1"/>
  <c r="O7" s="1"/>
  <c r="N8" a="1"/>
  <c r="N8" s="1"/>
  <c r="O8" s="1" a="1"/>
  <c r="O8" s="1"/>
  <c r="N9" a="1"/>
  <c r="N9" s="1"/>
  <c r="O9" s="1" a="1"/>
  <c r="O9" s="1"/>
  <c r="N10" a="1"/>
  <c r="N10" s="1"/>
  <c r="O10" s="1" a="1"/>
  <c r="O10" s="1"/>
  <c r="N11" a="1"/>
  <c r="N11" s="1"/>
  <c r="O11" s="1" a="1"/>
  <c r="O11" s="1"/>
  <c r="N12" a="1"/>
  <c r="N12" s="1"/>
  <c r="O12" s="1" a="1"/>
  <c r="O12" s="1"/>
  <c r="N13" a="1"/>
  <c r="N13" s="1"/>
  <c r="O13" s="1" a="1"/>
  <c r="O13" s="1"/>
  <c r="N14" a="1"/>
  <c r="N14" s="1"/>
  <c r="O14" s="1" a="1"/>
  <c r="O14" s="1"/>
  <c r="N15" a="1"/>
  <c r="N15" s="1"/>
  <c r="O15" s="1" a="1"/>
  <c r="O15" s="1"/>
  <c r="N2" a="1"/>
  <c r="N2" s="1"/>
  <c r="O2" s="1" a="1"/>
  <c r="O2" s="1"/>
  <c r="B2" a="1"/>
  <c r="B2" s="1"/>
  <c r="C2" s="1"/>
  <c r="I3" i="1"/>
  <c r="I4"/>
  <c r="I5"/>
  <c r="I6"/>
  <c r="I7"/>
  <c r="I8"/>
  <c r="I9"/>
  <c r="I10"/>
  <c r="I11"/>
  <c r="I12"/>
  <c r="I13"/>
  <c r="I14"/>
  <c r="I15"/>
  <c r="I16"/>
  <c r="I17"/>
  <c r="I18"/>
  <c r="I19"/>
  <c r="I20"/>
  <c r="I21"/>
  <c r="I22"/>
  <c r="I23"/>
  <c r="I24"/>
  <c r="I25"/>
  <c r="I26"/>
  <c r="I27"/>
  <c r="I28"/>
  <c r="I29"/>
  <c r="I30"/>
  <c r="I31"/>
  <c r="I32"/>
  <c r="I33"/>
  <c r="I34"/>
  <c r="I35"/>
  <c r="I36"/>
  <c r="I37"/>
  <c r="I38"/>
  <c r="I39"/>
  <c r="I40"/>
  <c r="I41"/>
  <c r="I42"/>
  <c r="I43"/>
  <c r="I44"/>
  <c r="I45"/>
  <c r="I46"/>
  <c r="I47"/>
  <c r="I48"/>
  <c r="I49"/>
  <c r="I50"/>
  <c r="I51"/>
  <c r="I52"/>
  <c r="I53"/>
  <c r="I54"/>
  <c r="I55"/>
  <c r="I56"/>
  <c r="I57"/>
  <c r="I58"/>
  <c r="I59"/>
  <c r="I60"/>
  <c r="I61"/>
  <c r="I62"/>
  <c r="I63"/>
  <c r="I64"/>
  <c r="I65"/>
  <c r="I66"/>
  <c r="I67"/>
  <c r="I68"/>
  <c r="I69"/>
  <c r="I70"/>
  <c r="I71"/>
  <c r="I72"/>
  <c r="I73"/>
  <c r="I74"/>
  <c r="I75"/>
  <c r="I76"/>
  <c r="I77"/>
  <c r="I78"/>
  <c r="I79"/>
  <c r="I80"/>
  <c r="I81"/>
  <c r="I82"/>
  <c r="I83"/>
  <c r="I84"/>
  <c r="I85"/>
  <c r="I86"/>
  <c r="I87"/>
  <c r="I88"/>
  <c r="I89"/>
  <c r="I90"/>
  <c r="I91"/>
  <c r="I92"/>
  <c r="I93"/>
  <c r="I94"/>
  <c r="I95"/>
  <c r="I96"/>
  <c r="I97"/>
  <c r="I98"/>
  <c r="I99"/>
  <c r="I100"/>
  <c r="I101"/>
  <c r="I102"/>
  <c r="I103"/>
  <c r="I104"/>
  <c r="I105"/>
  <c r="I106"/>
  <c r="I107"/>
  <c r="I108"/>
  <c r="I109"/>
  <c r="I110"/>
  <c r="I111"/>
  <c r="I112"/>
  <c r="I113"/>
  <c r="I114"/>
  <c r="I115"/>
  <c r="I116"/>
  <c r="I117"/>
  <c r="I118"/>
  <c r="I119"/>
  <c r="I120"/>
  <c r="I121"/>
  <c r="I122"/>
  <c r="I123"/>
  <c r="I124"/>
  <c r="I125"/>
  <c r="I126"/>
  <c r="I127"/>
  <c r="I128"/>
  <c r="I129"/>
  <c r="I130"/>
  <c r="I131"/>
  <c r="I132"/>
  <c r="I133"/>
  <c r="I134"/>
  <c r="I135"/>
  <c r="I136"/>
  <c r="I137"/>
  <c r="I138"/>
  <c r="I139"/>
  <c r="I140"/>
  <c r="I141"/>
  <c r="I142"/>
  <c r="I143"/>
  <c r="I144"/>
  <c r="I145"/>
  <c r="I146"/>
  <c r="I147"/>
  <c r="I148"/>
  <c r="I149"/>
  <c r="I150"/>
  <c r="I151"/>
  <c r="I152"/>
  <c r="I153"/>
  <c r="I154"/>
  <c r="I155"/>
  <c r="I156"/>
  <c r="I157"/>
  <c r="I158"/>
  <c r="I159"/>
  <c r="I160"/>
  <c r="I161"/>
  <c r="I162"/>
  <c r="I163"/>
  <c r="I164"/>
  <c r="I165"/>
  <c r="I166"/>
  <c r="I167"/>
  <c r="I168"/>
  <c r="I169"/>
  <c r="I170"/>
  <c r="I171"/>
  <c r="I172"/>
  <c r="I173"/>
  <c r="I174"/>
  <c r="I175"/>
  <c r="I176"/>
  <c r="I177"/>
  <c r="I178"/>
  <c r="I179"/>
  <c r="I180"/>
  <c r="I181"/>
  <c r="I182"/>
  <c r="I183"/>
  <c r="I184"/>
  <c r="I185"/>
  <c r="I186"/>
  <c r="I187"/>
  <c r="I188"/>
  <c r="I189"/>
  <c r="I190"/>
  <c r="I191"/>
  <c r="I192"/>
  <c r="I193"/>
  <c r="I194"/>
  <c r="I195"/>
  <c r="I196"/>
  <c r="I197"/>
  <c r="I198"/>
  <c r="I199"/>
  <c r="I200"/>
  <c r="I201"/>
  <c r="I202"/>
  <c r="I203"/>
  <c r="I204"/>
  <c r="I205"/>
  <c r="I206"/>
  <c r="I207"/>
  <c r="I208"/>
  <c r="I209"/>
  <c r="I210"/>
  <c r="I211"/>
  <c r="I212"/>
  <c r="I213"/>
  <c r="I214"/>
  <c r="I215"/>
  <c r="I216"/>
  <c r="I217"/>
  <c r="I218"/>
  <c r="I219"/>
  <c r="I220"/>
  <c r="I221"/>
  <c r="I222"/>
  <c r="I223"/>
  <c r="I224"/>
  <c r="I225"/>
  <c r="I226"/>
  <c r="I227"/>
  <c r="I228"/>
  <c r="I229"/>
  <c r="I230"/>
  <c r="I231"/>
  <c r="I232"/>
  <c r="I233"/>
  <c r="I234"/>
  <c r="I235"/>
  <c r="I236"/>
  <c r="I237"/>
  <c r="I238"/>
  <c r="I239"/>
  <c r="I240"/>
  <c r="I241"/>
  <c r="I242"/>
  <c r="I243"/>
  <c r="I244"/>
  <c r="I245"/>
  <c r="I246"/>
  <c r="I247"/>
  <c r="I248"/>
  <c r="I249"/>
  <c r="I250"/>
  <c r="I251"/>
  <c r="I252"/>
  <c r="I253"/>
  <c r="I254"/>
  <c r="I255"/>
  <c r="I256"/>
  <c r="I257"/>
  <c r="I258"/>
  <c r="I259"/>
  <c r="I260"/>
  <c r="I261"/>
  <c r="I262"/>
  <c r="I263"/>
  <c r="I264"/>
  <c r="I265"/>
  <c r="I266"/>
  <c r="I267"/>
  <c r="I268"/>
  <c r="I269"/>
  <c r="I270"/>
  <c r="I271"/>
  <c r="I272"/>
  <c r="I273"/>
  <c r="I274"/>
  <c r="I275"/>
  <c r="I276"/>
  <c r="I277"/>
  <c r="I278"/>
  <c r="I279"/>
  <c r="I280"/>
  <c r="I281"/>
  <c r="I282"/>
  <c r="I283"/>
  <c r="I284"/>
  <c r="I285"/>
  <c r="I286"/>
  <c r="I287"/>
  <c r="I288"/>
  <c r="I289"/>
  <c r="I290"/>
  <c r="I291"/>
  <c r="I292"/>
  <c r="I293"/>
  <c r="I294"/>
  <c r="I295"/>
  <c r="I296"/>
  <c r="I297"/>
  <c r="I298"/>
  <c r="I299"/>
  <c r="I300"/>
  <c r="I301"/>
  <c r="I302"/>
  <c r="I303"/>
  <c r="I304"/>
  <c r="I305"/>
  <c r="I306"/>
  <c r="I307"/>
  <c r="I308"/>
  <c r="I309"/>
  <c r="I310"/>
  <c r="I311"/>
  <c r="I312"/>
  <c r="I313"/>
  <c r="I314"/>
  <c r="I315"/>
  <c r="I316"/>
  <c r="I317"/>
  <c r="I318"/>
  <c r="I319"/>
  <c r="I320"/>
  <c r="I321"/>
  <c r="I322"/>
  <c r="I323"/>
  <c r="I324"/>
  <c r="I325"/>
  <c r="I326"/>
  <c r="I327"/>
  <c r="I328"/>
  <c r="I329"/>
  <c r="I330"/>
  <c r="I331"/>
  <c r="I332"/>
  <c r="I333"/>
  <c r="I334"/>
  <c r="I335"/>
  <c r="I336"/>
  <c r="I337"/>
  <c r="I338"/>
  <c r="I339"/>
  <c r="I340"/>
  <c r="I341"/>
  <c r="I342"/>
  <c r="I343"/>
  <c r="I344"/>
  <c r="I345"/>
  <c r="I346"/>
  <c r="I347"/>
  <c r="I348"/>
  <c r="I349"/>
  <c r="I350"/>
  <c r="I351"/>
  <c r="I352"/>
  <c r="I353"/>
  <c r="I354"/>
  <c r="I355"/>
  <c r="I356"/>
  <c r="I357"/>
  <c r="I358"/>
  <c r="I359"/>
  <c r="I360"/>
  <c r="I361"/>
  <c r="I362"/>
  <c r="I363"/>
  <c r="I364"/>
  <c r="I365"/>
  <c r="I366"/>
  <c r="I367"/>
  <c r="I368"/>
  <c r="I369"/>
  <c r="I370"/>
  <c r="I371"/>
  <c r="I372"/>
  <c r="I373"/>
  <c r="I374"/>
  <c r="I375"/>
  <c r="I376"/>
  <c r="I377"/>
  <c r="I378"/>
  <c r="I379"/>
  <c r="I380"/>
  <c r="I381"/>
  <c r="I382"/>
  <c r="I383"/>
  <c r="I384"/>
  <c r="I385"/>
  <c r="I386"/>
  <c r="I387"/>
  <c r="I388"/>
  <c r="I389"/>
  <c r="I390"/>
  <c r="I391"/>
  <c r="I392"/>
  <c r="I393"/>
  <c r="I394"/>
  <c r="I395"/>
  <c r="I396"/>
  <c r="I397"/>
  <c r="I398"/>
  <c r="I399"/>
  <c r="I400"/>
  <c r="I401"/>
  <c r="I402"/>
  <c r="I403"/>
  <c r="I404"/>
  <c r="I405"/>
  <c r="I406"/>
  <c r="I407"/>
  <c r="I408"/>
  <c r="I409"/>
  <c r="I410"/>
  <c r="I411"/>
  <c r="I412"/>
  <c r="I413"/>
  <c r="I414"/>
  <c r="I415"/>
  <c r="I416"/>
  <c r="I417"/>
  <c r="I418"/>
  <c r="I419"/>
  <c r="I420"/>
  <c r="I421"/>
  <c r="I422"/>
  <c r="I423"/>
  <c r="I424"/>
  <c r="I425"/>
  <c r="I426"/>
  <c r="I427"/>
  <c r="I428"/>
  <c r="I429"/>
  <c r="I430"/>
  <c r="I431"/>
  <c r="I432"/>
  <c r="I433"/>
  <c r="I434"/>
  <c r="I435"/>
  <c r="I436"/>
  <c r="I437"/>
  <c r="I438"/>
  <c r="I439"/>
  <c r="I440"/>
  <c r="I441"/>
  <c r="I442"/>
  <c r="I443"/>
  <c r="I444"/>
  <c r="I445"/>
  <c r="I446"/>
  <c r="I447"/>
  <c r="I448"/>
  <c r="I449"/>
  <c r="I450"/>
  <c r="I451"/>
  <c r="I452"/>
  <c r="I453"/>
  <c r="I454"/>
  <c r="I455"/>
  <c r="I456"/>
  <c r="I457"/>
  <c r="I458"/>
  <c r="I459"/>
  <c r="I460"/>
  <c r="I461"/>
  <c r="I462"/>
  <c r="I463"/>
  <c r="I464"/>
  <c r="I465"/>
  <c r="I466"/>
  <c r="I467"/>
  <c r="I468"/>
  <c r="I469"/>
  <c r="I470"/>
  <c r="I471"/>
  <c r="I472"/>
  <c r="I473"/>
  <c r="I474"/>
  <c r="I475"/>
  <c r="I476"/>
  <c r="I477"/>
  <c r="I478"/>
  <c r="I479"/>
  <c r="I480"/>
  <c r="I481"/>
  <c r="I482"/>
  <c r="I483"/>
  <c r="I484"/>
  <c r="I485"/>
  <c r="I486"/>
  <c r="I487"/>
  <c r="I488"/>
  <c r="I489"/>
  <c r="I490"/>
  <c r="I491"/>
  <c r="I492"/>
  <c r="I493"/>
  <c r="I494"/>
  <c r="I495"/>
  <c r="I496"/>
  <c r="I497"/>
  <c r="I498"/>
  <c r="I499"/>
  <c r="I500"/>
  <c r="I501"/>
  <c r="I502"/>
  <c r="I503"/>
  <c r="I504"/>
  <c r="I505"/>
  <c r="I506"/>
  <c r="I507"/>
  <c r="I508"/>
  <c r="I509"/>
  <c r="I510"/>
  <c r="I511"/>
  <c r="I512"/>
  <c r="I513"/>
  <c r="I514"/>
  <c r="I515"/>
  <c r="I516"/>
  <c r="I517"/>
  <c r="I518"/>
  <c r="I519"/>
  <c r="I520"/>
  <c r="I521"/>
  <c r="I522"/>
  <c r="I523"/>
  <c r="I524"/>
  <c r="I525"/>
  <c r="I526"/>
  <c r="I527"/>
  <c r="I528"/>
  <c r="I529"/>
  <c r="I530"/>
  <c r="I531"/>
  <c r="I532"/>
  <c r="I533"/>
  <c r="I534"/>
  <c r="I535"/>
  <c r="I536"/>
  <c r="I537"/>
  <c r="I538"/>
  <c r="I539"/>
  <c r="I540"/>
  <c r="I541"/>
  <c r="I542"/>
  <c r="I543"/>
  <c r="I544"/>
  <c r="I545"/>
  <c r="I546"/>
  <c r="I547"/>
  <c r="I548"/>
  <c r="I549"/>
  <c r="I550"/>
  <c r="I551"/>
  <c r="I552"/>
  <c r="I553"/>
  <c r="I554"/>
  <c r="I555"/>
  <c r="I556"/>
  <c r="I557"/>
  <c r="I558"/>
  <c r="I559"/>
  <c r="I560"/>
  <c r="I561"/>
  <c r="I562"/>
  <c r="I563"/>
  <c r="I564"/>
  <c r="I565"/>
  <c r="I566"/>
  <c r="I567"/>
  <c r="I568"/>
  <c r="I569"/>
  <c r="I570"/>
  <c r="I571"/>
  <c r="I572"/>
  <c r="I573"/>
  <c r="I574"/>
  <c r="I575"/>
  <c r="I576"/>
  <c r="I577"/>
  <c r="I578"/>
  <c r="I579"/>
  <c r="I580"/>
  <c r="I581"/>
  <c r="I582"/>
  <c r="I583"/>
  <c r="I584"/>
  <c r="I585"/>
  <c r="I586"/>
  <c r="I587"/>
  <c r="I588"/>
  <c r="I589"/>
  <c r="I590"/>
  <c r="I591"/>
  <c r="I2"/>
</calcChain>
</file>

<file path=xl/sharedStrings.xml><?xml version="1.0" encoding="utf-8"?>
<sst xmlns="http://schemas.openxmlformats.org/spreadsheetml/2006/main" count="124" uniqueCount="34">
  <si>
    <t>Mois</t>
  </si>
  <si>
    <t>Région</t>
  </si>
  <si>
    <t>Revenu TTL</t>
  </si>
  <si>
    <t>Revenu Data TTL</t>
  </si>
  <si>
    <t>Conso Mo</t>
  </si>
  <si>
    <t>Conso Min</t>
  </si>
  <si>
    <t>CENTRE</t>
  </si>
  <si>
    <t>No One Shot</t>
  </si>
  <si>
    <t>Classic</t>
  </si>
  <si>
    <t>MAXY Internet</t>
  </si>
  <si>
    <t>EST</t>
  </si>
  <si>
    <t>OUEST</t>
  </si>
  <si>
    <t>MAXY Hadra</t>
  </si>
  <si>
    <t>Super MAXY</t>
  </si>
  <si>
    <t xml:space="preserve">Profile </t>
  </si>
  <si>
    <t>Montant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</si>
  <si>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</si>
  <si>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</si>
  <si>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</si>
  <si>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</si>
  <si>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</si>
  <si>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</si>
  <si>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</si>
  <si>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</si>
  <si>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</si>
  <si>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</si>
  <si>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</si>
  <si>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</si>
  <si>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max</t>
  </si>
  <si>
    <t>tulipe</t>
  </si>
  <si>
    <t>les profils sont triés automatiquement sans double  pour chaque mois</t>
  </si>
  <si>
    <t>Sommeprod(Max(( recupere le max correspondant )</t>
  </si>
  <si>
    <t xml:space="preserve">les plages: mois;profil;montant sont automatiquement extensibles)  voir gestionnaire de nom </t>
  </si>
  <si>
    <t xml:space="preserve">prêt pour l'année </t>
  </si>
</sst>
</file>

<file path=xl/styles.xml><?xml version="1.0" encoding="utf-8"?>
<styleSheet xmlns="http://schemas.openxmlformats.org/spreadsheetml/2006/main">
  <numFmts count="3">
    <numFmt numFmtId="164" formatCode="_(* #,##0.00_);_(* \(#,##0.00\);_(* &quot;-&quot;??_);_(@_)"/>
    <numFmt numFmtId="165" formatCode="_-* #,##0\ _€_-;\-* #,##0\ _€_-;_-* &quot;-&quot;??\ _€_-;_-@_-"/>
    <numFmt numFmtId="167" formatCode="General;s\t\d;&quot;&quot;"/>
  </numFmts>
  <fonts count="3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34998626667073579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35">
    <xf numFmtId="0" fontId="0" fillId="0" borderId="0" xfId="0"/>
    <xf numFmtId="0" fontId="0" fillId="2" borderId="0" xfId="0" applyFill="1"/>
    <xf numFmtId="165" fontId="2" fillId="0" borderId="0" xfId="1" applyNumberFormat="1" applyFont="1"/>
    <xf numFmtId="14" fontId="0" fillId="0" borderId="0" xfId="0" applyNumberFormat="1"/>
    <xf numFmtId="14" fontId="0" fillId="3" borderId="0" xfId="0" applyNumberFormat="1" applyFill="1"/>
    <xf numFmtId="0" fontId="0" fillId="3" borderId="0" xfId="0" applyFill="1"/>
    <xf numFmtId="165" fontId="2" fillId="3" borderId="0" xfId="1" applyNumberFormat="1" applyFont="1" applyFill="1"/>
    <xf numFmtId="0" fontId="0" fillId="0" borderId="0" xfId="0" applyNumberFormat="1"/>
    <xf numFmtId="0" fontId="0" fillId="0" borderId="0" xfId="1" applyNumberFormat="1" applyFont="1"/>
    <xf numFmtId="0" fontId="0" fillId="4" borderId="1" xfId="0" applyFill="1" applyBorder="1"/>
    <xf numFmtId="167" fontId="0" fillId="4" borderId="1" xfId="0" applyNumberFormat="1" applyFill="1" applyBorder="1"/>
    <xf numFmtId="0" fontId="0" fillId="5" borderId="1" xfId="0" applyFill="1" applyBorder="1"/>
    <xf numFmtId="167" fontId="0" fillId="5" borderId="1" xfId="0" applyNumberFormat="1" applyFill="1" applyBorder="1"/>
    <xf numFmtId="0" fontId="0" fillId="6" borderId="1" xfId="0" applyFill="1" applyBorder="1"/>
    <xf numFmtId="167" fontId="0" fillId="6" borderId="1" xfId="0" applyNumberFormat="1" applyFill="1" applyBorder="1"/>
    <xf numFmtId="0" fontId="0" fillId="7" borderId="1" xfId="0" applyFill="1" applyBorder="1"/>
    <xf numFmtId="167" fontId="0" fillId="7" borderId="1" xfId="0" applyNumberFormat="1" applyFill="1" applyBorder="1"/>
    <xf numFmtId="0" fontId="0" fillId="8" borderId="1" xfId="0" applyFill="1" applyBorder="1"/>
    <xf numFmtId="167" fontId="0" fillId="8" borderId="1" xfId="0" applyNumberFormat="1" applyFill="1" applyBorder="1"/>
    <xf numFmtId="0" fontId="0" fillId="9" borderId="1" xfId="0" applyFill="1" applyBorder="1"/>
    <xf numFmtId="167" fontId="0" fillId="9" borderId="1" xfId="0" applyNumberFormat="1" applyFill="1" applyBorder="1"/>
    <xf numFmtId="0" fontId="0" fillId="10" borderId="1" xfId="0" applyFill="1" applyBorder="1"/>
    <xf numFmtId="167" fontId="0" fillId="10" borderId="1" xfId="0" applyNumberFormat="1" applyFill="1" applyBorder="1"/>
    <xf numFmtId="0" fontId="0" fillId="11" borderId="1" xfId="0" applyFill="1" applyBorder="1"/>
    <xf numFmtId="167" fontId="0" fillId="11" borderId="1" xfId="0" applyNumberFormat="1" applyFill="1" applyBorder="1"/>
    <xf numFmtId="0" fontId="0" fillId="12" borderId="1" xfId="0" applyFill="1" applyBorder="1"/>
    <xf numFmtId="167" fontId="0" fillId="12" borderId="1" xfId="0" applyNumberFormat="1" applyFill="1" applyBorder="1"/>
    <xf numFmtId="0" fontId="0" fillId="13" borderId="1" xfId="0" applyFill="1" applyBorder="1"/>
    <xf numFmtId="167" fontId="0" fillId="13" borderId="1" xfId="0" applyNumberFormat="1" applyFill="1" applyBorder="1"/>
    <xf numFmtId="0" fontId="0" fillId="2" borderId="1" xfId="0" applyFill="1" applyBorder="1"/>
    <xf numFmtId="167" fontId="0" fillId="2" borderId="1" xfId="0" applyNumberFormat="1" applyFill="1" applyBorder="1"/>
    <xf numFmtId="0" fontId="0" fillId="14" borderId="1" xfId="0" applyFill="1" applyBorder="1"/>
    <xf numFmtId="167" fontId="0" fillId="14" borderId="1" xfId="0" applyNumberFormat="1" applyFill="1" applyBorder="1"/>
    <xf numFmtId="0" fontId="0" fillId="0" borderId="0" xfId="0" applyFill="1"/>
    <xf numFmtId="167" fontId="0" fillId="0" borderId="1" xfId="0" applyNumberFormat="1" applyFill="1" applyBorder="1"/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autoPageBreaks="0"/>
  </sheetPr>
  <dimension ref="A1:I591"/>
  <sheetViews>
    <sheetView topLeftCell="A49" workbookViewId="0">
      <selection activeCell="D49" sqref="D49"/>
    </sheetView>
  </sheetViews>
  <sheetFormatPr baseColWidth="10" defaultRowHeight="14.5"/>
  <cols>
    <col min="1" max="1" width="10.7265625" bestFit="1" customWidth="1"/>
    <col min="2" max="2" width="9.1796875" customWidth="1"/>
    <col min="3" max="3" width="16.54296875" customWidth="1"/>
    <col min="4" max="4" width="14.26953125" bestFit="1" customWidth="1"/>
    <col min="5" max="5" width="11" bestFit="1" customWidth="1"/>
    <col min="6" max="6" width="15.453125" bestFit="1" customWidth="1"/>
    <col min="7" max="8" width="11" bestFit="1" customWidth="1"/>
    <col min="9" max="9" width="14.26953125" style="7" bestFit="1" customWidth="1"/>
  </cols>
  <sheetData>
    <row r="1" spans="1:9">
      <c r="A1" s="1" t="s">
        <v>0</v>
      </c>
      <c r="B1" s="1" t="s">
        <v>1</v>
      </c>
      <c r="C1" s="1" t="s">
        <v>14</v>
      </c>
      <c r="D1" s="1" t="s">
        <v>15</v>
      </c>
      <c r="E1" s="1" t="s">
        <v>2</v>
      </c>
      <c r="F1" s="1" t="s">
        <v>3</v>
      </c>
      <c r="G1" s="1" t="s">
        <v>4</v>
      </c>
      <c r="H1" s="1" t="s">
        <v>5</v>
      </c>
    </row>
    <row r="2" spans="1:9">
      <c r="A2" s="4">
        <v>43466</v>
      </c>
      <c r="B2" t="s">
        <v>6</v>
      </c>
      <c r="C2" s="5" t="s">
        <v>7</v>
      </c>
      <c r="D2" s="6">
        <v>7842794</v>
      </c>
      <c r="E2">
        <v>6497547938</v>
      </c>
      <c r="F2">
        <v>775652283</v>
      </c>
      <c r="G2">
        <v>766088754</v>
      </c>
      <c r="H2">
        <v>1148721228</v>
      </c>
      <c r="I2" s="8">
        <f>MONTH(A2)</f>
        <v>1</v>
      </c>
    </row>
    <row r="3" spans="1:9">
      <c r="A3" s="3">
        <v>43467</v>
      </c>
      <c r="B3" t="s">
        <v>6</v>
      </c>
      <c r="C3" t="s">
        <v>8</v>
      </c>
      <c r="D3" s="2">
        <v>637272</v>
      </c>
      <c r="E3">
        <v>1466587968</v>
      </c>
      <c r="F3">
        <v>252746920</v>
      </c>
      <c r="G3">
        <v>202447630</v>
      </c>
      <c r="H3">
        <v>399832500</v>
      </c>
      <c r="I3" s="8">
        <f t="shared" ref="I3:I66" si="0">MONTH(A3)</f>
        <v>1</v>
      </c>
    </row>
    <row r="4" spans="1:9">
      <c r="A4" s="3">
        <v>43468</v>
      </c>
      <c r="B4" t="s">
        <v>6</v>
      </c>
      <c r="C4" t="s">
        <v>9</v>
      </c>
      <c r="D4" s="2">
        <v>1165224</v>
      </c>
      <c r="E4">
        <v>3247999916</v>
      </c>
      <c r="F4">
        <v>1186930558</v>
      </c>
      <c r="G4">
        <v>2639415788</v>
      </c>
      <c r="H4">
        <v>405325465</v>
      </c>
      <c r="I4" s="8">
        <f t="shared" si="0"/>
        <v>1</v>
      </c>
    </row>
    <row r="5" spans="1:9">
      <c r="A5" s="3">
        <v>43469</v>
      </c>
      <c r="B5" t="s">
        <v>10</v>
      </c>
      <c r="C5" t="s">
        <v>7</v>
      </c>
      <c r="D5" s="2">
        <v>4201403</v>
      </c>
      <c r="E5">
        <v>2788111777</v>
      </c>
      <c r="F5">
        <v>388926565</v>
      </c>
      <c r="G5">
        <v>394915981</v>
      </c>
      <c r="H5">
        <v>374426827</v>
      </c>
      <c r="I5" s="8">
        <f t="shared" si="0"/>
        <v>1</v>
      </c>
    </row>
    <row r="6" spans="1:9">
      <c r="A6" s="3">
        <v>43470</v>
      </c>
      <c r="B6" t="s">
        <v>10</v>
      </c>
      <c r="C6" t="s">
        <v>8</v>
      </c>
      <c r="D6" s="2">
        <v>295621</v>
      </c>
      <c r="E6">
        <v>775702609</v>
      </c>
      <c r="F6">
        <v>121750005</v>
      </c>
      <c r="G6">
        <v>93838665</v>
      </c>
      <c r="H6">
        <v>181039138</v>
      </c>
      <c r="I6" s="8">
        <f t="shared" si="0"/>
        <v>1</v>
      </c>
    </row>
    <row r="7" spans="1:9">
      <c r="A7" s="3">
        <v>43471</v>
      </c>
      <c r="B7" t="s">
        <v>10</v>
      </c>
      <c r="C7" t="s">
        <v>9</v>
      </c>
      <c r="D7" s="2">
        <v>585951</v>
      </c>
      <c r="E7">
        <v>1589697950</v>
      </c>
      <c r="F7">
        <v>600255360</v>
      </c>
      <c r="G7">
        <v>1330562361</v>
      </c>
      <c r="H7">
        <v>185036729</v>
      </c>
      <c r="I7" s="8">
        <f t="shared" si="0"/>
        <v>1</v>
      </c>
    </row>
    <row r="8" spans="1:9">
      <c r="A8" s="3">
        <v>43472</v>
      </c>
      <c r="B8" t="s">
        <v>11</v>
      </c>
      <c r="C8" t="s">
        <v>7</v>
      </c>
      <c r="D8" s="2">
        <v>2807096</v>
      </c>
      <c r="E8">
        <v>2013605230</v>
      </c>
      <c r="F8">
        <v>296273995</v>
      </c>
      <c r="G8">
        <v>283691658</v>
      </c>
      <c r="H8">
        <v>237566761</v>
      </c>
      <c r="I8" s="8">
        <f t="shared" si="0"/>
        <v>1</v>
      </c>
    </row>
    <row r="9" spans="1:9">
      <c r="A9" s="3">
        <v>43473</v>
      </c>
      <c r="B9" t="s">
        <v>11</v>
      </c>
      <c r="C9" t="s">
        <v>8</v>
      </c>
      <c r="D9" s="2">
        <v>191837</v>
      </c>
      <c r="E9">
        <v>498737414</v>
      </c>
      <c r="F9">
        <v>75104108</v>
      </c>
      <c r="G9">
        <v>55744866</v>
      </c>
      <c r="H9">
        <v>110145317</v>
      </c>
      <c r="I9" s="8">
        <f t="shared" si="0"/>
        <v>1</v>
      </c>
    </row>
    <row r="10" spans="1:9">
      <c r="A10" s="3">
        <v>43474</v>
      </c>
      <c r="B10" t="s">
        <v>11</v>
      </c>
      <c r="C10" t="s">
        <v>9</v>
      </c>
      <c r="D10" s="2">
        <v>434744</v>
      </c>
      <c r="E10">
        <v>1171518314</v>
      </c>
      <c r="F10">
        <v>437472743</v>
      </c>
      <c r="G10">
        <v>947659574</v>
      </c>
      <c r="H10">
        <v>128426386</v>
      </c>
      <c r="I10" s="8">
        <f t="shared" si="0"/>
        <v>1</v>
      </c>
    </row>
    <row r="11" spans="1:9">
      <c r="A11" s="3">
        <v>43475</v>
      </c>
      <c r="B11" t="s">
        <v>6</v>
      </c>
      <c r="C11" t="s">
        <v>7</v>
      </c>
      <c r="D11" s="2">
        <v>7827856</v>
      </c>
      <c r="E11">
        <v>6025080793</v>
      </c>
      <c r="F11">
        <v>706319283</v>
      </c>
      <c r="G11">
        <v>753170242</v>
      </c>
      <c r="H11">
        <v>1073516921</v>
      </c>
      <c r="I11" s="8">
        <f t="shared" si="0"/>
        <v>1</v>
      </c>
    </row>
    <row r="12" spans="1:9">
      <c r="A12" s="3">
        <v>43497</v>
      </c>
      <c r="B12" t="s">
        <v>6</v>
      </c>
      <c r="C12" t="s">
        <v>8</v>
      </c>
      <c r="D12" s="2">
        <v>606608</v>
      </c>
      <c r="E12">
        <v>1322847691</v>
      </c>
      <c r="F12">
        <v>220457305</v>
      </c>
      <c r="G12">
        <v>176937063</v>
      </c>
      <c r="H12">
        <v>359851755</v>
      </c>
      <c r="I12" s="8">
        <f t="shared" si="0"/>
        <v>2</v>
      </c>
    </row>
    <row r="13" spans="1:9">
      <c r="A13" s="3">
        <v>43498</v>
      </c>
      <c r="B13" t="s">
        <v>6</v>
      </c>
      <c r="C13" t="s">
        <v>9</v>
      </c>
      <c r="D13" s="2">
        <v>1153303</v>
      </c>
      <c r="E13">
        <v>2995191928</v>
      </c>
      <c r="F13">
        <v>1080879415</v>
      </c>
      <c r="G13">
        <v>2433290007</v>
      </c>
      <c r="H13">
        <v>376661869</v>
      </c>
      <c r="I13" s="8">
        <f t="shared" si="0"/>
        <v>2</v>
      </c>
    </row>
    <row r="14" spans="1:9">
      <c r="A14" s="3">
        <v>43499</v>
      </c>
      <c r="B14" t="s">
        <v>10</v>
      </c>
      <c r="C14" t="s">
        <v>7</v>
      </c>
      <c r="D14" s="2">
        <v>4120175</v>
      </c>
      <c r="E14">
        <v>2561857189</v>
      </c>
      <c r="F14">
        <v>345857153</v>
      </c>
      <c r="G14">
        <v>398365009</v>
      </c>
      <c r="H14">
        <v>348542204</v>
      </c>
      <c r="I14" s="8">
        <f t="shared" si="0"/>
        <v>2</v>
      </c>
    </row>
    <row r="15" spans="1:9">
      <c r="A15" s="3">
        <v>43500</v>
      </c>
      <c r="B15" t="s">
        <v>10</v>
      </c>
      <c r="C15" t="s">
        <v>8</v>
      </c>
      <c r="D15" s="2">
        <v>279075</v>
      </c>
      <c r="E15">
        <v>699286540</v>
      </c>
      <c r="F15">
        <v>104461388</v>
      </c>
      <c r="G15">
        <v>79526591</v>
      </c>
      <c r="H15">
        <v>162768385</v>
      </c>
      <c r="I15" s="8">
        <f t="shared" si="0"/>
        <v>2</v>
      </c>
    </row>
    <row r="16" spans="1:9">
      <c r="A16" s="3">
        <v>43501</v>
      </c>
      <c r="B16" t="s">
        <v>10</v>
      </c>
      <c r="C16" t="s">
        <v>9</v>
      </c>
      <c r="D16" s="2">
        <v>587121</v>
      </c>
      <c r="E16">
        <v>1479939252</v>
      </c>
      <c r="F16">
        <v>550419555</v>
      </c>
      <c r="G16">
        <v>1242186181</v>
      </c>
      <c r="H16">
        <v>174379442</v>
      </c>
      <c r="I16" s="8">
        <f t="shared" si="0"/>
        <v>2</v>
      </c>
    </row>
    <row r="17" spans="1:9">
      <c r="A17" s="3">
        <v>43502</v>
      </c>
      <c r="B17" t="s">
        <v>11</v>
      </c>
      <c r="C17" t="s">
        <v>7</v>
      </c>
      <c r="D17" s="2">
        <v>2765797</v>
      </c>
      <c r="E17">
        <v>1849363572</v>
      </c>
      <c r="F17">
        <v>268526268</v>
      </c>
      <c r="G17">
        <v>281407458</v>
      </c>
      <c r="H17">
        <v>221807665</v>
      </c>
      <c r="I17" s="8">
        <f t="shared" si="0"/>
        <v>2</v>
      </c>
    </row>
    <row r="18" spans="1:9">
      <c r="A18" s="3">
        <v>43503</v>
      </c>
      <c r="B18" t="s">
        <v>11</v>
      </c>
      <c r="C18" t="s">
        <v>8</v>
      </c>
      <c r="D18" s="2">
        <v>181120</v>
      </c>
      <c r="E18">
        <v>448508813</v>
      </c>
      <c r="F18">
        <v>66366890</v>
      </c>
      <c r="G18">
        <v>50167275</v>
      </c>
      <c r="H18">
        <v>98966923</v>
      </c>
      <c r="I18" s="8">
        <f t="shared" si="0"/>
        <v>2</v>
      </c>
    </row>
    <row r="19" spans="1:9">
      <c r="A19" s="3">
        <v>43504</v>
      </c>
      <c r="B19" t="s">
        <v>11</v>
      </c>
      <c r="C19" t="s">
        <v>9</v>
      </c>
      <c r="D19" s="2">
        <v>435092</v>
      </c>
      <c r="E19">
        <v>1107643774</v>
      </c>
      <c r="F19">
        <v>413127213</v>
      </c>
      <c r="G19">
        <v>916910447</v>
      </c>
      <c r="H19">
        <v>121712929</v>
      </c>
      <c r="I19" s="8">
        <f t="shared" si="0"/>
        <v>2</v>
      </c>
    </row>
    <row r="20" spans="1:9">
      <c r="A20" s="3">
        <v>43525</v>
      </c>
      <c r="B20" t="s">
        <v>6</v>
      </c>
      <c r="C20" t="s">
        <v>7</v>
      </c>
      <c r="D20" s="2">
        <v>7955234</v>
      </c>
      <c r="E20">
        <v>6667299394</v>
      </c>
      <c r="F20">
        <v>745465943</v>
      </c>
      <c r="G20">
        <v>772638113</v>
      </c>
      <c r="H20">
        <v>1159727136</v>
      </c>
      <c r="I20" s="8">
        <f t="shared" si="0"/>
        <v>3</v>
      </c>
    </row>
    <row r="21" spans="1:9">
      <c r="A21" s="3">
        <v>43526</v>
      </c>
      <c r="B21" t="s">
        <v>6</v>
      </c>
      <c r="C21" t="s">
        <v>8</v>
      </c>
      <c r="D21" s="2">
        <v>605517</v>
      </c>
      <c r="E21">
        <v>1424997596</v>
      </c>
      <c r="F21">
        <v>228059065</v>
      </c>
      <c r="G21">
        <v>178129865</v>
      </c>
      <c r="H21">
        <v>384750791</v>
      </c>
      <c r="I21" s="8">
        <f t="shared" si="0"/>
        <v>3</v>
      </c>
    </row>
    <row r="22" spans="1:9">
      <c r="A22" s="3">
        <v>43527</v>
      </c>
      <c r="B22" t="s">
        <v>6</v>
      </c>
      <c r="C22" t="s">
        <v>12</v>
      </c>
      <c r="D22" s="2">
        <v>94389</v>
      </c>
      <c r="E22">
        <v>176668652</v>
      </c>
      <c r="F22">
        <v>52139628</v>
      </c>
      <c r="G22">
        <v>114825520</v>
      </c>
      <c r="H22">
        <v>41066974</v>
      </c>
      <c r="I22" s="8">
        <f t="shared" si="0"/>
        <v>3</v>
      </c>
    </row>
    <row r="23" spans="1:9">
      <c r="A23" s="3">
        <v>43528</v>
      </c>
      <c r="B23" t="s">
        <v>6</v>
      </c>
      <c r="C23" t="s">
        <v>9</v>
      </c>
      <c r="D23" s="2">
        <v>1123714</v>
      </c>
      <c r="E23">
        <v>3077398909</v>
      </c>
      <c r="F23">
        <v>1093922023</v>
      </c>
      <c r="G23">
        <v>2434566747</v>
      </c>
      <c r="H23">
        <v>385271899</v>
      </c>
      <c r="I23" s="8">
        <f t="shared" si="0"/>
        <v>3</v>
      </c>
    </row>
    <row r="24" spans="1:9">
      <c r="A24" s="3">
        <v>43529</v>
      </c>
      <c r="B24" t="s">
        <v>6</v>
      </c>
      <c r="C24" t="s">
        <v>13</v>
      </c>
      <c r="D24" s="2">
        <v>2667</v>
      </c>
      <c r="E24">
        <v>10482125</v>
      </c>
      <c r="F24">
        <v>6106128</v>
      </c>
      <c r="G24">
        <v>18070829</v>
      </c>
      <c r="H24">
        <v>1543205</v>
      </c>
      <c r="I24" s="8">
        <f t="shared" si="0"/>
        <v>3</v>
      </c>
    </row>
    <row r="25" spans="1:9">
      <c r="A25" s="3">
        <v>43530</v>
      </c>
      <c r="B25" t="s">
        <v>10</v>
      </c>
      <c r="C25" t="s">
        <v>7</v>
      </c>
      <c r="D25" s="2">
        <v>4191193</v>
      </c>
      <c r="E25">
        <v>2838565780</v>
      </c>
      <c r="F25">
        <v>367736435</v>
      </c>
      <c r="G25">
        <v>415713448</v>
      </c>
      <c r="H25">
        <v>371239240</v>
      </c>
      <c r="I25" s="8">
        <f t="shared" si="0"/>
        <v>3</v>
      </c>
    </row>
    <row r="26" spans="1:9">
      <c r="A26" s="3">
        <v>43531</v>
      </c>
      <c r="B26" t="s">
        <v>10</v>
      </c>
      <c r="C26" t="s">
        <v>8</v>
      </c>
      <c r="D26" s="2">
        <v>277955</v>
      </c>
      <c r="E26">
        <v>749643076</v>
      </c>
      <c r="F26">
        <v>107173878</v>
      </c>
      <c r="G26">
        <v>81940427</v>
      </c>
      <c r="H26">
        <v>173860153</v>
      </c>
      <c r="I26" s="8">
        <f t="shared" si="0"/>
        <v>3</v>
      </c>
    </row>
    <row r="27" spans="1:9">
      <c r="A27" s="3">
        <v>43532</v>
      </c>
      <c r="B27" t="s">
        <v>10</v>
      </c>
      <c r="C27" t="s">
        <v>12</v>
      </c>
      <c r="D27" s="2">
        <v>57039</v>
      </c>
      <c r="E27">
        <v>91885791</v>
      </c>
      <c r="F27">
        <v>30407853</v>
      </c>
      <c r="G27">
        <v>69901814</v>
      </c>
      <c r="H27">
        <v>16502994</v>
      </c>
      <c r="I27" s="8">
        <f t="shared" si="0"/>
        <v>3</v>
      </c>
    </row>
    <row r="28" spans="1:9">
      <c r="A28" s="3">
        <v>43533</v>
      </c>
      <c r="B28" t="s">
        <v>10</v>
      </c>
      <c r="C28" t="s">
        <v>9</v>
      </c>
      <c r="D28" s="2">
        <v>559837</v>
      </c>
      <c r="E28">
        <v>1483937731</v>
      </c>
      <c r="F28">
        <v>545808640</v>
      </c>
      <c r="G28">
        <v>1221229602</v>
      </c>
      <c r="H28">
        <v>173831567</v>
      </c>
      <c r="I28" s="8">
        <f t="shared" si="0"/>
        <v>3</v>
      </c>
    </row>
    <row r="29" spans="1:9">
      <c r="A29" s="3">
        <v>43534</v>
      </c>
      <c r="B29" t="s">
        <v>10</v>
      </c>
      <c r="C29" t="s">
        <v>13</v>
      </c>
      <c r="D29" s="2">
        <v>1912</v>
      </c>
      <c r="E29">
        <v>6434459</v>
      </c>
      <c r="F29">
        <v>3753690</v>
      </c>
      <c r="G29">
        <v>11309206</v>
      </c>
      <c r="H29">
        <v>801686</v>
      </c>
      <c r="I29" s="8">
        <f t="shared" si="0"/>
        <v>3</v>
      </c>
    </row>
    <row r="30" spans="1:9">
      <c r="A30" s="3">
        <v>43535</v>
      </c>
      <c r="B30" t="s">
        <v>11</v>
      </c>
      <c r="C30" t="s">
        <v>7</v>
      </c>
      <c r="D30" s="2">
        <v>2799763</v>
      </c>
      <c r="E30">
        <v>2026426133</v>
      </c>
      <c r="F30">
        <v>283248625</v>
      </c>
      <c r="G30">
        <v>291213348</v>
      </c>
      <c r="H30">
        <v>236233557</v>
      </c>
      <c r="I30" s="8">
        <f t="shared" si="0"/>
        <v>3</v>
      </c>
    </row>
    <row r="31" spans="1:9">
      <c r="A31" s="3">
        <v>43536</v>
      </c>
      <c r="B31" t="s">
        <v>11</v>
      </c>
      <c r="C31" t="s">
        <v>8</v>
      </c>
      <c r="D31" s="2">
        <v>179348</v>
      </c>
      <c r="E31">
        <v>476820565</v>
      </c>
      <c r="F31">
        <v>67959718</v>
      </c>
      <c r="G31">
        <v>50437772</v>
      </c>
      <c r="H31">
        <v>104853222</v>
      </c>
      <c r="I31" s="8">
        <f t="shared" si="0"/>
        <v>3</v>
      </c>
    </row>
    <row r="32" spans="1:9">
      <c r="A32" s="3">
        <v>43537</v>
      </c>
      <c r="B32" t="s">
        <v>11</v>
      </c>
      <c r="C32" t="s">
        <v>12</v>
      </c>
      <c r="D32" s="2">
        <v>34007</v>
      </c>
      <c r="E32">
        <v>57194505</v>
      </c>
      <c r="F32">
        <v>18863955</v>
      </c>
      <c r="G32">
        <v>41770243</v>
      </c>
      <c r="H32">
        <v>9349692</v>
      </c>
      <c r="I32" s="8">
        <f t="shared" si="0"/>
        <v>3</v>
      </c>
    </row>
    <row r="33" spans="1:9">
      <c r="A33" s="3">
        <v>43538</v>
      </c>
      <c r="B33" t="s">
        <v>11</v>
      </c>
      <c r="C33" t="s">
        <v>9</v>
      </c>
      <c r="D33" s="2">
        <v>417095</v>
      </c>
      <c r="E33">
        <v>1123882914</v>
      </c>
      <c r="F33">
        <v>414791285</v>
      </c>
      <c r="G33">
        <v>913891436</v>
      </c>
      <c r="H33">
        <v>122610274</v>
      </c>
      <c r="I33" s="8">
        <f t="shared" si="0"/>
        <v>3</v>
      </c>
    </row>
    <row r="34" spans="1:9">
      <c r="A34" s="3">
        <v>43539</v>
      </c>
      <c r="B34" t="s">
        <v>11</v>
      </c>
      <c r="C34" t="s">
        <v>13</v>
      </c>
      <c r="D34" s="2">
        <v>1024</v>
      </c>
      <c r="E34">
        <v>3628447</v>
      </c>
      <c r="F34">
        <v>2184500</v>
      </c>
      <c r="G34">
        <v>6546810</v>
      </c>
      <c r="H34">
        <v>427167</v>
      </c>
      <c r="I34" s="8">
        <f t="shared" si="0"/>
        <v>3</v>
      </c>
    </row>
    <row r="35" spans="1:9">
      <c r="A35" s="3">
        <v>43556</v>
      </c>
      <c r="B35" t="s">
        <v>6</v>
      </c>
      <c r="C35" t="s">
        <v>7</v>
      </c>
      <c r="D35" s="2">
        <v>8110151</v>
      </c>
      <c r="E35">
        <v>6402130792</v>
      </c>
      <c r="F35">
        <v>703859083</v>
      </c>
      <c r="G35">
        <v>762863586</v>
      </c>
      <c r="H35">
        <v>1112881543</v>
      </c>
      <c r="I35" s="8">
        <f t="shared" si="0"/>
        <v>4</v>
      </c>
    </row>
    <row r="36" spans="1:9">
      <c r="A36" s="3">
        <v>43557</v>
      </c>
      <c r="B36" t="s">
        <v>6</v>
      </c>
      <c r="C36" t="s">
        <v>8</v>
      </c>
      <c r="D36" s="2">
        <v>554700</v>
      </c>
      <c r="E36">
        <v>1233696932</v>
      </c>
      <c r="F36">
        <v>188039095</v>
      </c>
      <c r="G36">
        <v>144428076</v>
      </c>
      <c r="H36">
        <v>336308757</v>
      </c>
      <c r="I36" s="8">
        <f t="shared" si="0"/>
        <v>4</v>
      </c>
    </row>
    <row r="37" spans="1:9">
      <c r="A37" s="3">
        <v>43558</v>
      </c>
      <c r="B37" t="s">
        <v>6</v>
      </c>
      <c r="C37" t="s">
        <v>12</v>
      </c>
      <c r="D37" s="2">
        <v>248394</v>
      </c>
      <c r="E37">
        <v>569349038</v>
      </c>
      <c r="F37">
        <v>207062640</v>
      </c>
      <c r="G37">
        <v>498575471</v>
      </c>
      <c r="H37">
        <v>197738459</v>
      </c>
      <c r="I37" s="8">
        <f t="shared" si="0"/>
        <v>4</v>
      </c>
    </row>
    <row r="38" spans="1:9">
      <c r="A38" s="3">
        <v>43559</v>
      </c>
      <c r="B38" t="s">
        <v>6</v>
      </c>
      <c r="C38" t="s">
        <v>9</v>
      </c>
      <c r="D38" s="2">
        <v>1024721</v>
      </c>
      <c r="E38">
        <v>2665720403</v>
      </c>
      <c r="F38">
        <v>957058728</v>
      </c>
      <c r="G38">
        <v>2113470996</v>
      </c>
      <c r="H38">
        <v>327983033</v>
      </c>
      <c r="I38" s="8">
        <f t="shared" si="0"/>
        <v>4</v>
      </c>
    </row>
    <row r="39" spans="1:9">
      <c r="A39" s="3">
        <v>43560</v>
      </c>
      <c r="B39" t="s">
        <v>6</v>
      </c>
      <c r="C39" t="s">
        <v>13</v>
      </c>
      <c r="D39" s="2">
        <v>7225</v>
      </c>
      <c r="E39">
        <v>33810087</v>
      </c>
      <c r="F39">
        <v>19123900</v>
      </c>
      <c r="G39">
        <v>63869921</v>
      </c>
      <c r="H39">
        <v>6143438</v>
      </c>
      <c r="I39" s="8">
        <f t="shared" si="0"/>
        <v>4</v>
      </c>
    </row>
    <row r="40" spans="1:9">
      <c r="A40" s="3">
        <v>43561</v>
      </c>
      <c r="B40" t="s">
        <v>10</v>
      </c>
      <c r="C40" t="s">
        <v>7</v>
      </c>
      <c r="D40" s="2">
        <v>4373429</v>
      </c>
      <c r="E40">
        <v>2746217160</v>
      </c>
      <c r="F40">
        <v>359858338</v>
      </c>
      <c r="G40">
        <v>398392225</v>
      </c>
      <c r="H40">
        <v>361584463</v>
      </c>
      <c r="I40" s="8">
        <f t="shared" si="0"/>
        <v>4</v>
      </c>
    </row>
    <row r="41" spans="1:9">
      <c r="A41" s="3">
        <v>43562</v>
      </c>
      <c r="B41" t="s">
        <v>10</v>
      </c>
      <c r="C41" t="s">
        <v>8</v>
      </c>
      <c r="D41" s="2">
        <v>256109</v>
      </c>
      <c r="E41">
        <v>668319974</v>
      </c>
      <c r="F41">
        <v>93606195</v>
      </c>
      <c r="G41">
        <v>69718996</v>
      </c>
      <c r="H41">
        <v>157138303</v>
      </c>
      <c r="I41" s="8">
        <f t="shared" si="0"/>
        <v>4</v>
      </c>
    </row>
    <row r="42" spans="1:9">
      <c r="A42" s="3">
        <v>43563</v>
      </c>
      <c r="B42" t="s">
        <v>10</v>
      </c>
      <c r="C42" t="s">
        <v>12</v>
      </c>
      <c r="D42" s="2">
        <v>116613</v>
      </c>
      <c r="E42">
        <v>266257432</v>
      </c>
      <c r="F42">
        <v>99757098</v>
      </c>
      <c r="G42">
        <v>248607443</v>
      </c>
      <c r="H42">
        <v>65080862</v>
      </c>
      <c r="I42" s="8">
        <f t="shared" si="0"/>
        <v>4</v>
      </c>
    </row>
    <row r="43" spans="1:9">
      <c r="A43" s="3">
        <v>43564</v>
      </c>
      <c r="B43" t="s">
        <v>10</v>
      </c>
      <c r="C43" t="s">
        <v>9</v>
      </c>
      <c r="D43" s="2">
        <v>530093</v>
      </c>
      <c r="E43">
        <v>1368646947</v>
      </c>
      <c r="F43">
        <v>514797583</v>
      </c>
      <c r="G43">
        <v>1144254189</v>
      </c>
      <c r="H43">
        <v>158520314</v>
      </c>
      <c r="I43" s="8">
        <f t="shared" si="0"/>
        <v>4</v>
      </c>
    </row>
    <row r="44" spans="1:9">
      <c r="A44" s="3">
        <v>43565</v>
      </c>
      <c r="B44" t="s">
        <v>10</v>
      </c>
      <c r="C44" t="s">
        <v>13</v>
      </c>
      <c r="D44" s="2">
        <v>4550</v>
      </c>
      <c r="E44">
        <v>19023640</v>
      </c>
      <c r="F44">
        <v>11102610</v>
      </c>
      <c r="G44">
        <v>37572561</v>
      </c>
      <c r="H44">
        <v>2758966</v>
      </c>
      <c r="I44" s="8">
        <f t="shared" si="0"/>
        <v>4</v>
      </c>
    </row>
    <row r="45" spans="1:9">
      <c r="A45" s="3">
        <v>43566</v>
      </c>
      <c r="B45" t="s">
        <v>11</v>
      </c>
      <c r="C45" t="s">
        <v>7</v>
      </c>
      <c r="D45" s="2">
        <v>2899558</v>
      </c>
      <c r="E45">
        <v>1956379580</v>
      </c>
      <c r="F45">
        <v>270675720</v>
      </c>
      <c r="G45">
        <v>282337570</v>
      </c>
      <c r="H45">
        <v>228262980</v>
      </c>
      <c r="I45" s="8">
        <f t="shared" si="0"/>
        <v>4</v>
      </c>
    </row>
    <row r="46" spans="1:9">
      <c r="A46" s="3">
        <v>43567</v>
      </c>
      <c r="B46" t="s">
        <v>11</v>
      </c>
      <c r="C46" t="s">
        <v>8</v>
      </c>
      <c r="D46" s="2">
        <v>163340</v>
      </c>
      <c r="E46">
        <v>420638322</v>
      </c>
      <c r="F46">
        <v>57403698</v>
      </c>
      <c r="G46">
        <v>41945400</v>
      </c>
      <c r="H46">
        <v>93977306</v>
      </c>
      <c r="I46" s="8">
        <f t="shared" si="0"/>
        <v>4</v>
      </c>
    </row>
    <row r="47" spans="1:9">
      <c r="A47" s="3">
        <v>43568</v>
      </c>
      <c r="B47" t="s">
        <v>11</v>
      </c>
      <c r="C47" t="s">
        <v>12</v>
      </c>
      <c r="D47" s="2">
        <v>70291</v>
      </c>
      <c r="E47">
        <v>149021062</v>
      </c>
      <c r="F47">
        <v>56414448</v>
      </c>
      <c r="G47">
        <v>134310107</v>
      </c>
      <c r="H47">
        <v>36740868</v>
      </c>
      <c r="I47" s="8">
        <f t="shared" si="0"/>
        <v>4</v>
      </c>
    </row>
    <row r="48" spans="1:9">
      <c r="A48" s="3">
        <v>43569</v>
      </c>
      <c r="B48" t="s">
        <v>11</v>
      </c>
      <c r="C48" t="s">
        <v>9</v>
      </c>
      <c r="D48" s="2">
        <v>393964</v>
      </c>
      <c r="E48">
        <v>1035275979</v>
      </c>
      <c r="F48">
        <v>384552110</v>
      </c>
      <c r="G48">
        <v>844987287</v>
      </c>
      <c r="H48">
        <v>111752251</v>
      </c>
      <c r="I48" s="8">
        <f t="shared" si="0"/>
        <v>4</v>
      </c>
    </row>
    <row r="49" spans="1:9">
      <c r="A49" s="3">
        <v>43814</v>
      </c>
      <c r="B49" t="s">
        <v>11</v>
      </c>
      <c r="C49" t="s">
        <v>29</v>
      </c>
      <c r="D49" s="2">
        <v>2913</v>
      </c>
      <c r="E49">
        <v>12095530</v>
      </c>
      <c r="F49">
        <v>7061753</v>
      </c>
      <c r="G49">
        <v>23653949</v>
      </c>
      <c r="H49">
        <v>1743089</v>
      </c>
      <c r="I49" s="8">
        <f t="shared" si="0"/>
        <v>12</v>
      </c>
    </row>
    <row r="50" spans="1:9">
      <c r="I50" s="8">
        <f t="shared" si="0"/>
        <v>1</v>
      </c>
    </row>
    <row r="51" spans="1:9">
      <c r="I51" s="8">
        <f t="shared" si="0"/>
        <v>1</v>
      </c>
    </row>
    <row r="52" spans="1:9">
      <c r="I52" s="8">
        <f t="shared" si="0"/>
        <v>1</v>
      </c>
    </row>
    <row r="53" spans="1:9">
      <c r="I53" s="8">
        <f t="shared" si="0"/>
        <v>1</v>
      </c>
    </row>
    <row r="54" spans="1:9">
      <c r="I54" s="8">
        <f t="shared" si="0"/>
        <v>1</v>
      </c>
    </row>
    <row r="55" spans="1:9">
      <c r="I55" s="8">
        <f t="shared" si="0"/>
        <v>1</v>
      </c>
    </row>
    <row r="56" spans="1:9">
      <c r="I56" s="8">
        <f t="shared" si="0"/>
        <v>1</v>
      </c>
    </row>
    <row r="57" spans="1:9">
      <c r="I57" s="8">
        <f t="shared" si="0"/>
        <v>1</v>
      </c>
    </row>
    <row r="58" spans="1:9">
      <c r="I58" s="8">
        <f t="shared" si="0"/>
        <v>1</v>
      </c>
    </row>
    <row r="59" spans="1:9">
      <c r="I59" s="8">
        <f t="shared" si="0"/>
        <v>1</v>
      </c>
    </row>
    <row r="60" spans="1:9">
      <c r="I60" s="8">
        <f t="shared" si="0"/>
        <v>1</v>
      </c>
    </row>
    <row r="61" spans="1:9">
      <c r="I61" s="8">
        <f t="shared" si="0"/>
        <v>1</v>
      </c>
    </row>
    <row r="62" spans="1:9">
      <c r="I62" s="8">
        <f t="shared" si="0"/>
        <v>1</v>
      </c>
    </row>
    <row r="63" spans="1:9">
      <c r="I63" s="8">
        <f t="shared" si="0"/>
        <v>1</v>
      </c>
    </row>
    <row r="64" spans="1:9">
      <c r="I64" s="8">
        <f t="shared" si="0"/>
        <v>1</v>
      </c>
    </row>
    <row r="65" spans="9:9">
      <c r="I65" s="8">
        <f t="shared" si="0"/>
        <v>1</v>
      </c>
    </row>
    <row r="66" spans="9:9">
      <c r="I66" s="8">
        <f t="shared" si="0"/>
        <v>1</v>
      </c>
    </row>
    <row r="67" spans="9:9">
      <c r="I67" s="8">
        <f t="shared" ref="I67:I130" si="1">MONTH(A67)</f>
        <v>1</v>
      </c>
    </row>
    <row r="68" spans="9:9">
      <c r="I68" s="8">
        <f t="shared" si="1"/>
        <v>1</v>
      </c>
    </row>
    <row r="69" spans="9:9">
      <c r="I69" s="8">
        <f t="shared" si="1"/>
        <v>1</v>
      </c>
    </row>
    <row r="70" spans="9:9">
      <c r="I70" s="8">
        <f t="shared" si="1"/>
        <v>1</v>
      </c>
    </row>
    <row r="71" spans="9:9">
      <c r="I71" s="8">
        <f t="shared" si="1"/>
        <v>1</v>
      </c>
    </row>
    <row r="72" spans="9:9">
      <c r="I72" s="8">
        <f t="shared" si="1"/>
        <v>1</v>
      </c>
    </row>
    <row r="73" spans="9:9">
      <c r="I73" s="8">
        <f t="shared" si="1"/>
        <v>1</v>
      </c>
    </row>
    <row r="74" spans="9:9">
      <c r="I74" s="8">
        <f t="shared" si="1"/>
        <v>1</v>
      </c>
    </row>
    <row r="75" spans="9:9">
      <c r="I75" s="8">
        <f t="shared" si="1"/>
        <v>1</v>
      </c>
    </row>
    <row r="76" spans="9:9">
      <c r="I76" s="8">
        <f t="shared" si="1"/>
        <v>1</v>
      </c>
    </row>
    <row r="77" spans="9:9">
      <c r="I77" s="8">
        <f t="shared" si="1"/>
        <v>1</v>
      </c>
    </row>
    <row r="78" spans="9:9">
      <c r="I78" s="8">
        <f t="shared" si="1"/>
        <v>1</v>
      </c>
    </row>
    <row r="79" spans="9:9">
      <c r="I79" s="8">
        <f t="shared" si="1"/>
        <v>1</v>
      </c>
    </row>
    <row r="80" spans="9:9">
      <c r="I80" s="8">
        <f t="shared" si="1"/>
        <v>1</v>
      </c>
    </row>
    <row r="81" spans="9:9">
      <c r="I81" s="8">
        <f t="shared" si="1"/>
        <v>1</v>
      </c>
    </row>
    <row r="82" spans="9:9">
      <c r="I82" s="8">
        <f t="shared" si="1"/>
        <v>1</v>
      </c>
    </row>
    <row r="83" spans="9:9">
      <c r="I83" s="8">
        <f t="shared" si="1"/>
        <v>1</v>
      </c>
    </row>
    <row r="84" spans="9:9">
      <c r="I84" s="8">
        <f t="shared" si="1"/>
        <v>1</v>
      </c>
    </row>
    <row r="85" spans="9:9">
      <c r="I85" s="8">
        <f t="shared" si="1"/>
        <v>1</v>
      </c>
    </row>
    <row r="86" spans="9:9">
      <c r="I86" s="8">
        <f t="shared" si="1"/>
        <v>1</v>
      </c>
    </row>
    <row r="87" spans="9:9">
      <c r="I87" s="8">
        <f t="shared" si="1"/>
        <v>1</v>
      </c>
    </row>
    <row r="88" spans="9:9">
      <c r="I88" s="8">
        <f t="shared" si="1"/>
        <v>1</v>
      </c>
    </row>
    <row r="89" spans="9:9">
      <c r="I89" s="8">
        <f t="shared" si="1"/>
        <v>1</v>
      </c>
    </row>
    <row r="90" spans="9:9">
      <c r="I90" s="8">
        <f t="shared" si="1"/>
        <v>1</v>
      </c>
    </row>
    <row r="91" spans="9:9">
      <c r="I91" s="8">
        <f t="shared" si="1"/>
        <v>1</v>
      </c>
    </row>
    <row r="92" spans="9:9">
      <c r="I92" s="8">
        <f t="shared" si="1"/>
        <v>1</v>
      </c>
    </row>
    <row r="93" spans="9:9">
      <c r="I93" s="8">
        <f t="shared" si="1"/>
        <v>1</v>
      </c>
    </row>
    <row r="94" spans="9:9">
      <c r="I94" s="8">
        <f t="shared" si="1"/>
        <v>1</v>
      </c>
    </row>
    <row r="95" spans="9:9">
      <c r="I95" s="8">
        <f t="shared" si="1"/>
        <v>1</v>
      </c>
    </row>
    <row r="96" spans="9:9">
      <c r="I96" s="8">
        <f t="shared" si="1"/>
        <v>1</v>
      </c>
    </row>
    <row r="97" spans="9:9">
      <c r="I97" s="8">
        <f t="shared" si="1"/>
        <v>1</v>
      </c>
    </row>
    <row r="98" spans="9:9">
      <c r="I98" s="8">
        <f t="shared" si="1"/>
        <v>1</v>
      </c>
    </row>
    <row r="99" spans="9:9">
      <c r="I99" s="8">
        <f t="shared" si="1"/>
        <v>1</v>
      </c>
    </row>
    <row r="100" spans="9:9">
      <c r="I100" s="8">
        <f t="shared" si="1"/>
        <v>1</v>
      </c>
    </row>
    <row r="101" spans="9:9">
      <c r="I101" s="8">
        <f t="shared" si="1"/>
        <v>1</v>
      </c>
    </row>
    <row r="102" spans="9:9">
      <c r="I102" s="8">
        <f t="shared" si="1"/>
        <v>1</v>
      </c>
    </row>
    <row r="103" spans="9:9">
      <c r="I103" s="8">
        <f t="shared" si="1"/>
        <v>1</v>
      </c>
    </row>
    <row r="104" spans="9:9">
      <c r="I104" s="8">
        <f t="shared" si="1"/>
        <v>1</v>
      </c>
    </row>
    <row r="105" spans="9:9">
      <c r="I105" s="8">
        <f t="shared" si="1"/>
        <v>1</v>
      </c>
    </row>
    <row r="106" spans="9:9">
      <c r="I106" s="8">
        <f t="shared" si="1"/>
        <v>1</v>
      </c>
    </row>
    <row r="107" spans="9:9">
      <c r="I107" s="8">
        <f t="shared" si="1"/>
        <v>1</v>
      </c>
    </row>
    <row r="108" spans="9:9">
      <c r="I108" s="8">
        <f t="shared" si="1"/>
        <v>1</v>
      </c>
    </row>
    <row r="109" spans="9:9">
      <c r="I109" s="8">
        <f t="shared" si="1"/>
        <v>1</v>
      </c>
    </row>
    <row r="110" spans="9:9">
      <c r="I110" s="8">
        <f t="shared" si="1"/>
        <v>1</v>
      </c>
    </row>
    <row r="111" spans="9:9">
      <c r="I111" s="8">
        <f t="shared" si="1"/>
        <v>1</v>
      </c>
    </row>
    <row r="112" spans="9:9">
      <c r="I112" s="8">
        <f t="shared" si="1"/>
        <v>1</v>
      </c>
    </row>
    <row r="113" spans="9:9">
      <c r="I113" s="8">
        <f t="shared" si="1"/>
        <v>1</v>
      </c>
    </row>
    <row r="114" spans="9:9">
      <c r="I114" s="8">
        <f t="shared" si="1"/>
        <v>1</v>
      </c>
    </row>
    <row r="115" spans="9:9">
      <c r="I115" s="8">
        <f t="shared" si="1"/>
        <v>1</v>
      </c>
    </row>
    <row r="116" spans="9:9">
      <c r="I116" s="8">
        <f t="shared" si="1"/>
        <v>1</v>
      </c>
    </row>
    <row r="117" spans="9:9">
      <c r="I117" s="8">
        <f t="shared" si="1"/>
        <v>1</v>
      </c>
    </row>
    <row r="118" spans="9:9">
      <c r="I118" s="8">
        <f t="shared" si="1"/>
        <v>1</v>
      </c>
    </row>
    <row r="119" spans="9:9">
      <c r="I119" s="8">
        <f t="shared" si="1"/>
        <v>1</v>
      </c>
    </row>
    <row r="120" spans="9:9">
      <c r="I120" s="8">
        <f t="shared" si="1"/>
        <v>1</v>
      </c>
    </row>
    <row r="121" spans="9:9">
      <c r="I121" s="8">
        <f t="shared" si="1"/>
        <v>1</v>
      </c>
    </row>
    <row r="122" spans="9:9">
      <c r="I122" s="8">
        <f t="shared" si="1"/>
        <v>1</v>
      </c>
    </row>
    <row r="123" spans="9:9">
      <c r="I123" s="8">
        <f t="shared" si="1"/>
        <v>1</v>
      </c>
    </row>
    <row r="124" spans="9:9">
      <c r="I124" s="8">
        <f t="shared" si="1"/>
        <v>1</v>
      </c>
    </row>
    <row r="125" spans="9:9">
      <c r="I125" s="8">
        <f t="shared" si="1"/>
        <v>1</v>
      </c>
    </row>
    <row r="126" spans="9:9">
      <c r="I126" s="8">
        <f t="shared" si="1"/>
        <v>1</v>
      </c>
    </row>
    <row r="127" spans="9:9">
      <c r="I127" s="8">
        <f t="shared" si="1"/>
        <v>1</v>
      </c>
    </row>
    <row r="128" spans="9:9">
      <c r="I128" s="8">
        <f t="shared" si="1"/>
        <v>1</v>
      </c>
    </row>
    <row r="129" spans="9:9">
      <c r="I129" s="8">
        <f t="shared" si="1"/>
        <v>1</v>
      </c>
    </row>
    <row r="130" spans="9:9">
      <c r="I130" s="8">
        <f t="shared" si="1"/>
        <v>1</v>
      </c>
    </row>
    <row r="131" spans="9:9">
      <c r="I131" s="8">
        <f t="shared" ref="I131:I194" si="2">MONTH(A131)</f>
        <v>1</v>
      </c>
    </row>
    <row r="132" spans="9:9">
      <c r="I132" s="8">
        <f t="shared" si="2"/>
        <v>1</v>
      </c>
    </row>
    <row r="133" spans="9:9">
      <c r="I133" s="8">
        <f t="shared" si="2"/>
        <v>1</v>
      </c>
    </row>
    <row r="134" spans="9:9">
      <c r="I134" s="8">
        <f t="shared" si="2"/>
        <v>1</v>
      </c>
    </row>
    <row r="135" spans="9:9">
      <c r="I135" s="8">
        <f t="shared" si="2"/>
        <v>1</v>
      </c>
    </row>
    <row r="136" spans="9:9">
      <c r="I136" s="8">
        <f t="shared" si="2"/>
        <v>1</v>
      </c>
    </row>
    <row r="137" spans="9:9">
      <c r="I137" s="8">
        <f t="shared" si="2"/>
        <v>1</v>
      </c>
    </row>
    <row r="138" spans="9:9">
      <c r="I138" s="8">
        <f t="shared" si="2"/>
        <v>1</v>
      </c>
    </row>
    <row r="139" spans="9:9">
      <c r="I139" s="8">
        <f t="shared" si="2"/>
        <v>1</v>
      </c>
    </row>
    <row r="140" spans="9:9">
      <c r="I140" s="8">
        <f t="shared" si="2"/>
        <v>1</v>
      </c>
    </row>
    <row r="141" spans="9:9">
      <c r="I141" s="8">
        <f t="shared" si="2"/>
        <v>1</v>
      </c>
    </row>
    <row r="142" spans="9:9">
      <c r="I142" s="8">
        <f t="shared" si="2"/>
        <v>1</v>
      </c>
    </row>
    <row r="143" spans="9:9">
      <c r="I143" s="8">
        <f t="shared" si="2"/>
        <v>1</v>
      </c>
    </row>
    <row r="144" spans="9:9">
      <c r="I144" s="8">
        <f t="shared" si="2"/>
        <v>1</v>
      </c>
    </row>
    <row r="145" spans="9:9">
      <c r="I145" s="8">
        <f t="shared" si="2"/>
        <v>1</v>
      </c>
    </row>
    <row r="146" spans="9:9">
      <c r="I146" s="8">
        <f t="shared" si="2"/>
        <v>1</v>
      </c>
    </row>
    <row r="147" spans="9:9">
      <c r="I147" s="8">
        <f t="shared" si="2"/>
        <v>1</v>
      </c>
    </row>
    <row r="148" spans="9:9">
      <c r="I148" s="8">
        <f t="shared" si="2"/>
        <v>1</v>
      </c>
    </row>
    <row r="149" spans="9:9">
      <c r="I149" s="8">
        <f t="shared" si="2"/>
        <v>1</v>
      </c>
    </row>
    <row r="150" spans="9:9">
      <c r="I150" s="8">
        <f t="shared" si="2"/>
        <v>1</v>
      </c>
    </row>
    <row r="151" spans="9:9">
      <c r="I151" s="8">
        <f t="shared" si="2"/>
        <v>1</v>
      </c>
    </row>
    <row r="152" spans="9:9">
      <c r="I152" s="8">
        <f t="shared" si="2"/>
        <v>1</v>
      </c>
    </row>
    <row r="153" spans="9:9">
      <c r="I153" s="8">
        <f t="shared" si="2"/>
        <v>1</v>
      </c>
    </row>
    <row r="154" spans="9:9">
      <c r="I154" s="8">
        <f t="shared" si="2"/>
        <v>1</v>
      </c>
    </row>
    <row r="155" spans="9:9">
      <c r="I155" s="8">
        <f t="shared" si="2"/>
        <v>1</v>
      </c>
    </row>
    <row r="156" spans="9:9">
      <c r="I156" s="8">
        <f t="shared" si="2"/>
        <v>1</v>
      </c>
    </row>
    <row r="157" spans="9:9">
      <c r="I157" s="8">
        <f t="shared" si="2"/>
        <v>1</v>
      </c>
    </row>
    <row r="158" spans="9:9">
      <c r="I158" s="8">
        <f t="shared" si="2"/>
        <v>1</v>
      </c>
    </row>
    <row r="159" spans="9:9">
      <c r="I159" s="8">
        <f t="shared" si="2"/>
        <v>1</v>
      </c>
    </row>
    <row r="160" spans="9:9">
      <c r="I160" s="8">
        <f t="shared" si="2"/>
        <v>1</v>
      </c>
    </row>
    <row r="161" spans="9:9">
      <c r="I161" s="8">
        <f t="shared" si="2"/>
        <v>1</v>
      </c>
    </row>
    <row r="162" spans="9:9">
      <c r="I162" s="8">
        <f t="shared" si="2"/>
        <v>1</v>
      </c>
    </row>
    <row r="163" spans="9:9">
      <c r="I163" s="8">
        <f t="shared" si="2"/>
        <v>1</v>
      </c>
    </row>
    <row r="164" spans="9:9">
      <c r="I164" s="8">
        <f t="shared" si="2"/>
        <v>1</v>
      </c>
    </row>
    <row r="165" spans="9:9">
      <c r="I165" s="8">
        <f t="shared" si="2"/>
        <v>1</v>
      </c>
    </row>
    <row r="166" spans="9:9">
      <c r="I166" s="8">
        <f t="shared" si="2"/>
        <v>1</v>
      </c>
    </row>
    <row r="167" spans="9:9">
      <c r="I167" s="8">
        <f t="shared" si="2"/>
        <v>1</v>
      </c>
    </row>
    <row r="168" spans="9:9">
      <c r="I168" s="8">
        <f t="shared" si="2"/>
        <v>1</v>
      </c>
    </row>
    <row r="169" spans="9:9">
      <c r="I169" s="8">
        <f t="shared" si="2"/>
        <v>1</v>
      </c>
    </row>
    <row r="170" spans="9:9">
      <c r="I170" s="8">
        <f t="shared" si="2"/>
        <v>1</v>
      </c>
    </row>
    <row r="171" spans="9:9">
      <c r="I171" s="8">
        <f t="shared" si="2"/>
        <v>1</v>
      </c>
    </row>
    <row r="172" spans="9:9">
      <c r="I172" s="8">
        <f t="shared" si="2"/>
        <v>1</v>
      </c>
    </row>
    <row r="173" spans="9:9">
      <c r="I173" s="8">
        <f t="shared" si="2"/>
        <v>1</v>
      </c>
    </row>
    <row r="174" spans="9:9">
      <c r="I174" s="8">
        <f t="shared" si="2"/>
        <v>1</v>
      </c>
    </row>
    <row r="175" spans="9:9">
      <c r="I175" s="8">
        <f t="shared" si="2"/>
        <v>1</v>
      </c>
    </row>
    <row r="176" spans="9:9">
      <c r="I176" s="8">
        <f t="shared" si="2"/>
        <v>1</v>
      </c>
    </row>
    <row r="177" spans="9:9">
      <c r="I177" s="8">
        <f t="shared" si="2"/>
        <v>1</v>
      </c>
    </row>
    <row r="178" spans="9:9">
      <c r="I178" s="8">
        <f t="shared" si="2"/>
        <v>1</v>
      </c>
    </row>
    <row r="179" spans="9:9">
      <c r="I179" s="8">
        <f t="shared" si="2"/>
        <v>1</v>
      </c>
    </row>
    <row r="180" spans="9:9">
      <c r="I180" s="8">
        <f t="shared" si="2"/>
        <v>1</v>
      </c>
    </row>
    <row r="181" spans="9:9">
      <c r="I181" s="8">
        <f t="shared" si="2"/>
        <v>1</v>
      </c>
    </row>
    <row r="182" spans="9:9">
      <c r="I182" s="8">
        <f t="shared" si="2"/>
        <v>1</v>
      </c>
    </row>
    <row r="183" spans="9:9">
      <c r="I183" s="8">
        <f t="shared" si="2"/>
        <v>1</v>
      </c>
    </row>
    <row r="184" spans="9:9">
      <c r="I184" s="8">
        <f t="shared" si="2"/>
        <v>1</v>
      </c>
    </row>
    <row r="185" spans="9:9">
      <c r="I185" s="8">
        <f t="shared" si="2"/>
        <v>1</v>
      </c>
    </row>
    <row r="186" spans="9:9">
      <c r="I186" s="8">
        <f t="shared" si="2"/>
        <v>1</v>
      </c>
    </row>
    <row r="187" spans="9:9">
      <c r="I187" s="8">
        <f t="shared" si="2"/>
        <v>1</v>
      </c>
    </row>
    <row r="188" spans="9:9">
      <c r="I188" s="8">
        <f t="shared" si="2"/>
        <v>1</v>
      </c>
    </row>
    <row r="189" spans="9:9">
      <c r="I189" s="8">
        <f t="shared" si="2"/>
        <v>1</v>
      </c>
    </row>
    <row r="190" spans="9:9">
      <c r="I190" s="8">
        <f t="shared" si="2"/>
        <v>1</v>
      </c>
    </row>
    <row r="191" spans="9:9">
      <c r="I191" s="8">
        <f t="shared" si="2"/>
        <v>1</v>
      </c>
    </row>
    <row r="192" spans="9:9">
      <c r="I192" s="8">
        <f t="shared" si="2"/>
        <v>1</v>
      </c>
    </row>
    <row r="193" spans="9:9">
      <c r="I193" s="8">
        <f t="shared" si="2"/>
        <v>1</v>
      </c>
    </row>
    <row r="194" spans="9:9">
      <c r="I194" s="8">
        <f t="shared" si="2"/>
        <v>1</v>
      </c>
    </row>
    <row r="195" spans="9:9">
      <c r="I195" s="8">
        <f t="shared" ref="I195:I258" si="3">MONTH(A195)</f>
        <v>1</v>
      </c>
    </row>
    <row r="196" spans="9:9">
      <c r="I196" s="8">
        <f t="shared" si="3"/>
        <v>1</v>
      </c>
    </row>
    <row r="197" spans="9:9">
      <c r="I197" s="8">
        <f t="shared" si="3"/>
        <v>1</v>
      </c>
    </row>
    <row r="198" spans="9:9">
      <c r="I198" s="8">
        <f t="shared" si="3"/>
        <v>1</v>
      </c>
    </row>
    <row r="199" spans="9:9">
      <c r="I199" s="8">
        <f t="shared" si="3"/>
        <v>1</v>
      </c>
    </row>
    <row r="200" spans="9:9">
      <c r="I200" s="8">
        <f t="shared" si="3"/>
        <v>1</v>
      </c>
    </row>
    <row r="201" spans="9:9">
      <c r="I201" s="8">
        <f t="shared" si="3"/>
        <v>1</v>
      </c>
    </row>
    <row r="202" spans="9:9">
      <c r="I202" s="8">
        <f t="shared" si="3"/>
        <v>1</v>
      </c>
    </row>
    <row r="203" spans="9:9">
      <c r="I203" s="8">
        <f t="shared" si="3"/>
        <v>1</v>
      </c>
    </row>
    <row r="204" spans="9:9">
      <c r="I204" s="8">
        <f t="shared" si="3"/>
        <v>1</v>
      </c>
    </row>
    <row r="205" spans="9:9">
      <c r="I205" s="8">
        <f t="shared" si="3"/>
        <v>1</v>
      </c>
    </row>
    <row r="206" spans="9:9">
      <c r="I206" s="8">
        <f t="shared" si="3"/>
        <v>1</v>
      </c>
    </row>
    <row r="207" spans="9:9">
      <c r="I207" s="8">
        <f t="shared" si="3"/>
        <v>1</v>
      </c>
    </row>
    <row r="208" spans="9:9">
      <c r="I208" s="8">
        <f t="shared" si="3"/>
        <v>1</v>
      </c>
    </row>
    <row r="209" spans="9:9">
      <c r="I209" s="8">
        <f t="shared" si="3"/>
        <v>1</v>
      </c>
    </row>
    <row r="210" spans="9:9">
      <c r="I210" s="8">
        <f t="shared" si="3"/>
        <v>1</v>
      </c>
    </row>
    <row r="211" spans="9:9">
      <c r="I211" s="8">
        <f t="shared" si="3"/>
        <v>1</v>
      </c>
    </row>
    <row r="212" spans="9:9">
      <c r="I212" s="8">
        <f t="shared" si="3"/>
        <v>1</v>
      </c>
    </row>
    <row r="213" spans="9:9">
      <c r="I213" s="8">
        <f t="shared" si="3"/>
        <v>1</v>
      </c>
    </row>
    <row r="214" spans="9:9">
      <c r="I214" s="8">
        <f t="shared" si="3"/>
        <v>1</v>
      </c>
    </row>
    <row r="215" spans="9:9">
      <c r="I215" s="8">
        <f t="shared" si="3"/>
        <v>1</v>
      </c>
    </row>
    <row r="216" spans="9:9">
      <c r="I216" s="8">
        <f t="shared" si="3"/>
        <v>1</v>
      </c>
    </row>
    <row r="217" spans="9:9">
      <c r="I217" s="8">
        <f t="shared" si="3"/>
        <v>1</v>
      </c>
    </row>
    <row r="218" spans="9:9">
      <c r="I218" s="8">
        <f t="shared" si="3"/>
        <v>1</v>
      </c>
    </row>
    <row r="219" spans="9:9">
      <c r="I219" s="8">
        <f t="shared" si="3"/>
        <v>1</v>
      </c>
    </row>
    <row r="220" spans="9:9">
      <c r="I220" s="8">
        <f t="shared" si="3"/>
        <v>1</v>
      </c>
    </row>
    <row r="221" spans="9:9">
      <c r="I221" s="8">
        <f t="shared" si="3"/>
        <v>1</v>
      </c>
    </row>
    <row r="222" spans="9:9">
      <c r="I222" s="8">
        <f t="shared" si="3"/>
        <v>1</v>
      </c>
    </row>
    <row r="223" spans="9:9">
      <c r="I223" s="8">
        <f t="shared" si="3"/>
        <v>1</v>
      </c>
    </row>
    <row r="224" spans="9:9">
      <c r="I224" s="8">
        <f t="shared" si="3"/>
        <v>1</v>
      </c>
    </row>
    <row r="225" spans="9:9">
      <c r="I225" s="8">
        <f t="shared" si="3"/>
        <v>1</v>
      </c>
    </row>
    <row r="226" spans="9:9">
      <c r="I226" s="8">
        <f t="shared" si="3"/>
        <v>1</v>
      </c>
    </row>
    <row r="227" spans="9:9">
      <c r="I227" s="8">
        <f t="shared" si="3"/>
        <v>1</v>
      </c>
    </row>
    <row r="228" spans="9:9">
      <c r="I228" s="8">
        <f t="shared" si="3"/>
        <v>1</v>
      </c>
    </row>
    <row r="229" spans="9:9">
      <c r="I229" s="8">
        <f t="shared" si="3"/>
        <v>1</v>
      </c>
    </row>
    <row r="230" spans="9:9">
      <c r="I230" s="8">
        <f t="shared" si="3"/>
        <v>1</v>
      </c>
    </row>
    <row r="231" spans="9:9">
      <c r="I231" s="8">
        <f t="shared" si="3"/>
        <v>1</v>
      </c>
    </row>
    <row r="232" spans="9:9">
      <c r="I232" s="8">
        <f t="shared" si="3"/>
        <v>1</v>
      </c>
    </row>
    <row r="233" spans="9:9">
      <c r="I233" s="8">
        <f t="shared" si="3"/>
        <v>1</v>
      </c>
    </row>
    <row r="234" spans="9:9">
      <c r="I234" s="8">
        <f t="shared" si="3"/>
        <v>1</v>
      </c>
    </row>
    <row r="235" spans="9:9">
      <c r="I235" s="8">
        <f t="shared" si="3"/>
        <v>1</v>
      </c>
    </row>
    <row r="236" spans="9:9">
      <c r="I236" s="8">
        <f t="shared" si="3"/>
        <v>1</v>
      </c>
    </row>
    <row r="237" spans="9:9">
      <c r="I237" s="8">
        <f t="shared" si="3"/>
        <v>1</v>
      </c>
    </row>
    <row r="238" spans="9:9">
      <c r="I238" s="8">
        <f t="shared" si="3"/>
        <v>1</v>
      </c>
    </row>
    <row r="239" spans="9:9">
      <c r="I239" s="8">
        <f t="shared" si="3"/>
        <v>1</v>
      </c>
    </row>
    <row r="240" spans="9:9">
      <c r="I240" s="8">
        <f t="shared" si="3"/>
        <v>1</v>
      </c>
    </row>
    <row r="241" spans="9:9">
      <c r="I241" s="8">
        <f t="shared" si="3"/>
        <v>1</v>
      </c>
    </row>
    <row r="242" spans="9:9">
      <c r="I242" s="8">
        <f t="shared" si="3"/>
        <v>1</v>
      </c>
    </row>
    <row r="243" spans="9:9">
      <c r="I243" s="8">
        <f t="shared" si="3"/>
        <v>1</v>
      </c>
    </row>
    <row r="244" spans="9:9">
      <c r="I244" s="8">
        <f t="shared" si="3"/>
        <v>1</v>
      </c>
    </row>
    <row r="245" spans="9:9">
      <c r="I245" s="8">
        <f t="shared" si="3"/>
        <v>1</v>
      </c>
    </row>
    <row r="246" spans="9:9">
      <c r="I246" s="8">
        <f t="shared" si="3"/>
        <v>1</v>
      </c>
    </row>
    <row r="247" spans="9:9">
      <c r="I247" s="8">
        <f t="shared" si="3"/>
        <v>1</v>
      </c>
    </row>
    <row r="248" spans="9:9">
      <c r="I248" s="8">
        <f t="shared" si="3"/>
        <v>1</v>
      </c>
    </row>
    <row r="249" spans="9:9">
      <c r="I249" s="8">
        <f t="shared" si="3"/>
        <v>1</v>
      </c>
    </row>
    <row r="250" spans="9:9">
      <c r="I250" s="8">
        <f t="shared" si="3"/>
        <v>1</v>
      </c>
    </row>
    <row r="251" spans="9:9">
      <c r="I251" s="8">
        <f t="shared" si="3"/>
        <v>1</v>
      </c>
    </row>
    <row r="252" spans="9:9">
      <c r="I252" s="8">
        <f t="shared" si="3"/>
        <v>1</v>
      </c>
    </row>
    <row r="253" spans="9:9">
      <c r="I253" s="8">
        <f t="shared" si="3"/>
        <v>1</v>
      </c>
    </row>
    <row r="254" spans="9:9">
      <c r="I254" s="8">
        <f t="shared" si="3"/>
        <v>1</v>
      </c>
    </row>
    <row r="255" spans="9:9">
      <c r="I255" s="8">
        <f t="shared" si="3"/>
        <v>1</v>
      </c>
    </row>
    <row r="256" spans="9:9">
      <c r="I256" s="8">
        <f t="shared" si="3"/>
        <v>1</v>
      </c>
    </row>
    <row r="257" spans="9:9">
      <c r="I257" s="8">
        <f t="shared" si="3"/>
        <v>1</v>
      </c>
    </row>
    <row r="258" spans="9:9">
      <c r="I258" s="8">
        <f t="shared" si="3"/>
        <v>1</v>
      </c>
    </row>
    <row r="259" spans="9:9">
      <c r="I259" s="8">
        <f t="shared" ref="I259:I322" si="4">MONTH(A259)</f>
        <v>1</v>
      </c>
    </row>
    <row r="260" spans="9:9">
      <c r="I260" s="8">
        <f t="shared" si="4"/>
        <v>1</v>
      </c>
    </row>
    <row r="261" spans="9:9">
      <c r="I261" s="8">
        <f t="shared" si="4"/>
        <v>1</v>
      </c>
    </row>
    <row r="262" spans="9:9">
      <c r="I262" s="8">
        <f t="shared" si="4"/>
        <v>1</v>
      </c>
    </row>
    <row r="263" spans="9:9">
      <c r="I263" s="8">
        <f t="shared" si="4"/>
        <v>1</v>
      </c>
    </row>
    <row r="264" spans="9:9">
      <c r="I264" s="8">
        <f t="shared" si="4"/>
        <v>1</v>
      </c>
    </row>
    <row r="265" spans="9:9">
      <c r="I265" s="8">
        <f t="shared" si="4"/>
        <v>1</v>
      </c>
    </row>
    <row r="266" spans="9:9">
      <c r="I266" s="8">
        <f t="shared" si="4"/>
        <v>1</v>
      </c>
    </row>
    <row r="267" spans="9:9">
      <c r="I267" s="8">
        <f t="shared" si="4"/>
        <v>1</v>
      </c>
    </row>
    <row r="268" spans="9:9">
      <c r="I268" s="8">
        <f t="shared" si="4"/>
        <v>1</v>
      </c>
    </row>
    <row r="269" spans="9:9">
      <c r="I269" s="8">
        <f t="shared" si="4"/>
        <v>1</v>
      </c>
    </row>
    <row r="270" spans="9:9">
      <c r="I270" s="8">
        <f t="shared" si="4"/>
        <v>1</v>
      </c>
    </row>
    <row r="271" spans="9:9">
      <c r="I271" s="8">
        <f t="shared" si="4"/>
        <v>1</v>
      </c>
    </row>
    <row r="272" spans="9:9">
      <c r="I272" s="8">
        <f t="shared" si="4"/>
        <v>1</v>
      </c>
    </row>
    <row r="273" spans="9:9">
      <c r="I273" s="8">
        <f t="shared" si="4"/>
        <v>1</v>
      </c>
    </row>
    <row r="274" spans="9:9">
      <c r="I274" s="8">
        <f t="shared" si="4"/>
        <v>1</v>
      </c>
    </row>
    <row r="275" spans="9:9">
      <c r="I275" s="8">
        <f t="shared" si="4"/>
        <v>1</v>
      </c>
    </row>
    <row r="276" spans="9:9">
      <c r="I276" s="8">
        <f t="shared" si="4"/>
        <v>1</v>
      </c>
    </row>
    <row r="277" spans="9:9">
      <c r="I277" s="8">
        <f t="shared" si="4"/>
        <v>1</v>
      </c>
    </row>
    <row r="278" spans="9:9">
      <c r="I278" s="8">
        <f t="shared" si="4"/>
        <v>1</v>
      </c>
    </row>
    <row r="279" spans="9:9">
      <c r="I279" s="8">
        <f t="shared" si="4"/>
        <v>1</v>
      </c>
    </row>
    <row r="280" spans="9:9">
      <c r="I280" s="8">
        <f t="shared" si="4"/>
        <v>1</v>
      </c>
    </row>
    <row r="281" spans="9:9">
      <c r="I281" s="8">
        <f t="shared" si="4"/>
        <v>1</v>
      </c>
    </row>
    <row r="282" spans="9:9">
      <c r="I282" s="8">
        <f t="shared" si="4"/>
        <v>1</v>
      </c>
    </row>
    <row r="283" spans="9:9">
      <c r="I283" s="8">
        <f t="shared" si="4"/>
        <v>1</v>
      </c>
    </row>
    <row r="284" spans="9:9">
      <c r="I284" s="8">
        <f t="shared" si="4"/>
        <v>1</v>
      </c>
    </row>
    <row r="285" spans="9:9">
      <c r="I285" s="8">
        <f t="shared" si="4"/>
        <v>1</v>
      </c>
    </row>
    <row r="286" spans="9:9">
      <c r="I286" s="8">
        <f t="shared" si="4"/>
        <v>1</v>
      </c>
    </row>
    <row r="287" spans="9:9">
      <c r="I287" s="8">
        <f t="shared" si="4"/>
        <v>1</v>
      </c>
    </row>
    <row r="288" spans="9:9">
      <c r="I288" s="8">
        <f t="shared" si="4"/>
        <v>1</v>
      </c>
    </row>
    <row r="289" spans="9:9">
      <c r="I289" s="8">
        <f t="shared" si="4"/>
        <v>1</v>
      </c>
    </row>
    <row r="290" spans="9:9">
      <c r="I290" s="8">
        <f t="shared" si="4"/>
        <v>1</v>
      </c>
    </row>
    <row r="291" spans="9:9">
      <c r="I291" s="8">
        <f t="shared" si="4"/>
        <v>1</v>
      </c>
    </row>
    <row r="292" spans="9:9">
      <c r="I292" s="8">
        <f t="shared" si="4"/>
        <v>1</v>
      </c>
    </row>
    <row r="293" spans="9:9">
      <c r="I293" s="8">
        <f t="shared" si="4"/>
        <v>1</v>
      </c>
    </row>
    <row r="294" spans="9:9">
      <c r="I294" s="8">
        <f t="shared" si="4"/>
        <v>1</v>
      </c>
    </row>
    <row r="295" spans="9:9">
      <c r="I295" s="8">
        <f t="shared" si="4"/>
        <v>1</v>
      </c>
    </row>
    <row r="296" spans="9:9">
      <c r="I296" s="8">
        <f t="shared" si="4"/>
        <v>1</v>
      </c>
    </row>
    <row r="297" spans="9:9">
      <c r="I297" s="8">
        <f t="shared" si="4"/>
        <v>1</v>
      </c>
    </row>
    <row r="298" spans="9:9">
      <c r="I298" s="8">
        <f t="shared" si="4"/>
        <v>1</v>
      </c>
    </row>
    <row r="299" spans="9:9">
      <c r="I299" s="8">
        <f t="shared" si="4"/>
        <v>1</v>
      </c>
    </row>
    <row r="300" spans="9:9">
      <c r="I300" s="8">
        <f t="shared" si="4"/>
        <v>1</v>
      </c>
    </row>
    <row r="301" spans="9:9">
      <c r="I301" s="8">
        <f t="shared" si="4"/>
        <v>1</v>
      </c>
    </row>
    <row r="302" spans="9:9">
      <c r="I302" s="8">
        <f t="shared" si="4"/>
        <v>1</v>
      </c>
    </row>
    <row r="303" spans="9:9">
      <c r="I303" s="8">
        <f t="shared" si="4"/>
        <v>1</v>
      </c>
    </row>
    <row r="304" spans="9:9">
      <c r="I304" s="8">
        <f t="shared" si="4"/>
        <v>1</v>
      </c>
    </row>
    <row r="305" spans="9:9">
      <c r="I305" s="8">
        <f t="shared" si="4"/>
        <v>1</v>
      </c>
    </row>
    <row r="306" spans="9:9">
      <c r="I306" s="8">
        <f t="shared" si="4"/>
        <v>1</v>
      </c>
    </row>
    <row r="307" spans="9:9">
      <c r="I307" s="8">
        <f t="shared" si="4"/>
        <v>1</v>
      </c>
    </row>
    <row r="308" spans="9:9">
      <c r="I308" s="8">
        <f t="shared" si="4"/>
        <v>1</v>
      </c>
    </row>
    <row r="309" spans="9:9">
      <c r="I309" s="8">
        <f t="shared" si="4"/>
        <v>1</v>
      </c>
    </row>
    <row r="310" spans="9:9">
      <c r="I310" s="8">
        <f t="shared" si="4"/>
        <v>1</v>
      </c>
    </row>
    <row r="311" spans="9:9">
      <c r="I311" s="8">
        <f t="shared" si="4"/>
        <v>1</v>
      </c>
    </row>
    <row r="312" spans="9:9">
      <c r="I312" s="8">
        <f t="shared" si="4"/>
        <v>1</v>
      </c>
    </row>
    <row r="313" spans="9:9">
      <c r="I313" s="8">
        <f t="shared" si="4"/>
        <v>1</v>
      </c>
    </row>
    <row r="314" spans="9:9">
      <c r="I314" s="8">
        <f t="shared" si="4"/>
        <v>1</v>
      </c>
    </row>
    <row r="315" spans="9:9">
      <c r="I315" s="8">
        <f t="shared" si="4"/>
        <v>1</v>
      </c>
    </row>
    <row r="316" spans="9:9">
      <c r="I316" s="8">
        <f t="shared" si="4"/>
        <v>1</v>
      </c>
    </row>
    <row r="317" spans="9:9">
      <c r="I317" s="8">
        <f t="shared" si="4"/>
        <v>1</v>
      </c>
    </row>
    <row r="318" spans="9:9">
      <c r="I318" s="8">
        <f t="shared" si="4"/>
        <v>1</v>
      </c>
    </row>
    <row r="319" spans="9:9">
      <c r="I319" s="8">
        <f t="shared" si="4"/>
        <v>1</v>
      </c>
    </row>
    <row r="320" spans="9:9">
      <c r="I320" s="8">
        <f t="shared" si="4"/>
        <v>1</v>
      </c>
    </row>
    <row r="321" spans="9:9">
      <c r="I321" s="8">
        <f t="shared" si="4"/>
        <v>1</v>
      </c>
    </row>
    <row r="322" spans="9:9">
      <c r="I322" s="8">
        <f t="shared" si="4"/>
        <v>1</v>
      </c>
    </row>
    <row r="323" spans="9:9">
      <c r="I323" s="8">
        <f t="shared" ref="I323:I386" si="5">MONTH(A323)</f>
        <v>1</v>
      </c>
    </row>
    <row r="324" spans="9:9">
      <c r="I324" s="8">
        <f t="shared" si="5"/>
        <v>1</v>
      </c>
    </row>
    <row r="325" spans="9:9">
      <c r="I325" s="8">
        <f t="shared" si="5"/>
        <v>1</v>
      </c>
    </row>
    <row r="326" spans="9:9">
      <c r="I326" s="8">
        <f t="shared" si="5"/>
        <v>1</v>
      </c>
    </row>
    <row r="327" spans="9:9">
      <c r="I327" s="8">
        <f t="shared" si="5"/>
        <v>1</v>
      </c>
    </row>
    <row r="328" spans="9:9">
      <c r="I328" s="8">
        <f t="shared" si="5"/>
        <v>1</v>
      </c>
    </row>
    <row r="329" spans="9:9">
      <c r="I329" s="8">
        <f t="shared" si="5"/>
        <v>1</v>
      </c>
    </row>
    <row r="330" spans="9:9">
      <c r="I330" s="8">
        <f t="shared" si="5"/>
        <v>1</v>
      </c>
    </row>
    <row r="331" spans="9:9">
      <c r="I331" s="8">
        <f t="shared" si="5"/>
        <v>1</v>
      </c>
    </row>
    <row r="332" spans="9:9">
      <c r="I332" s="8">
        <f t="shared" si="5"/>
        <v>1</v>
      </c>
    </row>
    <row r="333" spans="9:9">
      <c r="I333" s="8">
        <f t="shared" si="5"/>
        <v>1</v>
      </c>
    </row>
    <row r="334" spans="9:9">
      <c r="I334" s="8">
        <f t="shared" si="5"/>
        <v>1</v>
      </c>
    </row>
    <row r="335" spans="9:9">
      <c r="I335" s="8">
        <f t="shared" si="5"/>
        <v>1</v>
      </c>
    </row>
    <row r="336" spans="9:9">
      <c r="I336" s="8">
        <f t="shared" si="5"/>
        <v>1</v>
      </c>
    </row>
    <row r="337" spans="9:9">
      <c r="I337" s="8">
        <f t="shared" si="5"/>
        <v>1</v>
      </c>
    </row>
    <row r="338" spans="9:9">
      <c r="I338" s="8">
        <f t="shared" si="5"/>
        <v>1</v>
      </c>
    </row>
    <row r="339" spans="9:9">
      <c r="I339" s="8">
        <f t="shared" si="5"/>
        <v>1</v>
      </c>
    </row>
    <row r="340" spans="9:9">
      <c r="I340" s="8">
        <f t="shared" si="5"/>
        <v>1</v>
      </c>
    </row>
    <row r="341" spans="9:9">
      <c r="I341" s="8">
        <f t="shared" si="5"/>
        <v>1</v>
      </c>
    </row>
    <row r="342" spans="9:9">
      <c r="I342" s="8">
        <f t="shared" si="5"/>
        <v>1</v>
      </c>
    </row>
    <row r="343" spans="9:9">
      <c r="I343" s="8">
        <f t="shared" si="5"/>
        <v>1</v>
      </c>
    </row>
    <row r="344" spans="9:9">
      <c r="I344" s="8">
        <f t="shared" si="5"/>
        <v>1</v>
      </c>
    </row>
    <row r="345" spans="9:9">
      <c r="I345" s="8">
        <f t="shared" si="5"/>
        <v>1</v>
      </c>
    </row>
    <row r="346" spans="9:9">
      <c r="I346" s="8">
        <f t="shared" si="5"/>
        <v>1</v>
      </c>
    </row>
    <row r="347" spans="9:9">
      <c r="I347" s="8">
        <f t="shared" si="5"/>
        <v>1</v>
      </c>
    </row>
    <row r="348" spans="9:9">
      <c r="I348" s="8">
        <f t="shared" si="5"/>
        <v>1</v>
      </c>
    </row>
    <row r="349" spans="9:9">
      <c r="I349" s="8">
        <f t="shared" si="5"/>
        <v>1</v>
      </c>
    </row>
    <row r="350" spans="9:9">
      <c r="I350" s="8">
        <f t="shared" si="5"/>
        <v>1</v>
      </c>
    </row>
    <row r="351" spans="9:9">
      <c r="I351" s="8">
        <f t="shared" si="5"/>
        <v>1</v>
      </c>
    </row>
    <row r="352" spans="9:9">
      <c r="I352" s="8">
        <f t="shared" si="5"/>
        <v>1</v>
      </c>
    </row>
    <row r="353" spans="9:9">
      <c r="I353" s="8">
        <f t="shared" si="5"/>
        <v>1</v>
      </c>
    </row>
    <row r="354" spans="9:9">
      <c r="I354" s="8">
        <f t="shared" si="5"/>
        <v>1</v>
      </c>
    </row>
    <row r="355" spans="9:9">
      <c r="I355" s="8">
        <f t="shared" si="5"/>
        <v>1</v>
      </c>
    </row>
    <row r="356" spans="9:9">
      <c r="I356" s="8">
        <f t="shared" si="5"/>
        <v>1</v>
      </c>
    </row>
    <row r="357" spans="9:9">
      <c r="I357" s="8">
        <f t="shared" si="5"/>
        <v>1</v>
      </c>
    </row>
    <row r="358" spans="9:9">
      <c r="I358" s="8">
        <f t="shared" si="5"/>
        <v>1</v>
      </c>
    </row>
    <row r="359" spans="9:9">
      <c r="I359" s="8">
        <f t="shared" si="5"/>
        <v>1</v>
      </c>
    </row>
    <row r="360" spans="9:9">
      <c r="I360" s="8">
        <f t="shared" si="5"/>
        <v>1</v>
      </c>
    </row>
    <row r="361" spans="9:9">
      <c r="I361" s="8">
        <f t="shared" si="5"/>
        <v>1</v>
      </c>
    </row>
    <row r="362" spans="9:9">
      <c r="I362" s="8">
        <f t="shared" si="5"/>
        <v>1</v>
      </c>
    </row>
    <row r="363" spans="9:9">
      <c r="I363" s="8">
        <f t="shared" si="5"/>
        <v>1</v>
      </c>
    </row>
    <row r="364" spans="9:9">
      <c r="I364" s="8">
        <f t="shared" si="5"/>
        <v>1</v>
      </c>
    </row>
    <row r="365" spans="9:9">
      <c r="I365" s="8">
        <f t="shared" si="5"/>
        <v>1</v>
      </c>
    </row>
    <row r="366" spans="9:9">
      <c r="I366" s="8">
        <f t="shared" si="5"/>
        <v>1</v>
      </c>
    </row>
    <row r="367" spans="9:9">
      <c r="I367" s="8">
        <f t="shared" si="5"/>
        <v>1</v>
      </c>
    </row>
    <row r="368" spans="9:9">
      <c r="I368" s="8">
        <f t="shared" si="5"/>
        <v>1</v>
      </c>
    </row>
    <row r="369" spans="9:9">
      <c r="I369" s="8">
        <f t="shared" si="5"/>
        <v>1</v>
      </c>
    </row>
    <row r="370" spans="9:9">
      <c r="I370" s="8">
        <f t="shared" si="5"/>
        <v>1</v>
      </c>
    </row>
    <row r="371" spans="9:9">
      <c r="I371" s="8">
        <f t="shared" si="5"/>
        <v>1</v>
      </c>
    </row>
    <row r="372" spans="9:9">
      <c r="I372" s="8">
        <f t="shared" si="5"/>
        <v>1</v>
      </c>
    </row>
    <row r="373" spans="9:9">
      <c r="I373" s="8">
        <f t="shared" si="5"/>
        <v>1</v>
      </c>
    </row>
    <row r="374" spans="9:9">
      <c r="I374" s="8">
        <f t="shared" si="5"/>
        <v>1</v>
      </c>
    </row>
    <row r="375" spans="9:9">
      <c r="I375" s="8">
        <f t="shared" si="5"/>
        <v>1</v>
      </c>
    </row>
    <row r="376" spans="9:9">
      <c r="I376" s="8">
        <f t="shared" si="5"/>
        <v>1</v>
      </c>
    </row>
    <row r="377" spans="9:9">
      <c r="I377" s="8">
        <f t="shared" si="5"/>
        <v>1</v>
      </c>
    </row>
    <row r="378" spans="9:9">
      <c r="I378" s="8">
        <f t="shared" si="5"/>
        <v>1</v>
      </c>
    </row>
    <row r="379" spans="9:9">
      <c r="I379" s="8">
        <f t="shared" si="5"/>
        <v>1</v>
      </c>
    </row>
    <row r="380" spans="9:9">
      <c r="I380" s="8">
        <f t="shared" si="5"/>
        <v>1</v>
      </c>
    </row>
    <row r="381" spans="9:9">
      <c r="I381" s="8">
        <f t="shared" si="5"/>
        <v>1</v>
      </c>
    </row>
    <row r="382" spans="9:9">
      <c r="I382" s="8">
        <f t="shared" si="5"/>
        <v>1</v>
      </c>
    </row>
    <row r="383" spans="9:9">
      <c r="I383" s="8">
        <f t="shared" si="5"/>
        <v>1</v>
      </c>
    </row>
    <row r="384" spans="9:9">
      <c r="I384" s="8">
        <f t="shared" si="5"/>
        <v>1</v>
      </c>
    </row>
    <row r="385" spans="9:9">
      <c r="I385" s="8">
        <f t="shared" si="5"/>
        <v>1</v>
      </c>
    </row>
    <row r="386" spans="9:9">
      <c r="I386" s="8">
        <f t="shared" si="5"/>
        <v>1</v>
      </c>
    </row>
    <row r="387" spans="9:9">
      <c r="I387" s="8">
        <f t="shared" ref="I387:I450" si="6">MONTH(A387)</f>
        <v>1</v>
      </c>
    </row>
    <row r="388" spans="9:9">
      <c r="I388" s="8">
        <f t="shared" si="6"/>
        <v>1</v>
      </c>
    </row>
    <row r="389" spans="9:9">
      <c r="I389" s="8">
        <f t="shared" si="6"/>
        <v>1</v>
      </c>
    </row>
    <row r="390" spans="9:9">
      <c r="I390" s="8">
        <f t="shared" si="6"/>
        <v>1</v>
      </c>
    </row>
    <row r="391" spans="9:9">
      <c r="I391" s="8">
        <f t="shared" si="6"/>
        <v>1</v>
      </c>
    </row>
    <row r="392" spans="9:9">
      <c r="I392" s="8">
        <f t="shared" si="6"/>
        <v>1</v>
      </c>
    </row>
    <row r="393" spans="9:9">
      <c r="I393" s="8">
        <f t="shared" si="6"/>
        <v>1</v>
      </c>
    </row>
    <row r="394" spans="9:9">
      <c r="I394" s="8">
        <f t="shared" si="6"/>
        <v>1</v>
      </c>
    </row>
    <row r="395" spans="9:9">
      <c r="I395" s="8">
        <f t="shared" si="6"/>
        <v>1</v>
      </c>
    </row>
    <row r="396" spans="9:9">
      <c r="I396" s="8">
        <f t="shared" si="6"/>
        <v>1</v>
      </c>
    </row>
    <row r="397" spans="9:9">
      <c r="I397" s="8">
        <f t="shared" si="6"/>
        <v>1</v>
      </c>
    </row>
    <row r="398" spans="9:9">
      <c r="I398" s="8">
        <f t="shared" si="6"/>
        <v>1</v>
      </c>
    </row>
    <row r="399" spans="9:9">
      <c r="I399" s="8">
        <f t="shared" si="6"/>
        <v>1</v>
      </c>
    </row>
    <row r="400" spans="9:9">
      <c r="I400" s="8">
        <f t="shared" si="6"/>
        <v>1</v>
      </c>
    </row>
    <row r="401" spans="9:9">
      <c r="I401" s="8">
        <f t="shared" si="6"/>
        <v>1</v>
      </c>
    </row>
    <row r="402" spans="9:9">
      <c r="I402" s="8">
        <f t="shared" si="6"/>
        <v>1</v>
      </c>
    </row>
    <row r="403" spans="9:9">
      <c r="I403" s="8">
        <f t="shared" si="6"/>
        <v>1</v>
      </c>
    </row>
    <row r="404" spans="9:9">
      <c r="I404" s="8">
        <f t="shared" si="6"/>
        <v>1</v>
      </c>
    </row>
    <row r="405" spans="9:9">
      <c r="I405" s="8">
        <f t="shared" si="6"/>
        <v>1</v>
      </c>
    </row>
    <row r="406" spans="9:9">
      <c r="I406" s="8">
        <f t="shared" si="6"/>
        <v>1</v>
      </c>
    </row>
    <row r="407" spans="9:9">
      <c r="I407" s="8">
        <f t="shared" si="6"/>
        <v>1</v>
      </c>
    </row>
    <row r="408" spans="9:9">
      <c r="I408" s="8">
        <f t="shared" si="6"/>
        <v>1</v>
      </c>
    </row>
    <row r="409" spans="9:9">
      <c r="I409" s="8">
        <f t="shared" si="6"/>
        <v>1</v>
      </c>
    </row>
    <row r="410" spans="9:9">
      <c r="I410" s="8">
        <f t="shared" si="6"/>
        <v>1</v>
      </c>
    </row>
    <row r="411" spans="9:9">
      <c r="I411" s="8">
        <f t="shared" si="6"/>
        <v>1</v>
      </c>
    </row>
    <row r="412" spans="9:9">
      <c r="I412" s="8">
        <f t="shared" si="6"/>
        <v>1</v>
      </c>
    </row>
    <row r="413" spans="9:9">
      <c r="I413" s="8">
        <f t="shared" si="6"/>
        <v>1</v>
      </c>
    </row>
    <row r="414" spans="9:9">
      <c r="I414" s="8">
        <f t="shared" si="6"/>
        <v>1</v>
      </c>
    </row>
    <row r="415" spans="9:9">
      <c r="I415" s="8">
        <f t="shared" si="6"/>
        <v>1</v>
      </c>
    </row>
    <row r="416" spans="9:9">
      <c r="I416" s="8">
        <f t="shared" si="6"/>
        <v>1</v>
      </c>
    </row>
    <row r="417" spans="9:9">
      <c r="I417" s="8">
        <f t="shared" si="6"/>
        <v>1</v>
      </c>
    </row>
    <row r="418" spans="9:9">
      <c r="I418" s="8">
        <f t="shared" si="6"/>
        <v>1</v>
      </c>
    </row>
    <row r="419" spans="9:9">
      <c r="I419" s="8">
        <f t="shared" si="6"/>
        <v>1</v>
      </c>
    </row>
    <row r="420" spans="9:9">
      <c r="I420" s="8">
        <f t="shared" si="6"/>
        <v>1</v>
      </c>
    </row>
    <row r="421" spans="9:9">
      <c r="I421" s="8">
        <f t="shared" si="6"/>
        <v>1</v>
      </c>
    </row>
    <row r="422" spans="9:9">
      <c r="I422" s="8">
        <f t="shared" si="6"/>
        <v>1</v>
      </c>
    </row>
    <row r="423" spans="9:9">
      <c r="I423" s="8">
        <f t="shared" si="6"/>
        <v>1</v>
      </c>
    </row>
    <row r="424" spans="9:9">
      <c r="I424" s="8">
        <f t="shared" si="6"/>
        <v>1</v>
      </c>
    </row>
    <row r="425" spans="9:9">
      <c r="I425" s="8">
        <f t="shared" si="6"/>
        <v>1</v>
      </c>
    </row>
    <row r="426" spans="9:9">
      <c r="I426" s="8">
        <f t="shared" si="6"/>
        <v>1</v>
      </c>
    </row>
    <row r="427" spans="9:9">
      <c r="I427" s="8">
        <f t="shared" si="6"/>
        <v>1</v>
      </c>
    </row>
    <row r="428" spans="9:9">
      <c r="I428" s="8">
        <f t="shared" si="6"/>
        <v>1</v>
      </c>
    </row>
    <row r="429" spans="9:9">
      <c r="I429" s="8">
        <f t="shared" si="6"/>
        <v>1</v>
      </c>
    </row>
    <row r="430" spans="9:9">
      <c r="I430" s="8">
        <f t="shared" si="6"/>
        <v>1</v>
      </c>
    </row>
    <row r="431" spans="9:9">
      <c r="I431" s="8">
        <f t="shared" si="6"/>
        <v>1</v>
      </c>
    </row>
    <row r="432" spans="9:9">
      <c r="I432" s="8">
        <f t="shared" si="6"/>
        <v>1</v>
      </c>
    </row>
    <row r="433" spans="9:9">
      <c r="I433" s="8">
        <f t="shared" si="6"/>
        <v>1</v>
      </c>
    </row>
    <row r="434" spans="9:9">
      <c r="I434" s="8">
        <f t="shared" si="6"/>
        <v>1</v>
      </c>
    </row>
    <row r="435" spans="9:9">
      <c r="I435" s="8">
        <f t="shared" si="6"/>
        <v>1</v>
      </c>
    </row>
    <row r="436" spans="9:9">
      <c r="I436" s="8">
        <f t="shared" si="6"/>
        <v>1</v>
      </c>
    </row>
    <row r="437" spans="9:9">
      <c r="I437" s="8">
        <f t="shared" si="6"/>
        <v>1</v>
      </c>
    </row>
    <row r="438" spans="9:9">
      <c r="I438" s="8">
        <f t="shared" si="6"/>
        <v>1</v>
      </c>
    </row>
    <row r="439" spans="9:9">
      <c r="I439" s="8">
        <f t="shared" si="6"/>
        <v>1</v>
      </c>
    </row>
    <row r="440" spans="9:9">
      <c r="I440" s="8">
        <f t="shared" si="6"/>
        <v>1</v>
      </c>
    </row>
    <row r="441" spans="9:9">
      <c r="I441" s="8">
        <f t="shared" si="6"/>
        <v>1</v>
      </c>
    </row>
    <row r="442" spans="9:9">
      <c r="I442" s="8">
        <f t="shared" si="6"/>
        <v>1</v>
      </c>
    </row>
    <row r="443" spans="9:9">
      <c r="I443" s="8">
        <f t="shared" si="6"/>
        <v>1</v>
      </c>
    </row>
    <row r="444" spans="9:9">
      <c r="I444" s="8">
        <f t="shared" si="6"/>
        <v>1</v>
      </c>
    </row>
    <row r="445" spans="9:9">
      <c r="I445" s="8">
        <f t="shared" si="6"/>
        <v>1</v>
      </c>
    </row>
    <row r="446" spans="9:9">
      <c r="I446" s="8">
        <f t="shared" si="6"/>
        <v>1</v>
      </c>
    </row>
    <row r="447" spans="9:9">
      <c r="I447" s="8">
        <f t="shared" si="6"/>
        <v>1</v>
      </c>
    </row>
    <row r="448" spans="9:9">
      <c r="I448" s="8">
        <f t="shared" si="6"/>
        <v>1</v>
      </c>
    </row>
    <row r="449" spans="9:9">
      <c r="I449" s="8">
        <f t="shared" si="6"/>
        <v>1</v>
      </c>
    </row>
    <row r="450" spans="9:9">
      <c r="I450" s="8">
        <f t="shared" si="6"/>
        <v>1</v>
      </c>
    </row>
    <row r="451" spans="9:9">
      <c r="I451" s="8">
        <f t="shared" ref="I451:I514" si="7">MONTH(A451)</f>
        <v>1</v>
      </c>
    </row>
    <row r="452" spans="9:9">
      <c r="I452" s="8">
        <f t="shared" si="7"/>
        <v>1</v>
      </c>
    </row>
    <row r="453" spans="9:9">
      <c r="I453" s="8">
        <f t="shared" si="7"/>
        <v>1</v>
      </c>
    </row>
    <row r="454" spans="9:9">
      <c r="I454" s="8">
        <f t="shared" si="7"/>
        <v>1</v>
      </c>
    </row>
    <row r="455" spans="9:9">
      <c r="I455" s="8">
        <f t="shared" si="7"/>
        <v>1</v>
      </c>
    </row>
    <row r="456" spans="9:9">
      <c r="I456" s="8">
        <f t="shared" si="7"/>
        <v>1</v>
      </c>
    </row>
    <row r="457" spans="9:9">
      <c r="I457" s="8">
        <f t="shared" si="7"/>
        <v>1</v>
      </c>
    </row>
    <row r="458" spans="9:9">
      <c r="I458" s="8">
        <f t="shared" si="7"/>
        <v>1</v>
      </c>
    </row>
    <row r="459" spans="9:9">
      <c r="I459" s="8">
        <f t="shared" si="7"/>
        <v>1</v>
      </c>
    </row>
    <row r="460" spans="9:9">
      <c r="I460" s="8">
        <f t="shared" si="7"/>
        <v>1</v>
      </c>
    </row>
    <row r="461" spans="9:9">
      <c r="I461" s="8">
        <f t="shared" si="7"/>
        <v>1</v>
      </c>
    </row>
    <row r="462" spans="9:9">
      <c r="I462" s="8">
        <f t="shared" si="7"/>
        <v>1</v>
      </c>
    </row>
    <row r="463" spans="9:9">
      <c r="I463" s="8">
        <f t="shared" si="7"/>
        <v>1</v>
      </c>
    </row>
    <row r="464" spans="9:9">
      <c r="I464" s="8">
        <f t="shared" si="7"/>
        <v>1</v>
      </c>
    </row>
    <row r="465" spans="9:9">
      <c r="I465" s="8">
        <f t="shared" si="7"/>
        <v>1</v>
      </c>
    </row>
    <row r="466" spans="9:9">
      <c r="I466" s="8">
        <f t="shared" si="7"/>
        <v>1</v>
      </c>
    </row>
    <row r="467" spans="9:9">
      <c r="I467" s="8">
        <f t="shared" si="7"/>
        <v>1</v>
      </c>
    </row>
    <row r="468" spans="9:9">
      <c r="I468" s="8">
        <f t="shared" si="7"/>
        <v>1</v>
      </c>
    </row>
    <row r="469" spans="9:9">
      <c r="I469" s="8">
        <f t="shared" si="7"/>
        <v>1</v>
      </c>
    </row>
    <row r="470" spans="9:9">
      <c r="I470" s="8">
        <f t="shared" si="7"/>
        <v>1</v>
      </c>
    </row>
    <row r="471" spans="9:9">
      <c r="I471" s="8">
        <f t="shared" si="7"/>
        <v>1</v>
      </c>
    </row>
    <row r="472" spans="9:9">
      <c r="I472" s="8">
        <f t="shared" si="7"/>
        <v>1</v>
      </c>
    </row>
    <row r="473" spans="9:9">
      <c r="I473" s="8">
        <f t="shared" si="7"/>
        <v>1</v>
      </c>
    </row>
    <row r="474" spans="9:9">
      <c r="I474" s="8">
        <f t="shared" si="7"/>
        <v>1</v>
      </c>
    </row>
    <row r="475" spans="9:9">
      <c r="I475" s="8">
        <f t="shared" si="7"/>
        <v>1</v>
      </c>
    </row>
    <row r="476" spans="9:9">
      <c r="I476" s="8">
        <f t="shared" si="7"/>
        <v>1</v>
      </c>
    </row>
    <row r="477" spans="9:9">
      <c r="I477" s="8">
        <f t="shared" si="7"/>
        <v>1</v>
      </c>
    </row>
    <row r="478" spans="9:9">
      <c r="I478" s="8">
        <f t="shared" si="7"/>
        <v>1</v>
      </c>
    </row>
    <row r="479" spans="9:9">
      <c r="I479" s="8">
        <f t="shared" si="7"/>
        <v>1</v>
      </c>
    </row>
    <row r="480" spans="9:9">
      <c r="I480" s="8">
        <f t="shared" si="7"/>
        <v>1</v>
      </c>
    </row>
    <row r="481" spans="9:9">
      <c r="I481" s="8">
        <f t="shared" si="7"/>
        <v>1</v>
      </c>
    </row>
    <row r="482" spans="9:9">
      <c r="I482" s="8">
        <f t="shared" si="7"/>
        <v>1</v>
      </c>
    </row>
    <row r="483" spans="9:9">
      <c r="I483" s="8">
        <f t="shared" si="7"/>
        <v>1</v>
      </c>
    </row>
    <row r="484" spans="9:9">
      <c r="I484" s="8">
        <f t="shared" si="7"/>
        <v>1</v>
      </c>
    </row>
    <row r="485" spans="9:9">
      <c r="I485" s="8">
        <f t="shared" si="7"/>
        <v>1</v>
      </c>
    </row>
    <row r="486" spans="9:9">
      <c r="I486" s="8">
        <f t="shared" si="7"/>
        <v>1</v>
      </c>
    </row>
    <row r="487" spans="9:9">
      <c r="I487" s="8">
        <f t="shared" si="7"/>
        <v>1</v>
      </c>
    </row>
    <row r="488" spans="9:9">
      <c r="I488" s="8">
        <f t="shared" si="7"/>
        <v>1</v>
      </c>
    </row>
    <row r="489" spans="9:9">
      <c r="I489" s="8">
        <f t="shared" si="7"/>
        <v>1</v>
      </c>
    </row>
    <row r="490" spans="9:9">
      <c r="I490" s="8">
        <f t="shared" si="7"/>
        <v>1</v>
      </c>
    </row>
    <row r="491" spans="9:9">
      <c r="I491" s="8">
        <f t="shared" si="7"/>
        <v>1</v>
      </c>
    </row>
    <row r="492" spans="9:9">
      <c r="I492" s="8">
        <f t="shared" si="7"/>
        <v>1</v>
      </c>
    </row>
    <row r="493" spans="9:9">
      <c r="I493" s="8">
        <f t="shared" si="7"/>
        <v>1</v>
      </c>
    </row>
    <row r="494" spans="9:9">
      <c r="I494" s="8">
        <f t="shared" si="7"/>
        <v>1</v>
      </c>
    </row>
    <row r="495" spans="9:9">
      <c r="I495" s="8">
        <f t="shared" si="7"/>
        <v>1</v>
      </c>
    </row>
    <row r="496" spans="9:9">
      <c r="I496" s="8">
        <f t="shared" si="7"/>
        <v>1</v>
      </c>
    </row>
    <row r="497" spans="9:9">
      <c r="I497" s="8">
        <f t="shared" si="7"/>
        <v>1</v>
      </c>
    </row>
    <row r="498" spans="9:9">
      <c r="I498" s="8">
        <f t="shared" si="7"/>
        <v>1</v>
      </c>
    </row>
    <row r="499" spans="9:9">
      <c r="I499" s="8">
        <f t="shared" si="7"/>
        <v>1</v>
      </c>
    </row>
    <row r="500" spans="9:9">
      <c r="I500" s="8">
        <f t="shared" si="7"/>
        <v>1</v>
      </c>
    </row>
    <row r="501" spans="9:9">
      <c r="I501" s="8">
        <f t="shared" si="7"/>
        <v>1</v>
      </c>
    </row>
    <row r="502" spans="9:9">
      <c r="I502" s="8">
        <f t="shared" si="7"/>
        <v>1</v>
      </c>
    </row>
    <row r="503" spans="9:9">
      <c r="I503" s="8">
        <f t="shared" si="7"/>
        <v>1</v>
      </c>
    </row>
    <row r="504" spans="9:9">
      <c r="I504" s="8">
        <f t="shared" si="7"/>
        <v>1</v>
      </c>
    </row>
    <row r="505" spans="9:9">
      <c r="I505" s="8">
        <f t="shared" si="7"/>
        <v>1</v>
      </c>
    </row>
    <row r="506" spans="9:9">
      <c r="I506" s="8">
        <f t="shared" si="7"/>
        <v>1</v>
      </c>
    </row>
    <row r="507" spans="9:9">
      <c r="I507" s="8">
        <f t="shared" si="7"/>
        <v>1</v>
      </c>
    </row>
    <row r="508" spans="9:9">
      <c r="I508" s="8">
        <f t="shared" si="7"/>
        <v>1</v>
      </c>
    </row>
    <row r="509" spans="9:9">
      <c r="I509" s="8">
        <f t="shared" si="7"/>
        <v>1</v>
      </c>
    </row>
    <row r="510" spans="9:9">
      <c r="I510" s="8">
        <f t="shared" si="7"/>
        <v>1</v>
      </c>
    </row>
    <row r="511" spans="9:9">
      <c r="I511" s="8">
        <f t="shared" si="7"/>
        <v>1</v>
      </c>
    </row>
    <row r="512" spans="9:9">
      <c r="I512" s="8">
        <f t="shared" si="7"/>
        <v>1</v>
      </c>
    </row>
    <row r="513" spans="9:9">
      <c r="I513" s="8">
        <f t="shared" si="7"/>
        <v>1</v>
      </c>
    </row>
    <row r="514" spans="9:9">
      <c r="I514" s="8">
        <f t="shared" si="7"/>
        <v>1</v>
      </c>
    </row>
    <row r="515" spans="9:9">
      <c r="I515" s="8">
        <f t="shared" ref="I515:I578" si="8">MONTH(A515)</f>
        <v>1</v>
      </c>
    </row>
    <row r="516" spans="9:9">
      <c r="I516" s="8">
        <f t="shared" si="8"/>
        <v>1</v>
      </c>
    </row>
    <row r="517" spans="9:9">
      <c r="I517" s="8">
        <f t="shared" si="8"/>
        <v>1</v>
      </c>
    </row>
    <row r="518" spans="9:9">
      <c r="I518" s="8">
        <f t="shared" si="8"/>
        <v>1</v>
      </c>
    </row>
    <row r="519" spans="9:9">
      <c r="I519" s="8">
        <f t="shared" si="8"/>
        <v>1</v>
      </c>
    </row>
    <row r="520" spans="9:9">
      <c r="I520" s="8">
        <f t="shared" si="8"/>
        <v>1</v>
      </c>
    </row>
    <row r="521" spans="9:9">
      <c r="I521" s="8">
        <f t="shared" si="8"/>
        <v>1</v>
      </c>
    </row>
    <row r="522" spans="9:9">
      <c r="I522" s="8">
        <f t="shared" si="8"/>
        <v>1</v>
      </c>
    </row>
    <row r="523" spans="9:9">
      <c r="I523" s="8">
        <f t="shared" si="8"/>
        <v>1</v>
      </c>
    </row>
    <row r="524" spans="9:9">
      <c r="I524" s="8">
        <f t="shared" si="8"/>
        <v>1</v>
      </c>
    </row>
    <row r="525" spans="9:9">
      <c r="I525" s="8">
        <f t="shared" si="8"/>
        <v>1</v>
      </c>
    </row>
    <row r="526" spans="9:9">
      <c r="I526" s="8">
        <f t="shared" si="8"/>
        <v>1</v>
      </c>
    </row>
    <row r="527" spans="9:9">
      <c r="I527" s="8">
        <f t="shared" si="8"/>
        <v>1</v>
      </c>
    </row>
    <row r="528" spans="9:9">
      <c r="I528" s="8">
        <f t="shared" si="8"/>
        <v>1</v>
      </c>
    </row>
    <row r="529" spans="9:9">
      <c r="I529" s="8">
        <f t="shared" si="8"/>
        <v>1</v>
      </c>
    </row>
    <row r="530" spans="9:9">
      <c r="I530" s="8">
        <f t="shared" si="8"/>
        <v>1</v>
      </c>
    </row>
    <row r="531" spans="9:9">
      <c r="I531" s="8">
        <f t="shared" si="8"/>
        <v>1</v>
      </c>
    </row>
    <row r="532" spans="9:9">
      <c r="I532" s="8">
        <f t="shared" si="8"/>
        <v>1</v>
      </c>
    </row>
    <row r="533" spans="9:9">
      <c r="I533" s="8">
        <f t="shared" si="8"/>
        <v>1</v>
      </c>
    </row>
    <row r="534" spans="9:9">
      <c r="I534" s="8">
        <f t="shared" si="8"/>
        <v>1</v>
      </c>
    </row>
    <row r="535" spans="9:9">
      <c r="I535" s="8">
        <f t="shared" si="8"/>
        <v>1</v>
      </c>
    </row>
    <row r="536" spans="9:9">
      <c r="I536" s="8">
        <f t="shared" si="8"/>
        <v>1</v>
      </c>
    </row>
    <row r="537" spans="9:9">
      <c r="I537" s="8">
        <f t="shared" si="8"/>
        <v>1</v>
      </c>
    </row>
    <row r="538" spans="9:9">
      <c r="I538" s="8">
        <f t="shared" si="8"/>
        <v>1</v>
      </c>
    </row>
    <row r="539" spans="9:9">
      <c r="I539" s="8">
        <f t="shared" si="8"/>
        <v>1</v>
      </c>
    </row>
    <row r="540" spans="9:9">
      <c r="I540" s="8">
        <f t="shared" si="8"/>
        <v>1</v>
      </c>
    </row>
    <row r="541" spans="9:9">
      <c r="I541" s="8">
        <f t="shared" si="8"/>
        <v>1</v>
      </c>
    </row>
    <row r="542" spans="9:9">
      <c r="I542" s="8">
        <f t="shared" si="8"/>
        <v>1</v>
      </c>
    </row>
    <row r="543" spans="9:9">
      <c r="I543" s="8">
        <f t="shared" si="8"/>
        <v>1</v>
      </c>
    </row>
    <row r="544" spans="9:9">
      <c r="I544" s="8">
        <f t="shared" si="8"/>
        <v>1</v>
      </c>
    </row>
    <row r="545" spans="9:9">
      <c r="I545" s="8">
        <f t="shared" si="8"/>
        <v>1</v>
      </c>
    </row>
    <row r="546" spans="9:9">
      <c r="I546" s="8">
        <f t="shared" si="8"/>
        <v>1</v>
      </c>
    </row>
    <row r="547" spans="9:9">
      <c r="I547" s="8">
        <f t="shared" si="8"/>
        <v>1</v>
      </c>
    </row>
    <row r="548" spans="9:9">
      <c r="I548" s="8">
        <f t="shared" si="8"/>
        <v>1</v>
      </c>
    </row>
    <row r="549" spans="9:9">
      <c r="I549" s="8">
        <f t="shared" si="8"/>
        <v>1</v>
      </c>
    </row>
    <row r="550" spans="9:9">
      <c r="I550" s="8">
        <f t="shared" si="8"/>
        <v>1</v>
      </c>
    </row>
    <row r="551" spans="9:9">
      <c r="I551" s="8">
        <f t="shared" si="8"/>
        <v>1</v>
      </c>
    </row>
    <row r="552" spans="9:9">
      <c r="I552" s="8">
        <f t="shared" si="8"/>
        <v>1</v>
      </c>
    </row>
    <row r="553" spans="9:9">
      <c r="I553" s="8">
        <f t="shared" si="8"/>
        <v>1</v>
      </c>
    </row>
    <row r="554" spans="9:9">
      <c r="I554" s="8">
        <f t="shared" si="8"/>
        <v>1</v>
      </c>
    </row>
    <row r="555" spans="9:9">
      <c r="I555" s="8">
        <f t="shared" si="8"/>
        <v>1</v>
      </c>
    </row>
    <row r="556" spans="9:9">
      <c r="I556" s="8">
        <f t="shared" si="8"/>
        <v>1</v>
      </c>
    </row>
    <row r="557" spans="9:9">
      <c r="I557" s="8">
        <f t="shared" si="8"/>
        <v>1</v>
      </c>
    </row>
    <row r="558" spans="9:9">
      <c r="I558" s="8">
        <f t="shared" si="8"/>
        <v>1</v>
      </c>
    </row>
    <row r="559" spans="9:9">
      <c r="I559" s="8">
        <f t="shared" si="8"/>
        <v>1</v>
      </c>
    </row>
    <row r="560" spans="9:9">
      <c r="I560" s="8">
        <f t="shared" si="8"/>
        <v>1</v>
      </c>
    </row>
    <row r="561" spans="9:9">
      <c r="I561" s="8">
        <f t="shared" si="8"/>
        <v>1</v>
      </c>
    </row>
    <row r="562" spans="9:9">
      <c r="I562" s="8">
        <f t="shared" si="8"/>
        <v>1</v>
      </c>
    </row>
    <row r="563" spans="9:9">
      <c r="I563" s="8">
        <f t="shared" si="8"/>
        <v>1</v>
      </c>
    </row>
    <row r="564" spans="9:9">
      <c r="I564" s="8">
        <f t="shared" si="8"/>
        <v>1</v>
      </c>
    </row>
    <row r="565" spans="9:9">
      <c r="I565" s="8">
        <f t="shared" si="8"/>
        <v>1</v>
      </c>
    </row>
    <row r="566" spans="9:9">
      <c r="I566" s="8">
        <f t="shared" si="8"/>
        <v>1</v>
      </c>
    </row>
    <row r="567" spans="9:9">
      <c r="I567" s="8">
        <f t="shared" si="8"/>
        <v>1</v>
      </c>
    </row>
    <row r="568" spans="9:9">
      <c r="I568" s="8">
        <f t="shared" si="8"/>
        <v>1</v>
      </c>
    </row>
    <row r="569" spans="9:9">
      <c r="I569" s="8">
        <f t="shared" si="8"/>
        <v>1</v>
      </c>
    </row>
    <row r="570" spans="9:9">
      <c r="I570" s="8">
        <f t="shared" si="8"/>
        <v>1</v>
      </c>
    </row>
    <row r="571" spans="9:9">
      <c r="I571" s="8">
        <f t="shared" si="8"/>
        <v>1</v>
      </c>
    </row>
    <row r="572" spans="9:9">
      <c r="I572" s="8">
        <f t="shared" si="8"/>
        <v>1</v>
      </c>
    </row>
    <row r="573" spans="9:9">
      <c r="I573" s="8">
        <f t="shared" si="8"/>
        <v>1</v>
      </c>
    </row>
    <row r="574" spans="9:9">
      <c r="I574" s="8">
        <f t="shared" si="8"/>
        <v>1</v>
      </c>
    </row>
    <row r="575" spans="9:9">
      <c r="I575" s="8">
        <f t="shared" si="8"/>
        <v>1</v>
      </c>
    </row>
    <row r="576" spans="9:9">
      <c r="I576" s="8">
        <f t="shared" si="8"/>
        <v>1</v>
      </c>
    </row>
    <row r="577" spans="9:9">
      <c r="I577" s="8">
        <f t="shared" si="8"/>
        <v>1</v>
      </c>
    </row>
    <row r="578" spans="9:9">
      <c r="I578" s="8">
        <f t="shared" si="8"/>
        <v>1</v>
      </c>
    </row>
    <row r="579" spans="9:9">
      <c r="I579" s="8">
        <f t="shared" ref="I579:I591" si="9">MONTH(A579)</f>
        <v>1</v>
      </c>
    </row>
    <row r="580" spans="9:9">
      <c r="I580" s="8">
        <f t="shared" si="9"/>
        <v>1</v>
      </c>
    </row>
    <row r="581" spans="9:9">
      <c r="I581" s="8">
        <f t="shared" si="9"/>
        <v>1</v>
      </c>
    </row>
    <row r="582" spans="9:9">
      <c r="I582" s="8">
        <f t="shared" si="9"/>
        <v>1</v>
      </c>
    </row>
    <row r="583" spans="9:9">
      <c r="I583" s="8">
        <f t="shared" si="9"/>
        <v>1</v>
      </c>
    </row>
    <row r="584" spans="9:9">
      <c r="I584" s="8">
        <f t="shared" si="9"/>
        <v>1</v>
      </c>
    </row>
    <row r="585" spans="9:9">
      <c r="I585" s="8">
        <f t="shared" si="9"/>
        <v>1</v>
      </c>
    </row>
    <row r="586" spans="9:9">
      <c r="I586" s="8">
        <f t="shared" si="9"/>
        <v>1</v>
      </c>
    </row>
    <row r="587" spans="9:9">
      <c r="I587" s="8">
        <f t="shared" si="9"/>
        <v>1</v>
      </c>
    </row>
    <row r="588" spans="9:9">
      <c r="I588" s="8">
        <f t="shared" si="9"/>
        <v>1</v>
      </c>
    </row>
    <row r="589" spans="9:9">
      <c r="I589" s="8">
        <f t="shared" si="9"/>
        <v>1</v>
      </c>
    </row>
    <row r="590" spans="9:9">
      <c r="I590" s="8">
        <f t="shared" si="9"/>
        <v>1</v>
      </c>
    </row>
    <row r="591" spans="9:9">
      <c r="I591" s="8">
        <f t="shared" si="9"/>
        <v>1</v>
      </c>
    </row>
  </sheetData>
  <pageMargins left="0.7" right="0.7" top="0.75" bottom="0.75" header="0.3" footer="0.3"/>
  <pageSetup paperSize="9" orientation="portrait" r:id="rId1"/>
  <headerFooter>
    <oddFooter>&amp;R&amp;"Times New Roman,Regular"&amp;12&amp;K000000Classification : &amp;KC0C000C1 - Interne</oddFooter>
    <evenFooter>&amp;R&amp;"Times New Roman,Regular"&amp;12&amp;K000000Classification : &amp;KC0C000C1 - Interne</evenFooter>
    <firstFooter>&amp;R&amp;"Times New Roman,Regular"&amp;12&amp;K000000Classification : &amp;KC0C000C1 - Interne</firstFooter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>
    <pageSetUpPr autoPageBreaks="0"/>
  </sheetPr>
  <dimension ref="B1:AJ21"/>
  <sheetViews>
    <sheetView tabSelected="1" workbookViewId="0">
      <selection activeCell="F23" sqref="F23"/>
    </sheetView>
  </sheetViews>
  <sheetFormatPr baseColWidth="10" defaultRowHeight="14.5"/>
  <cols>
    <col min="1" max="1" width="5.6328125" customWidth="1"/>
    <col min="2" max="2" width="16.90625" customWidth="1"/>
    <col min="3" max="3" width="12" customWidth="1"/>
    <col min="4" max="4" width="3" customWidth="1"/>
    <col min="5" max="5" width="17.90625" customWidth="1"/>
    <col min="6" max="6" width="9.7265625" customWidth="1"/>
    <col min="7" max="7" width="2.6328125" customWidth="1"/>
    <col min="8" max="8" width="17.08984375" customWidth="1"/>
    <col min="9" max="9" width="10.1796875" customWidth="1"/>
    <col min="10" max="10" width="2.6328125" customWidth="1"/>
    <col min="11" max="11" width="15.6328125" customWidth="1"/>
    <col min="12" max="12" width="10.36328125" customWidth="1"/>
    <col min="13" max="13" width="2.81640625" customWidth="1"/>
    <col min="14" max="14" width="16.81640625" customWidth="1"/>
    <col min="15" max="15" width="11" customWidth="1"/>
    <col min="16" max="16" width="2.36328125" customWidth="1"/>
    <col min="17" max="17" width="15.26953125" customWidth="1"/>
    <col min="18" max="18" width="9.08984375" customWidth="1"/>
    <col min="19" max="19" width="5.6328125" customWidth="1"/>
    <col min="20" max="20" width="16.1796875" customWidth="1"/>
    <col min="21" max="21" width="10.26953125" customWidth="1"/>
    <col min="22" max="22" width="5.6328125" customWidth="1"/>
    <col min="23" max="23" width="13.90625" customWidth="1"/>
    <col min="24" max="24" width="10" customWidth="1"/>
    <col min="25" max="25" width="5.6328125" customWidth="1"/>
    <col min="26" max="26" width="19.1796875" customWidth="1"/>
    <col min="27" max="27" width="9.7265625" customWidth="1"/>
    <col min="28" max="28" width="5.6328125" customWidth="1"/>
    <col min="29" max="29" width="16.81640625" customWidth="1"/>
    <col min="30" max="30" width="10.90625" customWidth="1"/>
    <col min="31" max="31" width="5.6328125" customWidth="1"/>
    <col min="32" max="32" width="16" customWidth="1"/>
    <col min="33" max="33" width="11.36328125" customWidth="1"/>
    <col min="34" max="34" width="5.08984375" style="33" customWidth="1"/>
    <col min="35" max="35" width="17.36328125" customWidth="1"/>
    <col min="36" max="36" width="11.81640625" customWidth="1"/>
    <col min="37" max="43" width="5.6328125" customWidth="1"/>
  </cols>
  <sheetData>
    <row r="1" spans="2:36">
      <c r="B1" t="s">
        <v>16</v>
      </c>
      <c r="C1" t="s">
        <v>28</v>
      </c>
      <c r="E1" t="s">
        <v>17</v>
      </c>
      <c r="F1" t="s">
        <v>28</v>
      </c>
      <c r="H1" t="s">
        <v>18</v>
      </c>
      <c r="K1" t="s">
        <v>19</v>
      </c>
      <c r="L1" t="s">
        <v>28</v>
      </c>
      <c r="N1" t="s">
        <v>20</v>
      </c>
      <c r="O1" t="s">
        <v>28</v>
      </c>
      <c r="Q1" t="s">
        <v>21</v>
      </c>
      <c r="T1" t="s">
        <v>22</v>
      </c>
      <c r="W1" t="s">
        <v>23</v>
      </c>
      <c r="Z1" t="s">
        <v>24</v>
      </c>
      <c r="AC1" t="s">
        <v>25</v>
      </c>
      <c r="AF1" t="s">
        <v>26</v>
      </c>
      <c r="AI1" t="s">
        <v>27</v>
      </c>
    </row>
    <row r="2" spans="2:36">
      <c r="B2" s="9" t="str">
        <f t="array" aca="1" ref="B2" ca="1">IFERROR(INDEX(profil,SMALL(IF(IF(MONTH(mois)=1,MATCH(IF(MONTH(mois)=1,profil,""),IF(MONTH(mois)=1,profil,""),0),"")=ROW(mois)-1,ROW(mois)-1,""),ROW($A1))),"")</f>
        <v>No One Shot</v>
      </c>
      <c r="C2" s="10">
        <f ca="1">SUMPRODUCT(MAX((profil=B2)*(MONTH(mois)=1)*(montant)))</f>
        <v>8110151</v>
      </c>
      <c r="E2" s="11" t="str">
        <f t="array" aca="1" ref="E2" ca="1">IFERROR(INDEX(profil,SMALL(IF(IF(MONTH(mois)=2,MATCH(IF(MONTH(mois)=2,profil,""),IF(MONTH(mois)=2,profil,""),0),"")=ROW(mois)-1,ROW(mois)-1,""),ROW($A1))),"")</f>
        <v>Classic</v>
      </c>
      <c r="F2" s="12">
        <f t="array" aca="1" ref="F2" ca="1">SUMPRODUCT(MAX((profil=E2)*(MONTH(mois)=2)*(montant)))</f>
        <v>606608</v>
      </c>
      <c r="H2" s="13" t="str">
        <f t="array" aca="1" ref="H2" ca="1">IFERROR(INDEX(profil,SMALL(IF(IF(MONTH(mois)=3,MATCH(IF(MONTH(mois)=3,profil,""),IF(MONTH(mois)=3,profil,""),0),"")=ROW(mois)-1,ROW(mois)-1,""),ROW($A1))),"")</f>
        <v>No One Shot</v>
      </c>
      <c r="I2" s="14">
        <f t="array" aca="1" ref="I2" ca="1">SUMPRODUCT(MAX((profil=H2)*(MONTH(mois)=3)*(montant)))</f>
        <v>7955234</v>
      </c>
      <c r="K2" s="15" t="str">
        <f t="array" aca="1" ref="K2" ca="1">IFERROR(INDEX(profil,SMALL(IF(IF(MONTH(mois)=4,MATCH(IF(MONTH(mois)=4,profil,""),IF(MONTH(mois)=4,profil,""),0),"")=ROW(mois)-1,ROW(mois)-1,""),ROW($A1))),"")</f>
        <v>No One Shot</v>
      </c>
      <c r="L2" s="16">
        <f t="array" aca="1" ref="L2" ca="1">SUMPRODUCT(MAX((profil=K2)*(MONTH(mois)=4)*(montant)))</f>
        <v>8110151</v>
      </c>
      <c r="N2" s="17" t="str">
        <f t="array" aca="1" ref="N2" ca="1">IFERROR(INDEX(profil,SMALL(IF(IF(MONTH(mois)=5,MATCH(IF(MONTH(mois)=5,profil,""),IF(MONTH(mois)=5,profil,""),0),"")=ROW(mois)-1,ROW(mois)-1,""),ROW($A1))),"")</f>
        <v/>
      </c>
      <c r="O2" s="18">
        <f t="array" aca="1" ref="O2" ca="1">SUMPRODUCT(MAX((profil=N2)*(MONTH(mois)=5)*(montant)))</f>
        <v>0</v>
      </c>
      <c r="Q2" s="19" t="str">
        <f t="array" aca="1" ref="Q2" ca="1">IFERROR(INDEX(profil,SMALL(IF(IF(MONTH(mois)=6,MATCH(IF(MONTH(mois)=6,profil,""),IF(MONTH(mois)=6,profil,""),0),"")=ROW(mois)-1,ROW(mois)-1,""),ROW($A1))),"")</f>
        <v/>
      </c>
      <c r="R2" s="20">
        <f t="array" aca="1" ref="R2" ca="1">SUMPRODUCT(MAX((profil=Q2)*(MONTH(mois)=6)*(montant)))</f>
        <v>0</v>
      </c>
      <c r="T2" s="21" t="str">
        <f t="array" aca="1" ref="T2" ca="1">IFERROR(INDEX(profil,SMALL(IF(IF(MONTH(mois)=7,MATCH(IF(MONTH(mois)=7,profil,""),IF(MONTH(mois)=7,profil,""),0),"")=ROW(mois)-1,ROW(mois)-1,""),ROW($A1))),"")</f>
        <v/>
      </c>
      <c r="U2" s="22">
        <f t="array" aca="1" ref="U2" ca="1">SUMPRODUCT(MAX((profil=T2)*(MONTH(mois)=7)*(montant)))</f>
        <v>0</v>
      </c>
      <c r="W2" s="23" t="str">
        <f t="array" aca="1" ref="W2" ca="1">IFERROR(INDEX(profil,SMALL(IF(IF(MONTH(mois)=8,MATCH(IF(MONTH(mois)=8,profil,""),IF(MONTH(mois)=8,profil,""),0),"")=ROW(mois)-1,ROW(mois)-1,""),ROW($A1))),"")</f>
        <v/>
      </c>
      <c r="X2" s="24">
        <f t="array" aca="1" ref="X2" ca="1">SUMPRODUCT(MAX((profil=W2)*(MONTH(mois)=8)*(montant)))</f>
        <v>0</v>
      </c>
      <c r="Z2" s="25" t="str">
        <f t="array" aca="1" ref="Z2" ca="1">IFERROR(INDEX(profil,SMALL(IF(IF(MONTH(mois)=9,MATCH(IF(MONTH(mois)=9,profil,""),IF(MONTH(mois)=9,profil,""),0),"")=ROW(mois)-1,ROW(mois)-1,""),ROW($A1))),"")</f>
        <v/>
      </c>
      <c r="AA2" s="26">
        <f t="array" aca="1" ref="AA2" ca="1">SUMPRODUCT(MAX((profil=Z2)*(MONTH(mois)=9)*(montant)))</f>
        <v>0</v>
      </c>
      <c r="AC2" s="27" t="str">
        <f t="array" aca="1" ref="AC2" ca="1">IFERROR(INDEX(profil,SMALL(IF(IF(MONTH(mois)=10,MATCH(IF(MONTH(mois)=10,profil,""),IF(MONTH(mois)=10,profil,""),0),"")=ROW(mois)-1,ROW(mois)-1,""),ROW($A1))),"")</f>
        <v/>
      </c>
      <c r="AD2" s="28">
        <f t="array" aca="1" ref="AD2" ca="1">SUMPRODUCT(MAX((profil=AC2)*(MONTH(mois)=10)*(montant)))</f>
        <v>0</v>
      </c>
      <c r="AF2" s="29" t="str">
        <f t="array" aca="1" ref="AF2" ca="1">IFERROR(INDEX(profil,SMALL(IF(IF(MONTH(mois)=11,MATCH(IF(MONTH(mois)=11,profil,""),IF(MONTH(mois)=11,profil,""),0),"")=ROW(mois)-1,ROW(mois)-1,""),ROW($A1))),"")</f>
        <v/>
      </c>
      <c r="AG2" s="30">
        <f t="array" aca="1" ref="AG2" ca="1">SUMPRODUCT(MAX((profil=AF2)*(MONTH(mois)=11)*(montant)))</f>
        <v>0</v>
      </c>
      <c r="AH2" s="34"/>
      <c r="AI2" s="31" t="str">
        <f t="array" aca="1" ref="AI2" ca="1">IFERROR(INDEX(profil,SMALL(IF(IF(MONTH(mois)=12,MATCH(IF(MONTH(mois)=12,profil,""),IF(MONTH(mois)=12,profil,""),0),"")=ROW(mois)-1,ROW(mois)-1,""),ROW($A1))),"")</f>
        <v>tulipe</v>
      </c>
      <c r="AJ2" s="32">
        <f t="array" aca="1" ref="AJ2" ca="1">SUMPRODUCT(MAX((profil=AI2)*(MONTH(mois)=12)*(montant)))</f>
        <v>2913</v>
      </c>
    </row>
    <row r="3" spans="2:36">
      <c r="B3" s="9" t="str">
        <f t="array" aca="1" ref="B3" ca="1">IFERROR(INDEX(profil,SMALL(IF(IF(MONTH(mois)=1,MATCH(IF(MONTH(mois)=1,profil,""),IF(MONTH(mois)=1,profil,""),0),"")=ROW(mois)-1,ROW(mois)-1,""),ROW($A2))),"")</f>
        <v>Classic</v>
      </c>
      <c r="C3" s="10">
        <f ca="1">SUMPRODUCT(MAX((profil=B3)*(MONTH(mois)=1)*(montant)))</f>
        <v>637272</v>
      </c>
      <c r="E3" s="11" t="str">
        <f t="array" aca="1" ref="E3" ca="1">IFERROR(INDEX(profil,SMALL(IF(IF(MONTH(mois)=2,MATCH(IF(MONTH(mois)=2,profil,""),IF(MONTH(mois)=2,profil,""),0),"")=ROW(mois)-1,ROW(mois)-1,""),ROW($A2))),"")</f>
        <v>MAXY Internet</v>
      </c>
      <c r="F3" s="12">
        <f t="array" aca="1" ref="F3" ca="1">SUMPRODUCT(MAX((profil=E3)*(MONTH(mois)=2)*(montant)))</f>
        <v>1153303</v>
      </c>
      <c r="H3" s="13" t="str">
        <f t="array" aca="1" ref="H3" ca="1">IFERROR(INDEX(profil,SMALL(IF(IF(MONTH(mois)=3,MATCH(IF(MONTH(mois)=3,profil,""),IF(MONTH(mois)=3,profil,""),0),"")=ROW(mois)-1,ROW(mois)-1,""),ROW($A2))),"")</f>
        <v>Classic</v>
      </c>
      <c r="I3" s="14">
        <f t="array" aca="1" ref="I3" ca="1">SUMPRODUCT(MAX((profil=H3)*(MONTH(mois)=3)*(montant)))</f>
        <v>605517</v>
      </c>
      <c r="K3" s="15" t="str">
        <f t="array" aca="1" ref="K3" ca="1">IFERROR(INDEX(profil,SMALL(IF(IF(MONTH(mois)=4,MATCH(IF(MONTH(mois)=4,profil,""),IF(MONTH(mois)=4,profil,""),0),"")=ROW(mois)-1,ROW(mois)-1,""),ROW($A2))),"")</f>
        <v>Classic</v>
      </c>
      <c r="L3" s="16">
        <f t="array" aca="1" ref="L3" ca="1">SUMPRODUCT(MAX((profil=K3)*(MONTH(mois)=4)*(montant)))</f>
        <v>554700</v>
      </c>
      <c r="N3" s="17" t="str">
        <f t="array" aca="1" ref="N3" ca="1">IFERROR(INDEX(profil,SMALL(IF(IF(MONTH(mois)=5,MATCH(IF(MONTH(mois)=5,profil,""),IF(MONTH(mois)=5,profil,""),0),"")=ROW(mois)-1,ROW(mois)-1,""),ROW($A2))),"")</f>
        <v/>
      </c>
      <c r="O3" s="18">
        <f t="array" aca="1" ref="O3" ca="1">SUMPRODUCT(MAX((profil=N3)*(MONTH(mois)=5)*(montant)))</f>
        <v>0</v>
      </c>
      <c r="Q3" s="19" t="str">
        <f t="array" aca="1" ref="Q3" ca="1">IFERROR(INDEX(profil,SMALL(IF(IF(MONTH(mois)=6,MATCH(IF(MONTH(mois)=6,profil,""),IF(MONTH(mois)=6,profil,""),0),"")=ROW(mois)-1,ROW(mois)-1,""),ROW($A2))),"")</f>
        <v/>
      </c>
      <c r="R3" s="20">
        <f t="array" aca="1" ref="R3" ca="1">SUMPRODUCT(MAX((profil=Q3)*(MONTH(mois)=6)*(montant)))</f>
        <v>0</v>
      </c>
      <c r="T3" s="21" t="str">
        <f t="array" aca="1" ref="T3" ca="1">IFERROR(INDEX(profil,SMALL(IF(IF(MONTH(mois)=7,MATCH(IF(MONTH(mois)=7,profil,""),IF(MONTH(mois)=7,profil,""),0),"")=ROW(mois)-1,ROW(mois)-1,""),ROW($A2))),"")</f>
        <v/>
      </c>
      <c r="U3" s="22">
        <f t="array" aca="1" ref="U3" ca="1">SUMPRODUCT(MAX((profil=T3)*(MONTH(mois)=7)*(montant)))</f>
        <v>0</v>
      </c>
      <c r="W3" s="23" t="str">
        <f t="array" aca="1" ref="W3" ca="1">IFERROR(INDEX(profil,SMALL(IF(IF(MONTH(mois)=8,MATCH(IF(MONTH(mois)=8,profil,""),IF(MONTH(mois)=8,profil,""),0),"")=ROW(mois)-1,ROW(mois)-1,""),ROW($A2))),"")</f>
        <v/>
      </c>
      <c r="X3" s="24">
        <f t="array" aca="1" ref="X3" ca="1">SUMPRODUCT(MAX((profil=W3)*(MONTH(mois)=8)*(montant)))</f>
        <v>0</v>
      </c>
      <c r="Z3" s="25" t="str">
        <f t="array" aca="1" ref="Z3" ca="1">IFERROR(INDEX(profil,SMALL(IF(IF(MONTH(mois)=9,MATCH(IF(MONTH(mois)=9,profil,""),IF(MONTH(mois)=9,profil,""),0),"")=ROW(mois)-1,ROW(mois)-1,""),ROW($A2))),"")</f>
        <v/>
      </c>
      <c r="AA3" s="26">
        <f t="array" aca="1" ref="AA3" ca="1">SUMPRODUCT(MAX((profil=Z3)*(MONTH(mois)=9)*(montant)))</f>
        <v>0</v>
      </c>
      <c r="AC3" s="27" t="str">
        <f t="array" aca="1" ref="AC3" ca="1">IFERROR(INDEX(profil,SMALL(IF(IF(MONTH(mois)=10,MATCH(IF(MONTH(mois)=10,profil,""),IF(MONTH(mois)=10,profil,""),0),"")=ROW(mois)-1,ROW(mois)-1,""),ROW($A2))),"")</f>
        <v/>
      </c>
      <c r="AD3" s="28">
        <f t="array" aca="1" ref="AD3" ca="1">SUMPRODUCT(MAX((profil=AC3)*(MONTH(mois)=10)*(montant)))</f>
        <v>0</v>
      </c>
      <c r="AF3" s="29" t="str">
        <f t="array" aca="1" ref="AF3" ca="1">IFERROR(INDEX(profil,SMALL(IF(IF(MONTH(mois)=11,MATCH(IF(MONTH(mois)=11,profil,""),IF(MONTH(mois)=11,profil,""),0),"")=ROW(mois)-1,ROW(mois)-1,""),ROW($A2))),"")</f>
        <v/>
      </c>
      <c r="AG3" s="30">
        <f t="array" aca="1" ref="AG3" ca="1">SUMPRODUCT(MAX((profil=AF3)*(MONTH(mois)=11)*(montant)))</f>
        <v>0</v>
      </c>
      <c r="AH3" s="34"/>
      <c r="AI3" s="31" t="str">
        <f t="array" aca="1" ref="AI3" ca="1">IFERROR(INDEX(profil,SMALL(IF(IF(MONTH(mois)=12,MATCH(IF(MONTH(mois)=12,profil,""),IF(MONTH(mois)=12,profil,""),0),"")=ROW(mois)-1,ROW(mois)-1,""),ROW($A2))),"")</f>
        <v/>
      </c>
      <c r="AJ3" s="32">
        <f t="array" aca="1" ref="AJ3" ca="1">SUMPRODUCT(MAX((profil=AI3)*(MONTH(mois)=12)*(montant)))</f>
        <v>0</v>
      </c>
    </row>
    <row r="4" spans="2:36">
      <c r="B4" s="9" t="str">
        <f t="array" aca="1" ref="B4" ca="1">IFERROR(INDEX(profil,SMALL(IF(IF(MONTH(mois)=1,MATCH(IF(MONTH(mois)=1,profil,""),IF(MONTH(mois)=1,profil,""),0),"")=ROW(mois)-1,ROW(mois)-1,""),ROW($A3))),"")</f>
        <v>MAXY Internet</v>
      </c>
      <c r="C4" s="10">
        <f ca="1">SUMPRODUCT(MAX((profil=B4)*(MONTH(mois)=1)*(montant)))</f>
        <v>1165224</v>
      </c>
      <c r="E4" s="11" t="str">
        <f t="array" aca="1" ref="E4" ca="1">IFERROR(INDEX(profil,SMALL(IF(IF(MONTH(mois)=2,MATCH(IF(MONTH(mois)=2,profil,""),IF(MONTH(mois)=2,profil,""),0),"")=ROW(mois)-1,ROW(mois)-1,""),ROW($A3))),"")</f>
        <v>No One Shot</v>
      </c>
      <c r="F4" s="12">
        <f t="array" aca="1" ref="F4" ca="1">SUMPRODUCT(MAX((profil=E4)*(MONTH(mois)=2)*(montant)))</f>
        <v>4120175</v>
      </c>
      <c r="H4" s="13" t="str">
        <f t="array" aca="1" ref="H4" ca="1">IFERROR(INDEX(profil,SMALL(IF(IF(MONTH(mois)=3,MATCH(IF(MONTH(mois)=3,profil,""),IF(MONTH(mois)=3,profil,""),0),"")=ROW(mois)-1,ROW(mois)-1,""),ROW($A3))),"")</f>
        <v>MAXY Hadra</v>
      </c>
      <c r="I4" s="14">
        <f t="array" aca="1" ref="I4" ca="1">SUMPRODUCT(MAX((profil=H4)*(MONTH(mois)=3)*(montant)))</f>
        <v>94389</v>
      </c>
      <c r="K4" s="15" t="str">
        <f t="array" aca="1" ref="K4" ca="1">IFERROR(INDEX(profil,SMALL(IF(IF(MONTH(mois)=4,MATCH(IF(MONTH(mois)=4,profil,""),IF(MONTH(mois)=4,profil,""),0),"")=ROW(mois)-1,ROW(mois)-1,""),ROW($A3))),"")</f>
        <v>MAXY Hadra</v>
      </c>
      <c r="L4" s="16">
        <f t="array" aca="1" ref="L4" ca="1">SUMPRODUCT(MAX((profil=K4)*(MONTH(mois)=4)*(montant)))</f>
        <v>248394</v>
      </c>
      <c r="N4" s="17" t="str">
        <f t="array" aca="1" ref="N4" ca="1">IFERROR(INDEX(profil,SMALL(IF(IF(MONTH(mois)=5,MATCH(IF(MONTH(mois)=5,profil,""),IF(MONTH(mois)=5,profil,""),0),"")=ROW(mois)-1,ROW(mois)-1,""),ROW($A3))),"")</f>
        <v/>
      </c>
      <c r="O4" s="18">
        <f t="array" aca="1" ref="O4" ca="1">SUMPRODUCT(MAX((profil=N4)*(MONTH(mois)=5)*(montant)))</f>
        <v>0</v>
      </c>
      <c r="Q4" s="19" t="str">
        <f t="array" aca="1" ref="Q4" ca="1">IFERROR(INDEX(profil,SMALL(IF(IF(MONTH(mois)=6,MATCH(IF(MONTH(mois)=6,profil,""),IF(MONTH(mois)=6,profil,""),0),"")=ROW(mois)-1,ROW(mois)-1,""),ROW($A3))),"")</f>
        <v/>
      </c>
      <c r="R4" s="20">
        <f t="array" aca="1" ref="R4" ca="1">SUMPRODUCT(MAX((profil=Q4)*(MONTH(mois)=6)*(montant)))</f>
        <v>0</v>
      </c>
      <c r="T4" s="21" t="str">
        <f t="array" aca="1" ref="T4" ca="1">IFERROR(INDEX(profil,SMALL(IF(IF(MONTH(mois)=7,MATCH(IF(MONTH(mois)=7,profil,""),IF(MONTH(mois)=7,profil,""),0),"")=ROW(mois)-1,ROW(mois)-1,""),ROW($A3))),"")</f>
        <v/>
      </c>
      <c r="U4" s="22">
        <f t="array" aca="1" ref="U4" ca="1">SUMPRODUCT(MAX((profil=T4)*(MONTH(mois)=7)*(montant)))</f>
        <v>0</v>
      </c>
      <c r="W4" s="23" t="str">
        <f t="array" aca="1" ref="W4" ca="1">IFERROR(INDEX(profil,SMALL(IF(IF(MONTH(mois)=8,MATCH(IF(MONTH(mois)=8,profil,""),IF(MONTH(mois)=8,profil,""),0),"")=ROW(mois)-1,ROW(mois)-1,""),ROW($A3))),"")</f>
        <v/>
      </c>
      <c r="X4" s="24">
        <f t="array" aca="1" ref="X4" ca="1">SUMPRODUCT(MAX((profil=W4)*(MONTH(mois)=8)*(montant)))</f>
        <v>0</v>
      </c>
      <c r="Z4" s="25" t="str">
        <f t="array" aca="1" ref="Z4" ca="1">IFERROR(INDEX(profil,SMALL(IF(IF(MONTH(mois)=9,MATCH(IF(MONTH(mois)=9,profil,""),IF(MONTH(mois)=9,profil,""),0),"")=ROW(mois)-1,ROW(mois)-1,""),ROW($A3))),"")</f>
        <v/>
      </c>
      <c r="AA4" s="26">
        <f t="array" aca="1" ref="AA4" ca="1">SUMPRODUCT(MAX((profil=Z4)*(MONTH(mois)=9)*(montant)))</f>
        <v>0</v>
      </c>
      <c r="AC4" s="27" t="str">
        <f t="array" aca="1" ref="AC4" ca="1">IFERROR(INDEX(profil,SMALL(IF(IF(MONTH(mois)=10,MATCH(IF(MONTH(mois)=10,profil,""),IF(MONTH(mois)=10,profil,""),0),"")=ROW(mois)-1,ROW(mois)-1,""),ROW($A3))),"")</f>
        <v/>
      </c>
      <c r="AD4" s="28">
        <f t="array" aca="1" ref="AD4" ca="1">SUMPRODUCT(MAX((profil=AC4)*(MONTH(mois)=10)*(montant)))</f>
        <v>0</v>
      </c>
      <c r="AF4" s="29" t="str">
        <f t="array" aca="1" ref="AF4" ca="1">IFERROR(INDEX(profil,SMALL(IF(IF(MONTH(mois)=11,MATCH(IF(MONTH(mois)=11,profil,""),IF(MONTH(mois)=11,profil,""),0),"")=ROW(mois)-1,ROW(mois)-1,""),ROW($A3))),"")</f>
        <v/>
      </c>
      <c r="AG4" s="30">
        <f t="array" aca="1" ref="AG4" ca="1">SUMPRODUCT(MAX((profil=AF4)*(MONTH(mois)=11)*(montant)))</f>
        <v>0</v>
      </c>
      <c r="AH4" s="34"/>
      <c r="AI4" s="31" t="str">
        <f t="array" aca="1" ref="AI4" ca="1">IFERROR(INDEX(profil,SMALL(IF(IF(MONTH(mois)=12,MATCH(IF(MONTH(mois)=12,profil,""),IF(MONTH(mois)=12,profil,""),0),"")=ROW(mois)-1,ROW(mois)-1,""),ROW($A3))),"")</f>
        <v/>
      </c>
      <c r="AJ4" s="32">
        <f t="array" aca="1" ref="AJ4" ca="1">SUMPRODUCT(MAX((profil=AI4)*(MONTH(mois)=12)*(montant)))</f>
        <v>0</v>
      </c>
    </row>
    <row r="5" spans="2:36">
      <c r="B5" s="9" t="str">
        <f t="array" aca="1" ref="B5" ca="1">IFERROR(INDEX(profil,SMALL(IF(IF(MONTH(mois)=1,MATCH(IF(MONTH(mois)=1,profil,""),IF(MONTH(mois)=1,profil,""),0),"")=ROW(mois)-1,ROW(mois)-1,""),ROW($A4))),"")</f>
        <v/>
      </c>
      <c r="C5" s="10">
        <f ca="1">SUMPRODUCT(MAX((profil=B5)*(MONTH(mois)=1)*(montant)))</f>
        <v>0</v>
      </c>
      <c r="E5" s="11" t="str">
        <f t="array" aca="1" ref="E5" ca="1">IFERROR(INDEX(profil,SMALL(IF(IF(MONTH(mois)=2,MATCH(IF(MONTH(mois)=2,profil,""),IF(MONTH(mois)=2,profil,""),0),"")=ROW(mois)-1,ROW(mois)-1,""),ROW($A4))),"")</f>
        <v/>
      </c>
      <c r="F5" s="12">
        <f t="array" aca="1" ref="F5" ca="1">SUMPRODUCT(MAX((profil=E5)*(MONTH(mois)=2)*(montant)))</f>
        <v>0</v>
      </c>
      <c r="H5" s="13" t="str">
        <f t="array" aca="1" ref="H5" ca="1">IFERROR(INDEX(profil,SMALL(IF(IF(MONTH(mois)=3,MATCH(IF(MONTH(mois)=3,profil,""),IF(MONTH(mois)=3,profil,""),0),"")=ROW(mois)-1,ROW(mois)-1,""),ROW($A4))),"")</f>
        <v>MAXY Internet</v>
      </c>
      <c r="I5" s="14">
        <f t="array" aca="1" ref="I5" ca="1">SUMPRODUCT(MAX((profil=H5)*(MONTH(mois)=3)*(montant)))</f>
        <v>1123714</v>
      </c>
      <c r="K5" s="15" t="str">
        <f t="array" aca="1" ref="K5" ca="1">IFERROR(INDEX(profil,SMALL(IF(IF(MONTH(mois)=4,MATCH(IF(MONTH(mois)=4,profil,""),IF(MONTH(mois)=4,profil,""),0),"")=ROW(mois)-1,ROW(mois)-1,""),ROW($A4))),"")</f>
        <v>MAXY Internet</v>
      </c>
      <c r="L5" s="16">
        <f t="array" aca="1" ref="L5" ca="1">SUMPRODUCT(MAX((profil=K5)*(MONTH(mois)=4)*(montant)))</f>
        <v>1024721</v>
      </c>
      <c r="N5" s="17" t="str">
        <f t="array" aca="1" ref="N5" ca="1">IFERROR(INDEX(profil,SMALL(IF(IF(MONTH(mois)=5,MATCH(IF(MONTH(mois)=5,profil,""),IF(MONTH(mois)=5,profil,""),0),"")=ROW(mois)-1,ROW(mois)-1,""),ROW($A4))),"")</f>
        <v/>
      </c>
      <c r="O5" s="18">
        <f t="array" aca="1" ref="O5" ca="1">SUMPRODUCT(MAX((profil=N5)*(MONTH(mois)=5)*(montant)))</f>
        <v>0</v>
      </c>
      <c r="Q5" s="19" t="str">
        <f t="array" aca="1" ref="Q5" ca="1">IFERROR(INDEX(profil,SMALL(IF(IF(MONTH(mois)=6,MATCH(IF(MONTH(mois)=6,profil,""),IF(MONTH(mois)=6,profil,""),0),"")=ROW(mois)-1,ROW(mois)-1,""),ROW($A4))),"")</f>
        <v/>
      </c>
      <c r="R5" s="20">
        <f t="array" aca="1" ref="R5" ca="1">SUMPRODUCT(MAX((profil=Q5)*(MONTH(mois)=6)*(montant)))</f>
        <v>0</v>
      </c>
      <c r="T5" s="21" t="str">
        <f t="array" aca="1" ref="T5" ca="1">IFERROR(INDEX(profil,SMALL(IF(IF(MONTH(mois)=7,MATCH(IF(MONTH(mois)=7,profil,""),IF(MONTH(mois)=7,profil,""),0),"")=ROW(mois)-1,ROW(mois)-1,""),ROW($A4))),"")</f>
        <v/>
      </c>
      <c r="U5" s="22">
        <f t="array" aca="1" ref="U5" ca="1">SUMPRODUCT(MAX((profil=T5)*(MONTH(mois)=7)*(montant)))</f>
        <v>0</v>
      </c>
      <c r="W5" s="23" t="str">
        <f t="array" aca="1" ref="W5" ca="1">IFERROR(INDEX(profil,SMALL(IF(IF(MONTH(mois)=8,MATCH(IF(MONTH(mois)=8,profil,""),IF(MONTH(mois)=8,profil,""),0),"")=ROW(mois)-1,ROW(mois)-1,""),ROW($A4))),"")</f>
        <v/>
      </c>
      <c r="X5" s="24">
        <f t="array" aca="1" ref="X5" ca="1">SUMPRODUCT(MAX((profil=W5)*(MONTH(mois)=8)*(montant)))</f>
        <v>0</v>
      </c>
      <c r="Z5" s="25" t="str">
        <f t="array" aca="1" ref="Z5" ca="1">IFERROR(INDEX(profil,SMALL(IF(IF(MONTH(mois)=9,MATCH(IF(MONTH(mois)=9,profil,""),IF(MONTH(mois)=9,profil,""),0),"")=ROW(mois)-1,ROW(mois)-1,""),ROW($A4))),"")</f>
        <v/>
      </c>
      <c r="AA5" s="26">
        <f t="array" aca="1" ref="AA5" ca="1">SUMPRODUCT(MAX((profil=Z5)*(MONTH(mois)=9)*(montant)))</f>
        <v>0</v>
      </c>
      <c r="AC5" s="27" t="str">
        <f t="array" aca="1" ref="AC5" ca="1">IFERROR(INDEX(profil,SMALL(IF(IF(MONTH(mois)=10,MATCH(IF(MONTH(mois)=10,profil,""),IF(MONTH(mois)=10,profil,""),0),"")=ROW(mois)-1,ROW(mois)-1,""),ROW($A4))),"")</f>
        <v/>
      </c>
      <c r="AD5" s="28">
        <f t="array" aca="1" ref="AD5" ca="1">SUMPRODUCT(MAX((profil=AC5)*(MONTH(mois)=10)*(montant)))</f>
        <v>0</v>
      </c>
      <c r="AF5" s="29" t="str">
        <f t="array" aca="1" ref="AF5" ca="1">IFERROR(INDEX(profil,SMALL(IF(IF(MONTH(mois)=11,MATCH(IF(MONTH(mois)=11,profil,""),IF(MONTH(mois)=11,profil,""),0),"")=ROW(mois)-1,ROW(mois)-1,""),ROW($A4))),"")</f>
        <v/>
      </c>
      <c r="AG5" s="30">
        <f t="array" aca="1" ref="AG5" ca="1">SUMPRODUCT(MAX((profil=AF5)*(MONTH(mois)=11)*(montant)))</f>
        <v>0</v>
      </c>
      <c r="AH5" s="34"/>
      <c r="AI5" s="31" t="str">
        <f t="array" aca="1" ref="AI5" ca="1">IFERROR(INDEX(profil,SMALL(IF(IF(MONTH(mois)=12,MATCH(IF(MONTH(mois)=12,profil,""),IF(MONTH(mois)=12,profil,""),0),"")=ROW(mois)-1,ROW(mois)-1,""),ROW($A4))),"")</f>
        <v/>
      </c>
      <c r="AJ5" s="32">
        <f t="array" aca="1" ref="AJ5" ca="1">SUMPRODUCT(MAX((profil=AI5)*(MONTH(mois)=12)*(montant)))</f>
        <v>0</v>
      </c>
    </row>
    <row r="6" spans="2:36">
      <c r="B6" s="9" t="str">
        <f t="array" aca="1" ref="B6" ca="1">IFERROR(INDEX(profil,SMALL(IF(IF(MONTH(mois)=1,MATCH(IF(MONTH(mois)=1,profil,""),IF(MONTH(mois)=1,profil,""),0),"")=ROW(mois)-1,ROW(mois)-1,""),ROW($A5))),"")</f>
        <v/>
      </c>
      <c r="C6" s="10">
        <f ca="1">SUMPRODUCT(MAX((profil=B6)*(MONTH(mois)=1)*(montant)))</f>
        <v>0</v>
      </c>
      <c r="E6" s="11" t="str">
        <f t="array" aca="1" ref="E6" ca="1">IFERROR(INDEX(profil,SMALL(IF(IF(MONTH(mois)=2,MATCH(IF(MONTH(mois)=2,profil,""),IF(MONTH(mois)=2,profil,""),0),"")=ROW(mois)-1,ROW(mois)-1,""),ROW($A5))),"")</f>
        <v/>
      </c>
      <c r="F6" s="12">
        <f t="array" aca="1" ref="F6" ca="1">SUMPRODUCT(MAX((profil=E6)*(MONTH(mois)=2)*(montant)))</f>
        <v>0</v>
      </c>
      <c r="H6" s="13" t="str">
        <f t="array" aca="1" ref="H6" ca="1">IFERROR(INDEX(profil,SMALL(IF(IF(MONTH(mois)=3,MATCH(IF(MONTH(mois)=3,profil,""),IF(MONTH(mois)=3,profil,""),0),"")=ROW(mois)-1,ROW(mois)-1,""),ROW($A5))),"")</f>
        <v>Super MAXY</v>
      </c>
      <c r="I6" s="14">
        <f t="array" aca="1" ref="I6" ca="1">SUMPRODUCT(MAX((profil=H6)*(MONTH(mois)=3)*(montant)))</f>
        <v>2667</v>
      </c>
      <c r="K6" s="15" t="str">
        <f t="array" aca="1" ref="K6" ca="1">IFERROR(INDEX(profil,SMALL(IF(IF(MONTH(mois)=4,MATCH(IF(MONTH(mois)=4,profil,""),IF(MONTH(mois)=4,profil,""),0),"")=ROW(mois)-1,ROW(mois)-1,""),ROW($A5))),"")</f>
        <v>Super MAXY</v>
      </c>
      <c r="L6" s="16">
        <f t="array" aca="1" ref="L6" ca="1">SUMPRODUCT(MAX((profil=K6)*(MONTH(mois)=4)*(montant)))</f>
        <v>7225</v>
      </c>
      <c r="N6" s="17" t="str">
        <f t="array" aca="1" ref="N6" ca="1">IFERROR(INDEX(profil,SMALL(IF(IF(MONTH(mois)=5,MATCH(IF(MONTH(mois)=5,profil,""),IF(MONTH(mois)=5,profil,""),0),"")=ROW(mois)-1,ROW(mois)-1,""),ROW($A5))),"")</f>
        <v/>
      </c>
      <c r="O6" s="18">
        <f t="array" aca="1" ref="O6" ca="1">SUMPRODUCT(MAX((profil=N6)*(MONTH(mois)=5)*(montant)))</f>
        <v>0</v>
      </c>
      <c r="Q6" s="19" t="str">
        <f t="array" aca="1" ref="Q6" ca="1">IFERROR(INDEX(profil,SMALL(IF(IF(MONTH(mois)=6,MATCH(IF(MONTH(mois)=6,profil,""),IF(MONTH(mois)=6,profil,""),0),"")=ROW(mois)-1,ROW(mois)-1,""),ROW($A5))),"")</f>
        <v/>
      </c>
      <c r="R6" s="20">
        <f t="array" aca="1" ref="R6" ca="1">SUMPRODUCT(MAX((profil=Q6)*(MONTH(mois)=6)*(montant)))</f>
        <v>0</v>
      </c>
      <c r="T6" s="21" t="str">
        <f t="array" aca="1" ref="T6" ca="1">IFERROR(INDEX(profil,SMALL(IF(IF(MONTH(mois)=7,MATCH(IF(MONTH(mois)=7,profil,""),IF(MONTH(mois)=7,profil,""),0),"")=ROW(mois)-1,ROW(mois)-1,""),ROW($A5))),"")</f>
        <v/>
      </c>
      <c r="U6" s="22">
        <f t="array" aca="1" ref="U6" ca="1">SUMPRODUCT(MAX((profil=T6)*(MONTH(mois)=7)*(montant)))</f>
        <v>0</v>
      </c>
      <c r="W6" s="23" t="str">
        <f t="array" aca="1" ref="W6" ca="1">IFERROR(INDEX(profil,SMALL(IF(IF(MONTH(mois)=8,MATCH(IF(MONTH(mois)=8,profil,""),IF(MONTH(mois)=8,profil,""),0),"")=ROW(mois)-1,ROW(mois)-1,""),ROW($A5))),"")</f>
        <v/>
      </c>
      <c r="X6" s="24">
        <f t="array" aca="1" ref="X6" ca="1">SUMPRODUCT(MAX((profil=W6)*(MONTH(mois)=8)*(montant)))</f>
        <v>0</v>
      </c>
      <c r="Z6" s="25" t="str">
        <f t="array" aca="1" ref="Z6" ca="1">IFERROR(INDEX(profil,SMALL(IF(IF(MONTH(mois)=9,MATCH(IF(MONTH(mois)=9,profil,""),IF(MONTH(mois)=9,profil,""),0),"")=ROW(mois)-1,ROW(mois)-1,""),ROW($A5))),"")</f>
        <v/>
      </c>
      <c r="AA6" s="26">
        <f t="array" aca="1" ref="AA6" ca="1">SUMPRODUCT(MAX((profil=Z6)*(MONTH(mois)=9)*(montant)))</f>
        <v>0</v>
      </c>
      <c r="AC6" s="27" t="str">
        <f t="array" aca="1" ref="AC6" ca="1">IFERROR(INDEX(profil,SMALL(IF(IF(MONTH(mois)=10,MATCH(IF(MONTH(mois)=10,profil,""),IF(MONTH(mois)=10,profil,""),0),"")=ROW(mois)-1,ROW(mois)-1,""),ROW($A5))),"")</f>
        <v/>
      </c>
      <c r="AD6" s="28">
        <f t="array" aca="1" ref="AD6" ca="1">SUMPRODUCT(MAX((profil=AC6)*(MONTH(mois)=10)*(montant)))</f>
        <v>0</v>
      </c>
      <c r="AF6" s="29" t="str">
        <f t="array" aca="1" ref="AF6" ca="1">IFERROR(INDEX(profil,SMALL(IF(IF(MONTH(mois)=11,MATCH(IF(MONTH(mois)=11,profil,""),IF(MONTH(mois)=11,profil,""),0),"")=ROW(mois)-1,ROW(mois)-1,""),ROW($A5))),"")</f>
        <v/>
      </c>
      <c r="AG6" s="30">
        <f t="array" aca="1" ref="AG6" ca="1">SUMPRODUCT(MAX((profil=AF6)*(MONTH(mois)=11)*(montant)))</f>
        <v>0</v>
      </c>
      <c r="AH6" s="34"/>
      <c r="AI6" s="31" t="str">
        <f t="array" aca="1" ref="AI6" ca="1">IFERROR(INDEX(profil,SMALL(IF(IF(MONTH(mois)=12,MATCH(IF(MONTH(mois)=12,profil,""),IF(MONTH(mois)=12,profil,""),0),"")=ROW(mois)-1,ROW(mois)-1,""),ROW($A5))),"")</f>
        <v/>
      </c>
      <c r="AJ6" s="32">
        <f t="array" aca="1" ref="AJ6" ca="1">SUMPRODUCT(MAX((profil=AI6)*(MONTH(mois)=12)*(montant)))</f>
        <v>0</v>
      </c>
    </row>
    <row r="7" spans="2:36">
      <c r="B7" s="9" t="str">
        <f t="array" aca="1" ref="B7" ca="1">IFERROR(INDEX(profil,SMALL(IF(IF(MONTH(mois)=1,MATCH(IF(MONTH(mois)=1,profil,""),IF(MONTH(mois)=1,profil,""),0),"")=ROW(mois)-1,ROW(mois)-1,""),ROW($A6))),"")</f>
        <v/>
      </c>
      <c r="C7" s="10">
        <f ca="1">SUMPRODUCT(MAX((profil=B7)*(MONTH(mois)=1)*(montant)))</f>
        <v>0</v>
      </c>
      <c r="E7" s="11" t="str">
        <f t="array" aca="1" ref="E7" ca="1">IFERROR(INDEX(profil,SMALL(IF(IF(MONTH(mois)=2,MATCH(IF(MONTH(mois)=2,profil,""),IF(MONTH(mois)=2,profil,""),0),"")=ROW(mois)-1,ROW(mois)-1,""),ROW($A6))),"")</f>
        <v/>
      </c>
      <c r="F7" s="12">
        <f t="array" aca="1" ref="F7" ca="1">SUMPRODUCT(MAX((profil=E7)*(MONTH(mois)=2)*(montant)))</f>
        <v>0</v>
      </c>
      <c r="H7" s="13" t="str">
        <f t="array" aca="1" ref="H7" ca="1">IFERROR(INDEX(profil,SMALL(IF(IF(MONTH(mois)=3,MATCH(IF(MONTH(mois)=3,profil,""),IF(MONTH(mois)=3,profil,""),0),"")=ROW(mois)-1,ROW(mois)-1,""),ROW($A6))),"")</f>
        <v/>
      </c>
      <c r="I7" s="14">
        <f t="array" aca="1" ref="I7" ca="1">SUMPRODUCT(MAX((profil=H7)*(MONTH(mois)=3)*(montant)))</f>
        <v>0</v>
      </c>
      <c r="K7" s="15" t="str">
        <f t="array" aca="1" ref="K7" ca="1">IFERROR(INDEX(profil,SMALL(IF(IF(MONTH(mois)=4,MATCH(IF(MONTH(mois)=4,profil,""),IF(MONTH(mois)=4,profil,""),0),"")=ROW(mois)-1,ROW(mois)-1,""),ROW($A6))),"")</f>
        <v/>
      </c>
      <c r="L7" s="16">
        <f t="array" aca="1" ref="L7" ca="1">SUMPRODUCT(MAX((profil=K7)*(MONTH(mois)=4)*(montant)))</f>
        <v>0</v>
      </c>
      <c r="N7" s="17" t="str">
        <f t="array" aca="1" ref="N7" ca="1">IFERROR(INDEX(profil,SMALL(IF(IF(MONTH(mois)=5,MATCH(IF(MONTH(mois)=5,profil,""),IF(MONTH(mois)=5,profil,""),0),"")=ROW(mois)-1,ROW(mois)-1,""),ROW($A6))),"")</f>
        <v/>
      </c>
      <c r="O7" s="18">
        <f t="array" aca="1" ref="O7" ca="1">SUMPRODUCT(MAX((profil=N7)*(MONTH(mois)=5)*(montant)))</f>
        <v>0</v>
      </c>
      <c r="Q7" s="19" t="str">
        <f t="array" aca="1" ref="Q7" ca="1">IFERROR(INDEX(profil,SMALL(IF(IF(MONTH(mois)=6,MATCH(IF(MONTH(mois)=6,profil,""),IF(MONTH(mois)=6,profil,""),0),"")=ROW(mois)-1,ROW(mois)-1,""),ROW($A6))),"")</f>
        <v/>
      </c>
      <c r="R7" s="20">
        <f t="array" aca="1" ref="R7" ca="1">SUMPRODUCT(MAX((profil=Q7)*(MONTH(mois)=6)*(montant)))</f>
        <v>0</v>
      </c>
      <c r="T7" s="21" t="str">
        <f t="array" aca="1" ref="T7" ca="1">IFERROR(INDEX(profil,SMALL(IF(IF(MONTH(mois)=7,MATCH(IF(MONTH(mois)=7,profil,""),IF(MONTH(mois)=7,profil,""),0),"")=ROW(mois)-1,ROW(mois)-1,""),ROW($A6))),"")</f>
        <v/>
      </c>
      <c r="U7" s="22">
        <f t="array" aca="1" ref="U7" ca="1">SUMPRODUCT(MAX((profil=T7)*(MONTH(mois)=7)*(montant)))</f>
        <v>0</v>
      </c>
      <c r="W7" s="23" t="str">
        <f t="array" aca="1" ref="W7" ca="1">IFERROR(INDEX(profil,SMALL(IF(IF(MONTH(mois)=8,MATCH(IF(MONTH(mois)=8,profil,""),IF(MONTH(mois)=8,profil,""),0),"")=ROW(mois)-1,ROW(mois)-1,""),ROW($A6))),"")</f>
        <v/>
      </c>
      <c r="X7" s="24">
        <f t="array" aca="1" ref="X7" ca="1">SUMPRODUCT(MAX((profil=W7)*(MONTH(mois)=8)*(montant)))</f>
        <v>0</v>
      </c>
      <c r="Z7" s="25" t="str">
        <f t="array" aca="1" ref="Z7" ca="1">IFERROR(INDEX(profil,SMALL(IF(IF(MONTH(mois)=9,MATCH(IF(MONTH(mois)=9,profil,""),IF(MONTH(mois)=9,profil,""),0),"")=ROW(mois)-1,ROW(mois)-1,""),ROW($A6))),"")</f>
        <v/>
      </c>
      <c r="AA7" s="26">
        <f t="array" aca="1" ref="AA7" ca="1">SUMPRODUCT(MAX((profil=Z7)*(MONTH(mois)=9)*(montant)))</f>
        <v>0</v>
      </c>
      <c r="AC7" s="27" t="str">
        <f t="array" aca="1" ref="AC7" ca="1">IFERROR(INDEX(profil,SMALL(IF(IF(MONTH(mois)=10,MATCH(IF(MONTH(mois)=10,profil,""),IF(MONTH(mois)=10,profil,""),0),"")=ROW(mois)-1,ROW(mois)-1,""),ROW($A6))),"")</f>
        <v/>
      </c>
      <c r="AD7" s="28">
        <f t="array" aca="1" ref="AD7" ca="1">SUMPRODUCT(MAX((profil=AC7)*(MONTH(mois)=10)*(montant)))</f>
        <v>0</v>
      </c>
      <c r="AF7" s="29" t="str">
        <f t="array" aca="1" ref="AF7" ca="1">IFERROR(INDEX(profil,SMALL(IF(IF(MONTH(mois)=11,MATCH(IF(MONTH(mois)=11,profil,""),IF(MONTH(mois)=11,profil,""),0),"")=ROW(mois)-1,ROW(mois)-1,""),ROW($A6))),"")</f>
        <v/>
      </c>
      <c r="AG7" s="30">
        <f t="array" aca="1" ref="AG7" ca="1">SUMPRODUCT(MAX((profil=AF7)*(MONTH(mois)=11)*(montant)))</f>
        <v>0</v>
      </c>
      <c r="AH7" s="34"/>
      <c r="AI7" s="31" t="str">
        <f t="array" aca="1" ref="AI7" ca="1">IFERROR(INDEX(profil,SMALL(IF(IF(MONTH(mois)=12,MATCH(IF(MONTH(mois)=12,profil,""),IF(MONTH(mois)=12,profil,""),0),"")=ROW(mois)-1,ROW(mois)-1,""),ROW($A6))),"")</f>
        <v/>
      </c>
      <c r="AJ7" s="32">
        <f t="array" aca="1" ref="AJ7" ca="1">SUMPRODUCT(MAX((profil=AI7)*(MONTH(mois)=12)*(montant)))</f>
        <v>0</v>
      </c>
    </row>
    <row r="8" spans="2:36">
      <c r="B8" s="9" t="str">
        <f t="array" aca="1" ref="B8" ca="1">IFERROR(INDEX(profil,SMALL(IF(IF(MONTH(mois)=1,MATCH(IF(MONTH(mois)=1,profil,""),IF(MONTH(mois)=1,profil,""),0),"")=ROW(mois)-1,ROW(mois)-1,""),ROW($A7))),"")</f>
        <v/>
      </c>
      <c r="C8" s="10">
        <f ca="1">SUMPRODUCT(MAX((profil=B8)*(MONTH(mois)=1)*(montant)))</f>
        <v>0</v>
      </c>
      <c r="E8" s="11" t="str">
        <f t="array" aca="1" ref="E8" ca="1">IFERROR(INDEX(profil,SMALL(IF(IF(MONTH(mois)=2,MATCH(IF(MONTH(mois)=2,profil,""),IF(MONTH(mois)=2,profil,""),0),"")=ROW(mois)-1,ROW(mois)-1,""),ROW($A7))),"")</f>
        <v/>
      </c>
      <c r="F8" s="12">
        <f t="array" aca="1" ref="F8" ca="1">SUMPRODUCT(MAX((profil=E8)*(MONTH(mois)=2)*(montant)))</f>
        <v>0</v>
      </c>
      <c r="H8" s="13" t="str">
        <f t="array" aca="1" ref="H8" ca="1">IFERROR(INDEX(profil,SMALL(IF(IF(MONTH(mois)=3,MATCH(IF(MONTH(mois)=3,profil,""),IF(MONTH(mois)=3,profil,""),0),"")=ROW(mois)-1,ROW(mois)-1,""),ROW($A7))),"")</f>
        <v/>
      </c>
      <c r="I8" s="14">
        <f t="array" aca="1" ref="I8" ca="1">SUMPRODUCT(MAX((profil=H8)*(MONTH(mois)=3)*(montant)))</f>
        <v>0</v>
      </c>
      <c r="K8" s="15" t="str">
        <f t="array" aca="1" ref="K8" ca="1">IFERROR(INDEX(profil,SMALL(IF(IF(MONTH(mois)=4,MATCH(IF(MONTH(mois)=4,profil,""),IF(MONTH(mois)=4,profil,""),0),"")=ROW(mois)-1,ROW(mois)-1,""),ROW($A7))),"")</f>
        <v/>
      </c>
      <c r="L8" s="16">
        <f t="array" aca="1" ref="L8" ca="1">SUMPRODUCT(MAX((profil=K8)*(MONTH(mois)=4)*(montant)))</f>
        <v>0</v>
      </c>
      <c r="N8" s="17" t="str">
        <f t="array" aca="1" ref="N8" ca="1">IFERROR(INDEX(profil,SMALL(IF(IF(MONTH(mois)=5,MATCH(IF(MONTH(mois)=5,profil,""),IF(MONTH(mois)=5,profil,""),0),"")=ROW(mois)-1,ROW(mois)-1,""),ROW($A7))),"")</f>
        <v/>
      </c>
      <c r="O8" s="18">
        <f t="array" aca="1" ref="O8" ca="1">SUMPRODUCT(MAX((profil=N8)*(MONTH(mois)=5)*(montant)))</f>
        <v>0</v>
      </c>
      <c r="Q8" s="19" t="str">
        <f t="array" aca="1" ref="Q8" ca="1">IFERROR(INDEX(profil,SMALL(IF(IF(MONTH(mois)=6,MATCH(IF(MONTH(mois)=6,profil,""),IF(MONTH(mois)=6,profil,""),0),"")=ROW(mois)-1,ROW(mois)-1,""),ROW($A7))),"")</f>
        <v/>
      </c>
      <c r="R8" s="20">
        <f t="array" aca="1" ref="R8" ca="1">SUMPRODUCT(MAX((profil=Q8)*(MONTH(mois)=6)*(montant)))</f>
        <v>0</v>
      </c>
      <c r="T8" s="21" t="str">
        <f t="array" aca="1" ref="T8" ca="1">IFERROR(INDEX(profil,SMALL(IF(IF(MONTH(mois)=7,MATCH(IF(MONTH(mois)=7,profil,""),IF(MONTH(mois)=7,profil,""),0),"")=ROW(mois)-1,ROW(mois)-1,""),ROW($A7))),"")</f>
        <v/>
      </c>
      <c r="U8" s="22">
        <f t="array" aca="1" ref="U8" ca="1">SUMPRODUCT(MAX((profil=T8)*(MONTH(mois)=7)*(montant)))</f>
        <v>0</v>
      </c>
      <c r="W8" s="23" t="str">
        <f t="array" aca="1" ref="W8" ca="1">IFERROR(INDEX(profil,SMALL(IF(IF(MONTH(mois)=8,MATCH(IF(MONTH(mois)=8,profil,""),IF(MONTH(mois)=8,profil,""),0),"")=ROW(mois)-1,ROW(mois)-1,""),ROW($A7))),"")</f>
        <v/>
      </c>
      <c r="X8" s="24">
        <f t="array" aca="1" ref="X8" ca="1">SUMPRODUCT(MAX((profil=W8)*(MONTH(mois)=8)*(montant)))</f>
        <v>0</v>
      </c>
      <c r="Z8" s="25" t="str">
        <f t="array" aca="1" ref="Z8" ca="1">IFERROR(INDEX(profil,SMALL(IF(IF(MONTH(mois)=9,MATCH(IF(MONTH(mois)=9,profil,""),IF(MONTH(mois)=9,profil,""),0),"")=ROW(mois)-1,ROW(mois)-1,""),ROW($A7))),"")</f>
        <v/>
      </c>
      <c r="AA8" s="26">
        <f t="array" aca="1" ref="AA8" ca="1">SUMPRODUCT(MAX((profil=Z8)*(MONTH(mois)=9)*(montant)))</f>
        <v>0</v>
      </c>
      <c r="AC8" s="27" t="str">
        <f t="array" aca="1" ref="AC8" ca="1">IFERROR(INDEX(profil,SMALL(IF(IF(MONTH(mois)=10,MATCH(IF(MONTH(mois)=10,profil,""),IF(MONTH(mois)=10,profil,""),0),"")=ROW(mois)-1,ROW(mois)-1,""),ROW($A7))),"")</f>
        <v/>
      </c>
      <c r="AD8" s="28">
        <f t="array" aca="1" ref="AD8" ca="1">SUMPRODUCT(MAX((profil=AC8)*(MONTH(mois)=10)*(montant)))</f>
        <v>0</v>
      </c>
      <c r="AF8" s="29" t="str">
        <f t="array" aca="1" ref="AF8" ca="1">IFERROR(INDEX(profil,SMALL(IF(IF(MONTH(mois)=11,MATCH(IF(MONTH(mois)=11,profil,""),IF(MONTH(mois)=11,profil,""),0),"")=ROW(mois)-1,ROW(mois)-1,""),ROW($A7))),"")</f>
        <v/>
      </c>
      <c r="AG8" s="30">
        <f t="array" aca="1" ref="AG8" ca="1">SUMPRODUCT(MAX((profil=AF8)*(MONTH(mois)=11)*(montant)))</f>
        <v>0</v>
      </c>
      <c r="AH8" s="34"/>
      <c r="AI8" s="31" t="str">
        <f t="array" aca="1" ref="AI8" ca="1">IFERROR(INDEX(profil,SMALL(IF(IF(MONTH(mois)=12,MATCH(IF(MONTH(mois)=12,profil,""),IF(MONTH(mois)=12,profil,""),0),"")=ROW(mois)-1,ROW(mois)-1,""),ROW($A7))),"")</f>
        <v/>
      </c>
      <c r="AJ8" s="32">
        <f t="array" aca="1" ref="AJ8" ca="1">SUMPRODUCT(MAX((profil=AI8)*(MONTH(mois)=12)*(montant)))</f>
        <v>0</v>
      </c>
    </row>
    <row r="9" spans="2:36">
      <c r="B9" s="9" t="str">
        <f t="array" aca="1" ref="B9" ca="1">IFERROR(INDEX(profil,SMALL(IF(IF(MONTH(mois)=1,MATCH(IF(MONTH(mois)=1,profil,""),IF(MONTH(mois)=1,profil,""),0),"")=ROW(mois)-1,ROW(mois)-1,""),ROW($A8))),"")</f>
        <v/>
      </c>
      <c r="C9" s="10">
        <f ca="1">SUMPRODUCT(MAX((profil=B9)*(MONTH(mois)=1)*(montant)))</f>
        <v>0</v>
      </c>
      <c r="E9" s="11" t="str">
        <f t="array" aca="1" ref="E9" ca="1">IFERROR(INDEX(profil,SMALL(IF(IF(MONTH(mois)=2,MATCH(IF(MONTH(mois)=2,profil,""),IF(MONTH(mois)=2,profil,""),0),"")=ROW(mois)-1,ROW(mois)-1,""),ROW($A8))),"")</f>
        <v/>
      </c>
      <c r="F9" s="12">
        <f t="array" aca="1" ref="F9" ca="1">SUMPRODUCT(MAX((profil=E9)*(MONTH(mois)=2)*(montant)))</f>
        <v>0</v>
      </c>
      <c r="H9" s="13" t="str">
        <f t="array" aca="1" ref="H9" ca="1">IFERROR(INDEX(profil,SMALL(IF(IF(MONTH(mois)=3,MATCH(IF(MONTH(mois)=3,profil,""),IF(MONTH(mois)=3,profil,""),0),"")=ROW(mois)-1,ROW(mois)-1,""),ROW($A8))),"")</f>
        <v/>
      </c>
      <c r="I9" s="14">
        <f t="array" aca="1" ref="I9" ca="1">SUMPRODUCT(MAX((profil=H9)*(MONTH(mois)=3)*(montant)))</f>
        <v>0</v>
      </c>
      <c r="K9" s="15" t="str">
        <f t="array" aca="1" ref="K9" ca="1">IFERROR(INDEX(profil,SMALL(IF(IF(MONTH(mois)=4,MATCH(IF(MONTH(mois)=4,profil,""),IF(MONTH(mois)=4,profil,""),0),"")=ROW(mois)-1,ROW(mois)-1,""),ROW($A8))),"")</f>
        <v/>
      </c>
      <c r="L9" s="16">
        <f t="array" aca="1" ref="L9" ca="1">SUMPRODUCT(MAX((profil=K9)*(MONTH(mois)=4)*(montant)))</f>
        <v>0</v>
      </c>
      <c r="N9" s="17" t="str">
        <f t="array" aca="1" ref="N9" ca="1">IFERROR(INDEX(profil,SMALL(IF(IF(MONTH(mois)=5,MATCH(IF(MONTH(mois)=5,profil,""),IF(MONTH(mois)=5,profil,""),0),"")=ROW(mois)-1,ROW(mois)-1,""),ROW($A8))),"")</f>
        <v/>
      </c>
      <c r="O9" s="18">
        <f t="array" aca="1" ref="O9" ca="1">SUMPRODUCT(MAX((profil=N9)*(MONTH(mois)=5)*(montant)))</f>
        <v>0</v>
      </c>
      <c r="Q9" s="19" t="str">
        <f t="array" aca="1" ref="Q9" ca="1">IFERROR(INDEX(profil,SMALL(IF(IF(MONTH(mois)=6,MATCH(IF(MONTH(mois)=6,profil,""),IF(MONTH(mois)=6,profil,""),0),"")=ROW(mois)-1,ROW(mois)-1,""),ROW($A8))),"")</f>
        <v/>
      </c>
      <c r="R9" s="20">
        <f t="array" aca="1" ref="R9" ca="1">SUMPRODUCT(MAX((profil=Q9)*(MONTH(mois)=6)*(montant)))</f>
        <v>0</v>
      </c>
      <c r="T9" s="21" t="str">
        <f t="array" aca="1" ref="T9" ca="1">IFERROR(INDEX(profil,SMALL(IF(IF(MONTH(mois)=7,MATCH(IF(MONTH(mois)=7,profil,""),IF(MONTH(mois)=7,profil,""),0),"")=ROW(mois)-1,ROW(mois)-1,""),ROW($A8))),"")</f>
        <v/>
      </c>
      <c r="U9" s="22">
        <f t="array" aca="1" ref="U9" ca="1">SUMPRODUCT(MAX((profil=T9)*(MONTH(mois)=7)*(montant)))</f>
        <v>0</v>
      </c>
      <c r="W9" s="23" t="str">
        <f t="array" aca="1" ref="W9" ca="1">IFERROR(INDEX(profil,SMALL(IF(IF(MONTH(mois)=8,MATCH(IF(MONTH(mois)=8,profil,""),IF(MONTH(mois)=8,profil,""),0),"")=ROW(mois)-1,ROW(mois)-1,""),ROW($A8))),"")</f>
        <v/>
      </c>
      <c r="X9" s="24">
        <f t="array" aca="1" ref="X9" ca="1">SUMPRODUCT(MAX((profil=W9)*(MONTH(mois)=8)*(montant)))</f>
        <v>0</v>
      </c>
      <c r="Z9" s="25" t="str">
        <f t="array" aca="1" ref="Z9" ca="1">IFERROR(INDEX(profil,SMALL(IF(IF(MONTH(mois)=9,MATCH(IF(MONTH(mois)=9,profil,""),IF(MONTH(mois)=9,profil,""),0),"")=ROW(mois)-1,ROW(mois)-1,""),ROW($A8))),"")</f>
        <v/>
      </c>
      <c r="AA9" s="26">
        <f t="array" aca="1" ref="AA9" ca="1">SUMPRODUCT(MAX((profil=Z9)*(MONTH(mois)=9)*(montant)))</f>
        <v>0</v>
      </c>
      <c r="AC9" s="27" t="str">
        <f t="array" aca="1" ref="AC9" ca="1">IFERROR(INDEX(profil,SMALL(IF(IF(MONTH(mois)=10,MATCH(IF(MONTH(mois)=10,profil,""),IF(MONTH(mois)=10,profil,""),0),"")=ROW(mois)-1,ROW(mois)-1,""),ROW($A8))),"")</f>
        <v/>
      </c>
      <c r="AD9" s="28">
        <f t="array" aca="1" ref="AD9" ca="1">SUMPRODUCT(MAX((profil=AC9)*(MONTH(mois)=10)*(montant)))</f>
        <v>0</v>
      </c>
      <c r="AF9" s="29" t="str">
        <f t="array" aca="1" ref="AF9" ca="1">IFERROR(INDEX(profil,SMALL(IF(IF(MONTH(mois)=11,MATCH(IF(MONTH(mois)=11,profil,""),IF(MONTH(mois)=11,profil,""),0),"")=ROW(mois)-1,ROW(mois)-1,""),ROW($A8))),"")</f>
        <v/>
      </c>
      <c r="AG9" s="30">
        <f t="array" aca="1" ref="AG9" ca="1">SUMPRODUCT(MAX((profil=AF9)*(MONTH(mois)=11)*(montant)))</f>
        <v>0</v>
      </c>
      <c r="AH9" s="34"/>
      <c r="AI9" s="31" t="str">
        <f t="array" aca="1" ref="AI9" ca="1">IFERROR(INDEX(profil,SMALL(IF(IF(MONTH(mois)=12,MATCH(IF(MONTH(mois)=12,profil,""),IF(MONTH(mois)=12,profil,""),0),"")=ROW(mois)-1,ROW(mois)-1,""),ROW($A8))),"")</f>
        <v/>
      </c>
      <c r="AJ9" s="32">
        <f t="array" aca="1" ref="AJ9" ca="1">SUMPRODUCT(MAX((profil=AI9)*(MONTH(mois)=12)*(montant)))</f>
        <v>0</v>
      </c>
    </row>
    <row r="10" spans="2:36">
      <c r="B10" s="9" t="str">
        <f t="array" aca="1" ref="B10" ca="1">IFERROR(INDEX(profil,SMALL(IF(IF(MONTH(mois)=1,MATCH(IF(MONTH(mois)=1,profil,""),IF(MONTH(mois)=1,profil,""),0),"")=ROW(mois)-1,ROW(mois)-1,""),ROW($A9))),"")</f>
        <v/>
      </c>
      <c r="C10" s="10">
        <f ca="1">SUMPRODUCT(MAX((profil=B10)*(MONTH(mois)=1)*(montant)))</f>
        <v>0</v>
      </c>
      <c r="E10" s="11" t="str">
        <f t="array" aca="1" ref="E10" ca="1">IFERROR(INDEX(profil,SMALL(IF(IF(MONTH(mois)=2,MATCH(IF(MONTH(mois)=2,profil,""),IF(MONTH(mois)=2,profil,""),0),"")=ROW(mois)-1,ROW(mois)-1,""),ROW($A9))),"")</f>
        <v/>
      </c>
      <c r="F10" s="12">
        <f t="array" aca="1" ref="F10" ca="1">SUMPRODUCT(MAX((profil=E10)*(MONTH(mois)=2)*(montant)))</f>
        <v>0</v>
      </c>
      <c r="H10" s="13" t="str">
        <f t="array" aca="1" ref="H10" ca="1">IFERROR(INDEX(profil,SMALL(IF(IF(MONTH(mois)=3,MATCH(IF(MONTH(mois)=3,profil,""),IF(MONTH(mois)=3,profil,""),0),"")=ROW(mois)-1,ROW(mois)-1,""),ROW($A9))),"")</f>
        <v/>
      </c>
      <c r="I10" s="14">
        <f t="array" aca="1" ref="I10" ca="1">SUMPRODUCT(MAX((profil=H10)*(MONTH(mois)=3)*(montant)))</f>
        <v>0</v>
      </c>
      <c r="K10" s="15" t="str">
        <f t="array" aca="1" ref="K10" ca="1">IFERROR(INDEX(profil,SMALL(IF(IF(MONTH(mois)=4,MATCH(IF(MONTH(mois)=4,profil,""),IF(MONTH(mois)=4,profil,""),0),"")=ROW(mois)-1,ROW(mois)-1,""),ROW($A9))),"")</f>
        <v/>
      </c>
      <c r="L10" s="16">
        <f t="array" aca="1" ref="L10" ca="1">SUMPRODUCT(MAX((profil=K10)*(MONTH(mois)=4)*(montant)))</f>
        <v>0</v>
      </c>
      <c r="N10" s="17" t="str">
        <f t="array" aca="1" ref="N10" ca="1">IFERROR(INDEX(profil,SMALL(IF(IF(MONTH(mois)=5,MATCH(IF(MONTH(mois)=5,profil,""),IF(MONTH(mois)=5,profil,""),0),"")=ROW(mois)-1,ROW(mois)-1,""),ROW($A9))),"")</f>
        <v/>
      </c>
      <c r="O10" s="18">
        <f t="array" aca="1" ref="O10" ca="1">SUMPRODUCT(MAX((profil=N10)*(MONTH(mois)=5)*(montant)))</f>
        <v>0</v>
      </c>
      <c r="Q10" s="19" t="str">
        <f t="array" aca="1" ref="Q10" ca="1">IFERROR(INDEX(profil,SMALL(IF(IF(MONTH(mois)=6,MATCH(IF(MONTH(mois)=6,profil,""),IF(MONTH(mois)=6,profil,""),0),"")=ROW(mois)-1,ROW(mois)-1,""),ROW($A9))),"")</f>
        <v/>
      </c>
      <c r="R10" s="20">
        <f t="array" aca="1" ref="R10" ca="1">SUMPRODUCT(MAX((profil=Q10)*(MONTH(mois)=6)*(montant)))</f>
        <v>0</v>
      </c>
      <c r="T10" s="21" t="str">
        <f t="array" aca="1" ref="T10" ca="1">IFERROR(INDEX(profil,SMALL(IF(IF(MONTH(mois)=7,MATCH(IF(MONTH(mois)=7,profil,""),IF(MONTH(mois)=7,profil,""),0),"")=ROW(mois)-1,ROW(mois)-1,""),ROW($A9))),"")</f>
        <v/>
      </c>
      <c r="U10" s="22">
        <f t="array" aca="1" ref="U10" ca="1">SUMPRODUCT(MAX((profil=T10)*(MONTH(mois)=7)*(montant)))</f>
        <v>0</v>
      </c>
      <c r="W10" s="23" t="str">
        <f t="array" aca="1" ref="W10" ca="1">IFERROR(INDEX(profil,SMALL(IF(IF(MONTH(mois)=8,MATCH(IF(MONTH(mois)=8,profil,""),IF(MONTH(mois)=8,profil,""),0),"")=ROW(mois)-1,ROW(mois)-1,""),ROW($A9))),"")</f>
        <v/>
      </c>
      <c r="X10" s="24">
        <f t="array" aca="1" ref="X10" ca="1">SUMPRODUCT(MAX((profil=W10)*(MONTH(mois)=8)*(montant)))</f>
        <v>0</v>
      </c>
      <c r="Z10" s="25" t="str">
        <f t="array" aca="1" ref="Z10" ca="1">IFERROR(INDEX(profil,SMALL(IF(IF(MONTH(mois)=9,MATCH(IF(MONTH(mois)=9,profil,""),IF(MONTH(mois)=9,profil,""),0),"")=ROW(mois)-1,ROW(mois)-1,""),ROW($A9))),"")</f>
        <v/>
      </c>
      <c r="AA10" s="26">
        <f t="array" aca="1" ref="AA10" ca="1">SUMPRODUCT(MAX((profil=Z10)*(MONTH(mois)=9)*(montant)))</f>
        <v>0</v>
      </c>
      <c r="AC10" s="27" t="str">
        <f t="array" aca="1" ref="AC10" ca="1">IFERROR(INDEX(profil,SMALL(IF(IF(MONTH(mois)=10,MATCH(IF(MONTH(mois)=10,profil,""),IF(MONTH(mois)=10,profil,""),0),"")=ROW(mois)-1,ROW(mois)-1,""),ROW($A9))),"")</f>
        <v/>
      </c>
      <c r="AD10" s="28">
        <f t="array" aca="1" ref="AD10" ca="1">SUMPRODUCT(MAX((profil=AC10)*(MONTH(mois)=10)*(montant)))</f>
        <v>0</v>
      </c>
      <c r="AF10" s="29" t="str">
        <f t="array" aca="1" ref="AF10" ca="1">IFERROR(INDEX(profil,SMALL(IF(IF(MONTH(mois)=11,MATCH(IF(MONTH(mois)=11,profil,""),IF(MONTH(mois)=11,profil,""),0),"")=ROW(mois)-1,ROW(mois)-1,""),ROW($A9))),"")</f>
        <v/>
      </c>
      <c r="AG10" s="30">
        <f t="array" aca="1" ref="AG10" ca="1">SUMPRODUCT(MAX((profil=AF10)*(MONTH(mois)=11)*(montant)))</f>
        <v>0</v>
      </c>
      <c r="AH10" s="34"/>
      <c r="AI10" s="31" t="str">
        <f t="array" aca="1" ref="AI10" ca="1">IFERROR(INDEX(profil,SMALL(IF(IF(MONTH(mois)=12,MATCH(IF(MONTH(mois)=12,profil,""),IF(MONTH(mois)=12,profil,""),0),"")=ROW(mois)-1,ROW(mois)-1,""),ROW($A9))),"")</f>
        <v/>
      </c>
      <c r="AJ10" s="32">
        <f t="array" aca="1" ref="AJ10" ca="1">SUMPRODUCT(MAX((profil=AI10)*(MONTH(mois)=12)*(montant)))</f>
        <v>0</v>
      </c>
    </row>
    <row r="11" spans="2:36">
      <c r="B11" s="9" t="str">
        <f t="array" aca="1" ref="B11" ca="1">IFERROR(INDEX(profil,SMALL(IF(IF(MONTH(mois)=1,MATCH(IF(MONTH(mois)=1,profil,""),IF(MONTH(mois)=1,profil,""),0),"")=ROW(mois)-1,ROW(mois)-1,""),ROW($A10))),"")</f>
        <v/>
      </c>
      <c r="C11" s="10">
        <f ca="1">SUMPRODUCT(MAX((profil=B11)*(MONTH(mois)=1)*(montant)))</f>
        <v>0</v>
      </c>
      <c r="E11" s="11" t="str">
        <f t="array" aca="1" ref="E11" ca="1">IFERROR(INDEX(profil,SMALL(IF(IF(MONTH(mois)=2,MATCH(IF(MONTH(mois)=2,profil,""),IF(MONTH(mois)=2,profil,""),0),"")=ROW(mois)-1,ROW(mois)-1,""),ROW($A10))),"")</f>
        <v/>
      </c>
      <c r="F11" s="12">
        <f t="array" aca="1" ref="F11" ca="1">SUMPRODUCT(MAX((profil=E11)*(MONTH(mois)=2)*(montant)))</f>
        <v>0</v>
      </c>
      <c r="H11" s="13" t="str">
        <f t="array" aca="1" ref="H11" ca="1">IFERROR(INDEX(profil,SMALL(IF(IF(MONTH(mois)=3,MATCH(IF(MONTH(mois)=3,profil,""),IF(MONTH(mois)=3,profil,""),0),"")=ROW(mois)-1,ROW(mois)-1,""),ROW($A10))),"")</f>
        <v/>
      </c>
      <c r="I11" s="14">
        <f t="array" aca="1" ref="I11" ca="1">SUMPRODUCT(MAX((profil=H11)*(MONTH(mois)=3)*(montant)))</f>
        <v>0</v>
      </c>
      <c r="K11" s="15" t="str">
        <f t="array" aca="1" ref="K11" ca="1">IFERROR(INDEX(profil,SMALL(IF(IF(MONTH(mois)=4,MATCH(IF(MONTH(mois)=4,profil,""),IF(MONTH(mois)=4,profil,""),0),"")=ROW(mois)-1,ROW(mois)-1,""),ROW($A10))),"")</f>
        <v/>
      </c>
      <c r="L11" s="16">
        <f t="array" aca="1" ref="L11" ca="1">SUMPRODUCT(MAX((profil=K11)*(MONTH(mois)=4)*(montant)))</f>
        <v>0</v>
      </c>
      <c r="N11" s="17" t="str">
        <f t="array" aca="1" ref="N11" ca="1">IFERROR(INDEX(profil,SMALL(IF(IF(MONTH(mois)=5,MATCH(IF(MONTH(mois)=5,profil,""),IF(MONTH(mois)=5,profil,""),0),"")=ROW(mois)-1,ROW(mois)-1,""),ROW($A10))),"")</f>
        <v/>
      </c>
      <c r="O11" s="18">
        <f t="array" aca="1" ref="O11" ca="1">SUMPRODUCT(MAX((profil=N11)*(MONTH(mois)=5)*(montant)))</f>
        <v>0</v>
      </c>
      <c r="Q11" s="19" t="str">
        <f t="array" aca="1" ref="Q11" ca="1">IFERROR(INDEX(profil,SMALL(IF(IF(MONTH(mois)=6,MATCH(IF(MONTH(mois)=6,profil,""),IF(MONTH(mois)=6,profil,""),0),"")=ROW(mois)-1,ROW(mois)-1,""),ROW($A10))),"")</f>
        <v/>
      </c>
      <c r="R11" s="20">
        <f t="array" aca="1" ref="R11" ca="1">SUMPRODUCT(MAX((profil=Q11)*(MONTH(mois)=6)*(montant)))</f>
        <v>0</v>
      </c>
      <c r="T11" s="21" t="str">
        <f t="array" aca="1" ref="T11" ca="1">IFERROR(INDEX(profil,SMALL(IF(IF(MONTH(mois)=7,MATCH(IF(MONTH(mois)=7,profil,""),IF(MONTH(mois)=7,profil,""),0),"")=ROW(mois)-1,ROW(mois)-1,""),ROW($A10))),"")</f>
        <v/>
      </c>
      <c r="U11" s="22">
        <f t="array" aca="1" ref="U11" ca="1">SUMPRODUCT(MAX((profil=T11)*(MONTH(mois)=7)*(montant)))</f>
        <v>0</v>
      </c>
      <c r="W11" s="23" t="str">
        <f t="array" aca="1" ref="W11" ca="1">IFERROR(INDEX(profil,SMALL(IF(IF(MONTH(mois)=8,MATCH(IF(MONTH(mois)=8,profil,""),IF(MONTH(mois)=8,profil,""),0),"")=ROW(mois)-1,ROW(mois)-1,""),ROW($A10))),"")</f>
        <v/>
      </c>
      <c r="X11" s="24">
        <f t="array" aca="1" ref="X11" ca="1">SUMPRODUCT(MAX((profil=W11)*(MONTH(mois)=8)*(montant)))</f>
        <v>0</v>
      </c>
      <c r="Z11" s="25" t="str">
        <f t="array" aca="1" ref="Z11" ca="1">IFERROR(INDEX(profil,SMALL(IF(IF(MONTH(mois)=9,MATCH(IF(MONTH(mois)=9,profil,""),IF(MONTH(mois)=9,profil,""),0),"")=ROW(mois)-1,ROW(mois)-1,""),ROW($A10))),"")</f>
        <v/>
      </c>
      <c r="AA11" s="26">
        <f t="array" aca="1" ref="AA11" ca="1">SUMPRODUCT(MAX((profil=Z11)*(MONTH(mois)=9)*(montant)))</f>
        <v>0</v>
      </c>
      <c r="AC11" s="27" t="str">
        <f t="array" aca="1" ref="AC11" ca="1">IFERROR(INDEX(profil,SMALL(IF(IF(MONTH(mois)=10,MATCH(IF(MONTH(mois)=10,profil,""),IF(MONTH(mois)=10,profil,""),0),"")=ROW(mois)-1,ROW(mois)-1,""),ROW($A10))),"")</f>
        <v/>
      </c>
      <c r="AD11" s="28">
        <f t="array" aca="1" ref="AD11" ca="1">SUMPRODUCT(MAX((profil=AC11)*(MONTH(mois)=10)*(montant)))</f>
        <v>0</v>
      </c>
      <c r="AF11" s="29" t="str">
        <f t="array" aca="1" ref="AF11" ca="1">IFERROR(INDEX(profil,SMALL(IF(IF(MONTH(mois)=11,MATCH(IF(MONTH(mois)=11,profil,""),IF(MONTH(mois)=11,profil,""),0),"")=ROW(mois)-1,ROW(mois)-1,""),ROW($A10))),"")</f>
        <v/>
      </c>
      <c r="AG11" s="30">
        <f t="array" aca="1" ref="AG11" ca="1">SUMPRODUCT(MAX((profil=AF11)*(MONTH(mois)=11)*(montant)))</f>
        <v>0</v>
      </c>
      <c r="AH11" s="34"/>
      <c r="AI11" s="31" t="str">
        <f t="array" aca="1" ref="AI11" ca="1">IFERROR(INDEX(profil,SMALL(IF(IF(MONTH(mois)=12,MATCH(IF(MONTH(mois)=12,profil,""),IF(MONTH(mois)=12,profil,""),0),"")=ROW(mois)-1,ROW(mois)-1,""),ROW($A10))),"")</f>
        <v/>
      </c>
      <c r="AJ11" s="32">
        <f t="array" aca="1" ref="AJ11" ca="1">SUMPRODUCT(MAX((profil=AI11)*(MONTH(mois)=12)*(montant)))</f>
        <v>0</v>
      </c>
    </row>
    <row r="12" spans="2:36">
      <c r="B12" s="9" t="str">
        <f t="array" aca="1" ref="B12" ca="1">IFERROR(INDEX(profil,SMALL(IF(IF(MONTH(mois)=1,MATCH(IF(MONTH(mois)=1,profil,""),IF(MONTH(mois)=1,profil,""),0),"")=ROW(mois)-1,ROW(mois)-1,""),ROW($A11))),"")</f>
        <v/>
      </c>
      <c r="C12" s="10">
        <f ca="1">SUMPRODUCT(MAX((profil=B12)*(MONTH(mois)=1)*(montant)))</f>
        <v>0</v>
      </c>
      <c r="E12" s="11" t="str">
        <f t="array" aca="1" ref="E12" ca="1">IFERROR(INDEX(profil,SMALL(IF(IF(MONTH(mois)=2,MATCH(IF(MONTH(mois)=2,profil,""),IF(MONTH(mois)=2,profil,""),0),"")=ROW(mois)-1,ROW(mois)-1,""),ROW($A11))),"")</f>
        <v/>
      </c>
      <c r="F12" s="12">
        <f t="array" aca="1" ref="F12" ca="1">SUMPRODUCT(MAX((profil=E12)*(MONTH(mois)=2)*(montant)))</f>
        <v>0</v>
      </c>
      <c r="H12" s="13" t="str">
        <f t="array" aca="1" ref="H12" ca="1">IFERROR(INDEX(profil,SMALL(IF(IF(MONTH(mois)=3,MATCH(IF(MONTH(mois)=3,profil,""),IF(MONTH(mois)=3,profil,""),0),"")=ROW(mois)-1,ROW(mois)-1,""),ROW($A11))),"")</f>
        <v/>
      </c>
      <c r="I12" s="14">
        <f t="array" aca="1" ref="I12" ca="1">SUMPRODUCT(MAX((profil=H12)*(MONTH(mois)=3)*(montant)))</f>
        <v>0</v>
      </c>
      <c r="K12" s="15" t="str">
        <f t="array" aca="1" ref="K12" ca="1">IFERROR(INDEX(profil,SMALL(IF(IF(MONTH(mois)=4,MATCH(IF(MONTH(mois)=4,profil,""),IF(MONTH(mois)=4,profil,""),0),"")=ROW(mois)-1,ROW(mois)-1,""),ROW($A11))),"")</f>
        <v/>
      </c>
      <c r="L12" s="16">
        <f t="array" aca="1" ref="L12" ca="1">SUMPRODUCT(MAX((profil=K12)*(MONTH(mois)=4)*(montant)))</f>
        <v>0</v>
      </c>
      <c r="N12" s="17" t="str">
        <f t="array" aca="1" ref="N12" ca="1">IFERROR(INDEX(profil,SMALL(IF(IF(MONTH(mois)=5,MATCH(IF(MONTH(mois)=5,profil,""),IF(MONTH(mois)=5,profil,""),0),"")=ROW(mois)-1,ROW(mois)-1,""),ROW($A11))),"")</f>
        <v/>
      </c>
      <c r="O12" s="18">
        <f t="array" aca="1" ref="O12" ca="1">SUMPRODUCT(MAX((profil=N12)*(MONTH(mois)=5)*(montant)))</f>
        <v>0</v>
      </c>
      <c r="Q12" s="19" t="str">
        <f t="array" aca="1" ref="Q12" ca="1">IFERROR(INDEX(profil,SMALL(IF(IF(MONTH(mois)=6,MATCH(IF(MONTH(mois)=6,profil,""),IF(MONTH(mois)=6,profil,""),0),"")=ROW(mois)-1,ROW(mois)-1,""),ROW($A11))),"")</f>
        <v/>
      </c>
      <c r="R12" s="20">
        <f t="array" aca="1" ref="R12" ca="1">SUMPRODUCT(MAX((profil=Q12)*(MONTH(mois)=6)*(montant)))</f>
        <v>0</v>
      </c>
      <c r="T12" s="21" t="str">
        <f t="array" aca="1" ref="T12" ca="1">IFERROR(INDEX(profil,SMALL(IF(IF(MONTH(mois)=7,MATCH(IF(MONTH(mois)=7,profil,""),IF(MONTH(mois)=7,profil,""),0),"")=ROW(mois)-1,ROW(mois)-1,""),ROW($A11))),"")</f>
        <v/>
      </c>
      <c r="U12" s="22">
        <f t="array" aca="1" ref="U12" ca="1">SUMPRODUCT(MAX((profil=T12)*(MONTH(mois)=7)*(montant)))</f>
        <v>0</v>
      </c>
      <c r="W12" s="23" t="str">
        <f t="array" aca="1" ref="W12" ca="1">IFERROR(INDEX(profil,SMALL(IF(IF(MONTH(mois)=8,MATCH(IF(MONTH(mois)=8,profil,""),IF(MONTH(mois)=8,profil,""),0),"")=ROW(mois)-1,ROW(mois)-1,""),ROW($A11))),"")</f>
        <v/>
      </c>
      <c r="X12" s="24">
        <f t="array" aca="1" ref="X12" ca="1">SUMPRODUCT(MAX((profil=W12)*(MONTH(mois)=8)*(montant)))</f>
        <v>0</v>
      </c>
      <c r="Z12" s="25" t="str">
        <f t="array" aca="1" ref="Z12" ca="1">IFERROR(INDEX(profil,SMALL(IF(IF(MONTH(mois)=9,MATCH(IF(MONTH(mois)=9,profil,""),IF(MONTH(mois)=9,profil,""),0),"")=ROW(mois)-1,ROW(mois)-1,""),ROW($A11))),"")</f>
        <v/>
      </c>
      <c r="AA12" s="26">
        <f t="array" aca="1" ref="AA12" ca="1">SUMPRODUCT(MAX((profil=Z12)*(MONTH(mois)=9)*(montant)))</f>
        <v>0</v>
      </c>
      <c r="AC12" s="27" t="str">
        <f t="array" aca="1" ref="AC12" ca="1">IFERROR(INDEX(profil,SMALL(IF(IF(MONTH(mois)=10,MATCH(IF(MONTH(mois)=10,profil,""),IF(MONTH(mois)=10,profil,""),0),"")=ROW(mois)-1,ROW(mois)-1,""),ROW($A11))),"")</f>
        <v/>
      </c>
      <c r="AD12" s="28">
        <f t="array" aca="1" ref="AD12" ca="1">SUMPRODUCT(MAX((profil=AC12)*(MONTH(mois)=10)*(montant)))</f>
        <v>0</v>
      </c>
      <c r="AF12" s="29" t="str">
        <f t="array" aca="1" ref="AF12" ca="1">IFERROR(INDEX(profil,SMALL(IF(IF(MONTH(mois)=11,MATCH(IF(MONTH(mois)=11,profil,""),IF(MONTH(mois)=11,profil,""),0),"")=ROW(mois)-1,ROW(mois)-1,""),ROW($A11))),"")</f>
        <v/>
      </c>
      <c r="AG12" s="30">
        <f t="array" aca="1" ref="AG12" ca="1">SUMPRODUCT(MAX((profil=AF12)*(MONTH(mois)=11)*(montant)))</f>
        <v>0</v>
      </c>
      <c r="AH12" s="34"/>
      <c r="AI12" s="31" t="str">
        <f t="array" aca="1" ref="AI12" ca="1">IFERROR(INDEX(profil,SMALL(IF(IF(MONTH(mois)=12,MATCH(IF(MONTH(mois)=12,profil,""),IF(MONTH(mois)=12,profil,""),0),"")=ROW(mois)-1,ROW(mois)-1,""),ROW($A11))),"")</f>
        <v/>
      </c>
      <c r="AJ12" s="32">
        <f t="array" aca="1" ref="AJ12" ca="1">SUMPRODUCT(MAX((profil=AI12)*(MONTH(mois)=12)*(montant)))</f>
        <v>0</v>
      </c>
    </row>
    <row r="13" spans="2:36">
      <c r="B13" s="9" t="str">
        <f t="array" aca="1" ref="B13" ca="1">IFERROR(INDEX(profil,SMALL(IF(IF(MONTH(mois)=1,MATCH(IF(MONTH(mois)=1,profil,""),IF(MONTH(mois)=1,profil,""),0),"")=ROW(mois)-1,ROW(mois)-1,""),ROW($A12))),"")</f>
        <v/>
      </c>
      <c r="C13" s="10">
        <f ca="1">SUMPRODUCT(MAX((profil=B13)*(MONTH(mois)=1)*(montant)))</f>
        <v>0</v>
      </c>
      <c r="E13" s="11" t="str">
        <f t="array" aca="1" ref="E13" ca="1">IFERROR(INDEX(profil,SMALL(IF(IF(MONTH(mois)=2,MATCH(IF(MONTH(mois)=2,profil,""),IF(MONTH(mois)=2,profil,""),0),"")=ROW(mois)-1,ROW(mois)-1,""),ROW($A12))),"")</f>
        <v/>
      </c>
      <c r="F13" s="12">
        <f t="array" aca="1" ref="F13" ca="1">SUMPRODUCT(MAX((profil=E13)*(MONTH(mois)=2)*(montant)))</f>
        <v>0</v>
      </c>
      <c r="H13" s="13" t="str">
        <f t="array" aca="1" ref="H13" ca="1">IFERROR(INDEX(profil,SMALL(IF(IF(MONTH(mois)=3,MATCH(IF(MONTH(mois)=3,profil,""),IF(MONTH(mois)=3,profil,""),0),"")=ROW(mois)-1,ROW(mois)-1,""),ROW($A12))),"")</f>
        <v/>
      </c>
      <c r="I13" s="14">
        <f t="array" aca="1" ref="I13" ca="1">SUMPRODUCT(MAX((profil=H13)*(MONTH(mois)=3)*(montant)))</f>
        <v>0</v>
      </c>
      <c r="K13" s="15" t="str">
        <f t="array" aca="1" ref="K13" ca="1">IFERROR(INDEX(profil,SMALL(IF(IF(MONTH(mois)=4,MATCH(IF(MONTH(mois)=4,profil,""),IF(MONTH(mois)=4,profil,""),0),"")=ROW(mois)-1,ROW(mois)-1,""),ROW($A12))),"")</f>
        <v/>
      </c>
      <c r="L13" s="16">
        <f t="array" aca="1" ref="L13" ca="1">SUMPRODUCT(MAX((profil=K13)*(MONTH(mois)=4)*(montant)))</f>
        <v>0</v>
      </c>
      <c r="N13" s="17" t="str">
        <f t="array" aca="1" ref="N13" ca="1">IFERROR(INDEX(profil,SMALL(IF(IF(MONTH(mois)=5,MATCH(IF(MONTH(mois)=5,profil,""),IF(MONTH(mois)=5,profil,""),0),"")=ROW(mois)-1,ROW(mois)-1,""),ROW($A12))),"")</f>
        <v/>
      </c>
      <c r="O13" s="18">
        <f t="array" aca="1" ref="O13" ca="1">SUMPRODUCT(MAX((profil=N13)*(MONTH(mois)=5)*(montant)))</f>
        <v>0</v>
      </c>
      <c r="Q13" s="19" t="str">
        <f t="array" aca="1" ref="Q13" ca="1">IFERROR(INDEX(profil,SMALL(IF(IF(MONTH(mois)=6,MATCH(IF(MONTH(mois)=6,profil,""),IF(MONTH(mois)=6,profil,""),0),"")=ROW(mois)-1,ROW(mois)-1,""),ROW($A12))),"")</f>
        <v/>
      </c>
      <c r="R13" s="20">
        <f t="array" aca="1" ref="R13" ca="1">SUMPRODUCT(MAX((profil=Q13)*(MONTH(mois)=6)*(montant)))</f>
        <v>0</v>
      </c>
      <c r="T13" s="21" t="str">
        <f t="array" aca="1" ref="T13" ca="1">IFERROR(INDEX(profil,SMALL(IF(IF(MONTH(mois)=7,MATCH(IF(MONTH(mois)=7,profil,""),IF(MONTH(mois)=7,profil,""),0),"")=ROW(mois)-1,ROW(mois)-1,""),ROW($A12))),"")</f>
        <v/>
      </c>
      <c r="U13" s="22">
        <f t="array" aca="1" ref="U13" ca="1">SUMPRODUCT(MAX((profil=T13)*(MONTH(mois)=7)*(montant)))</f>
        <v>0</v>
      </c>
      <c r="W13" s="23" t="str">
        <f t="array" aca="1" ref="W13" ca="1">IFERROR(INDEX(profil,SMALL(IF(IF(MONTH(mois)=8,MATCH(IF(MONTH(mois)=8,profil,""),IF(MONTH(mois)=8,profil,""),0),"")=ROW(mois)-1,ROW(mois)-1,""),ROW($A12))),"")</f>
        <v/>
      </c>
      <c r="X13" s="24">
        <f t="array" aca="1" ref="X13" ca="1">SUMPRODUCT(MAX((profil=W13)*(MONTH(mois)=8)*(montant)))</f>
        <v>0</v>
      </c>
      <c r="Z13" s="25" t="str">
        <f t="array" aca="1" ref="Z13" ca="1">IFERROR(INDEX(profil,SMALL(IF(IF(MONTH(mois)=9,MATCH(IF(MONTH(mois)=9,profil,""),IF(MONTH(mois)=9,profil,""),0),"")=ROW(mois)-1,ROW(mois)-1,""),ROW($A12))),"")</f>
        <v/>
      </c>
      <c r="AA13" s="26">
        <f t="array" aca="1" ref="AA13" ca="1">SUMPRODUCT(MAX((profil=Z13)*(MONTH(mois)=9)*(montant)))</f>
        <v>0</v>
      </c>
      <c r="AC13" s="27" t="str">
        <f t="array" aca="1" ref="AC13" ca="1">IFERROR(INDEX(profil,SMALL(IF(IF(MONTH(mois)=10,MATCH(IF(MONTH(mois)=10,profil,""),IF(MONTH(mois)=10,profil,""),0),"")=ROW(mois)-1,ROW(mois)-1,""),ROW($A12))),"")</f>
        <v/>
      </c>
      <c r="AD13" s="28">
        <f t="array" aca="1" ref="AD13" ca="1">SUMPRODUCT(MAX((profil=AC13)*(MONTH(mois)=10)*(montant)))</f>
        <v>0</v>
      </c>
      <c r="AF13" s="29" t="str">
        <f t="array" aca="1" ref="AF13" ca="1">IFERROR(INDEX(profil,SMALL(IF(IF(MONTH(mois)=11,MATCH(IF(MONTH(mois)=11,profil,""),IF(MONTH(mois)=11,profil,""),0),"")=ROW(mois)-1,ROW(mois)-1,""),ROW($A12))),"")</f>
        <v/>
      </c>
      <c r="AG13" s="30">
        <f t="array" aca="1" ref="AG13" ca="1">SUMPRODUCT(MAX((profil=AF13)*(MONTH(mois)=11)*(montant)))</f>
        <v>0</v>
      </c>
      <c r="AH13" s="34"/>
      <c r="AI13" s="31" t="str">
        <f t="array" aca="1" ref="AI13" ca="1">IFERROR(INDEX(profil,SMALL(IF(IF(MONTH(mois)=12,MATCH(IF(MONTH(mois)=12,profil,""),IF(MONTH(mois)=12,profil,""),0),"")=ROW(mois)-1,ROW(mois)-1,""),ROW($A12))),"")</f>
        <v/>
      </c>
      <c r="AJ13" s="32">
        <f t="array" aca="1" ref="AJ13" ca="1">SUMPRODUCT(MAX((profil=AI13)*(MONTH(mois)=12)*(montant)))</f>
        <v>0</v>
      </c>
    </row>
    <row r="14" spans="2:36">
      <c r="B14" s="9" t="str">
        <f t="array" aca="1" ref="B14" ca="1">IFERROR(INDEX(profil,SMALL(IF(IF(MONTH(mois)=1,MATCH(IF(MONTH(mois)=1,profil,""),IF(MONTH(mois)=1,profil,""),0),"")=ROW(mois)-1,ROW(mois)-1,""),ROW($A13))),"")</f>
        <v/>
      </c>
      <c r="C14" s="10">
        <f ca="1">SUMPRODUCT(MAX((profil=B14)*(MONTH(mois)=1)*(montant)))</f>
        <v>0</v>
      </c>
      <c r="E14" s="11" t="str">
        <f t="array" aca="1" ref="E14" ca="1">IFERROR(INDEX(profil,SMALL(IF(IF(MONTH(mois)=2,MATCH(IF(MONTH(mois)=2,profil,""),IF(MONTH(mois)=2,profil,""),0),"")=ROW(mois)-1,ROW(mois)-1,""),ROW($A13))),"")</f>
        <v/>
      </c>
      <c r="F14" s="12">
        <f t="array" aca="1" ref="F14" ca="1">SUMPRODUCT(MAX((profil=E14)*(MONTH(mois)=2)*(montant)))</f>
        <v>0</v>
      </c>
      <c r="H14" s="13" t="str">
        <f t="array" aca="1" ref="H14" ca="1">IFERROR(INDEX(profil,SMALL(IF(IF(MONTH(mois)=3,MATCH(IF(MONTH(mois)=3,profil,""),IF(MONTH(mois)=3,profil,""),0),"")=ROW(mois)-1,ROW(mois)-1,""),ROW($A13))),"")</f>
        <v/>
      </c>
      <c r="I14" s="14">
        <f t="array" aca="1" ref="I14" ca="1">SUMPRODUCT(MAX((profil=H14)*(MONTH(mois)=3)*(montant)))</f>
        <v>0</v>
      </c>
      <c r="K14" s="15" t="str">
        <f t="array" aca="1" ref="K14" ca="1">IFERROR(INDEX(profil,SMALL(IF(IF(MONTH(mois)=4,MATCH(IF(MONTH(mois)=4,profil,""),IF(MONTH(mois)=4,profil,""),0),"")=ROW(mois)-1,ROW(mois)-1,""),ROW($A13))),"")</f>
        <v/>
      </c>
      <c r="L14" s="16">
        <f t="array" aca="1" ref="L14" ca="1">SUMPRODUCT(MAX((profil=K14)*(MONTH(mois)=4)*(montant)))</f>
        <v>0</v>
      </c>
      <c r="N14" s="17" t="str">
        <f t="array" aca="1" ref="N14" ca="1">IFERROR(INDEX(profil,SMALL(IF(IF(MONTH(mois)=5,MATCH(IF(MONTH(mois)=5,profil,""),IF(MONTH(mois)=5,profil,""),0),"")=ROW(mois)-1,ROW(mois)-1,""),ROW($A13))),"")</f>
        <v/>
      </c>
      <c r="O14" s="18">
        <f t="array" aca="1" ref="O14" ca="1">SUMPRODUCT(MAX((profil=N14)*(MONTH(mois)=5)*(montant)))</f>
        <v>0</v>
      </c>
      <c r="Q14" s="19" t="str">
        <f t="array" aca="1" ref="Q14" ca="1">IFERROR(INDEX(profil,SMALL(IF(IF(MONTH(mois)=6,MATCH(IF(MONTH(mois)=6,profil,""),IF(MONTH(mois)=6,profil,""),0),"")=ROW(mois)-1,ROW(mois)-1,""),ROW($A13))),"")</f>
        <v/>
      </c>
      <c r="R14" s="20">
        <f t="array" aca="1" ref="R14" ca="1">SUMPRODUCT(MAX((profil=Q14)*(MONTH(mois)=6)*(montant)))</f>
        <v>0</v>
      </c>
      <c r="T14" s="21" t="str">
        <f t="array" aca="1" ref="T14" ca="1">IFERROR(INDEX(profil,SMALL(IF(IF(MONTH(mois)=7,MATCH(IF(MONTH(mois)=7,profil,""),IF(MONTH(mois)=7,profil,""),0),"")=ROW(mois)-1,ROW(mois)-1,""),ROW($A13))),"")</f>
        <v/>
      </c>
      <c r="U14" s="22">
        <f t="array" aca="1" ref="U14" ca="1">SUMPRODUCT(MAX((profil=T14)*(MONTH(mois)=7)*(montant)))</f>
        <v>0</v>
      </c>
      <c r="W14" s="23" t="str">
        <f t="array" aca="1" ref="W14" ca="1">IFERROR(INDEX(profil,SMALL(IF(IF(MONTH(mois)=8,MATCH(IF(MONTH(mois)=8,profil,""),IF(MONTH(mois)=8,profil,""),0),"")=ROW(mois)-1,ROW(mois)-1,""),ROW($A13))),"")</f>
        <v/>
      </c>
      <c r="X14" s="24">
        <f t="array" aca="1" ref="X14" ca="1">SUMPRODUCT(MAX((profil=W14)*(MONTH(mois)=8)*(montant)))</f>
        <v>0</v>
      </c>
      <c r="Z14" s="25" t="str">
        <f t="array" aca="1" ref="Z14" ca="1">IFERROR(INDEX(profil,SMALL(IF(IF(MONTH(mois)=9,MATCH(IF(MONTH(mois)=9,profil,""),IF(MONTH(mois)=9,profil,""),0),"")=ROW(mois)-1,ROW(mois)-1,""),ROW($A13))),"")</f>
        <v/>
      </c>
      <c r="AA14" s="26">
        <f t="array" aca="1" ref="AA14" ca="1">SUMPRODUCT(MAX((profil=Z14)*(MONTH(mois)=9)*(montant)))</f>
        <v>0</v>
      </c>
      <c r="AC14" s="27" t="str">
        <f t="array" aca="1" ref="AC14" ca="1">IFERROR(INDEX(profil,SMALL(IF(IF(MONTH(mois)=10,MATCH(IF(MONTH(mois)=10,profil,""),IF(MONTH(mois)=10,profil,""),0),"")=ROW(mois)-1,ROW(mois)-1,""),ROW($A13))),"")</f>
        <v/>
      </c>
      <c r="AD14" s="28">
        <f t="array" aca="1" ref="AD14" ca="1">SUMPRODUCT(MAX((profil=AC14)*(MONTH(mois)=10)*(montant)))</f>
        <v>0</v>
      </c>
      <c r="AF14" s="29" t="str">
        <f t="array" aca="1" ref="AF14" ca="1">IFERROR(INDEX(profil,SMALL(IF(IF(MONTH(mois)=11,MATCH(IF(MONTH(mois)=11,profil,""),IF(MONTH(mois)=11,profil,""),0),"")=ROW(mois)-1,ROW(mois)-1,""),ROW($A13))),"")</f>
        <v/>
      </c>
      <c r="AG14" s="30">
        <f t="array" aca="1" ref="AG14" ca="1">SUMPRODUCT(MAX((profil=AF14)*(MONTH(mois)=11)*(montant)))</f>
        <v>0</v>
      </c>
      <c r="AH14" s="34"/>
      <c r="AI14" s="31" t="str">
        <f t="array" aca="1" ref="AI14" ca="1">IFERROR(INDEX(profil,SMALL(IF(IF(MONTH(mois)=12,MATCH(IF(MONTH(mois)=12,profil,""),IF(MONTH(mois)=12,profil,""),0),"")=ROW(mois)-1,ROW(mois)-1,""),ROW($A13))),"")</f>
        <v/>
      </c>
      <c r="AJ14" s="32">
        <f t="array" aca="1" ref="AJ14" ca="1">SUMPRODUCT(MAX((profil=AI14)*(MONTH(mois)=12)*(montant)))</f>
        <v>0</v>
      </c>
    </row>
    <row r="15" spans="2:36">
      <c r="B15" s="9" t="str">
        <f t="array" aca="1" ref="B15" ca="1">IFERROR(INDEX(profil,SMALL(IF(IF(MONTH(mois)=1,MATCH(IF(MONTH(mois)=1,profil,""),IF(MONTH(mois)=1,profil,""),0),"")=ROW(mois)-1,ROW(mois)-1,""),ROW($A14))),"")</f>
        <v/>
      </c>
      <c r="C15" s="10">
        <f ca="1">SUMPRODUCT(MAX((profil=B15)*(MONTH(mois)=1)*(montant)))</f>
        <v>0</v>
      </c>
      <c r="E15" s="11" t="str">
        <f t="array" aca="1" ref="E15" ca="1">IFERROR(INDEX(profil,SMALL(IF(IF(MONTH(mois)=2,MATCH(IF(MONTH(mois)=2,profil,""),IF(MONTH(mois)=2,profil,""),0),"")=ROW(mois)-1,ROW(mois)-1,""),ROW($A14))),"")</f>
        <v/>
      </c>
      <c r="F15" s="12">
        <f t="array" aca="1" ref="F15" ca="1">SUMPRODUCT(MAX((profil=E15)*(MONTH(mois)=2)*(montant)))</f>
        <v>0</v>
      </c>
      <c r="H15" s="13" t="str">
        <f t="array" aca="1" ref="H15" ca="1">IFERROR(INDEX(profil,SMALL(IF(IF(MONTH(mois)=3,MATCH(IF(MONTH(mois)=3,profil,""),IF(MONTH(mois)=3,profil,""),0),"")=ROW(mois)-1,ROW(mois)-1,""),ROW($A14))),"")</f>
        <v/>
      </c>
      <c r="I15" s="14">
        <f t="array" aca="1" ref="I15" ca="1">SUMPRODUCT(MAX((profil=H15)*(MONTH(mois)=3)*(montant)))</f>
        <v>0</v>
      </c>
      <c r="K15" s="15" t="str">
        <f t="array" aca="1" ref="K15" ca="1">IFERROR(INDEX(profil,SMALL(IF(IF(MONTH(mois)=4,MATCH(IF(MONTH(mois)=4,profil,""),IF(MONTH(mois)=4,profil,""),0),"")=ROW(mois)-1,ROW(mois)-1,""),ROW($A14))),"")</f>
        <v/>
      </c>
      <c r="L15" s="16">
        <f t="array" aca="1" ref="L15" ca="1">SUMPRODUCT(MAX((profil=K15)*(MONTH(mois)=4)*(montant)))</f>
        <v>0</v>
      </c>
      <c r="N15" s="17" t="str">
        <f t="array" aca="1" ref="N15" ca="1">IFERROR(INDEX(profil,SMALL(IF(IF(MONTH(mois)=5,MATCH(IF(MONTH(mois)=5,profil,""),IF(MONTH(mois)=5,profil,""),0),"")=ROW(mois)-1,ROW(mois)-1,""),ROW($A14))),"")</f>
        <v/>
      </c>
      <c r="O15" s="18">
        <f t="array" aca="1" ref="O15" ca="1">SUMPRODUCT(MAX((profil=N15)*(MONTH(mois)=5)*(montant)))</f>
        <v>0</v>
      </c>
      <c r="Q15" s="19" t="str">
        <f t="array" aca="1" ref="Q15" ca="1">IFERROR(INDEX(profil,SMALL(IF(IF(MONTH(mois)=6,MATCH(IF(MONTH(mois)=6,profil,""),IF(MONTH(mois)=6,profil,""),0),"")=ROW(mois)-1,ROW(mois)-1,""),ROW($A14))),"")</f>
        <v/>
      </c>
      <c r="R15" s="20">
        <f t="array" aca="1" ref="R15" ca="1">SUMPRODUCT(MAX((profil=Q15)*(MONTH(mois)=6)*(montant)))</f>
        <v>0</v>
      </c>
      <c r="T15" s="21" t="str">
        <f t="array" aca="1" ref="T15" ca="1">IFERROR(INDEX(profil,SMALL(IF(IF(MONTH(mois)=7,MATCH(IF(MONTH(mois)=7,profil,""),IF(MONTH(mois)=7,profil,""),0),"")=ROW(mois)-1,ROW(mois)-1,""),ROW($A14))),"")</f>
        <v/>
      </c>
      <c r="U15" s="22">
        <f t="array" aca="1" ref="U15" ca="1">SUMPRODUCT(MAX((profil=T15)*(MONTH(mois)=7)*(montant)))</f>
        <v>0</v>
      </c>
      <c r="W15" s="23" t="str">
        <f t="array" aca="1" ref="W15" ca="1">IFERROR(INDEX(profil,SMALL(IF(IF(MONTH(mois)=8,MATCH(IF(MONTH(mois)=8,profil,""),IF(MONTH(mois)=8,profil,""),0),"")=ROW(mois)-1,ROW(mois)-1,""),ROW($A14))),"")</f>
        <v/>
      </c>
      <c r="X15" s="24">
        <f t="array" aca="1" ref="X15" ca="1">SUMPRODUCT(MAX((profil=W15)*(MONTH(mois)=8)*(montant)))</f>
        <v>0</v>
      </c>
      <c r="Z15" s="25" t="str">
        <f t="array" aca="1" ref="Z15" ca="1">IFERROR(INDEX(profil,SMALL(IF(IF(MONTH(mois)=9,MATCH(IF(MONTH(mois)=9,profil,""),IF(MONTH(mois)=9,profil,""),0),"")=ROW(mois)-1,ROW(mois)-1,""),ROW($A14))),"")</f>
        <v/>
      </c>
      <c r="AA15" s="26">
        <f t="array" aca="1" ref="AA15" ca="1">SUMPRODUCT(MAX((profil=Z15)*(MONTH(mois)=9)*(montant)))</f>
        <v>0</v>
      </c>
      <c r="AC15" s="27" t="str">
        <f t="array" aca="1" ref="AC15" ca="1">IFERROR(INDEX(profil,SMALL(IF(IF(MONTH(mois)=10,MATCH(IF(MONTH(mois)=10,profil,""),IF(MONTH(mois)=10,profil,""),0),"")=ROW(mois)-1,ROW(mois)-1,""),ROW($A14))),"")</f>
        <v/>
      </c>
      <c r="AD15" s="28">
        <f t="array" aca="1" ref="AD15" ca="1">SUMPRODUCT(MAX((profil=AC15)*(MONTH(mois)=10)*(montant)))</f>
        <v>0</v>
      </c>
      <c r="AF15" s="29" t="str">
        <f t="array" aca="1" ref="AF15" ca="1">IFERROR(INDEX(profil,SMALL(IF(IF(MONTH(mois)=11,MATCH(IF(MONTH(mois)=11,profil,""),IF(MONTH(mois)=11,profil,""),0),"")=ROW(mois)-1,ROW(mois)-1,""),ROW($A14))),"")</f>
        <v/>
      </c>
      <c r="AG15" s="30">
        <f t="array" aca="1" ref="AG15" ca="1">SUMPRODUCT(MAX((profil=AF15)*(MONTH(mois)=11)*(montant)))</f>
        <v>0</v>
      </c>
      <c r="AH15" s="34"/>
      <c r="AI15" s="31" t="str">
        <f t="array" aca="1" ref="AI15" ca="1">IFERROR(INDEX(profil,SMALL(IF(IF(MONTH(mois)=12,MATCH(IF(MONTH(mois)=12,profil,""),IF(MONTH(mois)=12,profil,""),0),"")=ROW(mois)-1,ROW(mois)-1,""),ROW($A14))),"")</f>
        <v/>
      </c>
      <c r="AJ15" s="32">
        <f t="array" aca="1" ref="AJ15" ca="1">SUMPRODUCT(MAX((profil=AI15)*(MONTH(mois)=12)*(montant)))</f>
        <v>0</v>
      </c>
    </row>
    <row r="18" spans="5:5">
      <c r="E18" t="s">
        <v>30</v>
      </c>
    </row>
    <row r="19" spans="5:5">
      <c r="E19" t="s">
        <v>31</v>
      </c>
    </row>
    <row r="20" spans="5:5">
      <c r="E20" t="s">
        <v>32</v>
      </c>
    </row>
    <row r="21" spans="5:5">
      <c r="E21" t="s">
        <v>33</v>
      </c>
    </row>
  </sheetData>
  <pageMargins left="0.7" right="0.7" top="0.75" bottom="0.75" header="0.3" footer="0.3"/>
  <pageSetup paperSize="9" orientation="portrait" r:id="rId1"/>
  <headerFooter>
    <oddFooter>&amp;R&amp;"Times New Roman,Regular"&amp;12&amp;K000000Classification : &amp;KC0C000C1 - Interne</oddFooter>
    <evenFooter>&amp;R&amp;"Times New Roman,Regular"&amp;12&amp;K000000Classification : &amp;KC0C000C1 - Interne</evenFooter>
    <firstFooter>&amp;R&amp;"Times New Roman,Regular"&amp;12&amp;K000000Classification : &amp;KC0C000C1 - Interne</firstFooter>
  </headerFooter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sisl xmlns:xsi="http://www.w3.org/2001/XMLSchema-instance" xmlns:xsd="http://www.w3.org/2001/XMLSchema" xmlns="http://www.boldonjames.com/2008/01/sie/internal/label" sislVersion="0" policy="aa38b645-892d-41a4-8368-91faa0efce15" origin="defaultValue">
  <element uid="id_classification_generalbusiness" value=""/>
</sisl>
</file>

<file path=customXml/itemProps1.xml><?xml version="1.0" encoding="utf-8"?>
<ds:datastoreItem xmlns:ds="http://schemas.openxmlformats.org/officeDocument/2006/customXml" ds:itemID="{B272F76A-955F-4C9A-8DF5-89567C28BF22}">
  <ds:schemaRefs>
    <ds:schemaRef ds:uri="http://www.w3.org/2001/XMLSchema"/>
    <ds:schemaRef ds:uri="http://www.boldonjames.com/2008/01/sie/internal/label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SOCIETE GENERALE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Krim Rachid</dc:creator>
  <cp:keywords>C1 - Interne</cp:keywords>
  <cp:lastModifiedBy>tulipe</cp:lastModifiedBy>
  <dcterms:created xsi:type="dcterms:W3CDTF">2019-04-29T08:40:56Z</dcterms:created>
  <dcterms:modified xsi:type="dcterms:W3CDTF">2019-04-29T18:33:32Z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docIndexRef">
    <vt:lpwstr>f25af1ce-d1cf-41f8-8ca8-19ae42996331</vt:lpwstr>
  </property>
  <property fmtid="{D5CDD505-2E9C-101B-9397-08002B2CF9AE}" pid="3" name="bjDocumentLabelXML">
    <vt:lpwstr>&lt;?xml version="1.0" encoding="us-ascii"?&gt;&lt;sisl xmlns:xsi="http://www.w3.org/2001/XMLSchema-instance" xmlns:xsd="http://www.w3.org/2001/XMLSchema" sislVersion="0" policy="aa38b645-892d-41a4-8368-91faa0efce15" origin="defaultValue" xmlns="http://www.boldonj</vt:lpwstr>
  </property>
  <property fmtid="{D5CDD505-2E9C-101B-9397-08002B2CF9AE}" pid="4" name="bjDocumentLabelXML-0">
    <vt:lpwstr>ames.com/2008/01/sie/internal/label"&gt;&lt;element uid="id_classification_generalbusiness" value="" /&gt;&lt;/sisl&gt;</vt:lpwstr>
  </property>
  <property fmtid="{D5CDD505-2E9C-101B-9397-08002B2CF9AE}" pid="5" name="bjDocumentSecurityLabel">
    <vt:lpwstr>C1 - Interne</vt:lpwstr>
  </property>
  <property fmtid="{D5CDD505-2E9C-101B-9397-08002B2CF9AE}" pid="6" name="DLP trigger">
    <vt:lpwstr>[{C1}]</vt:lpwstr>
  </property>
  <property fmtid="{D5CDD505-2E9C-101B-9397-08002B2CF9AE}" pid="7" name="bjSaver">
    <vt:lpwstr>8JDix8BUTc5MabJcTCWUBfa8OvcqQXJQ</vt:lpwstr>
  </property>
  <property fmtid="{D5CDD505-2E9C-101B-9397-08002B2CF9AE}" pid="8" name="bjRightFooterLabel-first">
    <vt:lpwstr>&amp;"Times New Roman,Regular"&amp;12&amp;K000000Classification : &amp;KC0C000C1 - Interne</vt:lpwstr>
  </property>
  <property fmtid="{D5CDD505-2E9C-101B-9397-08002B2CF9AE}" pid="9" name="bjRightFooterLabel-even">
    <vt:lpwstr>&amp;"Times New Roman,Regular"&amp;12&amp;K000000Classification : &amp;KC0C000C1 - Interne</vt:lpwstr>
  </property>
  <property fmtid="{D5CDD505-2E9C-101B-9397-08002B2CF9AE}" pid="10" name="bjRightFooterLabel">
    <vt:lpwstr>&amp;"Times New Roman,Regular"&amp;12&amp;K000000Classification : &amp;KC0C000C1 - Interne</vt:lpwstr>
  </property>
</Properties>
</file>