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docProps/custom.xml" ContentType="application/vnd.openxmlformats-officedocument.custom-properties+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0" yWindow="0" windowWidth="16380" windowHeight="8190" tabRatio="500"/>
  </bookViews>
  <sheets>
    <sheet name="FR" sheetId="1" r:id="rId1"/>
    <sheet name="Base 1" sheetId="2" r:id="rId2"/>
  </sheets>
  <externalReferences>
    <externalReference r:id="rId3"/>
  </externalReferences>
  <definedNames>
    <definedName name="_xlnm._FilterDatabase" localSheetId="1" hidden="1">'Base 1'!$A$1:$I$53</definedName>
    <definedName name="bdinfos">OFFSET('Base 1'!$C$2:$N$2,,,ROWS(société))</definedName>
    <definedName name="boite">FR!$G$8</definedName>
    <definedName name="contact">OFFSET(société,,1,)</definedName>
    <definedName name="dept">'Base 1'!$C$2:$K$2</definedName>
    <definedName name="liste1">OFFSET('Base 1'!$S$2,,,COUNTIF('Base 1'!$S:$S,"&gt;&lt;"))</definedName>
    <definedName name="liste2">OFFSET('Base 1'!$T$2,,,COUNTIF('Base 1'!$T:$T,"&gt;&lt;")-1)</definedName>
    <definedName name="société">OFFSET('Base 1'!$A$2,,,COUNTIF('Base 1'!$A:$A,"&gt;&lt;")-1)</definedName>
    <definedName name="_xlnm.Print_Area" localSheetId="0">FR!$A$1:$H$57</definedName>
  </definedNames>
  <calcPr calcId="124519"/>
  <extLst>
    <ext xmlns:loext="http://schemas.libreoffice.org/" uri="{7626C862-2A13-11E5-B345-FEFF819CDC9F}">
      <loext:extCalcPr stringRefSyntax="ExcelA1"/>
    </ext>
  </extLst>
</workbook>
</file>

<file path=xl/calcChain.xml><?xml version="1.0" encoding="utf-8"?>
<calcChain xmlns="http://schemas.openxmlformats.org/spreadsheetml/2006/main">
  <c r="G11" i="1" a="1"/>
  <c r="G11" s="1"/>
  <c r="G12" a="1"/>
  <c r="G12" s="1"/>
  <c r="G13" a="1"/>
  <c r="G13" s="1"/>
  <c r="G14" a="1"/>
  <c r="G14" s="1"/>
  <c r="G15" a="1"/>
  <c r="G15" s="1"/>
  <c r="G10" a="1"/>
  <c r="G10" s="1"/>
  <c r="T3" i="2" a="1"/>
  <c r="T3" s="1"/>
  <c r="T4" a="1"/>
  <c r="T4" s="1"/>
  <c r="T5" a="1"/>
  <c r="T5" s="1"/>
  <c r="T6" a="1"/>
  <c r="T6" s="1"/>
  <c r="T7" a="1"/>
  <c r="T7" s="1"/>
  <c r="T8" a="1"/>
  <c r="T8" s="1"/>
  <c r="T9" a="1"/>
  <c r="T9" s="1"/>
  <c r="T10" a="1"/>
  <c r="T10" s="1"/>
  <c r="T11" a="1"/>
  <c r="T11" s="1"/>
  <c r="T12" a="1"/>
  <c r="T12" s="1"/>
  <c r="T13" a="1"/>
  <c r="T13" s="1"/>
  <c r="T14" a="1"/>
  <c r="T14" s="1"/>
  <c r="T15" a="1"/>
  <c r="T15" s="1"/>
  <c r="T16" a="1"/>
  <c r="T16" s="1"/>
  <c r="T17" a="1"/>
  <c r="T17" s="1"/>
  <c r="T18" a="1"/>
  <c r="T18" s="1"/>
  <c r="T19" a="1"/>
  <c r="T19" s="1"/>
  <c r="T20" a="1"/>
  <c r="T20" s="1"/>
  <c r="T21" a="1"/>
  <c r="T21" s="1"/>
  <c r="T22" a="1"/>
  <c r="T22" s="1"/>
  <c r="T23" a="1"/>
  <c r="T23" s="1"/>
  <c r="T24" a="1"/>
  <c r="T24" s="1"/>
  <c r="T25" a="1"/>
  <c r="T25" s="1"/>
  <c r="T2" a="1"/>
  <c r="T2" s="1"/>
  <c r="S2" a="1"/>
  <c r="S2" s="1"/>
  <c r="J5"/>
  <c r="J4"/>
  <c r="J3"/>
  <c r="J2"/>
  <c r="A45" i="1"/>
  <c r="A43"/>
  <c r="A41"/>
  <c r="H39"/>
  <c r="A39"/>
  <c r="A20"/>
  <c r="A3"/>
  <c r="S3" i="2" l="1" a="1"/>
  <c r="S3" s="1"/>
  <c r="H41" i="1"/>
  <c r="H43" s="1"/>
  <c r="S4" i="2" l="1" a="1"/>
  <c r="S4" s="1"/>
  <c r="S5" s="1" a="1"/>
  <c r="S5" s="1"/>
  <c r="S6" l="1" a="1"/>
  <c r="S6" s="1"/>
  <c r="S7" l="1" a="1"/>
  <c r="S7" s="1"/>
  <c r="S8" l="1" a="1"/>
  <c r="S8" s="1"/>
  <c r="S9" s="1" a="1"/>
  <c r="S9" s="1"/>
  <c r="S10" s="1" a="1"/>
  <c r="S10" s="1"/>
  <c r="S11" s="1" a="1"/>
  <c r="S11" s="1"/>
  <c r="S12" s="1" a="1"/>
  <c r="S12" s="1"/>
  <c r="S13" s="1" a="1"/>
  <c r="S13" s="1"/>
  <c r="S14" l="1" a="1"/>
  <c r="S14" s="1"/>
  <c r="S15" l="1" a="1"/>
  <c r="S15" s="1"/>
  <c r="S16" s="1" a="1"/>
  <c r="S16" s="1"/>
  <c r="S17" s="1" a="1"/>
  <c r="S17" s="1"/>
  <c r="S18" s="1" a="1"/>
  <c r="S18" s="1"/>
  <c r="S19" s="1" a="1"/>
  <c r="S19" s="1"/>
  <c r="S20" s="1" a="1"/>
  <c r="S20" s="1"/>
  <c r="S21" l="1" a="1"/>
  <c r="S21" s="1"/>
  <c r="S22" s="1" a="1"/>
  <c r="S22" s="1"/>
  <c r="S23" s="1" a="1"/>
  <c r="S23" s="1"/>
  <c r="S24" s="1" a="1"/>
  <c r="S24" s="1"/>
  <c r="S25" s="1" a="1"/>
  <c r="S25" s="1"/>
  <c r="S26" s="1" a="1"/>
  <c r="S26" s="1"/>
  <c r="S27" s="1" a="1"/>
  <c r="S27" s="1"/>
  <c r="S28" s="1" a="1"/>
  <c r="S28" s="1"/>
  <c r="S29" s="1" a="1"/>
  <c r="S29" s="1"/>
  <c r="S30" s="1" a="1"/>
  <c r="S30" s="1"/>
  <c r="S31" s="1" a="1"/>
  <c r="S31" s="1"/>
  <c r="S32" s="1" a="1"/>
  <c r="S32" s="1"/>
  <c r="S33" s="1" a="1"/>
  <c r="S33" s="1"/>
  <c r="S34" s="1" a="1"/>
  <c r="S34" s="1"/>
  <c r="S35" s="1" a="1"/>
  <c r="S35" s="1"/>
  <c r="S36" s="1" a="1"/>
  <c r="S36" s="1"/>
  <c r="S37" s="1" a="1"/>
  <c r="S37" s="1"/>
  <c r="S38" s="1" a="1"/>
  <c r="S38" s="1"/>
  <c r="S39" s="1" a="1"/>
  <c r="S39" s="1"/>
  <c r="S40" s="1" a="1"/>
  <c r="S40" s="1"/>
  <c r="S41" s="1" a="1"/>
  <c r="S41" s="1"/>
  <c r="S42" s="1" a="1"/>
  <c r="S42" s="1"/>
  <c r="S43" s="1" a="1"/>
  <c r="S43" s="1"/>
  <c r="S44" s="1" a="1"/>
  <c r="S44" s="1"/>
  <c r="S45" s="1" a="1"/>
  <c r="S45" s="1"/>
  <c r="S46" s="1" a="1"/>
  <c r="S46" s="1"/>
  <c r="S47" s="1" a="1"/>
  <c r="S47" s="1"/>
  <c r="S48" s="1" a="1"/>
  <c r="S48" s="1"/>
  <c r="S49" s="1" a="1"/>
  <c r="S49" s="1"/>
  <c r="S50" s="1" a="1"/>
  <c r="S50" s="1"/>
  <c r="S51" s="1" a="1"/>
  <c r="S51" s="1"/>
  <c r="S52" s="1" a="1"/>
  <c r="S52" s="1"/>
  <c r="S53" s="1" a="1"/>
  <c r="S53" s="1"/>
  <c r="S54" s="1" a="1"/>
  <c r="S54" s="1"/>
  <c r="S55" s="1" a="1"/>
  <c r="S55" s="1"/>
  <c r="S56" s="1" a="1"/>
  <c r="S56" s="1"/>
  <c r="S57" s="1" a="1"/>
  <c r="S57" s="1"/>
  <c r="S58" s="1" a="1"/>
  <c r="S58" s="1"/>
  <c r="S59" s="1" a="1"/>
  <c r="S59" s="1"/>
  <c r="S60" s="1" a="1"/>
  <c r="S60" s="1"/>
</calcChain>
</file>

<file path=xl/sharedStrings.xml><?xml version="1.0" encoding="utf-8"?>
<sst xmlns="http://schemas.openxmlformats.org/spreadsheetml/2006/main" count="62" uniqueCount="51">
  <si>
    <t>CANAL BRAND SOLUTIONS</t>
  </si>
  <si>
    <t>À l'attention de Mme JL</t>
  </si>
  <si>
    <t>Paris, le 1 juillet 2019</t>
  </si>
  <si>
    <t>19 07</t>
  </si>
  <si>
    <t>01</t>
  </si>
  <si>
    <t>aaa</t>
  </si>
  <si>
    <t>bbbb</t>
  </si>
  <si>
    <t>cccc</t>
  </si>
  <si>
    <t>ddd</t>
  </si>
  <si>
    <t>Société</t>
  </si>
  <si>
    <t>Nom contact</t>
  </si>
  <si>
    <t>Adresse 1</t>
  </si>
  <si>
    <t>Adresse 2</t>
  </si>
  <si>
    <t>Ville</t>
  </si>
  <si>
    <t>Info complémentaire</t>
  </si>
  <si>
    <t>Pays/Région</t>
  </si>
  <si>
    <t>Fr/Eu/Etranger</t>
  </si>
  <si>
    <t>mode paiement</t>
  </si>
  <si>
    <t>A&amp;R Agency</t>
  </si>
  <si>
    <t>À l'attention de Thierry M</t>
  </si>
  <si>
    <t>14 rue Pierre et Marie Curie</t>
  </si>
  <si>
    <t>75005 Paris</t>
  </si>
  <si>
    <t>fr</t>
  </si>
  <si>
    <t>ANTINEA 6</t>
  </si>
  <si>
    <t>À l'attention de Nathalie H</t>
  </si>
  <si>
    <t>30 Place d'Italie</t>
  </si>
  <si>
    <t>75013 Paris</t>
  </si>
  <si>
    <t>ARVAL</t>
  </si>
  <si>
    <t>À l'attention de VANESS EL H</t>
  </si>
  <si>
    <t>22 RUE DES 2 GARES</t>
  </si>
  <si>
    <t>92564 RUEIL MALMAISONS</t>
  </si>
  <si>
    <t>BOULOGNE STUDIOS</t>
  </si>
  <si>
    <t>42 Avenue de Friedland</t>
  </si>
  <si>
    <t>75008 Paris</t>
  </si>
  <si>
    <t>À l'attention de Mme Béatrice L</t>
  </si>
  <si>
    <t>1 Place du Spectacle</t>
  </si>
  <si>
    <t>92863 Issy Les Moulineaux Cédex 9</t>
  </si>
  <si>
    <t>toto</t>
  </si>
  <si>
    <t>tulipe</t>
  </si>
  <si>
    <t>a l'intention de Marcel</t>
  </si>
  <si>
    <t>liste2</t>
  </si>
  <si>
    <t>choix 1  la liste est triée sans double dans base1</t>
  </si>
  <si>
    <t xml:space="preserve">choix 2  la liste a partir de l'extraction de val  selon choix 1  </t>
  </si>
  <si>
    <t>ce qui permet de rajouter des contact en vrac dans Base 1</t>
  </si>
  <si>
    <t>France</t>
  </si>
  <si>
    <t xml:space="preserve">Belgique </t>
  </si>
  <si>
    <t>123 MONS</t>
  </si>
  <si>
    <t>100000 paris</t>
  </si>
  <si>
    <t>BE</t>
  </si>
  <si>
    <t>FR</t>
  </si>
  <si>
    <t xml:space="preserve">les valeurs sont recupérées sans trou </t>
  </si>
</sst>
</file>

<file path=xl/styles.xml><?xml version="1.0" encoding="utf-8"?>
<styleSheet xmlns="http://schemas.openxmlformats.org/spreadsheetml/2006/main">
  <numFmts count="6">
    <numFmt numFmtId="164" formatCode="[$-40C]dd/mm/yyyy"/>
    <numFmt numFmtId="165" formatCode="00000"/>
    <numFmt numFmtId="166" formatCode="&quot;Paris, le &quot;dd\ mmmm\ yyyy"/>
    <numFmt numFmtId="167" formatCode="#,##0.00&quot; €&quot;"/>
    <numFmt numFmtId="168" formatCode="0.0%"/>
    <numFmt numFmtId="169" formatCode="General;s\t\d;&quot;&quot;"/>
  </numFmts>
  <fonts count="15">
    <font>
      <sz val="11"/>
      <color rgb="FF000000"/>
      <name val="Calibri"/>
      <family val="2"/>
      <charset val="1"/>
    </font>
    <font>
      <sz val="10"/>
      <name val="Arial"/>
      <family val="2"/>
      <charset val="1"/>
    </font>
    <font>
      <sz val="11"/>
      <name val="Arial"/>
      <family val="2"/>
      <charset val="1"/>
    </font>
    <font>
      <b/>
      <sz val="11"/>
      <name val="Arial"/>
      <family val="2"/>
      <charset val="1"/>
    </font>
    <font>
      <b/>
      <i/>
      <u/>
      <sz val="11"/>
      <name val="Arial"/>
      <family val="2"/>
      <charset val="1"/>
    </font>
    <font>
      <sz val="9"/>
      <name val="Arial"/>
      <family val="2"/>
      <charset val="1"/>
    </font>
    <font>
      <sz val="8.5"/>
      <name val="Arial"/>
      <family val="2"/>
      <charset val="1"/>
    </font>
    <font>
      <b/>
      <u/>
      <sz val="11"/>
      <name val="Arial"/>
      <family val="2"/>
      <charset val="1"/>
    </font>
    <font>
      <u/>
      <sz val="11"/>
      <color rgb="FF0563C1"/>
      <name val="Calibri"/>
      <family val="2"/>
      <charset val="1"/>
    </font>
    <font>
      <u/>
      <sz val="9"/>
      <color rgb="FF0563C1"/>
      <name val="Calibri"/>
      <family val="2"/>
      <charset val="1"/>
    </font>
    <font>
      <sz val="11"/>
      <color rgb="FF141414"/>
      <name val="Inherit"/>
      <charset val="1"/>
    </font>
    <font>
      <b/>
      <sz val="15"/>
      <name val="Arial"/>
      <family val="2"/>
      <charset val="1"/>
    </font>
    <font>
      <i/>
      <sz val="8"/>
      <name val="Arial"/>
      <family val="2"/>
      <charset val="1"/>
    </font>
    <font>
      <i/>
      <sz val="8"/>
      <color rgb="FF000000"/>
      <name val="Arial"/>
      <family val="2"/>
      <charset val="1"/>
    </font>
    <font>
      <b/>
      <sz val="11"/>
      <color rgb="FFFF0000"/>
      <name val="Arial"/>
      <family val="2"/>
    </font>
  </fonts>
  <fills count="4">
    <fill>
      <patternFill patternType="none"/>
    </fill>
    <fill>
      <patternFill patternType="gray125"/>
    </fill>
    <fill>
      <patternFill patternType="solid">
        <fgColor rgb="FFFFFF00"/>
        <bgColor indexed="64"/>
      </patternFill>
    </fill>
    <fill>
      <patternFill patternType="solid">
        <fgColor rgb="FF92D050"/>
        <bgColor indexed="64"/>
      </patternFill>
    </fill>
  </fills>
  <borders count="3">
    <border>
      <left/>
      <right/>
      <top/>
      <bottom/>
      <diagonal/>
    </border>
    <border>
      <left/>
      <right/>
      <top style="thin">
        <color auto="1"/>
      </top>
      <bottom style="thin">
        <color auto="1"/>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8" fillId="0" borderId="0" applyBorder="0" applyProtection="0"/>
    <xf numFmtId="0" fontId="1" fillId="0" borderId="0"/>
  </cellStyleXfs>
  <cellXfs count="50">
    <xf numFmtId="0" fontId="0" fillId="0" borderId="0" xfId="0"/>
    <xf numFmtId="0" fontId="12" fillId="0" borderId="0" xfId="2" applyFont="1" applyBorder="1" applyAlignment="1">
      <alignment vertical="center" wrapText="1"/>
    </xf>
    <xf numFmtId="0" fontId="2" fillId="0" borderId="0" xfId="2" applyFont="1" applyBorder="1" applyAlignment="1">
      <alignment horizontal="left"/>
    </xf>
    <xf numFmtId="0" fontId="11" fillId="0" borderId="0" xfId="2" applyFont="1" applyBorder="1" applyAlignment="1">
      <alignment horizontal="right"/>
    </xf>
    <xf numFmtId="0" fontId="2" fillId="0" borderId="0" xfId="2" applyFont="1"/>
    <xf numFmtId="0" fontId="3" fillId="0" borderId="0" xfId="2" applyFont="1" applyAlignment="1">
      <alignment wrapText="1"/>
    </xf>
    <xf numFmtId="164" fontId="2" fillId="0" borderId="0" xfId="2" applyNumberFormat="1" applyFont="1"/>
    <xf numFmtId="0" fontId="2" fillId="0" borderId="0" xfId="2" applyFont="1" applyAlignment="1">
      <alignment horizontal="justify" wrapText="1"/>
    </xf>
    <xf numFmtId="0" fontId="4" fillId="0" borderId="0" xfId="2" applyFont="1"/>
    <xf numFmtId="0" fontId="2" fillId="0" borderId="1" xfId="2" applyFont="1" applyBorder="1"/>
    <xf numFmtId="0" fontId="2" fillId="0" borderId="0" xfId="2" applyFont="1" applyAlignment="1">
      <alignment wrapText="1"/>
    </xf>
    <xf numFmtId="0" fontId="2" fillId="0" borderId="0" xfId="2" applyFont="1" applyBorder="1"/>
    <xf numFmtId="0" fontId="5" fillId="0" borderId="0" xfId="2" applyFont="1"/>
    <xf numFmtId="0" fontId="6" fillId="0" borderId="0" xfId="2" applyFont="1"/>
    <xf numFmtId="0" fontId="6" fillId="0" borderId="0" xfId="2" applyFont="1" applyAlignment="1">
      <alignment horizontal="justify" wrapText="1"/>
    </xf>
    <xf numFmtId="0" fontId="6" fillId="0" borderId="0" xfId="2" applyFont="1" applyAlignment="1"/>
    <xf numFmtId="0" fontId="7" fillId="0" borderId="0" xfId="2" applyFont="1" applyAlignment="1">
      <alignment horizontal="left" wrapText="1"/>
    </xf>
    <xf numFmtId="0" fontId="9" fillId="0" borderId="0" xfId="1" applyFont="1" applyBorder="1" applyAlignment="1" applyProtection="1"/>
    <xf numFmtId="0" fontId="7" fillId="0" borderId="0" xfId="2" applyFont="1"/>
    <xf numFmtId="0" fontId="3" fillId="0" borderId="0" xfId="2" applyFont="1"/>
    <xf numFmtId="0" fontId="2" fillId="0" borderId="0" xfId="2" applyFont="1" applyAlignment="1">
      <alignment horizontal="left"/>
    </xf>
    <xf numFmtId="0" fontId="2" fillId="0" borderId="0" xfId="0" applyFont="1"/>
    <xf numFmtId="165" fontId="2" fillId="0" borderId="0" xfId="2" applyNumberFormat="1" applyFont="1" applyAlignment="1">
      <alignment horizontal="left"/>
    </xf>
    <xf numFmtId="166" fontId="2" fillId="0" borderId="0" xfId="2" applyNumberFormat="1" applyFont="1" applyAlignment="1" applyProtection="1">
      <protection locked="0"/>
    </xf>
    <xf numFmtId="166" fontId="2" fillId="0" borderId="0" xfId="2" applyNumberFormat="1" applyFont="1" applyAlignment="1" applyProtection="1">
      <alignment horizontal="left"/>
      <protection locked="0"/>
    </xf>
    <xf numFmtId="0" fontId="10" fillId="0" borderId="0" xfId="0" applyFont="1" applyAlignment="1">
      <alignment horizontal="left" vertical="center" readingOrder="1"/>
    </xf>
    <xf numFmtId="0" fontId="11" fillId="0" borderId="0" xfId="2" applyFont="1" applyAlignment="1"/>
    <xf numFmtId="2" fontId="11" fillId="0" borderId="0" xfId="2" applyNumberFormat="1" applyFont="1" applyAlignment="1"/>
    <xf numFmtId="49" fontId="2" fillId="0" borderId="0" xfId="2" applyNumberFormat="1" applyFont="1"/>
    <xf numFmtId="167" fontId="2" fillId="0" borderId="0" xfId="2" applyNumberFormat="1" applyFont="1"/>
    <xf numFmtId="0" fontId="3" fillId="0" borderId="0" xfId="2" applyFont="1" applyAlignment="1">
      <alignment horizontal="left"/>
    </xf>
    <xf numFmtId="167" fontId="3" fillId="0" borderId="0" xfId="2" applyNumberFormat="1" applyFont="1"/>
    <xf numFmtId="0" fontId="2" fillId="0" borderId="0" xfId="2" applyFont="1" applyAlignment="1">
      <alignment horizontal="left"/>
    </xf>
    <xf numFmtId="168" fontId="2" fillId="0" borderId="0" xfId="2" applyNumberFormat="1" applyFont="1"/>
    <xf numFmtId="167" fontId="2" fillId="0" borderId="0" xfId="2" applyNumberFormat="1" applyFont="1" applyBorder="1"/>
    <xf numFmtId="167" fontId="3" fillId="0" borderId="0" xfId="2" applyNumberFormat="1" applyFont="1" applyBorder="1"/>
    <xf numFmtId="0" fontId="2" fillId="0" borderId="0" xfId="2" applyFont="1" applyAlignment="1"/>
    <xf numFmtId="0" fontId="5" fillId="0" borderId="0" xfId="2" applyFont="1" applyAlignment="1"/>
    <xf numFmtId="0" fontId="2" fillId="0" borderId="0" xfId="2" applyFont="1" applyAlignment="1">
      <alignment horizontal="justify"/>
    </xf>
    <xf numFmtId="0" fontId="5" fillId="0" borderId="0" xfId="2" applyFont="1" applyAlignment="1">
      <alignment horizontal="left"/>
    </xf>
    <xf numFmtId="0" fontId="2" fillId="0" borderId="0" xfId="2" applyFont="1" applyAlignment="1">
      <alignment horizontal="center"/>
    </xf>
    <xf numFmtId="0" fontId="2" fillId="0" borderId="0" xfId="2" applyFont="1" applyAlignment="1">
      <alignment horizontal="left" wrapText="1"/>
    </xf>
    <xf numFmtId="0" fontId="0" fillId="0" borderId="0" xfId="0" applyFont="1"/>
    <xf numFmtId="0" fontId="13" fillId="0" borderId="0" xfId="0" applyFont="1"/>
    <xf numFmtId="0" fontId="0" fillId="0" borderId="2" xfId="0" applyBorder="1"/>
    <xf numFmtId="0" fontId="3" fillId="2" borderId="0" xfId="2" applyFont="1" applyFill="1"/>
    <xf numFmtId="0" fontId="3" fillId="3" borderId="0" xfId="0" applyFont="1" applyFill="1"/>
    <xf numFmtId="0" fontId="14" fillId="0" borderId="0" xfId="2" applyFont="1" applyAlignment="1">
      <alignment horizontal="left"/>
    </xf>
    <xf numFmtId="0" fontId="14" fillId="0" borderId="0" xfId="2" applyFont="1"/>
    <xf numFmtId="169" fontId="2" fillId="0" borderId="2" xfId="2" applyNumberFormat="1" applyFont="1" applyBorder="1"/>
  </cellXfs>
  <cellStyles count="3">
    <cellStyle name="Lien hypertexte" xfId="1" builtinId="8"/>
    <cellStyle name="Normal" xfId="0" builtinId="0"/>
    <cellStyle name="Normal 2 2 2" xfId="2"/>
  </cellStyles>
  <dxfs count="0"/>
  <tableStyles count="0" defaultTableStyle="TableStyleMedium9"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CCCCFF"/>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141414"/>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723960</xdr:colOff>
      <xdr:row>58</xdr:row>
      <xdr:rowOff>0</xdr:rowOff>
    </xdr:from>
    <xdr:to>
      <xdr:col>7</xdr:col>
      <xdr:colOff>1108440</xdr:colOff>
      <xdr:row>58</xdr:row>
      <xdr:rowOff>360</xdr:rowOff>
    </xdr:to>
    <xdr:sp macro="" textlink="">
      <xdr:nvSpPr>
        <xdr:cNvPr id="2" name="CustomShape 1"/>
        <xdr:cNvSpPr/>
      </xdr:nvSpPr>
      <xdr:spPr>
        <a:xfrm>
          <a:off x="723960" y="11134440"/>
          <a:ext cx="6058080" cy="360"/>
        </a:xfrm>
        <a:prstGeom prst="rect">
          <a:avLst/>
        </a:prstGeom>
        <a:solidFill>
          <a:srgbClr val="FFFFFF"/>
        </a:solidFill>
        <a:ln w="9360">
          <a:noFill/>
        </a:ln>
      </xdr:spPr>
      <xdr:style>
        <a:lnRef idx="0">
          <a:scrgbClr r="0" g="0" b="0"/>
        </a:lnRef>
        <a:fillRef idx="0">
          <a:scrgbClr r="0" g="0" b="0"/>
        </a:fillRef>
        <a:effectRef idx="0">
          <a:scrgbClr r="0" g="0" b="0"/>
        </a:effectRef>
        <a:fontRef idx="minor"/>
      </xdr:style>
      <xdr:txBody>
        <a:bodyPr lIns="27360" tIns="23040" rIns="27360" bIns="0">
          <a:noAutofit/>
        </a:bodyPr>
        <a:lstStyle/>
        <a:p>
          <a:pPr algn="just">
            <a:lnSpc>
              <a:spcPct val="100000"/>
            </a:lnSpc>
          </a:pPr>
          <a:r>
            <a:rPr lang="fr-FR" sz="850" b="0" strike="noStrike" spc="-1">
              <a:solidFill>
                <a:srgbClr val="000000"/>
              </a:solidFill>
              <a:latin typeface="Arial"/>
            </a:rPr>
            <a:t>A défaut de paiement de la présente facture dans les trente jours de sa réception et sauf dispositions conventionnelles contraires, un intérêt de retard égal au taux d'intérêt de la Banque Centrale Européenne (BCE) pour ses opérations de refinancement majoré de 7 points est immédiatement exigible, sans qu'un rappel ne soit nécessaire, en application de la loi sous référence.</a:t>
          </a:r>
          <a:endParaRPr lang="fr-FR" sz="850" b="0" strike="noStrike" spc="-1">
            <a:latin typeface="Times New Roman"/>
          </a:endParaRPr>
        </a:p>
      </xdr:txBody>
    </xdr:sp>
    <xdr:clientData/>
  </xdr:twoCellAnchor>
  <xdr:twoCellAnchor>
    <xdr:from>
      <xdr:col>0</xdr:col>
      <xdr:colOff>723960</xdr:colOff>
      <xdr:row>58</xdr:row>
      <xdr:rowOff>0</xdr:rowOff>
    </xdr:from>
    <xdr:to>
      <xdr:col>8</xdr:col>
      <xdr:colOff>176760</xdr:colOff>
      <xdr:row>58</xdr:row>
      <xdr:rowOff>360</xdr:rowOff>
    </xdr:to>
    <xdr:sp macro="" textlink="">
      <xdr:nvSpPr>
        <xdr:cNvPr id="0" name="CustomShape 1"/>
        <xdr:cNvSpPr/>
      </xdr:nvSpPr>
      <xdr:spPr>
        <a:xfrm>
          <a:off x="723960" y="11134440"/>
          <a:ext cx="6235200" cy="360"/>
        </a:xfrm>
        <a:prstGeom prst="rect">
          <a:avLst/>
        </a:prstGeom>
        <a:solidFill>
          <a:srgbClr val="FFFFFF"/>
        </a:solidFill>
        <a:ln w="9360">
          <a:noFill/>
        </a:ln>
      </xdr:spPr>
      <xdr:style>
        <a:lnRef idx="0">
          <a:scrgbClr r="0" g="0" b="0"/>
        </a:lnRef>
        <a:fillRef idx="0">
          <a:scrgbClr r="0" g="0" b="0"/>
        </a:fillRef>
        <a:effectRef idx="0">
          <a:scrgbClr r="0" g="0" b="0"/>
        </a:effectRef>
        <a:fontRef idx="minor"/>
      </xdr:style>
      <xdr:txBody>
        <a:bodyPr lIns="27360" tIns="23040" rIns="27360" bIns="0">
          <a:noAutofit/>
        </a:bodyPr>
        <a:lstStyle/>
        <a:p>
          <a:pPr algn="just">
            <a:lnSpc>
              <a:spcPct val="100000"/>
            </a:lnSpc>
          </a:pPr>
          <a:r>
            <a:rPr lang="fr-FR" sz="850" b="0" strike="noStrike" spc="-1">
              <a:solidFill>
                <a:srgbClr val="000000"/>
              </a:solidFill>
              <a:latin typeface="Arial"/>
            </a:rPr>
            <a:t>A défaut de paiement de la présente facture dans les trente jours de sa réception et sauf dispositions conventionnelles contraires, un intérêt de retard égal au taux d'intérêt de la Banque Centrale Européenne (BCE) pour ses opérations de refinancement majoré de 7 points est immédiatement exigible, sans qu'un rappel ne soit nécessaire, en application de la loi sous référence.</a:t>
          </a:r>
          <a:endParaRPr lang="fr-FR" sz="850" b="0" strike="noStrike" spc="-1">
            <a:latin typeface="Times New Roman"/>
          </a:endParaRPr>
        </a:p>
      </xdr:txBody>
    </xdr:sp>
    <xdr:clientData/>
  </xdr:twoCellAnchor>
  <xdr:twoCellAnchor>
    <xdr:from>
      <xdr:col>2</xdr:col>
      <xdr:colOff>762000</xdr:colOff>
      <xdr:row>8</xdr:row>
      <xdr:rowOff>38100</xdr:rowOff>
    </xdr:from>
    <xdr:to>
      <xdr:col>5</xdr:col>
      <xdr:colOff>444500</xdr:colOff>
      <xdr:row>10</xdr:row>
      <xdr:rowOff>38100</xdr:rowOff>
    </xdr:to>
    <xdr:cxnSp macro="">
      <xdr:nvCxnSpPr>
        <xdr:cNvPr id="4" name="Connecteur droit avec flèche 3"/>
        <xdr:cNvCxnSpPr/>
      </xdr:nvCxnSpPr>
      <xdr:spPr>
        <a:xfrm>
          <a:off x="2787650" y="1612900"/>
          <a:ext cx="1403350" cy="3746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18</xdr:col>
      <xdr:colOff>0</xdr:colOff>
      <xdr:row>0</xdr:row>
      <xdr:rowOff>0</xdr:rowOff>
    </xdr:from>
    <xdr:to>
      <xdr:col>19</xdr:col>
      <xdr:colOff>6350</xdr:colOff>
      <xdr:row>1</xdr:row>
      <xdr:rowOff>31750</xdr:rowOff>
    </xdr:to>
    <xdr:sp macro="" textlink="">
      <xdr:nvSpPr>
        <xdr:cNvPr id="2" name="ZoneTexte 1"/>
        <xdr:cNvSpPr txBox="1"/>
      </xdr:nvSpPr>
      <xdr:spPr>
        <a:xfrm>
          <a:off x="24206200" y="0"/>
          <a:ext cx="1803400" cy="215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liste1</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O:\Koch-Duval-Guedes\PA850\Test%20Mod&#232;le%20Facture%20Clients.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R"/>
      <sheetName val="EU"/>
      <sheetName val="Etranger"/>
      <sheetName val="Base 1"/>
      <sheetName val="Base 2"/>
    </sheetNames>
    <sheetDataSet>
      <sheetData sheetId="0"/>
      <sheetData sheetId="1"/>
      <sheetData sheetId="2"/>
      <sheetData sheetId="3"/>
      <sheetData sheetId="4">
        <row r="2">
          <cell r="A2" t="str">
            <v>Personne à contacter :</v>
          </cell>
          <cell r="C2" t="str">
            <v>TOTAL HT :</v>
          </cell>
          <cell r="E2" t="str">
            <v>FACTURE N°</v>
          </cell>
        </row>
        <row r="3">
          <cell r="C3" t="str">
            <v>T.V.A. sur les débits</v>
          </cell>
        </row>
        <row r="4">
          <cell r="C4" t="str">
            <v>TOTAL TTC</v>
          </cell>
        </row>
        <row r="13">
          <cell r="A13" t="str">
            <v>Contact name:</v>
          </cell>
          <cell r="C13" t="str">
            <v>Total amount not subject to VAT in €uros</v>
          </cell>
          <cell r="E13" t="str">
            <v>INVOICE N°</v>
          </cell>
        </row>
        <row r="14">
          <cell r="C14" t="str">
            <v>Total amount not subject to VAT in USD</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dimension ref="A1:AMK59"/>
  <sheetViews>
    <sheetView tabSelected="1" topLeftCell="A4" workbookViewId="0">
      <selection activeCell="J17" sqref="J17"/>
    </sheetView>
  </sheetViews>
  <sheetFormatPr baseColWidth="10" defaultColWidth="8.7265625" defaultRowHeight="14.5"/>
  <cols>
    <col min="1" max="1" width="14.7265625" style="4" customWidth="1"/>
    <col min="2" max="2" width="14.26953125" style="4" customWidth="1"/>
    <col min="3" max="3" width="13.08984375" style="4" customWidth="1"/>
    <col min="4" max="4" width="7.26953125" style="4" customWidth="1"/>
    <col min="5" max="5" width="4.26953125" style="4" customWidth="1"/>
    <col min="6" max="6" width="11" style="4" customWidth="1"/>
    <col min="7" max="7" width="33.81640625" style="4" customWidth="1"/>
    <col min="8" max="8" width="15.7265625" style="4" customWidth="1"/>
    <col min="9" max="257" width="11.453125" style="4"/>
    <col min="258" max="258" width="6.26953125" style="4" customWidth="1"/>
    <col min="259" max="259" width="11.08984375" style="4" customWidth="1"/>
    <col min="260" max="260" width="11.453125" style="4"/>
    <col min="261" max="261" width="2.453125" style="4" customWidth="1"/>
    <col min="262" max="262" width="21.54296875" style="4" customWidth="1"/>
    <col min="263" max="263" width="23.81640625" style="4" customWidth="1"/>
    <col min="264" max="264" width="16.54296875" style="4" customWidth="1"/>
    <col min="265" max="513" width="11.453125" style="4"/>
    <col min="514" max="514" width="6.26953125" style="4" customWidth="1"/>
    <col min="515" max="515" width="11.08984375" style="4" customWidth="1"/>
    <col min="516" max="516" width="11.453125" style="4"/>
    <col min="517" max="517" width="2.453125" style="4" customWidth="1"/>
    <col min="518" max="518" width="21.54296875" style="4" customWidth="1"/>
    <col min="519" max="519" width="23.81640625" style="4" customWidth="1"/>
    <col min="520" max="520" width="16.54296875" style="4" customWidth="1"/>
    <col min="521" max="769" width="11.453125" style="4"/>
    <col min="770" max="770" width="6.26953125" style="4" customWidth="1"/>
    <col min="771" max="771" width="11.08984375" style="4" customWidth="1"/>
    <col min="772" max="772" width="11.453125" style="4"/>
    <col min="773" max="773" width="2.453125" style="4" customWidth="1"/>
    <col min="774" max="774" width="21.54296875" style="4" customWidth="1"/>
    <col min="775" max="775" width="23.81640625" style="4" customWidth="1"/>
    <col min="776" max="776" width="16.54296875" style="4" customWidth="1"/>
    <col min="777" max="1025" width="11.453125" style="4"/>
  </cols>
  <sheetData>
    <row r="1" spans="1:15" ht="18" customHeight="1">
      <c r="A1" s="5"/>
      <c r="B1" s="6"/>
      <c r="C1" s="5"/>
      <c r="D1" s="7"/>
      <c r="E1" s="7"/>
      <c r="F1" s="7"/>
      <c r="G1" s="7"/>
      <c r="H1" s="8"/>
      <c r="O1" s="9"/>
    </row>
    <row r="2" spans="1:15" ht="18" customHeight="1">
      <c r="A2" s="10"/>
      <c r="B2" s="10"/>
      <c r="C2" s="10"/>
      <c r="D2" s="7"/>
      <c r="E2" s="7"/>
      <c r="F2" s="7"/>
      <c r="G2" s="7"/>
      <c r="O2" s="11"/>
    </row>
    <row r="3" spans="1:15" ht="16.5" customHeight="1">
      <c r="A3" s="12" t="str">
        <f>IF(VLOOKUP($G$8,'Base 1'!$A$1:$H$53,8,0)="fr",'[1]Base 2'!$A$2,'[1]Base 2'!$A$13)</f>
        <v>Personne à contacter :</v>
      </c>
      <c r="B3" s="13"/>
      <c r="C3" s="14"/>
      <c r="D3" s="7"/>
      <c r="E3" s="7"/>
      <c r="F3" s="7"/>
      <c r="G3" s="7"/>
    </row>
    <row r="4" spans="1:15" ht="16.5" customHeight="1">
      <c r="A4" s="12"/>
      <c r="B4" s="15"/>
      <c r="C4" s="14"/>
      <c r="D4" s="7"/>
      <c r="E4" s="7"/>
      <c r="F4" s="7"/>
      <c r="G4" s="16"/>
    </row>
    <row r="5" spans="1:15" ht="13.5" customHeight="1">
      <c r="A5" s="17"/>
      <c r="B5" s="13"/>
      <c r="C5" s="13"/>
      <c r="G5" s="18"/>
    </row>
    <row r="6" spans="1:15" ht="13.5" customHeight="1">
      <c r="A6" s="17"/>
      <c r="B6" s="13"/>
      <c r="C6" s="13"/>
      <c r="G6" s="18"/>
    </row>
    <row r="7" spans="1:15" ht="13.5" customHeight="1">
      <c r="A7" s="12"/>
      <c r="B7" s="13"/>
      <c r="C7" s="13"/>
      <c r="G7" s="18"/>
    </row>
    <row r="8" spans="1:15">
      <c r="A8" s="4" t="s">
        <v>50</v>
      </c>
      <c r="B8" s="13"/>
      <c r="C8" s="13"/>
      <c r="G8" s="45" t="s">
        <v>0</v>
      </c>
      <c r="H8" s="4" t="s">
        <v>41</v>
      </c>
    </row>
    <row r="9" spans="1:15" ht="15" customHeight="1">
      <c r="A9" s="13"/>
      <c r="B9" s="13"/>
      <c r="C9" s="13"/>
      <c r="G9" s="46" t="s">
        <v>34</v>
      </c>
      <c r="H9" s="47" t="s">
        <v>42</v>
      </c>
      <c r="I9" s="48"/>
      <c r="J9" s="48"/>
      <c r="K9" s="48"/>
    </row>
    <row r="10" spans="1:15">
      <c r="G10" s="49" t="str">
        <f t="array" aca="1" ref="G10" ca="1">IFERROR(INDEX(OFFSET(dept,MATCH(boite&amp;G$9,société&amp;contact,0)-1,),SMALL(IF(OFFSET(dept,MATCH(boite&amp;G$9,société&amp;contact,0)-1,)&lt;&gt;"",COLUMN(dept)-2,""),ROW(A1))),"")</f>
        <v>1 Place du Spectacle</v>
      </c>
      <c r="H10" s="48" t="s">
        <v>43</v>
      </c>
      <c r="I10" s="48"/>
      <c r="J10" s="48"/>
      <c r="K10" s="48"/>
    </row>
    <row r="11" spans="1:15">
      <c r="G11" s="49" t="str">
        <f t="array" aca="1" ref="G11" ca="1">IFERROR(INDEX(OFFSET(dept,MATCH(boite&amp;G$9,société&amp;contact,0)-1,),SMALL(IF(OFFSET(dept,MATCH(boite&amp;G$9,société&amp;contact,0)-1,)&lt;&gt;"",COLUMN(dept)-2,""),ROW(A2))),"")</f>
        <v>92863 Issy Les Moulineaux Cédex 9</v>
      </c>
    </row>
    <row r="12" spans="1:15">
      <c r="G12" s="49" t="str">
        <f t="array" aca="1" ref="G12" ca="1">IFERROR(INDEX(OFFSET(dept,MATCH(boite&amp;G$9,société&amp;contact,0)-1,),SMALL(IF(OFFSET(dept,MATCH(boite&amp;G$9,société&amp;contact,0)-1,)&lt;&gt;"",COLUMN(dept)-2,""),ROW(A3))),"")</f>
        <v>fr</v>
      </c>
    </row>
    <row r="13" spans="1:15">
      <c r="G13" s="49" t="str">
        <f t="array" aca="1" ref="G13" ca="1">IFERROR(INDEX(OFFSET(dept,MATCH(boite&amp;G$9,société&amp;contact,0)-1,),SMALL(IF(OFFSET(dept,MATCH(boite&amp;G$9,société&amp;contact,0)-1,)&lt;&gt;"",COLUMN(dept)-2,""),ROW(A4))),"")</f>
        <v/>
      </c>
      <c r="I13" s="21"/>
    </row>
    <row r="14" spans="1:15" ht="15" customHeight="1">
      <c r="D14" s="22"/>
      <c r="E14" s="22"/>
      <c r="F14" s="22"/>
      <c r="G14" s="49" t="str">
        <f t="array" aca="1" ref="G14" ca="1">IFERROR(INDEX(OFFSET(dept,MATCH(boite&amp;G$9,société&amp;contact,0)-1,),SMALL(IF(OFFSET(dept,MATCH(boite&amp;G$9,société&amp;contact,0)-1,)&lt;&gt;"",COLUMN(dept)-2,""),ROW(A5))),"")</f>
        <v/>
      </c>
    </row>
    <row r="15" spans="1:15" ht="15" customHeight="1">
      <c r="D15" s="22"/>
      <c r="E15" s="22"/>
      <c r="F15" s="22"/>
      <c r="G15" s="49" t="str">
        <f t="array" aca="1" ref="G15" ca="1">IFERROR(INDEX(OFFSET(dept,MATCH(boite&amp;G$9,société&amp;contact,0)-1,),SMALL(IF(OFFSET(dept,MATCH(boite&amp;G$9,société&amp;contact,0)-1,)&lt;&gt;"",COLUMN(dept)-2,""),ROW(A6))),"")</f>
        <v/>
      </c>
    </row>
    <row r="16" spans="1:15">
      <c r="G16" s="23" t="s">
        <v>2</v>
      </c>
    </row>
    <row r="17" spans="1:10">
      <c r="D17" s="24"/>
      <c r="E17" s="24"/>
      <c r="F17" s="24"/>
      <c r="G17" s="6"/>
      <c r="H17" s="23"/>
    </row>
    <row r="18" spans="1:10">
      <c r="D18" s="24"/>
      <c r="E18" s="24"/>
      <c r="F18" s="24"/>
      <c r="G18" s="25"/>
    </row>
    <row r="20" spans="1:10" ht="19">
      <c r="A20" s="3" t="str">
        <f>IF(VLOOKUP($G$8,'Base 1'!$A$1:$H$53,8,0)="fr",'[1]Base 2'!$E$2,IF(OR(VLOOKUP($G$8,'Base 1'!$A$1:$H$53,8,0)="eu",VLOOKUP($G$8,'Base 1'!$A$1:$H$53,8,0)="étranger"),'[1]Base 2'!$E$13,""))</f>
        <v>FACTURE N°</v>
      </c>
      <c r="B20" s="3"/>
      <c r="C20" s="3"/>
      <c r="D20" s="26" t="s">
        <v>3</v>
      </c>
      <c r="E20" s="27" t="s">
        <v>4</v>
      </c>
      <c r="F20" s="26"/>
      <c r="G20" s="26"/>
      <c r="H20" s="26"/>
    </row>
    <row r="21" spans="1:10" s="19" customFormat="1" ht="12.75" customHeight="1">
      <c r="A21" s="4"/>
      <c r="B21" s="4"/>
      <c r="C21" s="4"/>
      <c r="D21" s="4"/>
      <c r="E21" s="4"/>
      <c r="F21" s="4"/>
      <c r="G21" s="4"/>
      <c r="H21" s="4"/>
    </row>
    <row r="22" spans="1:10" s="19" customFormat="1" ht="12.75" customHeight="1">
      <c r="A22" s="4"/>
      <c r="B22" s="4"/>
      <c r="C22" s="4"/>
      <c r="D22" s="4"/>
      <c r="E22" s="4"/>
      <c r="F22" s="4"/>
      <c r="G22" s="4"/>
      <c r="H22" s="4"/>
    </row>
    <row r="23" spans="1:10" ht="12.75" customHeight="1"/>
    <row r="24" spans="1:10" ht="12.75" customHeight="1">
      <c r="A24" s="4" t="s">
        <v>5</v>
      </c>
    </row>
    <row r="25" spans="1:10" s="19" customFormat="1" ht="14">
      <c r="A25" s="28"/>
      <c r="C25" s="4"/>
      <c r="D25" s="4"/>
      <c r="E25" s="4"/>
      <c r="F25" s="4"/>
      <c r="G25" s="4"/>
      <c r="H25" s="29">
        <v>42900</v>
      </c>
      <c r="I25" s="4"/>
      <c r="J25" s="4"/>
    </row>
    <row r="26" spans="1:10" s="19" customFormat="1" ht="16.5" customHeight="1">
      <c r="A26" s="10"/>
      <c r="C26" s="4"/>
      <c r="D26" s="4"/>
      <c r="E26" s="4"/>
      <c r="F26" s="4"/>
      <c r="G26" s="4"/>
      <c r="H26" s="4"/>
      <c r="I26" s="4"/>
      <c r="J26" s="4"/>
    </row>
    <row r="27" spans="1:10" s="19" customFormat="1" ht="16.5" customHeight="1">
      <c r="A27" s="30"/>
      <c r="I27" s="31"/>
    </row>
    <row r="28" spans="1:10" s="19" customFormat="1" ht="16.5" customHeight="1">
      <c r="A28" s="28" t="s">
        <v>6</v>
      </c>
      <c r="H28" s="29">
        <v>13267.27</v>
      </c>
      <c r="I28" s="31"/>
    </row>
    <row r="29" spans="1:10" s="19" customFormat="1" ht="16.5" customHeight="1">
      <c r="A29" s="10"/>
      <c r="I29" s="31"/>
    </row>
    <row r="30" spans="1:10" s="19" customFormat="1" ht="16.5" customHeight="1">
      <c r="A30" s="28"/>
      <c r="I30" s="31"/>
    </row>
    <row r="31" spans="1:10" s="19" customFormat="1" ht="16.5" customHeight="1">
      <c r="A31" s="28" t="s">
        <v>7</v>
      </c>
      <c r="H31" s="29">
        <v>6540</v>
      </c>
      <c r="I31" s="31"/>
    </row>
    <row r="32" spans="1:10" s="19" customFormat="1" ht="16.5" customHeight="1">
      <c r="A32" s="28"/>
      <c r="I32" s="31"/>
    </row>
    <row r="33" spans="1:9" s="19" customFormat="1" ht="16.5" customHeight="1">
      <c r="A33" s="10"/>
      <c r="I33" s="31"/>
    </row>
    <row r="34" spans="1:9" s="19" customFormat="1" ht="16.5" customHeight="1">
      <c r="A34" s="28" t="s">
        <v>8</v>
      </c>
      <c r="H34" s="29">
        <v>172616.17</v>
      </c>
      <c r="I34" s="31"/>
    </row>
    <row r="35" spans="1:9" s="19" customFormat="1" ht="16.5" customHeight="1">
      <c r="A35" s="10"/>
      <c r="I35" s="31"/>
    </row>
    <row r="36" spans="1:9" s="19" customFormat="1" ht="16.5" customHeight="1">
      <c r="A36" s="28"/>
      <c r="I36" s="31"/>
    </row>
    <row r="37" spans="1:9" s="19" customFormat="1" ht="16.5" customHeight="1">
      <c r="B37" s="30"/>
      <c r="I37" s="31"/>
    </row>
    <row r="38" spans="1:9" s="19" customFormat="1" ht="16.5" customHeight="1">
      <c r="B38" s="30"/>
      <c r="I38" s="31"/>
    </row>
    <row r="39" spans="1:9">
      <c r="A39" s="32" t="str">
        <f>IF(VLOOKUP($G$8,'Base 1'!$A$1:$H$53,8,0)="fr",'[1]Base 2'!$C$2,"")</f>
        <v>TOTAL HT :</v>
      </c>
      <c r="H39" s="29">
        <f>+H31+H28+H25+H34</f>
        <v>235323.44</v>
      </c>
    </row>
    <row r="41" spans="1:9">
      <c r="A41" s="32" t="str">
        <f>IF(VLOOKUP($G$8,'Base 1'!$A$1:$H$53,8,0)="fr",'[1]Base 2'!$C$3,"")</f>
        <v>T.V.A. sur les débits</v>
      </c>
      <c r="C41" s="33"/>
      <c r="D41" s="33"/>
      <c r="E41" s="33"/>
      <c r="F41" s="33"/>
      <c r="H41" s="34">
        <f>H39*20%</f>
        <v>47064.688000000002</v>
      </c>
    </row>
    <row r="42" spans="1:9">
      <c r="H42" s="31"/>
    </row>
    <row r="43" spans="1:9">
      <c r="A43" s="30" t="str">
        <f>IF(VLOOKUP($G$8,'Base 1'!$A$1:$H$53,8,0)="fr",'[1]Base 2'!$C$4,IF(OR(VLOOKUP($G$8,'Base 1'!$A$1:$H$53,8,0)="eu",VLOOKUP($G$8,'Base 1'!$A$1:$H$53,8,0)="étranger"),'[1]Base 2'!$C$13,""))</f>
        <v>TOTAL TTC</v>
      </c>
      <c r="H43" s="35">
        <f>H39+H41</f>
        <v>282388.12800000003</v>
      </c>
    </row>
    <row r="44" spans="1:9">
      <c r="B44" s="19"/>
      <c r="H44" s="35"/>
    </row>
    <row r="45" spans="1:9">
      <c r="A45" s="19" t="str">
        <f>IF(VLOOKUP($G$8,'Base 1'!$A$1:$H$53,8,0)="étranger",'[1]Base 2'!$C$14,"")</f>
        <v/>
      </c>
      <c r="B45" s="19"/>
      <c r="H45" s="35"/>
    </row>
    <row r="46" spans="1:9" s="20" customFormat="1" ht="15" customHeight="1">
      <c r="B46" s="36"/>
      <c r="C46" s="36"/>
      <c r="D46" s="36"/>
      <c r="E46" s="36"/>
      <c r="F46" s="36"/>
      <c r="G46" s="36"/>
      <c r="H46" s="36"/>
    </row>
    <row r="47" spans="1:9" s="20" customFormat="1" ht="15" customHeight="1"/>
    <row r="48" spans="1:9">
      <c r="A48" s="37"/>
    </row>
    <row r="49" spans="1:10" ht="15" customHeight="1">
      <c r="A49" s="37"/>
      <c r="B49" s="38"/>
      <c r="C49" s="38"/>
      <c r="D49" s="38"/>
      <c r="E49" s="38"/>
      <c r="F49" s="38"/>
      <c r="G49" s="2"/>
      <c r="H49" s="2"/>
      <c r="I49" s="2"/>
      <c r="J49" s="2"/>
    </row>
    <row r="50" spans="1:10" ht="15" customHeight="1">
      <c r="A50" s="39"/>
      <c r="B50" s="38"/>
      <c r="C50" s="38"/>
      <c r="D50" s="38"/>
      <c r="E50" s="38"/>
      <c r="F50" s="38"/>
      <c r="G50" s="38"/>
      <c r="H50" s="38"/>
      <c r="I50" s="38"/>
    </row>
    <row r="51" spans="1:10">
      <c r="A51" s="12"/>
      <c r="G51" s="40"/>
      <c r="H51" s="40"/>
      <c r="I51" s="40"/>
      <c r="J51" s="40"/>
    </row>
    <row r="52" spans="1:10">
      <c r="A52" s="12"/>
      <c r="G52" s="40"/>
      <c r="H52" s="40"/>
      <c r="I52" s="40"/>
      <c r="J52" s="40"/>
    </row>
    <row r="53" spans="1:10">
      <c r="B53" s="38"/>
      <c r="C53" s="38"/>
      <c r="D53" s="38"/>
      <c r="E53" s="38"/>
      <c r="F53" s="38"/>
      <c r="G53" s="38"/>
    </row>
    <row r="54" spans="1:10" ht="12.75" customHeight="1">
      <c r="A54" s="1"/>
      <c r="B54" s="1"/>
      <c r="C54" s="1"/>
      <c r="D54" s="1"/>
      <c r="E54" s="1"/>
      <c r="F54" s="1"/>
      <c r="G54" s="1"/>
    </row>
    <row r="55" spans="1:10">
      <c r="A55" s="1"/>
      <c r="B55" s="1"/>
      <c r="C55" s="1"/>
      <c r="D55" s="1"/>
      <c r="E55" s="1"/>
      <c r="F55" s="1"/>
      <c r="G55" s="1"/>
    </row>
    <row r="56" spans="1:10">
      <c r="A56" s="1"/>
      <c r="B56" s="1"/>
      <c r="C56" s="1"/>
      <c r="D56" s="1"/>
      <c r="E56" s="1"/>
      <c r="F56" s="1"/>
      <c r="G56" s="1"/>
      <c r="H56" s="40"/>
      <c r="I56" s="40"/>
    </row>
    <row r="57" spans="1:10" ht="18" customHeight="1">
      <c r="A57" s="1"/>
      <c r="B57" s="1"/>
      <c r="C57" s="1"/>
      <c r="D57" s="1"/>
      <c r="E57" s="1"/>
      <c r="F57" s="1"/>
      <c r="G57" s="1"/>
      <c r="H57" s="36"/>
    </row>
    <row r="58" spans="1:10">
      <c r="C58" s="41"/>
      <c r="D58" s="41"/>
      <c r="E58" s="41"/>
      <c r="F58" s="41"/>
      <c r="G58" s="41"/>
      <c r="H58" s="41"/>
    </row>
    <row r="59" spans="1:10">
      <c r="C59" s="41"/>
      <c r="D59" s="41"/>
      <c r="E59" s="41"/>
      <c r="F59" s="41"/>
      <c r="G59" s="41"/>
      <c r="H59" s="41"/>
    </row>
  </sheetData>
  <mergeCells count="3">
    <mergeCell ref="A20:C20"/>
    <mergeCell ref="G49:J49"/>
    <mergeCell ref="A54:G57"/>
  </mergeCells>
  <dataValidations count="2">
    <dataValidation type="list" allowBlank="1" showInputMessage="1" showErrorMessage="1" sqref="G8">
      <formula1>liste1</formula1>
    </dataValidation>
    <dataValidation type="list" operator="equal" allowBlank="1" showErrorMessage="1" sqref="G9">
      <formula1>liste2</formula1>
    </dataValidation>
  </dataValidations>
  <pageMargins left="1.25" right="0.59027777777777801" top="0.98402777777777795" bottom="0.34027777777777801" header="0.51180555555555496" footer="0.51180555555555496"/>
  <pageSetup paperSize="9" scale="85" firstPageNumber="0" orientation="portrait" horizontalDpi="300" verticalDpi="300"/>
  <drawing r:id="rId1"/>
</worksheet>
</file>

<file path=xl/worksheets/sheet2.xml><?xml version="1.0" encoding="utf-8"?>
<worksheet xmlns="http://schemas.openxmlformats.org/spreadsheetml/2006/main" xmlns:r="http://schemas.openxmlformats.org/officeDocument/2006/relationships">
  <dimension ref="A1:T60"/>
  <sheetViews>
    <sheetView topLeftCell="E1" workbookViewId="0">
      <selection activeCell="J12" sqref="J12"/>
    </sheetView>
  </sheetViews>
  <sheetFormatPr baseColWidth="10" defaultColWidth="8.7265625" defaultRowHeight="14.5"/>
  <cols>
    <col min="1" max="1" width="28.453125" customWidth="1"/>
    <col min="2" max="2" width="39.81640625" customWidth="1"/>
    <col min="3" max="3" width="36.81640625" customWidth="1"/>
    <col min="4" max="4" width="30" customWidth="1"/>
    <col min="5" max="5" width="34.7265625" customWidth="1"/>
    <col min="6" max="6" width="19.81640625" customWidth="1"/>
    <col min="7" max="7" width="16.453125" customWidth="1"/>
    <col min="8" max="8" width="14" customWidth="1"/>
    <col min="9" max="9" width="20.7265625" customWidth="1"/>
    <col min="10" max="10" width="20.6328125" customWidth="1"/>
    <col min="11" max="18" width="10.6328125" customWidth="1"/>
    <col min="19" max="19" width="25.7265625" customWidth="1"/>
    <col min="20" max="20" width="32.453125" customWidth="1"/>
    <col min="21" max="1025" width="10.6328125" customWidth="1"/>
  </cols>
  <sheetData>
    <row r="1" spans="1:20">
      <c r="A1" s="42" t="s">
        <v>9</v>
      </c>
      <c r="B1" s="42" t="s">
        <v>10</v>
      </c>
      <c r="C1" s="42" t="s">
        <v>11</v>
      </c>
      <c r="D1" s="42" t="s">
        <v>12</v>
      </c>
      <c r="E1" s="42" t="s">
        <v>13</v>
      </c>
      <c r="F1" s="42" t="s">
        <v>14</v>
      </c>
      <c r="G1" s="42" t="s">
        <v>15</v>
      </c>
      <c r="H1" s="42" t="s">
        <v>16</v>
      </c>
      <c r="I1" s="42" t="s">
        <v>17</v>
      </c>
      <c r="T1" t="s">
        <v>40</v>
      </c>
    </row>
    <row r="2" spans="1:20">
      <c r="A2" t="s">
        <v>18</v>
      </c>
      <c r="B2" t="s">
        <v>19</v>
      </c>
      <c r="D2" t="s">
        <v>20</v>
      </c>
      <c r="E2" t="s">
        <v>21</v>
      </c>
      <c r="H2" t="s">
        <v>22</v>
      </c>
      <c r="I2" s="43"/>
      <c r="J2" t="str">
        <f>IF(A2=FR!G$8,B2,"")</f>
        <v/>
      </c>
      <c r="S2" s="44" t="str">
        <f t="array" aca="1" ref="S2" ca="1">IF(ROW(A1)&gt;COUNTA(société),"",OFFSET($A$1,MATCH(0,COUNTIF(S$1:S1,"&gt;="&amp;société),0),))</f>
        <v>A&amp;R Agency</v>
      </c>
      <c r="T2" t="str">
        <f t="array" aca="1" ref="T2" ca="1">INDEX(contact,SMALL(IF(société=boite,ROW(contact)-1,""),ROW(A1)))</f>
        <v>À l'attention de Mme Béatrice L</v>
      </c>
    </row>
    <row r="3" spans="1:20">
      <c r="A3" t="s">
        <v>23</v>
      </c>
      <c r="B3" t="s">
        <v>24</v>
      </c>
      <c r="D3" t="s">
        <v>25</v>
      </c>
      <c r="E3" t="s">
        <v>26</v>
      </c>
      <c r="H3" t="s">
        <v>22</v>
      </c>
      <c r="J3" t="str">
        <f>IF(A3=FR!G$8,B3,"")</f>
        <v/>
      </c>
      <c r="S3" s="44" t="str">
        <f t="array" aca="1" ref="S3" ca="1">IF(ROW(A2)&gt;COUNTA(société),"",OFFSET($A$1,MATCH(0,COUNTIF(S$1:S2,"&gt;="&amp;société),0),))</f>
        <v>ANTINEA 6</v>
      </c>
      <c r="T3" t="str">
        <f t="array" aca="1" ref="T3" ca="1">INDEX(contact,SMALL(IF(société=boite,ROW(contact)-1,""),ROW(A2)))</f>
        <v>À l'attention de Mme JL</v>
      </c>
    </row>
    <row r="4" spans="1:20">
      <c r="A4" t="s">
        <v>27</v>
      </c>
      <c r="B4" t="s">
        <v>28</v>
      </c>
      <c r="D4" t="s">
        <v>29</v>
      </c>
      <c r="E4" t="s">
        <v>30</v>
      </c>
      <c r="H4" t="s">
        <v>22</v>
      </c>
      <c r="J4" t="str">
        <f>IF(A4=FR!G$8,B4,"")</f>
        <v/>
      </c>
      <c r="S4" s="44" t="str">
        <f t="array" aca="1" ref="S4" ca="1">IF(ROW(A3)&gt;COUNTA(société),"",OFFSET($A$1,MATCH(0,COUNTIF(S$1:S3,"&gt;="&amp;société),0),))</f>
        <v>ARVAL</v>
      </c>
      <c r="T4" t="str">
        <f t="array" aca="1" ref="T4" ca="1">INDEX(contact,SMALL(IF(société=boite,ROW(contact)-1,""),ROW(A3)))</f>
        <v>tulipe</v>
      </c>
    </row>
    <row r="5" spans="1:20">
      <c r="A5" t="s">
        <v>31</v>
      </c>
      <c r="D5" t="s">
        <v>32</v>
      </c>
      <c r="E5" t="s">
        <v>33</v>
      </c>
      <c r="H5" t="s">
        <v>22</v>
      </c>
      <c r="J5" t="str">
        <f>IF(A5=FR!G$8,B5,"")</f>
        <v/>
      </c>
      <c r="S5" s="44" t="str">
        <f t="array" aca="1" ref="S5" ca="1">IF(ROW(A4)&gt;COUNTA(société),"",OFFSET($A$1,MATCH(0,COUNTIF(S$1:S4,"&gt;="&amp;société),0),))</f>
        <v>BOULOGNE STUDIOS</v>
      </c>
      <c r="T5" t="e">
        <f t="array" aca="1" ref="T5" ca="1">INDEX(contact,SMALL(IF(société=boite,ROW(contact)-1,""),ROW(A4)))</f>
        <v>#NUM!</v>
      </c>
    </row>
    <row r="6" spans="1:20">
      <c r="A6" t="s">
        <v>0</v>
      </c>
      <c r="B6" t="s">
        <v>34</v>
      </c>
      <c r="D6" t="s">
        <v>35</v>
      </c>
      <c r="E6" t="s">
        <v>36</v>
      </c>
      <c r="H6" t="s">
        <v>22</v>
      </c>
      <c r="S6" s="44" t="str">
        <f t="array" aca="1" ref="S6" ca="1">IF(ROW(A5)&gt;COUNTA(société),"",OFFSET($A$1,MATCH(0,COUNTIF(S$1:S5,"&gt;="&amp;société),0),))</f>
        <v>CANAL BRAND SOLUTIONS</v>
      </c>
      <c r="T6" t="e">
        <f t="array" aca="1" ref="T6" ca="1">INDEX(contact,SMALL(IF(société=boite,ROW(contact)-1,""),ROW(A5)))</f>
        <v>#NUM!</v>
      </c>
    </row>
    <row r="7" spans="1:20">
      <c r="A7" t="s">
        <v>0</v>
      </c>
      <c r="B7" t="s">
        <v>1</v>
      </c>
      <c r="D7" t="s">
        <v>35</v>
      </c>
      <c r="E7" t="s">
        <v>36</v>
      </c>
      <c r="H7" t="s">
        <v>22</v>
      </c>
      <c r="S7" s="44" t="str">
        <f t="array" aca="1" ref="S7" ca="1">IF(ROW(A6)&gt;COUNTA(société),"",OFFSET($A$1,MATCH(0,COUNTIF(S$1:S6,"&gt;="&amp;société),0),))</f>
        <v>toto</v>
      </c>
      <c r="T7" t="e">
        <f t="array" aca="1" ref="T7" ca="1">INDEX(contact,SMALL(IF(société=boite,ROW(contact)-1,""),ROW(A6)))</f>
        <v>#NUM!</v>
      </c>
    </row>
    <row r="8" spans="1:20">
      <c r="A8" t="s">
        <v>37</v>
      </c>
      <c r="B8" t="s">
        <v>39</v>
      </c>
      <c r="D8" t="s">
        <v>45</v>
      </c>
      <c r="E8" t="s">
        <v>46</v>
      </c>
      <c r="H8" t="s">
        <v>48</v>
      </c>
      <c r="S8" s="44" t="e">
        <f t="array" aca="1" ref="S8" ca="1">IF(ROW(A7)&gt;COUNTA(société),"",OFFSET($A$1,MATCH(0,COUNTIF(S$1:S7,"&gt;="&amp;société),0),))</f>
        <v>#N/A</v>
      </c>
      <c r="T8" t="e">
        <f t="array" aca="1" ref="T8" ca="1">INDEX(contact,SMALL(IF(société=boite,ROW(contact)-1,""),ROW(A7)))</f>
        <v>#NUM!</v>
      </c>
    </row>
    <row r="9" spans="1:20">
      <c r="A9" t="s">
        <v>0</v>
      </c>
      <c r="B9" t="s">
        <v>38</v>
      </c>
      <c r="D9" t="s">
        <v>44</v>
      </c>
      <c r="E9" t="s">
        <v>47</v>
      </c>
      <c r="H9" t="s">
        <v>49</v>
      </c>
      <c r="S9" s="44" t="e">
        <f t="array" aca="1" ref="S9" ca="1">IF(ROW(A8)&gt;COUNTA(société),"",OFFSET($A$1,MATCH(0,COUNTIF(S$1:S8,"&gt;="&amp;société),0),))</f>
        <v>#N/A</v>
      </c>
      <c r="T9" t="e">
        <f t="array" aca="1" ref="T9" ca="1">INDEX(contact,SMALL(IF(société=boite,ROW(contact)-1,""),ROW(A8)))</f>
        <v>#NUM!</v>
      </c>
    </row>
    <row r="10" spans="1:20">
      <c r="S10" s="44" t="str">
        <f t="array" aca="1" ref="S10" ca="1">IF(ROW(A9)&gt;COUNTA(société),"",OFFSET($A$1,MATCH(0,COUNTIF(S$1:S9,"&gt;="&amp;société),0),))</f>
        <v/>
      </c>
      <c r="T10" t="e">
        <f t="array" aca="1" ref="T10" ca="1">INDEX(contact,SMALL(IF(société=boite,ROW(contact)-1,""),ROW(A9)))</f>
        <v>#NUM!</v>
      </c>
    </row>
    <row r="11" spans="1:20">
      <c r="S11" s="44" t="str">
        <f t="array" aca="1" ref="S11" ca="1">IF(ROW(A10)&gt;COUNTA(société),"",OFFSET($A$1,MATCH(0,COUNTIF(S$1:S10,"&gt;="&amp;société),0),))</f>
        <v/>
      </c>
      <c r="T11" t="e">
        <f t="array" aca="1" ref="T11" ca="1">INDEX(contact,SMALL(IF(société=boite,ROW(contact)-1,""),ROW(A10)))</f>
        <v>#NUM!</v>
      </c>
    </row>
    <row r="12" spans="1:20">
      <c r="S12" s="44" t="str">
        <f t="array" aca="1" ref="S12" ca="1">IF(ROW(A11)&gt;COUNTA(société),"",OFFSET($A$1,MATCH(0,COUNTIF(S$1:S11,"&gt;="&amp;société),0),))</f>
        <v/>
      </c>
      <c r="T12" t="e">
        <f t="array" aca="1" ref="T12" ca="1">INDEX(contact,SMALL(IF(société=boite,ROW(contact)-1,""),ROW(A11)))</f>
        <v>#NUM!</v>
      </c>
    </row>
    <row r="13" spans="1:20">
      <c r="S13" s="44" t="str">
        <f t="array" aca="1" ref="S13" ca="1">IF(ROW(A12)&gt;COUNTA(société),"",OFFSET($A$1,MATCH(0,COUNTIF(S$1:S12,"&gt;="&amp;société),0),))</f>
        <v/>
      </c>
      <c r="T13" t="e">
        <f t="array" aca="1" ref="T13" ca="1">INDEX(contact,SMALL(IF(société=boite,ROW(contact)-1,""),ROW(A12)))</f>
        <v>#NUM!</v>
      </c>
    </row>
    <row r="14" spans="1:20">
      <c r="S14" s="44" t="str">
        <f t="array" aca="1" ref="S14" ca="1">IF(ROW(A13)&gt;COUNTA(société),"",OFFSET($A$1,MATCH(0,COUNTIF(S$1:S13,"&gt;="&amp;société),0),))</f>
        <v/>
      </c>
      <c r="T14" t="e">
        <f t="array" aca="1" ref="T14" ca="1">INDEX(contact,SMALL(IF(société=boite,ROW(contact)-1,""),ROW(A13)))</f>
        <v>#NUM!</v>
      </c>
    </row>
    <row r="15" spans="1:20">
      <c r="S15" s="44" t="str">
        <f t="array" aca="1" ref="S15" ca="1">IF(ROW(A14)&gt;COUNTA(société),"",OFFSET($A$1,MATCH(0,COUNTIF(S$1:S14,"&gt;="&amp;société),0),))</f>
        <v/>
      </c>
      <c r="T15" t="e">
        <f t="array" aca="1" ref="T15" ca="1">INDEX(contact,SMALL(IF(société=boite,ROW(contact)-1,""),ROW(A14)))</f>
        <v>#NUM!</v>
      </c>
    </row>
    <row r="16" spans="1:20">
      <c r="S16" s="44" t="str">
        <f t="array" aca="1" ref="S16" ca="1">IF(ROW(A15)&gt;COUNTA(société),"",OFFSET($A$1,MATCH(0,COUNTIF(S$1:S15,"&gt;="&amp;société),0),))</f>
        <v/>
      </c>
      <c r="T16" t="e">
        <f t="array" aca="1" ref="T16" ca="1">INDEX(contact,SMALL(IF(société=boite,ROW(contact)-1,""),ROW(A15)))</f>
        <v>#NUM!</v>
      </c>
    </row>
    <row r="17" spans="19:20">
      <c r="S17" s="44" t="str">
        <f t="array" aca="1" ref="S17" ca="1">IF(ROW(A16)&gt;COUNTA(société),"",OFFSET($A$1,MATCH(0,COUNTIF(S$1:S16,"&gt;="&amp;société),0),))</f>
        <v/>
      </c>
      <c r="T17" t="e">
        <f t="array" aca="1" ref="T17" ca="1">INDEX(contact,SMALL(IF(société=boite,ROW(contact)-1,""),ROW(A16)))</f>
        <v>#NUM!</v>
      </c>
    </row>
    <row r="18" spans="19:20">
      <c r="S18" s="44" t="str">
        <f t="array" aca="1" ref="S18" ca="1">IF(ROW(A17)&gt;COUNTA(société),"",OFFSET($A$1,MATCH(0,COUNTIF(S$1:S17,"&gt;="&amp;société),0),))</f>
        <v/>
      </c>
      <c r="T18" t="e">
        <f t="array" aca="1" ref="T18" ca="1">INDEX(contact,SMALL(IF(société=boite,ROW(contact)-1,""),ROW(A17)))</f>
        <v>#NUM!</v>
      </c>
    </row>
    <row r="19" spans="19:20">
      <c r="S19" s="44" t="str">
        <f t="array" aca="1" ref="S19" ca="1">IF(ROW(A18)&gt;COUNTA(société),"",OFFSET($A$1,MATCH(0,COUNTIF(S$1:S18,"&gt;="&amp;société),0),))</f>
        <v/>
      </c>
      <c r="T19" t="e">
        <f t="array" aca="1" ref="T19" ca="1">INDEX(contact,SMALL(IF(société=boite,ROW(contact)-1,""),ROW(A18)))</f>
        <v>#NUM!</v>
      </c>
    </row>
    <row r="20" spans="19:20">
      <c r="S20" s="44" t="str">
        <f t="array" aca="1" ref="S20" ca="1">IF(ROW(A19)&gt;COUNTA(société),"",OFFSET($A$1,MATCH(0,COUNTIF(S$1:S19,"&gt;="&amp;société),0),))</f>
        <v/>
      </c>
      <c r="T20" t="e">
        <f t="array" aca="1" ref="T20" ca="1">INDEX(contact,SMALL(IF(société=boite,ROW(contact)-1,""),ROW(A19)))</f>
        <v>#NUM!</v>
      </c>
    </row>
    <row r="21" spans="19:20">
      <c r="S21" s="44" t="str">
        <f t="array" aca="1" ref="S21" ca="1">IF(ROW(A20)&gt;COUNTA(société),"",OFFSET($A$1,MATCH(0,COUNTIF(S$1:S20,"&gt;="&amp;société),0),))</f>
        <v/>
      </c>
      <c r="T21" t="e">
        <f t="array" aca="1" ref="T21" ca="1">INDEX(contact,SMALL(IF(société=boite,ROW(contact)-1,""),ROW(A20)))</f>
        <v>#NUM!</v>
      </c>
    </row>
    <row r="22" spans="19:20">
      <c r="S22" s="44" t="str">
        <f t="array" aca="1" ref="S22" ca="1">IF(ROW(A21)&gt;COUNTA(société),"",OFFSET($A$1,MATCH(0,COUNTIF(S$1:S21,"&gt;="&amp;société),0),))</f>
        <v/>
      </c>
      <c r="T22" t="e">
        <f t="array" aca="1" ref="T22" ca="1">INDEX(contact,SMALL(IF(société=boite,ROW(contact)-1,""),ROW(A21)))</f>
        <v>#NUM!</v>
      </c>
    </row>
    <row r="23" spans="19:20">
      <c r="S23" s="44" t="str">
        <f t="array" aca="1" ref="S23" ca="1">IF(ROW(A22)&gt;COUNTA(société),"",OFFSET($A$1,MATCH(0,COUNTIF(S$1:S22,"&gt;="&amp;société),0),))</f>
        <v/>
      </c>
      <c r="T23" t="e">
        <f t="array" aca="1" ref="T23" ca="1">INDEX(contact,SMALL(IF(société=boite,ROW(contact)-1,""),ROW(A22)))</f>
        <v>#NUM!</v>
      </c>
    </row>
    <row r="24" spans="19:20">
      <c r="S24" s="44" t="str">
        <f t="array" aca="1" ref="S24" ca="1">IF(ROW(A23)&gt;COUNTA(société),"",OFFSET($A$1,MATCH(0,COUNTIF(S$1:S23,"&gt;="&amp;société),0),))</f>
        <v/>
      </c>
      <c r="T24" t="e">
        <f t="array" aca="1" ref="T24" ca="1">INDEX(contact,SMALL(IF(société=boite,ROW(contact)-1,""),ROW(A23)))</f>
        <v>#NUM!</v>
      </c>
    </row>
    <row r="25" spans="19:20">
      <c r="S25" s="44" t="str">
        <f t="array" aca="1" ref="S25" ca="1">IF(ROW(A24)&gt;COUNTA(société),"",OFFSET($A$1,MATCH(0,COUNTIF(S$1:S24,"&gt;="&amp;société),0),))</f>
        <v/>
      </c>
      <c r="T25" t="e">
        <f t="array" aca="1" ref="T25" ca="1">INDEX(contact,SMALL(IF(société=boite,ROW(contact)-1,""),ROW(A24)))</f>
        <v>#NUM!</v>
      </c>
    </row>
    <row r="26" spans="19:20">
      <c r="S26" s="44" t="str">
        <f t="array" aca="1" ref="S26" ca="1">IF(ROW(A25)&gt;COUNTA(société),"",OFFSET($A$1,MATCH(0,COUNTIF(S$1:S25,"&gt;="&amp;société),0),))</f>
        <v/>
      </c>
    </row>
    <row r="27" spans="19:20">
      <c r="S27" s="44" t="str">
        <f t="array" aca="1" ref="S27" ca="1">IF(ROW(A26)&gt;COUNTA(société),"",OFFSET($A$1,MATCH(0,COUNTIF(S$1:S26,"&gt;="&amp;société),0),))</f>
        <v/>
      </c>
    </row>
    <row r="28" spans="19:20">
      <c r="S28" s="44" t="str">
        <f t="array" aca="1" ref="S28" ca="1">IF(ROW(A27)&gt;COUNTA(société),"",OFFSET($A$1,MATCH(0,COUNTIF(S$1:S27,"&gt;="&amp;société),0),))</f>
        <v/>
      </c>
    </row>
    <row r="29" spans="19:20">
      <c r="S29" s="44" t="str">
        <f t="array" aca="1" ref="S29" ca="1">IF(ROW(A28)&gt;COUNTA(société),"",OFFSET($A$1,MATCH(0,COUNTIF(S$1:S28,"&gt;="&amp;société),0),))</f>
        <v/>
      </c>
    </row>
    <row r="30" spans="19:20">
      <c r="S30" s="44" t="str">
        <f t="array" aca="1" ref="S30" ca="1">IF(ROW(A29)&gt;COUNTA(société),"",OFFSET($A$1,MATCH(0,COUNTIF(S$1:S29,"&gt;="&amp;société),0),))</f>
        <v/>
      </c>
    </row>
    <row r="31" spans="19:20">
      <c r="S31" s="44" t="str">
        <f t="array" aca="1" ref="S31" ca="1">IF(ROW(A30)&gt;COUNTA(société),"",OFFSET($A$1,MATCH(0,COUNTIF(S$1:S30,"&gt;="&amp;société),0),))</f>
        <v/>
      </c>
    </row>
    <row r="32" spans="19:20">
      <c r="S32" s="44" t="str">
        <f t="array" aca="1" ref="S32" ca="1">IF(ROW(A31)&gt;COUNTA(société),"",OFFSET($A$1,MATCH(0,COUNTIF(S$1:S31,"&gt;="&amp;société),0),))</f>
        <v/>
      </c>
    </row>
    <row r="33" spans="19:19">
      <c r="S33" s="44" t="str">
        <f t="array" aca="1" ref="S33" ca="1">IF(ROW(A32)&gt;COUNTA(société),"",OFFSET($A$1,MATCH(0,COUNTIF(S$1:S32,"&gt;="&amp;société),0),))</f>
        <v/>
      </c>
    </row>
    <row r="34" spans="19:19">
      <c r="S34" s="44" t="str">
        <f t="array" aca="1" ref="S34" ca="1">IF(ROW(A33)&gt;COUNTA(société),"",OFFSET($A$1,MATCH(0,COUNTIF(S$1:S33,"&gt;="&amp;société),0),))</f>
        <v/>
      </c>
    </row>
    <row r="35" spans="19:19">
      <c r="S35" s="44" t="str">
        <f t="array" aca="1" ref="S35" ca="1">IF(ROW(A34)&gt;COUNTA(société),"",OFFSET($A$1,MATCH(0,COUNTIF(S$1:S34,"&gt;="&amp;société),0),))</f>
        <v/>
      </c>
    </row>
    <row r="36" spans="19:19">
      <c r="S36" s="44" t="str">
        <f t="array" aca="1" ref="S36" ca="1">IF(ROW(A35)&gt;COUNTA(société),"",OFFSET($A$1,MATCH(0,COUNTIF(S$1:S35,"&gt;="&amp;société),0),))</f>
        <v/>
      </c>
    </row>
    <row r="37" spans="19:19">
      <c r="S37" s="44" t="str">
        <f t="array" aca="1" ref="S37" ca="1">IF(ROW(A36)&gt;COUNTA(société),"",OFFSET($A$1,MATCH(0,COUNTIF(S$1:S36,"&gt;="&amp;société),0),))</f>
        <v/>
      </c>
    </row>
    <row r="38" spans="19:19">
      <c r="S38" s="44" t="str">
        <f t="array" aca="1" ref="S38" ca="1">IF(ROW(A37)&gt;COUNTA(société),"",OFFSET($A$1,MATCH(0,COUNTIF(S$1:S37,"&gt;="&amp;société),0),))</f>
        <v/>
      </c>
    </row>
    <row r="39" spans="19:19">
      <c r="S39" s="44" t="str">
        <f t="array" aca="1" ref="S39" ca="1">IF(ROW(A38)&gt;COUNTA(société),"",OFFSET($A$1,MATCH(0,COUNTIF(S$1:S38,"&gt;="&amp;société),0),))</f>
        <v/>
      </c>
    </row>
    <row r="40" spans="19:19">
      <c r="S40" s="44" t="str">
        <f t="array" aca="1" ref="S40" ca="1">IF(ROW(A39)&gt;COUNTA(société),"",OFFSET($A$1,MATCH(0,COUNTIF(S$1:S39,"&gt;="&amp;société),0),))</f>
        <v/>
      </c>
    </row>
    <row r="41" spans="19:19">
      <c r="S41" s="44" t="str">
        <f t="array" aca="1" ref="S41" ca="1">IF(ROW(A40)&gt;COUNTA(société),"",OFFSET($A$1,MATCH(0,COUNTIF(S$1:S40,"&gt;="&amp;société),0),))</f>
        <v/>
      </c>
    </row>
    <row r="42" spans="19:19">
      <c r="S42" s="44" t="str">
        <f t="array" aca="1" ref="S42" ca="1">IF(ROW(A41)&gt;COUNTA(société),"",OFFSET($A$1,MATCH(0,COUNTIF(S$1:S41,"&gt;="&amp;société),0),))</f>
        <v/>
      </c>
    </row>
    <row r="43" spans="19:19">
      <c r="S43" s="44" t="str">
        <f t="array" aca="1" ref="S43" ca="1">IF(ROW(A42)&gt;COUNTA(société),"",OFFSET($A$1,MATCH(0,COUNTIF(S$1:S42,"&gt;="&amp;société),0),))</f>
        <v/>
      </c>
    </row>
    <row r="44" spans="19:19">
      <c r="S44" s="44" t="str">
        <f t="array" aca="1" ref="S44" ca="1">IF(ROW(A43)&gt;COUNTA(société),"",OFFSET($A$1,MATCH(0,COUNTIF(S$1:S43,"&gt;="&amp;société),0),))</f>
        <v/>
      </c>
    </row>
    <row r="45" spans="19:19">
      <c r="S45" s="44" t="str">
        <f t="array" aca="1" ref="S45" ca="1">IF(ROW(A44)&gt;COUNTA(société),"",OFFSET($A$1,MATCH(0,COUNTIF(S$1:S44,"&gt;="&amp;société),0),))</f>
        <v/>
      </c>
    </row>
    <row r="46" spans="19:19">
      <c r="S46" s="44" t="str">
        <f t="array" aca="1" ref="S46" ca="1">IF(ROW(A45)&gt;COUNTA(société),"",OFFSET($A$1,MATCH(0,COUNTIF(S$1:S45,"&gt;="&amp;société),0),))</f>
        <v/>
      </c>
    </row>
    <row r="47" spans="19:19">
      <c r="S47" s="44" t="str">
        <f t="array" aca="1" ref="S47" ca="1">IF(ROW(A46)&gt;COUNTA(société),"",OFFSET($A$1,MATCH(0,COUNTIF(S$1:S46,"&gt;="&amp;société),0),))</f>
        <v/>
      </c>
    </row>
    <row r="48" spans="19:19">
      <c r="S48" s="44" t="str">
        <f t="array" aca="1" ref="S48" ca="1">IF(ROW(A47)&gt;COUNTA(société),"",OFFSET($A$1,MATCH(0,COUNTIF(S$1:S47,"&gt;="&amp;société),0),))</f>
        <v/>
      </c>
    </row>
    <row r="49" spans="19:19">
      <c r="S49" s="44" t="str">
        <f t="array" aca="1" ref="S49" ca="1">IF(ROW(A48)&gt;COUNTA(société),"",OFFSET($A$1,MATCH(0,COUNTIF(S$1:S48,"&gt;="&amp;société),0),))</f>
        <v/>
      </c>
    </row>
    <row r="50" spans="19:19">
      <c r="S50" s="44" t="str">
        <f t="array" aca="1" ref="S50" ca="1">IF(ROW(A49)&gt;COUNTA(société),"",OFFSET($A$1,MATCH(0,COUNTIF(S$1:S49,"&gt;="&amp;société),0),))</f>
        <v/>
      </c>
    </row>
    <row r="51" spans="19:19">
      <c r="S51" s="44" t="str">
        <f t="array" aca="1" ref="S51" ca="1">IF(ROW(A50)&gt;COUNTA(société),"",OFFSET($A$1,MATCH(0,COUNTIF(S$1:S50,"&gt;="&amp;société),0),))</f>
        <v/>
      </c>
    </row>
    <row r="52" spans="19:19">
      <c r="S52" s="44" t="str">
        <f t="array" aca="1" ref="S52" ca="1">IF(ROW(A51)&gt;COUNTA(société),"",OFFSET($A$1,MATCH(0,COUNTIF(S$1:S51,"&gt;="&amp;société),0),))</f>
        <v/>
      </c>
    </row>
    <row r="53" spans="19:19">
      <c r="S53" s="44" t="str">
        <f t="array" aca="1" ref="S53" ca="1">IF(ROW(A52)&gt;COUNTA(société),"",OFFSET($A$1,MATCH(0,COUNTIF(S$1:S52,"&gt;="&amp;société),0),))</f>
        <v/>
      </c>
    </row>
    <row r="54" spans="19:19">
      <c r="S54" s="44" t="str">
        <f t="array" aca="1" ref="S54" ca="1">IF(ROW(A53)&gt;COUNTA(société),"",OFFSET($A$1,MATCH(0,COUNTIF(S$1:S53,"&gt;="&amp;société),0),))</f>
        <v/>
      </c>
    </row>
    <row r="55" spans="19:19">
      <c r="S55" s="44" t="str">
        <f t="array" aca="1" ref="S55" ca="1">IF(ROW(A54)&gt;COUNTA(société),"",OFFSET($A$1,MATCH(0,COUNTIF(S$1:S54,"&gt;="&amp;société),0),))</f>
        <v/>
      </c>
    </row>
    <row r="56" spans="19:19">
      <c r="S56" s="44" t="str">
        <f t="array" aca="1" ref="S56" ca="1">IF(ROW(A55)&gt;COUNTA(société),"",OFFSET($A$1,MATCH(0,COUNTIF(S$1:S55,"&gt;="&amp;société),0),))</f>
        <v/>
      </c>
    </row>
    <row r="57" spans="19:19">
      <c r="S57" s="44" t="str">
        <f t="array" aca="1" ref="S57" ca="1">IF(ROW(A56)&gt;COUNTA(société),"",OFFSET($A$1,MATCH(0,COUNTIF(S$1:S56,"&gt;="&amp;société),0),))</f>
        <v/>
      </c>
    </row>
    <row r="58" spans="19:19">
      <c r="S58" s="44" t="str">
        <f t="array" aca="1" ref="S58" ca="1">IF(ROW(A57)&gt;COUNTA(société),"",OFFSET($A$1,MATCH(0,COUNTIF(S$1:S57,"&gt;="&amp;société),0),))</f>
        <v/>
      </c>
    </row>
    <row r="59" spans="19:19">
      <c r="S59" s="44" t="str">
        <f t="array" aca="1" ref="S59" ca="1">IF(ROW(A58)&gt;COUNTA(société),"",OFFSET($A$1,MATCH(0,COUNTIF(S$1:S58,"&gt;="&amp;société),0),))</f>
        <v/>
      </c>
    </row>
    <row r="60" spans="19:19">
      <c r="S60" s="44" t="str">
        <f t="array" aca="1" ref="S60" ca="1">IF(ROW(A59)&gt;COUNTA(société),"",OFFSET($A$1,MATCH(0,COUNTIF(S$1:S59,"&gt;="&amp;société),0),))</f>
        <v/>
      </c>
    </row>
  </sheetData>
  <autoFilter ref="A1:I53"/>
  <pageMargins left="0.7" right="0.7" top="0.75" bottom="0.75" header="0.51180555555555496" footer="0.51180555555555496"/>
  <pageSetup paperSize="9" firstPageNumber="0" orientation="portrait" horizontalDpi="300" verticalDpi="300"/>
  <drawing r:id="rId1"/>
</worksheet>
</file>

<file path=docProps/app.xml><?xml version="1.0" encoding="utf-8"?>
<Properties xmlns="http://schemas.openxmlformats.org/officeDocument/2006/extended-properties" xmlns:vt="http://schemas.openxmlformats.org/officeDocument/2006/docPropsVTypes">
  <Template/>
  <TotalTime>5</TotalTime>
  <Application>LibreOffice/6.2.7.1$Windows_X86_64 LibreOffice_project/23edc44b61b830b7d749943e020e96f5a7df63bf</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FR</vt:lpstr>
      <vt:lpstr>Base 1</vt:lpstr>
      <vt:lpstr>boite</vt:lpstr>
      <vt:lpstr>dept</vt:lpstr>
      <vt:lpstr>FR!Zone_d_impression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 Neures Jean-Christophe</dc:creator>
  <cp:lastModifiedBy>tulipe</cp:lastModifiedBy>
  <cp:revision>1</cp:revision>
  <dcterms:created xsi:type="dcterms:W3CDTF">2019-10-07T14:03:59Z</dcterms:created>
  <dcterms:modified xsi:type="dcterms:W3CDTF">2019-10-09T16:09:52Z</dcterms:modified>
  <dc:language>fr-FR</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ContentTypeId">
    <vt:lpwstr>0x010100D9CB1AF08FE7E149A2A95A788574316C</vt:lpwstr>
  </property>
  <property fmtid="{D5CDD505-2E9C-101B-9397-08002B2CF9AE}" pid="4" name="DocSecurity">
    <vt:i4>0</vt:i4>
  </property>
  <property fmtid="{D5CDD505-2E9C-101B-9397-08002B2CF9AE}" pid="5" name="HyperlinksChanged">
    <vt:bool>false</vt:bool>
  </property>
  <property fmtid="{D5CDD505-2E9C-101B-9397-08002B2CF9AE}" pid="6" name="LinksUpToDate">
    <vt:bool>false</vt:bool>
  </property>
  <property fmtid="{D5CDD505-2E9C-101B-9397-08002B2CF9AE}" pid="7" name="ScaleCrop">
    <vt:bool>false</vt:bool>
  </property>
  <property fmtid="{D5CDD505-2E9C-101B-9397-08002B2CF9AE}" pid="8" name="ShareDoc">
    <vt:bool>false</vt:bool>
  </property>
</Properties>
</file>