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20" windowHeight="11020" activeTab="1"/>
  </bookViews>
  <sheets>
    <sheet name="PROJETS EN COURS" sheetId="1" r:id="rId1"/>
    <sheet name="Charge équipe" sheetId="2" r:id="rId2"/>
  </sheets>
  <definedNames>
    <definedName name="_xlnm._FilterDatabase" localSheetId="0" hidden="1">'PROJETS EN COURS'!$A$1:$E$72</definedName>
  </definedNames>
  <calcPr calcId="124519" concurrentCalc="0"/>
</workbook>
</file>

<file path=xl/calcChain.xml><?xml version="1.0" encoding="utf-8"?>
<calcChain xmlns="http://schemas.openxmlformats.org/spreadsheetml/2006/main">
  <c r="I2" i="1" a="1"/>
  <c r="I2"/>
  <c r="J2" a="1"/>
  <c r="J2"/>
  <c r="K2" a="1"/>
  <c r="K2"/>
  <c r="BP8" i="2"/>
  <c r="BQ8"/>
  <c r="BR8"/>
  <c r="AY8"/>
  <c r="AZ8"/>
  <c r="BA8"/>
  <c r="BB8"/>
  <c r="BC8"/>
  <c r="BD8"/>
  <c r="BE8"/>
  <c r="BF8"/>
  <c r="BG8"/>
  <c r="BH8"/>
  <c r="BI8"/>
  <c r="BJ8"/>
  <c r="BK8"/>
  <c r="BL8"/>
  <c r="BM8"/>
  <c r="BN8"/>
  <c r="BO8"/>
  <c r="AE8"/>
  <c r="AF8"/>
  <c r="AG8"/>
  <c r="AH8"/>
  <c r="AI8"/>
  <c r="AJ8"/>
  <c r="AK8"/>
  <c r="AL8"/>
  <c r="AM8"/>
  <c r="AN8"/>
  <c r="AO8"/>
  <c r="AP8"/>
  <c r="AQ8"/>
  <c r="AR8"/>
  <c r="AS8"/>
  <c r="AT8"/>
  <c r="AU8"/>
  <c r="AV8"/>
  <c r="AW8"/>
  <c r="AX8"/>
  <c r="E8"/>
  <c r="F8"/>
  <c r="G8"/>
  <c r="H8"/>
  <c r="I8"/>
  <c r="J8"/>
  <c r="K8"/>
  <c r="L8"/>
  <c r="M8"/>
  <c r="N8"/>
  <c r="O8"/>
  <c r="P8"/>
  <c r="Q8"/>
  <c r="R8"/>
  <c r="S8"/>
  <c r="T8"/>
  <c r="U8"/>
  <c r="V8"/>
  <c r="W8"/>
  <c r="X8"/>
  <c r="Y8"/>
  <c r="Z8"/>
  <c r="AA8"/>
  <c r="AB8"/>
  <c r="AC8"/>
  <c r="AD8"/>
  <c r="D8"/>
  <c r="BP1"/>
  <c r="BQ1"/>
  <c r="BR1"/>
  <c r="U1"/>
  <c r="V1"/>
  <c r="W1"/>
  <c r="X1"/>
  <c r="Y1"/>
  <c r="Z1"/>
  <c r="AA1"/>
  <c r="AB1"/>
  <c r="AC1"/>
  <c r="AD1"/>
  <c r="AE1"/>
  <c r="AF1"/>
  <c r="AG1"/>
  <c r="AH1"/>
  <c r="AI1"/>
  <c r="AJ1"/>
  <c r="AK1"/>
  <c r="AL1"/>
  <c r="AM1"/>
  <c r="AN1"/>
  <c r="AO1"/>
  <c r="AP1"/>
  <c r="AQ1"/>
  <c r="AR1"/>
  <c r="AS1"/>
  <c r="AT1"/>
  <c r="AU1"/>
  <c r="AV1"/>
  <c r="AW1"/>
  <c r="AX1"/>
  <c r="AY1"/>
  <c r="AZ1"/>
  <c r="BA1"/>
  <c r="BB1"/>
  <c r="BC1"/>
  <c r="BD1"/>
  <c r="BE1"/>
  <c r="BF1"/>
  <c r="BG1"/>
  <c r="BH1"/>
  <c r="BI1"/>
  <c r="BJ1"/>
  <c r="BK1"/>
  <c r="BL1"/>
  <c r="BM1"/>
  <c r="BN1"/>
  <c r="BO1"/>
  <c r="T1"/>
  <c r="S1"/>
  <c r="G2" i="1"/>
  <c r="G3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F3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2"/>
  <c r="E1" i="2"/>
  <c r="F1"/>
  <c r="G1"/>
  <c r="H1"/>
  <c r="I1"/>
  <c r="J1"/>
  <c r="K1"/>
  <c r="L1"/>
  <c r="M1"/>
  <c r="N1"/>
  <c r="O1"/>
  <c r="P1"/>
  <c r="Q1"/>
  <c r="R1"/>
  <c r="D1"/>
  <c r="B23" l="1"/>
  <c r="B20"/>
  <c r="B17"/>
  <c r="B14"/>
  <c r="I3" i="1" a="1"/>
  <c r="I3"/>
  <c r="K3" a="1"/>
  <c r="K3"/>
  <c r="J3" a="1"/>
  <c r="J3"/>
  <c r="I4" a="1"/>
  <c r="I4"/>
  <c r="J4" a="1"/>
  <c r="J4"/>
  <c r="K4" a="1"/>
  <c r="K4"/>
  <c r="D5" i="2"/>
  <c r="E5"/>
  <c r="F5"/>
  <c r="G5"/>
  <c r="H5"/>
  <c r="I5"/>
  <c r="J5"/>
  <c r="K5"/>
  <c r="L5"/>
  <c r="M5"/>
  <c r="N5"/>
  <c r="O5"/>
  <c r="P5"/>
  <c r="Q5"/>
  <c r="R5"/>
  <c r="S5"/>
  <c r="T5"/>
  <c r="U5"/>
  <c r="V5"/>
  <c r="W5"/>
  <c r="X5"/>
  <c r="Y5"/>
  <c r="Z5"/>
  <c r="AA5"/>
  <c r="AB5"/>
  <c r="AC5"/>
  <c r="AD5"/>
  <c r="AE5"/>
  <c r="AF5"/>
  <c r="AG5"/>
  <c r="BQ5"/>
  <c r="BP5"/>
  <c r="BO5"/>
  <c r="BN5"/>
  <c r="BM5"/>
  <c r="BL5"/>
  <c r="BK5"/>
  <c r="BJ5"/>
  <c r="BI5"/>
  <c r="BH5"/>
  <c r="BG5"/>
  <c r="BF5"/>
  <c r="BE5"/>
  <c r="BD5"/>
  <c r="BC5"/>
  <c r="BB5"/>
  <c r="BA5"/>
  <c r="AZ5"/>
  <c r="AY5"/>
  <c r="AX5"/>
  <c r="AW5"/>
  <c r="AV5"/>
  <c r="AU5"/>
  <c r="AT5"/>
  <c r="AS5"/>
  <c r="AR5"/>
  <c r="AQ5"/>
  <c r="AP5"/>
  <c r="AO5"/>
  <c r="AN5"/>
  <c r="AM5"/>
  <c r="AL5"/>
  <c r="AK5"/>
  <c r="AJ5"/>
  <c r="AI5"/>
  <c r="AH5"/>
  <c r="I5" i="1" a="1"/>
  <c r="I5"/>
  <c r="J5" a="1"/>
  <c r="J5"/>
  <c r="K5" a="1"/>
  <c r="K5"/>
  <c r="I6" a="1"/>
  <c r="I6"/>
  <c r="J6" a="1"/>
  <c r="J6"/>
  <c r="K6" a="1"/>
  <c r="K6"/>
  <c r="I7" a="1"/>
  <c r="I7"/>
  <c r="J7" a="1"/>
  <c r="J7"/>
  <c r="K7" a="1"/>
  <c r="K7"/>
  <c r="I8" a="1"/>
  <c r="I8"/>
  <c r="J8" a="1"/>
  <c r="J8"/>
  <c r="K8" a="1"/>
  <c r="K8"/>
  <c r="S11" i="2"/>
  <c r="T11"/>
  <c r="U11"/>
  <c r="V11"/>
  <c r="W11"/>
  <c r="X11"/>
  <c r="Y11"/>
  <c r="Z11"/>
  <c r="AA11"/>
  <c r="AB11"/>
  <c r="AC11"/>
  <c r="AD11"/>
  <c r="D11"/>
  <c r="R11"/>
  <c r="Q11"/>
  <c r="P11"/>
  <c r="O11"/>
  <c r="N11"/>
  <c r="M11"/>
  <c r="L11"/>
  <c r="K11"/>
  <c r="J11"/>
  <c r="I11"/>
  <c r="H11"/>
  <c r="G11"/>
  <c r="F11"/>
  <c r="E11"/>
  <c r="BI11"/>
  <c r="BH11"/>
  <c r="BG11"/>
  <c r="BF11"/>
  <c r="BE11"/>
  <c r="BD11"/>
  <c r="BC11"/>
  <c r="BB11"/>
  <c r="BA11"/>
  <c r="AZ11"/>
  <c r="AY11"/>
  <c r="AX11"/>
  <c r="AW11"/>
  <c r="AV11"/>
  <c r="AU11"/>
  <c r="AT11"/>
  <c r="AS11"/>
  <c r="AR11"/>
  <c r="AQ11"/>
  <c r="AP11"/>
  <c r="AO11"/>
  <c r="AN11"/>
  <c r="AM11"/>
  <c r="AL11"/>
  <c r="AK11"/>
  <c r="AJ11"/>
  <c r="AI11"/>
  <c r="AH11"/>
  <c r="AG11"/>
  <c r="AF11"/>
  <c r="AE11"/>
  <c r="I9" i="1" a="1"/>
  <c r="I9"/>
  <c r="I10" a="1"/>
  <c r="I10"/>
</calcChain>
</file>

<file path=xl/sharedStrings.xml><?xml version="1.0" encoding="utf-8"?>
<sst xmlns="http://schemas.openxmlformats.org/spreadsheetml/2006/main" count="204" uniqueCount="29">
  <si>
    <t>Arnaud</t>
  </si>
  <si>
    <t>Réalisation</t>
  </si>
  <si>
    <t>Etude</t>
  </si>
  <si>
    <t>Nicolas</t>
  </si>
  <si>
    <t>b32854</t>
  </si>
  <si>
    <t>a98108</t>
  </si>
  <si>
    <t>a65121</t>
  </si>
  <si>
    <t>Pierre</t>
  </si>
  <si>
    <t>b02233</t>
  </si>
  <si>
    <t>b12065</t>
  </si>
  <si>
    <t>b16598</t>
  </si>
  <si>
    <t>a92202</t>
  </si>
  <si>
    <t>a81083</t>
  </si>
  <si>
    <t>b04127</t>
  </si>
  <si>
    <t>a93529</t>
  </si>
  <si>
    <t>a93108</t>
  </si>
  <si>
    <t>D_DEBUT</t>
  </si>
  <si>
    <t>D_FIN</t>
  </si>
  <si>
    <t>INTERV_NOM</t>
  </si>
  <si>
    <t>NUM</t>
  </si>
  <si>
    <t>CATEGORIE</t>
  </si>
  <si>
    <t>Yves</t>
  </si>
  <si>
    <t>Alexandre</t>
  </si>
  <si>
    <t>Paul</t>
  </si>
  <si>
    <t>Eloge</t>
  </si>
  <si>
    <t>EN COURS</t>
  </si>
  <si>
    <t>Charge Totale</t>
  </si>
  <si>
    <t>EQUIPE</t>
  </si>
  <si>
    <t>conversion chrono&gt;&gt;&gt;</t>
  </si>
</sst>
</file>

<file path=xl/styles.xml><?xml version="1.0" encoding="utf-8"?>
<styleSheet xmlns="http://schemas.openxmlformats.org/spreadsheetml/2006/main">
  <fonts count="2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theme="1"/>
      <name val="Arial"/>
      <family val="2"/>
    </font>
    <font>
      <sz val="8"/>
      <color indexed="64"/>
      <name val="Arial"/>
      <family val="2"/>
    </font>
    <font>
      <sz val="8"/>
      <color theme="7" tint="0.79998168889431442"/>
      <name val="Arial"/>
      <family val="2"/>
    </font>
    <font>
      <sz val="8"/>
      <color theme="8" tint="0.79998168889431442"/>
      <name val="Arial"/>
      <family val="2"/>
    </font>
    <font>
      <sz val="8"/>
      <color theme="9" tint="0.79998168889431442"/>
      <name val="Arial"/>
      <family val="2"/>
    </font>
    <font>
      <sz val="8"/>
      <color theme="0"/>
      <name val="Arial"/>
      <family val="2"/>
    </font>
    <font>
      <b/>
      <sz val="8"/>
      <color theme="0"/>
      <name val="Arial"/>
      <family val="2"/>
    </font>
    <font>
      <sz val="8"/>
      <color theme="1"/>
      <name val="Arial"/>
      <family val="2"/>
    </font>
    <font>
      <sz val="8"/>
      <color theme="1"/>
      <name val="Angsana New"/>
      <family val="1"/>
    </font>
    <font>
      <b/>
      <sz val="8"/>
      <color rgb="FFFF0000"/>
      <name val="Calibri"/>
      <family val="2"/>
      <scheme val="minor"/>
    </font>
  </fonts>
  <fills count="4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0.3499862666707357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0">
    <xf numFmtId="0" fontId="0" fillId="0" borderId="0" xfId="0"/>
    <xf numFmtId="0" fontId="0" fillId="0" borderId="0" xfId="0" applyAlignment="1"/>
    <xf numFmtId="22" fontId="0" fillId="0" borderId="0" xfId="0" applyNumberFormat="1" applyAlignment="1"/>
    <xf numFmtId="0" fontId="0" fillId="0" borderId="0" xfId="0" applyAlignment="1">
      <alignment horizontal="center" vertical="center"/>
    </xf>
    <xf numFmtId="17" fontId="18" fillId="33" borderId="10" xfId="0" applyNumberFormat="1" applyFont="1" applyFill="1" applyBorder="1" applyAlignment="1">
      <alignment horizontal="center" vertical="center"/>
    </xf>
    <xf numFmtId="0" fontId="19" fillId="0" borderId="0" xfId="0" applyFont="1"/>
    <xf numFmtId="0" fontId="19" fillId="0" borderId="11" xfId="0" applyNumberFormat="1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34" borderId="11" xfId="0" applyFont="1" applyFill="1" applyBorder="1"/>
    <xf numFmtId="0" fontId="19" fillId="34" borderId="11" xfId="0" applyFont="1" applyFill="1" applyBorder="1" applyAlignment="1">
      <alignment horizontal="center" vertical="center"/>
    </xf>
    <xf numFmtId="0" fontId="19" fillId="35" borderId="11" xfId="0" applyFont="1" applyFill="1" applyBorder="1"/>
    <xf numFmtId="0" fontId="19" fillId="35" borderId="11" xfId="0" applyFont="1" applyFill="1" applyBorder="1" applyAlignment="1">
      <alignment horizontal="center" vertical="center"/>
    </xf>
    <xf numFmtId="0" fontId="19" fillId="36" borderId="11" xfId="0" applyFont="1" applyFill="1" applyBorder="1" applyAlignment="1">
      <alignment vertical="center"/>
    </xf>
    <xf numFmtId="0" fontId="19" fillId="36" borderId="11" xfId="0" applyFont="1" applyFill="1" applyBorder="1"/>
    <xf numFmtId="0" fontId="19" fillId="36" borderId="11" xfId="0" applyFont="1" applyFill="1" applyBorder="1" applyAlignment="1">
      <alignment horizontal="center" vertical="center"/>
    </xf>
    <xf numFmtId="0" fontId="19" fillId="37" borderId="11" xfId="0" applyFont="1" applyFill="1" applyBorder="1"/>
    <xf numFmtId="0" fontId="19" fillId="37" borderId="11" xfId="0" applyFont="1" applyFill="1" applyBorder="1" applyAlignment="1">
      <alignment horizontal="center" vertical="center"/>
    </xf>
    <xf numFmtId="0" fontId="19" fillId="38" borderId="11" xfId="0" applyFont="1" applyFill="1" applyBorder="1"/>
    <xf numFmtId="0" fontId="19" fillId="38" borderId="11" xfId="0" applyFont="1" applyFill="1" applyBorder="1" applyAlignment="1">
      <alignment horizontal="center" vertical="center"/>
    </xf>
    <xf numFmtId="0" fontId="19" fillId="39" borderId="11" xfId="0" applyFont="1" applyFill="1" applyBorder="1"/>
    <xf numFmtId="0" fontId="19" fillId="39" borderId="11" xfId="0" applyFont="1" applyFill="1" applyBorder="1" applyAlignment="1">
      <alignment horizontal="center" vertical="center"/>
    </xf>
    <xf numFmtId="0" fontId="19" fillId="40" borderId="11" xfId="0" applyFont="1" applyFill="1" applyBorder="1" applyAlignment="1">
      <alignment vertical="center"/>
    </xf>
    <xf numFmtId="0" fontId="19" fillId="40" borderId="11" xfId="0" applyFont="1" applyFill="1" applyBorder="1"/>
    <xf numFmtId="0" fontId="19" fillId="40" borderId="11" xfId="0" applyFont="1" applyFill="1" applyBorder="1" applyAlignment="1">
      <alignment horizontal="center" vertical="center"/>
    </xf>
    <xf numFmtId="0" fontId="20" fillId="40" borderId="11" xfId="0" applyFont="1" applyFill="1" applyBorder="1" applyAlignment="1">
      <alignment vertical="center"/>
    </xf>
    <xf numFmtId="0" fontId="19" fillId="41" borderId="11" xfId="0" applyFont="1" applyFill="1" applyBorder="1"/>
    <xf numFmtId="0" fontId="19" fillId="41" borderId="11" xfId="0" applyFont="1" applyFill="1" applyBorder="1" applyAlignment="1">
      <alignment horizontal="center" vertical="center"/>
    </xf>
    <xf numFmtId="0" fontId="19" fillId="42" borderId="11" xfId="0" applyFont="1" applyFill="1" applyBorder="1" applyAlignment="1">
      <alignment vertical="center"/>
    </xf>
    <xf numFmtId="0" fontId="19" fillId="42" borderId="11" xfId="0" applyFont="1" applyFill="1" applyBorder="1"/>
    <xf numFmtId="0" fontId="19" fillId="42" borderId="11" xfId="0" applyFont="1" applyFill="1" applyBorder="1" applyAlignment="1">
      <alignment horizontal="center" vertical="center"/>
    </xf>
    <xf numFmtId="0" fontId="21" fillId="42" borderId="11" xfId="0" applyFont="1" applyFill="1" applyBorder="1" applyAlignment="1">
      <alignment vertical="center"/>
    </xf>
    <xf numFmtId="0" fontId="19" fillId="43" borderId="11" xfId="0" applyFont="1" applyFill="1" applyBorder="1"/>
    <xf numFmtId="0" fontId="19" fillId="43" borderId="11" xfId="0" applyFont="1" applyFill="1" applyBorder="1" applyAlignment="1">
      <alignment horizontal="center" vertical="center"/>
    </xf>
    <xf numFmtId="0" fontId="19" fillId="44" borderId="11" xfId="0" applyFont="1" applyFill="1" applyBorder="1" applyAlignment="1">
      <alignment vertical="center"/>
    </xf>
    <xf numFmtId="0" fontId="19" fillId="44" borderId="11" xfId="0" applyFont="1" applyFill="1" applyBorder="1"/>
    <xf numFmtId="0" fontId="19" fillId="44" borderId="11" xfId="0" applyFont="1" applyFill="1" applyBorder="1" applyAlignment="1">
      <alignment horizontal="center" vertical="center"/>
    </xf>
    <xf numFmtId="0" fontId="22" fillId="44" borderId="11" xfId="0" applyFont="1" applyFill="1" applyBorder="1" applyAlignment="1">
      <alignment vertical="center"/>
    </xf>
    <xf numFmtId="0" fontId="19" fillId="45" borderId="11" xfId="0" applyFont="1" applyFill="1" applyBorder="1"/>
    <xf numFmtId="0" fontId="19" fillId="45" borderId="11" xfId="0" applyFont="1" applyFill="1" applyBorder="1" applyAlignment="1">
      <alignment horizontal="center" vertical="center"/>
    </xf>
    <xf numFmtId="0" fontId="19" fillId="46" borderId="11" xfId="0" applyFont="1" applyFill="1" applyBorder="1" applyAlignment="1">
      <alignment vertical="center"/>
    </xf>
    <xf numFmtId="0" fontId="19" fillId="46" borderId="11" xfId="0" applyFont="1" applyFill="1" applyBorder="1"/>
    <xf numFmtId="0" fontId="19" fillId="46" borderId="11" xfId="0" applyFont="1" applyFill="1" applyBorder="1" applyAlignment="1">
      <alignment horizontal="center" vertical="center"/>
    </xf>
    <xf numFmtId="0" fontId="23" fillId="46" borderId="11" xfId="0" applyFont="1" applyFill="1" applyBorder="1" applyAlignment="1">
      <alignment vertical="center"/>
    </xf>
    <xf numFmtId="0" fontId="24" fillId="47" borderId="11" xfId="0" applyFont="1" applyFill="1" applyBorder="1"/>
    <xf numFmtId="0" fontId="24" fillId="47" borderId="11" xfId="0" applyFont="1" applyFill="1" applyBorder="1" applyAlignment="1">
      <alignment horizontal="center" vertical="center"/>
    </xf>
    <xf numFmtId="0" fontId="25" fillId="34" borderId="11" xfId="0" applyFont="1" applyFill="1" applyBorder="1" applyAlignment="1">
      <alignment vertical="center"/>
    </xf>
    <xf numFmtId="0" fontId="25" fillId="38" borderId="11" xfId="0" applyFont="1" applyFill="1" applyBorder="1" applyAlignment="1">
      <alignment vertical="center"/>
    </xf>
    <xf numFmtId="0" fontId="19" fillId="0" borderId="11" xfId="0" applyFont="1" applyBorder="1" applyAlignment="1">
      <alignment horizontal="center"/>
    </xf>
    <xf numFmtId="0" fontId="26" fillId="0" borderId="0" xfId="0" applyFont="1"/>
    <xf numFmtId="0" fontId="27" fillId="33" borderId="0" xfId="0" applyFont="1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171450</xdr:colOff>
      <xdr:row>15</xdr:row>
      <xdr:rowOff>19050</xdr:rowOff>
    </xdr:from>
    <xdr:to>
      <xdr:col>20</xdr:col>
      <xdr:colOff>222250</xdr:colOff>
      <xdr:row>19</xdr:row>
      <xdr:rowOff>177800</xdr:rowOff>
    </xdr:to>
    <xdr:sp macro="" textlink="">
      <xdr:nvSpPr>
        <xdr:cNvPr id="2" name="ZoneTexte 1"/>
        <xdr:cNvSpPr txBox="1"/>
      </xdr:nvSpPr>
      <xdr:spPr>
        <a:xfrm>
          <a:off x="5162550" y="2800350"/>
          <a:ext cx="2705100" cy="895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a titre d'essai ,je n'ai fait que pour </a:t>
          </a:r>
        </a:p>
        <a:p>
          <a:r>
            <a:rPr lang="fr-FR" sz="1100"/>
            <a:t>alexandre ;arno ;eloge  &gt;&gt;&gt;&gt;realisation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72"/>
  <sheetViews>
    <sheetView workbookViewId="0">
      <selection activeCell="J8" sqref="J8"/>
    </sheetView>
  </sheetViews>
  <sheetFormatPr baseColWidth="10" defaultColWidth="11.453125" defaultRowHeight="14.5"/>
  <cols>
    <col min="1" max="1" width="13" style="3" customWidth="1"/>
    <col min="2" max="2" width="18.1796875" style="1" customWidth="1"/>
    <col min="3" max="3" width="20" style="1" customWidth="1"/>
    <col min="4" max="4" width="23.81640625" style="1" customWidth="1"/>
    <col min="5" max="5" width="18.26953125" style="3" customWidth="1"/>
    <col min="6" max="6" width="15.453125" style="1" bestFit="1" customWidth="1"/>
    <col min="7" max="16384" width="11.453125" style="1"/>
  </cols>
  <sheetData>
    <row r="1" spans="1:11">
      <c r="A1" s="3" t="s">
        <v>19</v>
      </c>
      <c r="B1" s="1" t="s">
        <v>18</v>
      </c>
      <c r="C1" s="1" t="s">
        <v>16</v>
      </c>
      <c r="D1" s="1" t="s">
        <v>17</v>
      </c>
      <c r="E1" s="3" t="s">
        <v>20</v>
      </c>
      <c r="J1" s="3" t="s">
        <v>1</v>
      </c>
      <c r="K1" s="3" t="s">
        <v>1</v>
      </c>
    </row>
    <row r="2" spans="1:11">
      <c r="A2" s="3">
        <v>966854</v>
      </c>
      <c r="B2" s="1" t="s">
        <v>0</v>
      </c>
      <c r="C2" s="2">
        <v>42656.748460648145</v>
      </c>
      <c r="D2" s="2">
        <v>42811.833333333336</v>
      </c>
      <c r="E2" s="3" t="s">
        <v>1</v>
      </c>
      <c r="F2" s="1">
        <f t="shared" ref="F2:G65" si="0">(YEAR(C2)&amp;IF(WEEKNUM(C2)&lt;10,0&amp;WEEKNUM(C2),WEEKNUM(C2)))*1</f>
        <v>201642</v>
      </c>
      <c r="G2" s="1">
        <f t="shared" si="0"/>
        <v>201711</v>
      </c>
      <c r="I2" s="1" t="str">
        <f t="array" aca="1" ref="I2" ca="1">OFFSET(B$1,MATCH(0,COUNTIF(I$1:I1,B$2:B$72),0),)</f>
        <v>Arnaud</v>
      </c>
      <c r="J2" s="1">
        <f t="array" aca="1" ref="J2" ca="1">MIN(IF(($B$2:$B$72=I2)*($E$2:$E$72=J$1),F$2:F$72,""))</f>
        <v>201550</v>
      </c>
      <c r="K2" s="1">
        <f t="array" aca="1" ref="K2" ca="1">MAX(IF(($B$2:$B$72=$I2)*($E$2:$E$72=K$1),G$2:G$72,""))</f>
        <v>201752</v>
      </c>
    </row>
    <row r="3" spans="1:11">
      <c r="A3" s="3">
        <v>694495</v>
      </c>
      <c r="B3" s="1" t="s">
        <v>21</v>
      </c>
      <c r="C3" s="2">
        <v>42663.525520833333</v>
      </c>
      <c r="D3" s="2">
        <v>42817.833333333336</v>
      </c>
      <c r="E3" s="3" t="s">
        <v>1</v>
      </c>
      <c r="F3" s="1">
        <f t="shared" si="0"/>
        <v>201643</v>
      </c>
      <c r="G3" s="1">
        <f t="shared" si="0"/>
        <v>201712</v>
      </c>
      <c r="I3" s="1" t="str">
        <f t="array" aca="1" ref="I3" ca="1">OFFSET(B$1,MATCH(0,COUNTIF(I$1:I2,B$2:B$72),0),)</f>
        <v>Yves</v>
      </c>
      <c r="J3" s="1">
        <f t="array" aca="1" ref="J3" ca="1">MIN(IF(($B$2:$B$72=I3)*($E$2:$E$72=J$1),F$2:F$72,""))</f>
        <v>201442</v>
      </c>
      <c r="K3" s="1">
        <f t="array" aca="1" ref="K3" ca="1">MAX(IF(($B$2:$B$72=$I3)*($E$2:$E$72=K$1),G$2:G$72,""))</f>
        <v>201719</v>
      </c>
    </row>
    <row r="4" spans="1:11">
      <c r="A4" s="3">
        <v>316314</v>
      </c>
      <c r="B4" s="1" t="s">
        <v>22</v>
      </c>
      <c r="C4" s="2">
        <v>42662.487638888888</v>
      </c>
      <c r="D4" s="2">
        <v>42755.75</v>
      </c>
      <c r="E4" s="3" t="s">
        <v>1</v>
      </c>
      <c r="F4" s="1">
        <f t="shared" si="0"/>
        <v>201643</v>
      </c>
      <c r="G4" s="1">
        <f t="shared" si="0"/>
        <v>201703</v>
      </c>
      <c r="I4" s="1" t="str">
        <f t="array" aca="1" ref="I4" ca="1">OFFSET(B$1,MATCH(0,COUNTIF(I$1:I3,B$2:B$72),0),)</f>
        <v>Alexandre</v>
      </c>
      <c r="J4" s="1">
        <f t="array" aca="1" ref="J4" ca="1">MIN(IF(($B$2:$B$72=I4)*($E$2:$E$72=J$1),F$2:F$72,""))</f>
        <v>201631</v>
      </c>
      <c r="K4" s="1">
        <f t="array" aca="1" ref="K4" ca="1">MAX(IF(($B$2:$B$72=$I4)*($E$2:$E$72=K$1),G$2:G$72,""))</f>
        <v>201715</v>
      </c>
    </row>
    <row r="5" spans="1:11">
      <c r="A5" s="3">
        <v>326443</v>
      </c>
      <c r="B5" s="1" t="s">
        <v>7</v>
      </c>
      <c r="C5" s="2">
        <v>42678.690729166665</v>
      </c>
      <c r="D5" s="2">
        <v>42793.75</v>
      </c>
      <c r="E5" s="3" t="s">
        <v>1</v>
      </c>
      <c r="F5" s="1">
        <f t="shared" si="0"/>
        <v>201645</v>
      </c>
      <c r="G5" s="1">
        <f t="shared" si="0"/>
        <v>201709</v>
      </c>
      <c r="I5" s="1" t="str">
        <f t="array" aca="1" ref="I5" ca="1">OFFSET(B$1,MATCH(0,COUNTIF(I$1:I4,B$2:B$72),0),)</f>
        <v>Pierre</v>
      </c>
      <c r="J5" s="1">
        <f t="array" aca="1" ref="J5" ca="1">MIN(IF(($B$2:$B$72=I5)*($E$2:$E$72=J$1),F$2:F$72,""))</f>
        <v>201617</v>
      </c>
      <c r="K5" s="1">
        <f t="array" aca="1" ref="K5" ca="1">MAX(IF(($B$2:$B$72=$I5)*($E$2:$E$72=K$1),G$2:G$72,""))</f>
        <v>201752</v>
      </c>
    </row>
    <row r="6" spans="1:11">
      <c r="A6" s="3">
        <v>426456</v>
      </c>
      <c r="B6" s="1" t="s">
        <v>7</v>
      </c>
      <c r="C6" s="2">
        <v>42668.481134259258</v>
      </c>
      <c r="D6" s="2">
        <v>42807.75</v>
      </c>
      <c r="E6" s="3" t="s">
        <v>1</v>
      </c>
      <c r="F6" s="1">
        <f t="shared" si="0"/>
        <v>201644</v>
      </c>
      <c r="G6" s="1">
        <f t="shared" si="0"/>
        <v>201711</v>
      </c>
      <c r="I6" s="1" t="str">
        <f t="array" aca="1" ref="I6" ca="1">OFFSET(B$1,MATCH(0,COUNTIF(I$1:I5,B$2:B$72),0),)</f>
        <v>Paul</v>
      </c>
      <c r="J6" s="1">
        <f t="array" aca="1" ref="J6" ca="1">MIN(IF(($B$2:$B$72=I6)*($E$2:$E$72=J$1),F$2:F$72,""))</f>
        <v>201605</v>
      </c>
      <c r="K6" s="1">
        <f t="array" aca="1" ref="K6" ca="1">MAX(IF(($B$2:$B$72=$I6)*($E$2:$E$72=K$1),G$2:G$72,""))</f>
        <v>201716</v>
      </c>
    </row>
    <row r="7" spans="1:11">
      <c r="A7" s="3">
        <v>991618</v>
      </c>
      <c r="B7" s="1" t="s">
        <v>0</v>
      </c>
      <c r="C7" s="2">
        <v>42668.462673611109</v>
      </c>
      <c r="D7" s="2">
        <v>42766.75</v>
      </c>
      <c r="E7" s="3" t="s">
        <v>1</v>
      </c>
      <c r="F7" s="1">
        <f t="shared" si="0"/>
        <v>201644</v>
      </c>
      <c r="G7" s="1">
        <f t="shared" si="0"/>
        <v>201705</v>
      </c>
      <c r="I7" s="1" t="str">
        <f t="array" aca="1" ref="I7" ca="1">OFFSET(B$1,MATCH(0,COUNTIF(I$1:I6,B$2:B$72),0),)</f>
        <v>Nicolas</v>
      </c>
      <c r="J7" s="1">
        <f t="array" aca="1" ref="J7" ca="1">MIN(IF(($B$2:$B$72=I7)*($E$2:$E$72=J$1),F$2:F$72,""))</f>
        <v>201610</v>
      </c>
      <c r="K7" s="1">
        <f t="array" aca="1" ref="K7" ca="1">MAX(IF(($B$2:$B$72=$I7)*($E$2:$E$72=K$1),G$2:G$72,""))</f>
        <v>201709</v>
      </c>
    </row>
    <row r="8" spans="1:11">
      <c r="A8" s="3">
        <v>926821</v>
      </c>
      <c r="B8" s="1" t="s">
        <v>0</v>
      </c>
      <c r="C8" s="2">
        <v>42699.486284722225</v>
      </c>
      <c r="D8" s="2">
        <v>42810.75</v>
      </c>
      <c r="E8" s="3" t="s">
        <v>1</v>
      </c>
      <c r="F8" s="1">
        <f t="shared" si="0"/>
        <v>201648</v>
      </c>
      <c r="G8" s="1">
        <f t="shared" si="0"/>
        <v>201711</v>
      </c>
      <c r="I8" s="1" t="str">
        <f t="array" aca="1" ref="I8" ca="1">OFFSET(B$1,MATCH(0,COUNTIF(I$1:I7,B$2:B$72),0),)</f>
        <v>Eloge</v>
      </c>
      <c r="J8" s="1">
        <f t="array" aca="1" ref="J8" ca="1">MIN(IF(($B$2:$B$72=I8)*($E$2:$E$72=J$1),F$2:F$72,""))</f>
        <v>201653</v>
      </c>
      <c r="K8" s="1">
        <f t="array" aca="1" ref="K8" ca="1">MAX(IF(($B$2:$B$72=$I8)*($E$2:$E$72=K$1),G$2:G$72,""))</f>
        <v>201716</v>
      </c>
    </row>
    <row r="9" spans="1:11">
      <c r="A9" s="3" t="s">
        <v>4</v>
      </c>
      <c r="B9" s="1" t="s">
        <v>7</v>
      </c>
      <c r="C9" s="2">
        <v>42676.682650462964</v>
      </c>
      <c r="D9" s="2">
        <v>42769.833333333336</v>
      </c>
      <c r="E9" s="3" t="s">
        <v>1</v>
      </c>
      <c r="F9" s="1">
        <f t="shared" si="0"/>
        <v>201645</v>
      </c>
      <c r="G9" s="1">
        <f t="shared" si="0"/>
        <v>201705</v>
      </c>
      <c r="I9" s="1" t="e">
        <f t="array" aca="1" ref="I9" ca="1">OFFSET(B$1,MATCH(0,COUNTIF(I$1:I8,B$2:B$72),0),)</f>
        <v>#N/A</v>
      </c>
    </row>
    <row r="10" spans="1:11">
      <c r="A10" s="3">
        <v>855951</v>
      </c>
      <c r="B10" s="1" t="s">
        <v>7</v>
      </c>
      <c r="C10" s="2">
        <v>42691.58121527778</v>
      </c>
      <c r="D10" s="2">
        <v>42782.916666666664</v>
      </c>
      <c r="E10" s="3" t="s">
        <v>1</v>
      </c>
      <c r="F10" s="1">
        <f t="shared" si="0"/>
        <v>201647</v>
      </c>
      <c r="G10" s="1">
        <f t="shared" si="0"/>
        <v>201707</v>
      </c>
      <c r="I10" s="1" t="e">
        <f t="array" aca="1" ref="I10" ca="1">OFFSET(B$1,MATCH(0,COUNTIF(I$1:I9,B$2:B$72),0),)</f>
        <v>#N/A</v>
      </c>
    </row>
    <row r="11" spans="1:11">
      <c r="A11" s="3">
        <v>374368</v>
      </c>
      <c r="B11" s="1" t="s">
        <v>21</v>
      </c>
      <c r="C11" s="2">
        <v>41928.667650462965</v>
      </c>
      <c r="D11" s="2">
        <v>42853.958333333336</v>
      </c>
      <c r="E11" s="3" t="s">
        <v>1</v>
      </c>
      <c r="F11" s="1">
        <f t="shared" si="0"/>
        <v>201442</v>
      </c>
      <c r="G11" s="1">
        <f t="shared" si="0"/>
        <v>201717</v>
      </c>
    </row>
    <row r="12" spans="1:11">
      <c r="A12" s="3">
        <v>614033</v>
      </c>
      <c r="B12" s="1" t="s">
        <v>23</v>
      </c>
      <c r="C12" s="2">
        <v>42682.595960648148</v>
      </c>
      <c r="D12" s="2">
        <v>42778.916666666664</v>
      </c>
      <c r="E12" s="3" t="s">
        <v>1</v>
      </c>
      <c r="F12" s="1">
        <f t="shared" si="0"/>
        <v>201646</v>
      </c>
      <c r="G12" s="1">
        <f t="shared" si="0"/>
        <v>201707</v>
      </c>
    </row>
    <row r="13" spans="1:11">
      <c r="A13" s="3" t="s">
        <v>5</v>
      </c>
      <c r="B13" s="1" t="s">
        <v>7</v>
      </c>
      <c r="C13" s="2">
        <v>42676.681840277779</v>
      </c>
      <c r="D13" s="2">
        <v>42817.75</v>
      </c>
      <c r="E13" s="3" t="s">
        <v>1</v>
      </c>
      <c r="F13" s="1">
        <f t="shared" si="0"/>
        <v>201645</v>
      </c>
      <c r="G13" s="1">
        <f t="shared" si="0"/>
        <v>201712</v>
      </c>
    </row>
    <row r="14" spans="1:11">
      <c r="A14" s="3">
        <v>206285</v>
      </c>
      <c r="B14" s="1" t="s">
        <v>7</v>
      </c>
      <c r="C14" s="2">
        <v>42681.716620370367</v>
      </c>
      <c r="D14" s="2">
        <v>42737.75</v>
      </c>
      <c r="E14" s="3" t="s">
        <v>1</v>
      </c>
      <c r="F14" s="1">
        <f t="shared" si="0"/>
        <v>201646</v>
      </c>
      <c r="G14" s="1">
        <f t="shared" si="0"/>
        <v>201701</v>
      </c>
    </row>
    <row r="15" spans="1:11">
      <c r="A15" s="3">
        <v>159715</v>
      </c>
      <c r="B15" s="1" t="s">
        <v>0</v>
      </c>
      <c r="C15" s="2">
        <v>42677.607789351852</v>
      </c>
      <c r="D15" s="2">
        <v>42801.75</v>
      </c>
      <c r="E15" s="3" t="s">
        <v>1</v>
      </c>
      <c r="F15" s="1">
        <f t="shared" si="0"/>
        <v>201645</v>
      </c>
      <c r="G15" s="1">
        <f t="shared" si="0"/>
        <v>201710</v>
      </c>
    </row>
    <row r="16" spans="1:11">
      <c r="A16" s="3" t="s">
        <v>6</v>
      </c>
      <c r="B16" s="1" t="s">
        <v>23</v>
      </c>
      <c r="C16" s="2">
        <v>42678.697939814818</v>
      </c>
      <c r="D16" s="2">
        <v>42762.75</v>
      </c>
      <c r="E16" s="3" t="s">
        <v>1</v>
      </c>
      <c r="F16" s="1">
        <f t="shared" si="0"/>
        <v>201645</v>
      </c>
      <c r="G16" s="1">
        <f t="shared" si="0"/>
        <v>201704</v>
      </c>
    </row>
    <row r="17" spans="1:7">
      <c r="A17" s="3">
        <v>512317</v>
      </c>
      <c r="B17" s="1" t="s">
        <v>0</v>
      </c>
      <c r="C17" s="2">
        <v>42346.64534722222</v>
      </c>
      <c r="D17" s="2">
        <v>43098.75</v>
      </c>
      <c r="E17" s="3" t="s">
        <v>1</v>
      </c>
      <c r="F17" s="1">
        <f t="shared" si="0"/>
        <v>201550</v>
      </c>
      <c r="G17" s="1">
        <f t="shared" si="0"/>
        <v>201752</v>
      </c>
    </row>
    <row r="18" spans="1:7">
      <c r="A18" s="3">
        <v>984301</v>
      </c>
      <c r="B18" s="1" t="s">
        <v>23</v>
      </c>
      <c r="C18" s="2">
        <v>42398.610023148147</v>
      </c>
      <c r="D18" s="2">
        <v>42794.958333333336</v>
      </c>
      <c r="E18" s="3" t="s">
        <v>1</v>
      </c>
      <c r="F18" s="1">
        <f t="shared" si="0"/>
        <v>201605</v>
      </c>
      <c r="G18" s="1">
        <f t="shared" si="0"/>
        <v>201709</v>
      </c>
    </row>
    <row r="19" spans="1:7">
      <c r="A19" s="3">
        <v>972119</v>
      </c>
      <c r="B19" s="1" t="s">
        <v>3</v>
      </c>
      <c r="C19" s="2">
        <v>42430.747847222221</v>
      </c>
      <c r="D19" s="2">
        <v>42794.916666666664</v>
      </c>
      <c r="E19" s="3" t="s">
        <v>1</v>
      </c>
      <c r="F19" s="1">
        <f t="shared" si="0"/>
        <v>201610</v>
      </c>
      <c r="G19" s="1">
        <f t="shared" si="0"/>
        <v>201709</v>
      </c>
    </row>
    <row r="20" spans="1:7">
      <c r="A20" s="3">
        <v>668488</v>
      </c>
      <c r="B20" s="1" t="s">
        <v>7</v>
      </c>
      <c r="C20" s="2">
        <v>42480.730567129627</v>
      </c>
      <c r="D20" s="2">
        <v>43098.958333333336</v>
      </c>
      <c r="E20" s="3" t="s">
        <v>1</v>
      </c>
      <c r="F20" s="1">
        <f t="shared" si="0"/>
        <v>201617</v>
      </c>
      <c r="G20" s="1">
        <f t="shared" si="0"/>
        <v>201752</v>
      </c>
    </row>
    <row r="21" spans="1:7">
      <c r="A21" s="3">
        <v>972119</v>
      </c>
      <c r="B21" s="1" t="s">
        <v>3</v>
      </c>
      <c r="C21" s="2">
        <v>42438.436898148146</v>
      </c>
      <c r="D21" s="2">
        <v>42766.75</v>
      </c>
      <c r="E21" s="3" t="s">
        <v>1</v>
      </c>
      <c r="F21" s="1">
        <f t="shared" si="0"/>
        <v>201611</v>
      </c>
      <c r="G21" s="1">
        <f t="shared" si="0"/>
        <v>201705</v>
      </c>
    </row>
    <row r="22" spans="1:7">
      <c r="A22" s="3">
        <v>320561</v>
      </c>
      <c r="B22" s="1" t="s">
        <v>0</v>
      </c>
      <c r="C22" s="2">
        <v>42419.466180555559</v>
      </c>
      <c r="D22" s="2">
        <v>42752.833333333336</v>
      </c>
      <c r="E22" s="3" t="s">
        <v>1</v>
      </c>
      <c r="F22" s="1">
        <f t="shared" si="0"/>
        <v>201608</v>
      </c>
      <c r="G22" s="1">
        <f t="shared" si="0"/>
        <v>201703</v>
      </c>
    </row>
    <row r="23" spans="1:7">
      <c r="A23" s="3">
        <v>959517</v>
      </c>
      <c r="B23" s="1" t="s">
        <v>21</v>
      </c>
      <c r="C23" s="2">
        <v>42487.691458333335</v>
      </c>
      <c r="D23" s="2">
        <v>42766.916666666664</v>
      </c>
      <c r="E23" s="3" t="s">
        <v>1</v>
      </c>
      <c r="F23" s="1">
        <f t="shared" si="0"/>
        <v>201618</v>
      </c>
      <c r="G23" s="1">
        <f t="shared" si="0"/>
        <v>201705</v>
      </c>
    </row>
    <row r="24" spans="1:7">
      <c r="A24" s="3">
        <v>422518</v>
      </c>
      <c r="B24" s="1" t="s">
        <v>23</v>
      </c>
      <c r="D24" s="2">
        <v>42675.75</v>
      </c>
      <c r="E24" s="3" t="s">
        <v>2</v>
      </c>
      <c r="F24" s="1">
        <f t="shared" si="0"/>
        <v>190000</v>
      </c>
      <c r="G24" s="1">
        <f t="shared" si="0"/>
        <v>201645</v>
      </c>
    </row>
    <row r="25" spans="1:7">
      <c r="A25" s="3">
        <v>422518</v>
      </c>
      <c r="B25" s="1" t="s">
        <v>23</v>
      </c>
      <c r="D25" s="2">
        <v>42613.75</v>
      </c>
      <c r="E25" s="3" t="s">
        <v>2</v>
      </c>
      <c r="F25" s="1">
        <f t="shared" si="0"/>
        <v>190000</v>
      </c>
      <c r="G25" s="1">
        <f t="shared" si="0"/>
        <v>201636</v>
      </c>
    </row>
    <row r="26" spans="1:7">
      <c r="A26" s="3">
        <v>930491</v>
      </c>
      <c r="B26" s="1" t="s">
        <v>23</v>
      </c>
      <c r="C26" s="2">
        <v>42529.713414351849</v>
      </c>
      <c r="D26" s="2">
        <v>42734.75</v>
      </c>
      <c r="E26" s="3" t="s">
        <v>1</v>
      </c>
      <c r="F26" s="1">
        <f t="shared" si="0"/>
        <v>201624</v>
      </c>
      <c r="G26" s="1">
        <f t="shared" si="0"/>
        <v>201653</v>
      </c>
    </row>
    <row r="27" spans="1:7">
      <c r="A27" s="3">
        <v>216898</v>
      </c>
      <c r="B27" s="1" t="s">
        <v>7</v>
      </c>
      <c r="C27" s="2">
        <v>42549.43959490741</v>
      </c>
      <c r="D27" s="2">
        <v>42794.833333333336</v>
      </c>
      <c r="E27" s="3" t="s">
        <v>2</v>
      </c>
      <c r="F27" s="1">
        <f t="shared" si="0"/>
        <v>201627</v>
      </c>
      <c r="G27" s="1">
        <f t="shared" si="0"/>
        <v>201709</v>
      </c>
    </row>
    <row r="28" spans="1:7">
      <c r="A28" s="3" t="s">
        <v>6</v>
      </c>
      <c r="B28" s="1" t="s">
        <v>7</v>
      </c>
      <c r="C28" s="2">
        <v>42620.455879629626</v>
      </c>
      <c r="D28" s="2">
        <v>42766.833333333336</v>
      </c>
      <c r="E28" s="3" t="s">
        <v>1</v>
      </c>
      <c r="F28" s="1">
        <f t="shared" si="0"/>
        <v>201637</v>
      </c>
      <c r="G28" s="1">
        <f t="shared" si="0"/>
        <v>201705</v>
      </c>
    </row>
    <row r="29" spans="1:7">
      <c r="A29" s="3" t="s">
        <v>8</v>
      </c>
      <c r="B29" s="1" t="s">
        <v>21</v>
      </c>
      <c r="C29" s="2">
        <v>42613.440833333334</v>
      </c>
      <c r="D29" s="2">
        <v>42766.833333333336</v>
      </c>
      <c r="E29" s="3" t="s">
        <v>1</v>
      </c>
      <c r="F29" s="1">
        <f t="shared" si="0"/>
        <v>201636</v>
      </c>
      <c r="G29" s="1">
        <f t="shared" si="0"/>
        <v>201705</v>
      </c>
    </row>
    <row r="30" spans="1:7">
      <c r="A30" s="3">
        <v>614033</v>
      </c>
      <c r="B30" s="1" t="s">
        <v>22</v>
      </c>
      <c r="C30" s="2">
        <v>42578.66170138889</v>
      </c>
      <c r="D30" s="2">
        <v>42755.916666666664</v>
      </c>
      <c r="E30" s="3" t="s">
        <v>1</v>
      </c>
      <c r="F30" s="1">
        <f t="shared" si="0"/>
        <v>201631</v>
      </c>
      <c r="G30" s="1">
        <f t="shared" si="0"/>
        <v>201703</v>
      </c>
    </row>
    <row r="31" spans="1:7">
      <c r="A31" s="3">
        <v>938610</v>
      </c>
      <c r="B31" s="1" t="s">
        <v>23</v>
      </c>
      <c r="C31" s="2">
        <v>42628.609340277777</v>
      </c>
      <c r="D31" s="2">
        <v>42766.75</v>
      </c>
      <c r="E31" s="3" t="s">
        <v>1</v>
      </c>
      <c r="F31" s="1">
        <f t="shared" si="0"/>
        <v>201638</v>
      </c>
      <c r="G31" s="1">
        <f t="shared" si="0"/>
        <v>201705</v>
      </c>
    </row>
    <row r="32" spans="1:7">
      <c r="A32" s="3">
        <v>966854</v>
      </c>
      <c r="B32" s="1" t="s">
        <v>22</v>
      </c>
      <c r="C32" s="2">
        <v>42579.704780092594</v>
      </c>
      <c r="D32" s="2">
        <v>42762.75</v>
      </c>
      <c r="E32" s="3" t="s">
        <v>1</v>
      </c>
      <c r="F32" s="1">
        <f t="shared" si="0"/>
        <v>201631</v>
      </c>
      <c r="G32" s="1">
        <f t="shared" si="0"/>
        <v>201704</v>
      </c>
    </row>
    <row r="33" spans="1:7">
      <c r="A33" s="3">
        <v>614033</v>
      </c>
      <c r="B33" s="1" t="s">
        <v>23</v>
      </c>
      <c r="C33" s="2">
        <v>42605.510023148148</v>
      </c>
      <c r="D33" s="2">
        <v>42748.916666666664</v>
      </c>
      <c r="E33" s="3" t="s">
        <v>1</v>
      </c>
      <c r="F33" s="1">
        <f t="shared" si="0"/>
        <v>201635</v>
      </c>
      <c r="G33" s="1">
        <f t="shared" si="0"/>
        <v>201702</v>
      </c>
    </row>
    <row r="34" spans="1:7">
      <c r="A34" s="3">
        <v>936389</v>
      </c>
      <c r="B34" s="1" t="s">
        <v>0</v>
      </c>
      <c r="C34" s="2">
        <v>42632.624444444446</v>
      </c>
      <c r="D34" s="2">
        <v>42766.75</v>
      </c>
      <c r="E34" s="3" t="s">
        <v>1</v>
      </c>
      <c r="F34" s="1">
        <f t="shared" si="0"/>
        <v>201639</v>
      </c>
      <c r="G34" s="1">
        <f t="shared" si="0"/>
        <v>201705</v>
      </c>
    </row>
    <row r="35" spans="1:7">
      <c r="A35" s="3">
        <v>403847</v>
      </c>
      <c r="B35" s="1" t="s">
        <v>22</v>
      </c>
      <c r="C35" s="2">
        <v>42641.710057870368</v>
      </c>
      <c r="D35" s="2">
        <v>42753</v>
      </c>
      <c r="E35" s="3" t="s">
        <v>1</v>
      </c>
      <c r="F35" s="1">
        <f t="shared" si="0"/>
        <v>201640</v>
      </c>
      <c r="G35" s="1">
        <f t="shared" si="0"/>
        <v>201703</v>
      </c>
    </row>
    <row r="36" spans="1:7">
      <c r="A36" s="3">
        <v>433156</v>
      </c>
      <c r="B36" s="1" t="s">
        <v>0</v>
      </c>
      <c r="C36" s="2">
        <v>42712.739270833335</v>
      </c>
      <c r="D36" s="2">
        <v>42748.75</v>
      </c>
      <c r="E36" s="3" t="s">
        <v>2</v>
      </c>
      <c r="F36" s="1">
        <f t="shared" si="0"/>
        <v>201650</v>
      </c>
      <c r="G36" s="1">
        <f t="shared" si="0"/>
        <v>201702</v>
      </c>
    </row>
    <row r="37" spans="1:7">
      <c r="A37" s="3">
        <v>938610</v>
      </c>
      <c r="B37" s="1" t="s">
        <v>0</v>
      </c>
      <c r="C37" s="2">
        <v>42702.650069444448</v>
      </c>
      <c r="D37" s="2">
        <v>42828.75</v>
      </c>
      <c r="E37" s="3" t="s">
        <v>2</v>
      </c>
      <c r="F37" s="1">
        <f t="shared" si="0"/>
        <v>201649</v>
      </c>
      <c r="G37" s="1">
        <f t="shared" si="0"/>
        <v>201714</v>
      </c>
    </row>
    <row r="38" spans="1:7">
      <c r="A38" s="3">
        <v>326443</v>
      </c>
      <c r="B38" s="1" t="s">
        <v>22</v>
      </c>
      <c r="C38" s="2">
        <v>42696.736238425925</v>
      </c>
      <c r="D38" s="2">
        <v>42766.833333333336</v>
      </c>
      <c r="E38" s="3" t="s">
        <v>1</v>
      </c>
      <c r="F38" s="1">
        <f t="shared" si="0"/>
        <v>201648</v>
      </c>
      <c r="G38" s="1">
        <f t="shared" si="0"/>
        <v>201705</v>
      </c>
    </row>
    <row r="39" spans="1:7">
      <c r="A39" s="3">
        <v>326443</v>
      </c>
      <c r="B39" s="1" t="s">
        <v>21</v>
      </c>
      <c r="C39" s="2">
        <v>42697.59652777778</v>
      </c>
      <c r="D39" s="2">
        <v>42863.833333333336</v>
      </c>
      <c r="E39" s="3" t="s">
        <v>1</v>
      </c>
      <c r="F39" s="1">
        <f t="shared" si="0"/>
        <v>201648</v>
      </c>
      <c r="G39" s="1">
        <f t="shared" si="0"/>
        <v>201719</v>
      </c>
    </row>
    <row r="40" spans="1:7">
      <c r="A40" s="3">
        <v>326443</v>
      </c>
      <c r="B40" s="1" t="s">
        <v>7</v>
      </c>
      <c r="C40" s="2">
        <v>42723.406087962961</v>
      </c>
      <c r="D40" s="2">
        <v>42766</v>
      </c>
      <c r="E40" s="3" t="s">
        <v>2</v>
      </c>
      <c r="F40" s="1">
        <f t="shared" si="0"/>
        <v>201652</v>
      </c>
      <c r="G40" s="1">
        <f t="shared" si="0"/>
        <v>201705</v>
      </c>
    </row>
    <row r="41" spans="1:7">
      <c r="A41" s="3" t="s">
        <v>9</v>
      </c>
      <c r="B41" s="1" t="s">
        <v>0</v>
      </c>
      <c r="C41" s="2">
        <v>42716.433136574073</v>
      </c>
      <c r="D41" s="2">
        <v>42881.833333333336</v>
      </c>
      <c r="E41" s="3" t="s">
        <v>1</v>
      </c>
      <c r="F41" s="1">
        <f t="shared" si="0"/>
        <v>201651</v>
      </c>
      <c r="G41" s="1">
        <f t="shared" si="0"/>
        <v>201721</v>
      </c>
    </row>
    <row r="42" spans="1:7">
      <c r="A42" s="3">
        <v>291146</v>
      </c>
      <c r="B42" s="1" t="s">
        <v>7</v>
      </c>
      <c r="C42" s="2">
        <v>42705.726770833331</v>
      </c>
      <c r="D42" s="2">
        <v>42830.75</v>
      </c>
      <c r="E42" s="3" t="s">
        <v>2</v>
      </c>
      <c r="F42" s="1">
        <f t="shared" si="0"/>
        <v>201649</v>
      </c>
      <c r="G42" s="1">
        <f t="shared" si="0"/>
        <v>201714</v>
      </c>
    </row>
    <row r="43" spans="1:7">
      <c r="A43" s="3" t="s">
        <v>10</v>
      </c>
      <c r="B43" s="1" t="s">
        <v>21</v>
      </c>
      <c r="C43" s="2">
        <v>42717.440115740741</v>
      </c>
      <c r="D43" s="2">
        <v>42852.75</v>
      </c>
      <c r="E43" s="3" t="s">
        <v>1</v>
      </c>
      <c r="F43" s="1">
        <f t="shared" si="0"/>
        <v>201651</v>
      </c>
      <c r="G43" s="1">
        <f t="shared" si="0"/>
        <v>201717</v>
      </c>
    </row>
    <row r="44" spans="1:7">
      <c r="A44" s="3">
        <v>951491</v>
      </c>
      <c r="B44" s="1" t="s">
        <v>0</v>
      </c>
      <c r="C44" s="2">
        <v>42716.631574074076</v>
      </c>
      <c r="D44" s="2">
        <v>42746.833333333336</v>
      </c>
      <c r="E44" s="3" t="s">
        <v>1</v>
      </c>
      <c r="F44" s="1">
        <f t="shared" si="0"/>
        <v>201651</v>
      </c>
      <c r="G44" s="1">
        <f t="shared" si="0"/>
        <v>201702</v>
      </c>
    </row>
    <row r="45" spans="1:7">
      <c r="A45" s="3">
        <v>588574</v>
      </c>
      <c r="B45" s="1" t="s">
        <v>7</v>
      </c>
      <c r="C45" s="2">
        <v>42717.632870370369</v>
      </c>
      <c r="D45" s="2">
        <v>42766.833333333336</v>
      </c>
      <c r="E45" s="3" t="s">
        <v>2</v>
      </c>
      <c r="F45" s="1">
        <f t="shared" si="0"/>
        <v>201651</v>
      </c>
      <c r="G45" s="1">
        <f t="shared" si="0"/>
        <v>201705</v>
      </c>
    </row>
    <row r="46" spans="1:7">
      <c r="A46" s="3">
        <v>159444</v>
      </c>
      <c r="B46" s="1" t="s">
        <v>21</v>
      </c>
      <c r="C46" s="2">
        <v>42699.618761574071</v>
      </c>
      <c r="D46" s="2">
        <v>42766.833333333336</v>
      </c>
      <c r="E46" s="3" t="s">
        <v>1</v>
      </c>
      <c r="F46" s="1">
        <f t="shared" si="0"/>
        <v>201648</v>
      </c>
      <c r="G46" s="1">
        <f t="shared" si="0"/>
        <v>201705</v>
      </c>
    </row>
    <row r="47" spans="1:7">
      <c r="A47" s="3">
        <v>803100</v>
      </c>
      <c r="B47" s="1" t="s">
        <v>22</v>
      </c>
      <c r="C47" s="2">
        <v>42703.702824074076</v>
      </c>
      <c r="D47" s="2">
        <v>42755.75</v>
      </c>
      <c r="E47" s="3" t="s">
        <v>2</v>
      </c>
      <c r="F47" s="1">
        <f t="shared" si="0"/>
        <v>201649</v>
      </c>
      <c r="G47" s="1">
        <f t="shared" si="0"/>
        <v>201703</v>
      </c>
    </row>
    <row r="48" spans="1:7">
      <c r="A48" s="3">
        <v>855951</v>
      </c>
      <c r="B48" s="1" t="s">
        <v>7</v>
      </c>
      <c r="C48" s="2">
        <v>42649.638449074075</v>
      </c>
      <c r="D48" s="2">
        <v>42853</v>
      </c>
      <c r="E48" s="3" t="s">
        <v>1</v>
      </c>
      <c r="F48" s="1">
        <f t="shared" si="0"/>
        <v>201641</v>
      </c>
      <c r="G48" s="1">
        <f t="shared" si="0"/>
        <v>201717</v>
      </c>
    </row>
    <row r="49" spans="1:7">
      <c r="A49" s="3" t="s">
        <v>12</v>
      </c>
      <c r="B49" s="1" t="s">
        <v>23</v>
      </c>
      <c r="C49" s="2">
        <v>42706.646689814814</v>
      </c>
      <c r="D49" s="2">
        <v>42761.833333333336</v>
      </c>
      <c r="E49" s="3" t="s">
        <v>2</v>
      </c>
      <c r="F49" s="1">
        <f t="shared" si="0"/>
        <v>201649</v>
      </c>
      <c r="G49" s="1">
        <f t="shared" si="0"/>
        <v>201704</v>
      </c>
    </row>
    <row r="50" spans="1:7">
      <c r="A50" s="3">
        <v>803100</v>
      </c>
      <c r="B50" s="1" t="s">
        <v>22</v>
      </c>
      <c r="C50" s="2">
        <v>42632.469976851855</v>
      </c>
      <c r="D50" s="2">
        <v>42748.75</v>
      </c>
      <c r="E50" s="3" t="s">
        <v>1</v>
      </c>
      <c r="F50" s="1">
        <f t="shared" si="0"/>
        <v>201639</v>
      </c>
      <c r="G50" s="1">
        <f t="shared" si="0"/>
        <v>201702</v>
      </c>
    </row>
    <row r="51" spans="1:7">
      <c r="A51" s="3">
        <v>936389</v>
      </c>
      <c r="B51" s="1" t="s">
        <v>0</v>
      </c>
      <c r="C51" s="2">
        <v>42634.606874999998</v>
      </c>
      <c r="D51" s="2">
        <v>42774.75</v>
      </c>
      <c r="E51" s="3" t="s">
        <v>1</v>
      </c>
      <c r="F51" s="1">
        <f t="shared" si="0"/>
        <v>201639</v>
      </c>
      <c r="G51" s="1">
        <f t="shared" si="0"/>
        <v>201706</v>
      </c>
    </row>
    <row r="52" spans="1:7">
      <c r="A52" s="3">
        <v>855951</v>
      </c>
      <c r="B52" s="1" t="s">
        <v>23</v>
      </c>
      <c r="C52" s="2">
        <v>42640.60597222222</v>
      </c>
      <c r="D52" s="2">
        <v>42748</v>
      </c>
      <c r="E52" s="3" t="s">
        <v>1</v>
      </c>
      <c r="F52" s="1">
        <f t="shared" si="0"/>
        <v>201640</v>
      </c>
      <c r="G52" s="1">
        <f t="shared" si="0"/>
        <v>201702</v>
      </c>
    </row>
    <row r="53" spans="1:7">
      <c r="A53" s="3" t="s">
        <v>13</v>
      </c>
      <c r="B53" s="1" t="s">
        <v>22</v>
      </c>
      <c r="C53" s="2">
        <v>42713.706296296295</v>
      </c>
      <c r="D53" s="2">
        <v>42748.833333333336</v>
      </c>
      <c r="E53" s="3" t="s">
        <v>2</v>
      </c>
      <c r="F53" s="1">
        <f t="shared" si="0"/>
        <v>201650</v>
      </c>
      <c r="G53" s="1">
        <f t="shared" si="0"/>
        <v>201702</v>
      </c>
    </row>
    <row r="54" spans="1:7">
      <c r="A54" s="3">
        <v>926084</v>
      </c>
      <c r="B54" s="1" t="s">
        <v>24</v>
      </c>
      <c r="C54" s="2">
        <v>42734.713738425926</v>
      </c>
      <c r="D54" s="2">
        <v>42852.75</v>
      </c>
      <c r="E54" s="3" t="s">
        <v>2</v>
      </c>
      <c r="F54" s="1">
        <f t="shared" si="0"/>
        <v>201653</v>
      </c>
      <c r="G54" s="1">
        <f t="shared" si="0"/>
        <v>201717</v>
      </c>
    </row>
    <row r="55" spans="1:7">
      <c r="A55" s="3">
        <v>905812</v>
      </c>
      <c r="B55" s="1" t="s">
        <v>23</v>
      </c>
      <c r="C55" s="2">
        <v>42746.413495370369</v>
      </c>
      <c r="D55" s="2">
        <v>42845.833333333336</v>
      </c>
      <c r="E55" s="3" t="s">
        <v>1</v>
      </c>
      <c r="F55" s="1">
        <f t="shared" si="0"/>
        <v>201702</v>
      </c>
      <c r="G55" s="1">
        <f t="shared" si="0"/>
        <v>201716</v>
      </c>
    </row>
    <row r="56" spans="1:7">
      <c r="A56" s="3">
        <v>893386</v>
      </c>
      <c r="B56" s="1" t="s">
        <v>24</v>
      </c>
      <c r="C56" s="2">
        <v>42723.438599537039</v>
      </c>
      <c r="D56" s="2">
        <v>42762.833333333336</v>
      </c>
      <c r="E56" s="3" t="s">
        <v>2</v>
      </c>
      <c r="F56" s="1">
        <f t="shared" si="0"/>
        <v>201652</v>
      </c>
      <c r="G56" s="1">
        <f t="shared" si="0"/>
        <v>201704</v>
      </c>
    </row>
    <row r="57" spans="1:7">
      <c r="A57" s="3">
        <v>619860</v>
      </c>
      <c r="B57" s="1" t="s">
        <v>24</v>
      </c>
      <c r="C57" s="2">
        <v>42741.463055555556</v>
      </c>
      <c r="D57" s="2">
        <v>42775.75</v>
      </c>
      <c r="E57" s="3" t="s">
        <v>1</v>
      </c>
      <c r="F57" s="1">
        <f t="shared" si="0"/>
        <v>201701</v>
      </c>
      <c r="G57" s="1">
        <f t="shared" si="0"/>
        <v>201706</v>
      </c>
    </row>
    <row r="58" spans="1:7">
      <c r="A58" s="3">
        <v>426456</v>
      </c>
      <c r="B58" s="1" t="s">
        <v>24</v>
      </c>
      <c r="C58" s="2">
        <v>42723.439050925925</v>
      </c>
      <c r="D58" s="2">
        <v>42755.75</v>
      </c>
      <c r="E58" s="3" t="s">
        <v>2</v>
      </c>
      <c r="F58" s="1">
        <f t="shared" si="0"/>
        <v>201652</v>
      </c>
      <c r="G58" s="1">
        <f t="shared" si="0"/>
        <v>201703</v>
      </c>
    </row>
    <row r="59" spans="1:7">
      <c r="A59" s="3">
        <v>426456</v>
      </c>
      <c r="B59" s="1" t="s">
        <v>24</v>
      </c>
      <c r="C59" s="2">
        <v>42723.439212962963</v>
      </c>
      <c r="D59" s="2">
        <v>42755.75</v>
      </c>
      <c r="E59" s="3" t="s">
        <v>2</v>
      </c>
      <c r="F59" s="1">
        <f t="shared" si="0"/>
        <v>201652</v>
      </c>
      <c r="G59" s="1">
        <f t="shared" si="0"/>
        <v>201703</v>
      </c>
    </row>
    <row r="60" spans="1:7">
      <c r="A60" s="3">
        <v>952349</v>
      </c>
      <c r="B60" s="1" t="s">
        <v>24</v>
      </c>
      <c r="C60" s="2">
        <v>42747.427268518521</v>
      </c>
      <c r="D60" s="2">
        <v>42794.044340277775</v>
      </c>
      <c r="E60" s="3" t="s">
        <v>2</v>
      </c>
      <c r="F60" s="1">
        <f t="shared" si="0"/>
        <v>201702</v>
      </c>
      <c r="G60" s="1">
        <f t="shared" si="0"/>
        <v>201709</v>
      </c>
    </row>
    <row r="61" spans="1:7">
      <c r="A61" s="3">
        <v>536998</v>
      </c>
      <c r="B61" s="1" t="s">
        <v>22</v>
      </c>
      <c r="C61" s="2">
        <v>42745.61314814815</v>
      </c>
      <c r="D61" s="2">
        <v>42835.833333333336</v>
      </c>
      <c r="E61" s="3" t="s">
        <v>1</v>
      </c>
      <c r="F61" s="1">
        <f t="shared" si="0"/>
        <v>201702</v>
      </c>
      <c r="G61" s="1">
        <f t="shared" si="0"/>
        <v>201715</v>
      </c>
    </row>
    <row r="62" spans="1:7">
      <c r="A62" s="3" t="s">
        <v>14</v>
      </c>
      <c r="B62" s="1" t="s">
        <v>24</v>
      </c>
      <c r="C62" s="2">
        <v>42744.623506944445</v>
      </c>
      <c r="D62" s="2">
        <v>42842.833333333336</v>
      </c>
      <c r="E62" s="3" t="s">
        <v>1</v>
      </c>
      <c r="F62" s="1">
        <f t="shared" si="0"/>
        <v>201702</v>
      </c>
      <c r="G62" s="1">
        <f t="shared" si="0"/>
        <v>201716</v>
      </c>
    </row>
    <row r="63" spans="1:7">
      <c r="A63" s="3" t="s">
        <v>14</v>
      </c>
      <c r="B63" s="1" t="s">
        <v>24</v>
      </c>
      <c r="C63" s="2">
        <v>42744.624861111108</v>
      </c>
      <c r="D63" s="2">
        <v>42842.833333333336</v>
      </c>
      <c r="E63" s="3" t="s">
        <v>1</v>
      </c>
      <c r="F63" s="1">
        <f t="shared" si="0"/>
        <v>201702</v>
      </c>
      <c r="G63" s="1">
        <f t="shared" si="0"/>
        <v>201716</v>
      </c>
    </row>
    <row r="64" spans="1:7">
      <c r="A64" s="3">
        <v>156375</v>
      </c>
      <c r="B64" s="1" t="s">
        <v>7</v>
      </c>
      <c r="C64" s="2">
        <v>42730.571261574078</v>
      </c>
      <c r="D64" s="2">
        <v>42811.833333333336</v>
      </c>
      <c r="E64" s="3" t="s">
        <v>1</v>
      </c>
      <c r="F64" s="1">
        <f t="shared" si="0"/>
        <v>201653</v>
      </c>
      <c r="G64" s="1">
        <f t="shared" si="0"/>
        <v>201711</v>
      </c>
    </row>
    <row r="65" spans="1:7">
      <c r="A65" s="3" t="s">
        <v>11</v>
      </c>
      <c r="B65" s="1" t="s">
        <v>23</v>
      </c>
      <c r="C65" s="2">
        <v>42726.739050925928</v>
      </c>
      <c r="D65" s="2">
        <v>42787.833333333336</v>
      </c>
      <c r="E65" s="3" t="s">
        <v>1</v>
      </c>
      <c r="F65" s="1">
        <f t="shared" si="0"/>
        <v>201652</v>
      </c>
      <c r="G65" s="1">
        <f t="shared" si="0"/>
        <v>201708</v>
      </c>
    </row>
    <row r="66" spans="1:7">
      <c r="A66" s="3" t="s">
        <v>14</v>
      </c>
      <c r="B66" s="1" t="s">
        <v>24</v>
      </c>
      <c r="C66" s="2">
        <v>42744.62568287037</v>
      </c>
      <c r="D66" s="2">
        <v>42842.833333333336</v>
      </c>
      <c r="E66" s="3" t="s">
        <v>1</v>
      </c>
      <c r="F66" s="1">
        <f t="shared" ref="F66:G72" si="1">(YEAR(C66)&amp;IF(WEEKNUM(C66)&lt;10,0&amp;WEEKNUM(C66),WEEKNUM(C66)))*1</f>
        <v>201702</v>
      </c>
      <c r="G66" s="1">
        <f t="shared" si="1"/>
        <v>201716</v>
      </c>
    </row>
    <row r="67" spans="1:7">
      <c r="A67" s="3">
        <v>600709</v>
      </c>
      <c r="B67" s="1" t="s">
        <v>22</v>
      </c>
      <c r="C67" s="2">
        <v>42734.627939814818</v>
      </c>
      <c r="D67" s="2">
        <v>42766.75</v>
      </c>
      <c r="E67" s="3" t="s">
        <v>2</v>
      </c>
      <c r="F67" s="1">
        <f t="shared" si="1"/>
        <v>201653</v>
      </c>
      <c r="G67" s="1">
        <f t="shared" si="1"/>
        <v>201705</v>
      </c>
    </row>
    <row r="68" spans="1:7">
      <c r="A68" s="3" t="s">
        <v>6</v>
      </c>
      <c r="B68" s="1" t="s">
        <v>23</v>
      </c>
      <c r="C68" s="2">
        <v>42730.445277777777</v>
      </c>
      <c r="D68" s="2">
        <v>42755.833333333336</v>
      </c>
      <c r="E68" s="3" t="s">
        <v>2</v>
      </c>
      <c r="F68" s="1">
        <f t="shared" si="1"/>
        <v>201653</v>
      </c>
      <c r="G68" s="1">
        <f t="shared" si="1"/>
        <v>201703</v>
      </c>
    </row>
    <row r="69" spans="1:7">
      <c r="A69" s="3">
        <v>291146</v>
      </c>
      <c r="B69" s="1" t="s">
        <v>24</v>
      </c>
      <c r="C69" s="2">
        <v>42723.438449074078</v>
      </c>
      <c r="D69" s="2">
        <v>42766.75</v>
      </c>
      <c r="E69" s="3" t="s">
        <v>2</v>
      </c>
      <c r="F69" s="1">
        <f t="shared" si="1"/>
        <v>201652</v>
      </c>
      <c r="G69" s="1">
        <f t="shared" si="1"/>
        <v>201705</v>
      </c>
    </row>
    <row r="70" spans="1:7">
      <c r="A70" s="3">
        <v>868188</v>
      </c>
      <c r="B70" s="1" t="s">
        <v>7</v>
      </c>
      <c r="C70" s="2">
        <v>42717.421666666669</v>
      </c>
      <c r="D70" s="2">
        <v>42759.833333333336</v>
      </c>
      <c r="E70" s="3" t="s">
        <v>1</v>
      </c>
      <c r="F70" s="1">
        <f t="shared" si="1"/>
        <v>201651</v>
      </c>
      <c r="G70" s="1">
        <f t="shared" si="1"/>
        <v>201704</v>
      </c>
    </row>
    <row r="71" spans="1:7">
      <c r="A71" s="3">
        <v>588574</v>
      </c>
      <c r="B71" s="1" t="s">
        <v>23</v>
      </c>
      <c r="C71" s="2">
        <v>42733.726585648146</v>
      </c>
      <c r="D71" s="2">
        <v>42753.75</v>
      </c>
      <c r="E71" s="3" t="s">
        <v>2</v>
      </c>
      <c r="F71" s="1">
        <f t="shared" si="1"/>
        <v>201653</v>
      </c>
      <c r="G71" s="1">
        <f t="shared" si="1"/>
        <v>201703</v>
      </c>
    </row>
    <row r="72" spans="1:7">
      <c r="A72" s="3" t="s">
        <v>15</v>
      </c>
      <c r="B72" s="1" t="s">
        <v>24</v>
      </c>
      <c r="C72" s="2">
        <v>42733.4765162037</v>
      </c>
      <c r="D72" s="2">
        <v>42781.75</v>
      </c>
      <c r="E72" s="3" t="s">
        <v>1</v>
      </c>
      <c r="F72" s="1">
        <f t="shared" si="1"/>
        <v>201653</v>
      </c>
      <c r="G72" s="1">
        <f t="shared" si="1"/>
        <v>201707</v>
      </c>
    </row>
  </sheetData>
  <autoFilter ref="A1:E7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1:BR27"/>
  <sheetViews>
    <sheetView tabSelected="1" workbookViewId="0">
      <selection activeCell="A2" sqref="A2"/>
    </sheetView>
  </sheetViews>
  <sheetFormatPr baseColWidth="10" defaultRowHeight="14.5"/>
  <cols>
    <col min="2" max="2" width="18.81640625" customWidth="1"/>
    <col min="3" max="3" width="13.26953125" customWidth="1"/>
    <col min="4" max="4" width="12" customWidth="1"/>
    <col min="5" max="40" width="3.453125" customWidth="1"/>
    <col min="41" max="70" width="3.26953125" customWidth="1"/>
  </cols>
  <sheetData>
    <row r="1" spans="2:70" ht="15.5" thickBot="1">
      <c r="C1" s="49" t="s">
        <v>28</v>
      </c>
      <c r="D1" s="48">
        <f>(2016&amp;D3)*1</f>
        <v>201638</v>
      </c>
      <c r="E1" s="48">
        <f t="shared" ref="E1:BN1" si="0">(2016&amp;E3)*1</f>
        <v>201639</v>
      </c>
      <c r="F1" s="48">
        <f t="shared" si="0"/>
        <v>201640</v>
      </c>
      <c r="G1" s="48">
        <f t="shared" si="0"/>
        <v>201641</v>
      </c>
      <c r="H1" s="48">
        <f t="shared" si="0"/>
        <v>201642</v>
      </c>
      <c r="I1" s="48">
        <f t="shared" si="0"/>
        <v>201643</v>
      </c>
      <c r="J1" s="48">
        <f t="shared" si="0"/>
        <v>201644</v>
      </c>
      <c r="K1" s="48">
        <f t="shared" si="0"/>
        <v>201645</v>
      </c>
      <c r="L1" s="48">
        <f t="shared" si="0"/>
        <v>201646</v>
      </c>
      <c r="M1" s="48">
        <f t="shared" si="0"/>
        <v>201647</v>
      </c>
      <c r="N1" s="48">
        <f t="shared" si="0"/>
        <v>201648</v>
      </c>
      <c r="O1" s="48">
        <f t="shared" si="0"/>
        <v>201649</v>
      </c>
      <c r="P1" s="48">
        <f t="shared" si="0"/>
        <v>201650</v>
      </c>
      <c r="Q1" s="48">
        <f t="shared" si="0"/>
        <v>201651</v>
      </c>
      <c r="R1" s="48">
        <f t="shared" si="0"/>
        <v>201652</v>
      </c>
      <c r="S1" s="48">
        <f>("2017"&amp;IF(S3&lt;10,0&amp;S3,S3))*1</f>
        <v>201701</v>
      </c>
      <c r="T1" s="48">
        <f>("2017"&amp;IF(T3&lt;10,0&amp;T3,T3))*1</f>
        <v>201702</v>
      </c>
      <c r="U1" s="48">
        <f t="shared" ref="U1:BO1" si="1">("2017"&amp;IF(U3&lt;10,0&amp;U3,U3))*1</f>
        <v>201703</v>
      </c>
      <c r="V1" s="48">
        <f t="shared" si="1"/>
        <v>201704</v>
      </c>
      <c r="W1" s="48">
        <f t="shared" si="1"/>
        <v>201705</v>
      </c>
      <c r="X1" s="48">
        <f t="shared" si="1"/>
        <v>201706</v>
      </c>
      <c r="Y1" s="48">
        <f t="shared" si="1"/>
        <v>201707</v>
      </c>
      <c r="Z1" s="48">
        <f t="shared" si="1"/>
        <v>201708</v>
      </c>
      <c r="AA1" s="48">
        <f t="shared" si="1"/>
        <v>201709</v>
      </c>
      <c r="AB1" s="48">
        <f t="shared" si="1"/>
        <v>201710</v>
      </c>
      <c r="AC1" s="48">
        <f t="shared" si="1"/>
        <v>201711</v>
      </c>
      <c r="AD1" s="48">
        <f t="shared" si="1"/>
        <v>201712</v>
      </c>
      <c r="AE1" s="48">
        <f t="shared" si="1"/>
        <v>201713</v>
      </c>
      <c r="AF1" s="48">
        <f t="shared" si="1"/>
        <v>201714</v>
      </c>
      <c r="AG1" s="48">
        <f t="shared" si="1"/>
        <v>201715</v>
      </c>
      <c r="AH1" s="48">
        <f t="shared" si="1"/>
        <v>201716</v>
      </c>
      <c r="AI1" s="48">
        <f t="shared" si="1"/>
        <v>201717</v>
      </c>
      <c r="AJ1" s="48">
        <f t="shared" si="1"/>
        <v>201718</v>
      </c>
      <c r="AK1" s="48">
        <f t="shared" si="1"/>
        <v>201719</v>
      </c>
      <c r="AL1" s="48">
        <f t="shared" si="1"/>
        <v>201720</v>
      </c>
      <c r="AM1" s="48">
        <f t="shared" si="1"/>
        <v>201721</v>
      </c>
      <c r="AN1" s="48">
        <f t="shared" si="1"/>
        <v>201722</v>
      </c>
      <c r="AO1" s="48">
        <f t="shared" si="1"/>
        <v>201723</v>
      </c>
      <c r="AP1" s="48">
        <f t="shared" si="1"/>
        <v>201724</v>
      </c>
      <c r="AQ1" s="48">
        <f t="shared" si="1"/>
        <v>201725</v>
      </c>
      <c r="AR1" s="48">
        <f t="shared" si="1"/>
        <v>201726</v>
      </c>
      <c r="AS1" s="48">
        <f t="shared" si="1"/>
        <v>201727</v>
      </c>
      <c r="AT1" s="48">
        <f t="shared" si="1"/>
        <v>201728</v>
      </c>
      <c r="AU1" s="48">
        <f t="shared" si="1"/>
        <v>201729</v>
      </c>
      <c r="AV1" s="48">
        <f t="shared" si="1"/>
        <v>201730</v>
      </c>
      <c r="AW1" s="48">
        <f t="shared" si="1"/>
        <v>201731</v>
      </c>
      <c r="AX1" s="48">
        <f t="shared" si="1"/>
        <v>201732</v>
      </c>
      <c r="AY1" s="48">
        <f t="shared" si="1"/>
        <v>201733</v>
      </c>
      <c r="AZ1" s="48">
        <f t="shared" si="1"/>
        <v>201734</v>
      </c>
      <c r="BA1" s="48">
        <f t="shared" si="1"/>
        <v>201735</v>
      </c>
      <c r="BB1" s="48">
        <f t="shared" si="1"/>
        <v>201736</v>
      </c>
      <c r="BC1" s="48">
        <f t="shared" si="1"/>
        <v>201737</v>
      </c>
      <c r="BD1" s="48">
        <f t="shared" si="1"/>
        <v>201738</v>
      </c>
      <c r="BE1" s="48">
        <f t="shared" si="1"/>
        <v>201739</v>
      </c>
      <c r="BF1" s="48">
        <f t="shared" si="1"/>
        <v>201740</v>
      </c>
      <c r="BG1" s="48">
        <f t="shared" si="1"/>
        <v>201741</v>
      </c>
      <c r="BH1" s="48">
        <f t="shared" si="1"/>
        <v>201742</v>
      </c>
      <c r="BI1" s="48">
        <f t="shared" si="1"/>
        <v>201743</v>
      </c>
      <c r="BJ1" s="48">
        <f t="shared" si="1"/>
        <v>201744</v>
      </c>
      <c r="BK1" s="48">
        <f t="shared" si="1"/>
        <v>201745</v>
      </c>
      <c r="BL1" s="48">
        <f t="shared" si="1"/>
        <v>201746</v>
      </c>
      <c r="BM1" s="48">
        <f t="shared" si="1"/>
        <v>201747</v>
      </c>
      <c r="BN1" s="48">
        <f t="shared" si="1"/>
        <v>201748</v>
      </c>
      <c r="BO1" s="48">
        <f t="shared" si="1"/>
        <v>201749</v>
      </c>
      <c r="BP1" s="48">
        <f>("2017"&amp;IF(BP3&lt;10,0&amp;BP3,BP3))*1</f>
        <v>201750</v>
      </c>
      <c r="BQ1" s="48">
        <f>("2017"&amp;IF(BQ3&lt;10,0&amp;BQ3,BQ3))*1</f>
        <v>201751</v>
      </c>
      <c r="BR1" s="48">
        <f t="shared" ref="BR1" si="2">("2017"&amp;IF(BR3&lt;10,0&amp;BR3,BR3))*1</f>
        <v>201752</v>
      </c>
    </row>
    <row r="2" spans="2:70" ht="15" thickBot="1">
      <c r="B2" s="4" t="s">
        <v>25</v>
      </c>
      <c r="C2" s="5"/>
      <c r="D2" s="47">
        <v>2016</v>
      </c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>
        <v>2017</v>
      </c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47"/>
      <c r="AU2" s="47"/>
      <c r="AV2" s="47"/>
      <c r="AW2" s="47"/>
      <c r="AX2" s="47"/>
      <c r="AY2" s="47"/>
      <c r="AZ2" s="47"/>
      <c r="BA2" s="47"/>
      <c r="BB2" s="47"/>
      <c r="BC2" s="47"/>
      <c r="BD2" s="47"/>
      <c r="BE2" s="47"/>
      <c r="BF2" s="47"/>
      <c r="BG2" s="47"/>
      <c r="BH2" s="47"/>
      <c r="BI2" s="47"/>
      <c r="BJ2" s="47"/>
      <c r="BK2" s="47"/>
      <c r="BL2" s="47"/>
      <c r="BM2" s="47"/>
      <c r="BN2" s="47"/>
      <c r="BO2" s="47"/>
      <c r="BP2" s="47"/>
      <c r="BQ2" s="47"/>
      <c r="BR2" s="47"/>
    </row>
    <row r="3" spans="2:70">
      <c r="B3" s="5"/>
      <c r="C3" s="5"/>
      <c r="D3" s="6">
        <v>38</v>
      </c>
      <c r="E3" s="6">
        <v>39</v>
      </c>
      <c r="F3" s="6">
        <v>40</v>
      </c>
      <c r="G3" s="6">
        <v>41</v>
      </c>
      <c r="H3" s="6">
        <v>42</v>
      </c>
      <c r="I3" s="6">
        <v>43</v>
      </c>
      <c r="J3" s="6">
        <v>44</v>
      </c>
      <c r="K3" s="6">
        <v>45</v>
      </c>
      <c r="L3" s="6">
        <v>46</v>
      </c>
      <c r="M3" s="6">
        <v>47</v>
      </c>
      <c r="N3" s="6">
        <v>48</v>
      </c>
      <c r="O3" s="6">
        <v>49</v>
      </c>
      <c r="P3" s="6">
        <v>50</v>
      </c>
      <c r="Q3" s="6">
        <v>51</v>
      </c>
      <c r="R3" s="6">
        <v>52</v>
      </c>
      <c r="S3" s="7">
        <v>1</v>
      </c>
      <c r="T3" s="7">
        <v>2</v>
      </c>
      <c r="U3" s="7">
        <v>3</v>
      </c>
      <c r="V3" s="7">
        <v>4</v>
      </c>
      <c r="W3" s="7">
        <v>5</v>
      </c>
      <c r="X3" s="7">
        <v>6</v>
      </c>
      <c r="Y3" s="7">
        <v>7</v>
      </c>
      <c r="Z3" s="7">
        <v>8</v>
      </c>
      <c r="AA3" s="7">
        <v>9</v>
      </c>
      <c r="AB3" s="7">
        <v>10</v>
      </c>
      <c r="AC3" s="7">
        <v>11</v>
      </c>
      <c r="AD3" s="7">
        <v>12</v>
      </c>
      <c r="AE3" s="7">
        <v>13</v>
      </c>
      <c r="AF3" s="7">
        <v>14</v>
      </c>
      <c r="AG3" s="7">
        <v>15</v>
      </c>
      <c r="AH3" s="7">
        <v>16</v>
      </c>
      <c r="AI3" s="7">
        <v>17</v>
      </c>
      <c r="AJ3" s="7">
        <v>18</v>
      </c>
      <c r="AK3" s="7">
        <v>19</v>
      </c>
      <c r="AL3" s="7">
        <v>20</v>
      </c>
      <c r="AM3" s="7">
        <v>21</v>
      </c>
      <c r="AN3" s="7">
        <v>22</v>
      </c>
      <c r="AO3" s="7">
        <v>23</v>
      </c>
      <c r="AP3" s="7">
        <v>24</v>
      </c>
      <c r="AQ3" s="7">
        <v>25</v>
      </c>
      <c r="AR3" s="7">
        <v>26</v>
      </c>
      <c r="AS3" s="7">
        <v>27</v>
      </c>
      <c r="AT3" s="7">
        <v>28</v>
      </c>
      <c r="AU3" s="7">
        <v>29</v>
      </c>
      <c r="AV3" s="7">
        <v>30</v>
      </c>
      <c r="AW3" s="7">
        <v>31</v>
      </c>
      <c r="AX3" s="7">
        <v>32</v>
      </c>
      <c r="AY3" s="7">
        <v>33</v>
      </c>
      <c r="AZ3" s="7">
        <v>34</v>
      </c>
      <c r="BA3" s="7">
        <v>35</v>
      </c>
      <c r="BB3" s="7">
        <v>36</v>
      </c>
      <c r="BC3" s="7">
        <v>37</v>
      </c>
      <c r="BD3" s="7">
        <v>38</v>
      </c>
      <c r="BE3" s="7">
        <v>39</v>
      </c>
      <c r="BF3" s="7">
        <v>40</v>
      </c>
      <c r="BG3" s="7">
        <v>41</v>
      </c>
      <c r="BH3" s="7">
        <v>42</v>
      </c>
      <c r="BI3" s="7">
        <v>43</v>
      </c>
      <c r="BJ3" s="7">
        <v>44</v>
      </c>
      <c r="BK3" s="7">
        <v>45</v>
      </c>
      <c r="BL3" s="7">
        <v>46</v>
      </c>
      <c r="BM3" s="7">
        <v>47</v>
      </c>
      <c r="BN3" s="7">
        <v>48</v>
      </c>
      <c r="BO3" s="7">
        <v>49</v>
      </c>
      <c r="BP3" s="7">
        <v>50</v>
      </c>
      <c r="BQ3" s="7">
        <v>51</v>
      </c>
      <c r="BR3" s="7">
        <v>52</v>
      </c>
    </row>
    <row r="4" spans="2:70">
      <c r="B4" s="45" t="s">
        <v>22</v>
      </c>
      <c r="C4" s="8" t="s">
        <v>2</v>
      </c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</row>
    <row r="5" spans="2:70">
      <c r="B5" s="45" t="s">
        <v>22</v>
      </c>
      <c r="C5" s="8" t="s">
        <v>1</v>
      </c>
      <c r="D5" s="9">
        <f ca="1">SUMPRODUCT(--('PROJETS EN COURS'!$J$4&lt;=D$1),--('PROJETS EN COURS'!$K$4&gt;=D$1))</f>
        <v>1</v>
      </c>
      <c r="E5" s="9">
        <f ca="1">SUMPRODUCT(--('PROJETS EN COURS'!$J$4&lt;=E1),--('PROJETS EN COURS'!$K$4&gt;=E$1))</f>
        <v>1</v>
      </c>
      <c r="F5" s="9">
        <f ca="1">SUMPRODUCT(--('PROJETS EN COURS'!$J$4&lt;=F1),--('PROJETS EN COURS'!$K$4&gt;=F$1))</f>
        <v>1</v>
      </c>
      <c r="G5" s="9">
        <f ca="1">SUMPRODUCT(--('PROJETS EN COURS'!$J$4&lt;=G1),--('PROJETS EN COURS'!$K$4&gt;=G$1))</f>
        <v>1</v>
      </c>
      <c r="H5" s="9">
        <f ca="1">SUMPRODUCT(--('PROJETS EN COURS'!$J$4&lt;=H1),--('PROJETS EN COURS'!$K$4&gt;=H$1))</f>
        <v>1</v>
      </c>
      <c r="I5" s="9">
        <f ca="1">SUMPRODUCT(--('PROJETS EN COURS'!$J$4&lt;=I1),--('PROJETS EN COURS'!$K$4&gt;=I$1))</f>
        <v>1</v>
      </c>
      <c r="J5" s="9">
        <f ca="1">SUMPRODUCT(--('PROJETS EN COURS'!$J$4&lt;=J1),--('PROJETS EN COURS'!$K$4&gt;=J$1))</f>
        <v>1</v>
      </c>
      <c r="K5" s="9">
        <f ca="1">SUMPRODUCT(--('PROJETS EN COURS'!$J$4&lt;=K1),--('PROJETS EN COURS'!$K$4&gt;=K$1))</f>
        <v>1</v>
      </c>
      <c r="L5" s="9">
        <f ca="1">SUMPRODUCT(--('PROJETS EN COURS'!$J$4&lt;=L1),--('PROJETS EN COURS'!$K$4&gt;=L$1))</f>
        <v>1</v>
      </c>
      <c r="M5" s="9">
        <f ca="1">SUMPRODUCT(--('PROJETS EN COURS'!$J$4&lt;=M1),--('PROJETS EN COURS'!$K$4&gt;=M$1))</f>
        <v>1</v>
      </c>
      <c r="N5" s="9">
        <f ca="1">SUMPRODUCT(--('PROJETS EN COURS'!$J$4&lt;=N1),--('PROJETS EN COURS'!$K$4&gt;=N$1))</f>
        <v>1</v>
      </c>
      <c r="O5" s="9">
        <f ca="1">SUMPRODUCT(--('PROJETS EN COURS'!$J$4&lt;=O1),--('PROJETS EN COURS'!$K$4&gt;=O$1))</f>
        <v>1</v>
      </c>
      <c r="P5" s="9">
        <f ca="1">SUMPRODUCT(--('PROJETS EN COURS'!$J$4&lt;=P1),--('PROJETS EN COURS'!$K$4&gt;=P$1))</f>
        <v>1</v>
      </c>
      <c r="Q5" s="9">
        <f ca="1">SUMPRODUCT(--('PROJETS EN COURS'!$J$4&lt;=Q1),--('PROJETS EN COURS'!$K$4&gt;=Q$1))</f>
        <v>1</v>
      </c>
      <c r="R5" s="9">
        <f ca="1">SUMPRODUCT(--('PROJETS EN COURS'!$J$4&lt;=R1),--('PROJETS EN COURS'!$K$4&gt;=R$1))</f>
        <v>1</v>
      </c>
      <c r="S5" s="9">
        <f ca="1">SUMPRODUCT(--('PROJETS EN COURS'!$J$4&lt;=S1),--('PROJETS EN COURS'!$K$4&gt;=S$1))</f>
        <v>1</v>
      </c>
      <c r="T5" s="9">
        <f ca="1">SUMPRODUCT(--('PROJETS EN COURS'!$J$4&lt;=T1),--('PROJETS EN COURS'!$K$4&gt;=T$1))</f>
        <v>1</v>
      </c>
      <c r="U5" s="9">
        <f ca="1">SUMPRODUCT(--('PROJETS EN COURS'!$J$4&lt;=U1),--('PROJETS EN COURS'!$K$4&gt;=U$1))</f>
        <v>1</v>
      </c>
      <c r="V5" s="9">
        <f ca="1">SUMPRODUCT(--('PROJETS EN COURS'!$J$4&lt;=V1),--('PROJETS EN COURS'!$K$4&gt;=V$1))</f>
        <v>1</v>
      </c>
      <c r="W5" s="9">
        <f ca="1">SUMPRODUCT(--('PROJETS EN COURS'!$J$4&lt;=W1),--('PROJETS EN COURS'!$K$4&gt;=W$1))</f>
        <v>1</v>
      </c>
      <c r="X5" s="9">
        <f ca="1">SUMPRODUCT(--('PROJETS EN COURS'!$J$4&lt;=X1),--('PROJETS EN COURS'!$K$4&gt;=X$1))</f>
        <v>1</v>
      </c>
      <c r="Y5" s="9">
        <f ca="1">SUMPRODUCT(--('PROJETS EN COURS'!$J$4&lt;=Y1),--('PROJETS EN COURS'!$K$4&gt;=Y$1))</f>
        <v>1</v>
      </c>
      <c r="Z5" s="9">
        <f ca="1">SUMPRODUCT(--('PROJETS EN COURS'!$J$4&lt;=Z1),--('PROJETS EN COURS'!$K$4&gt;=Z$1))</f>
        <v>1</v>
      </c>
      <c r="AA5" s="9">
        <f ca="1">SUMPRODUCT(--('PROJETS EN COURS'!$J$4&lt;=AA1),--('PROJETS EN COURS'!$K$4&gt;=AA$1))</f>
        <v>1</v>
      </c>
      <c r="AB5" s="9">
        <f ca="1">SUMPRODUCT(--('PROJETS EN COURS'!$J$4&lt;=AB1),--('PROJETS EN COURS'!$K$4&gt;=AB$1))</f>
        <v>1</v>
      </c>
      <c r="AC5" s="9">
        <f ca="1">SUMPRODUCT(--('PROJETS EN COURS'!$J$4&lt;=AC1),--('PROJETS EN COURS'!$K$4&gt;=AC$1))</f>
        <v>1</v>
      </c>
      <c r="AD5" s="9">
        <f ca="1">SUMPRODUCT(--('PROJETS EN COURS'!$J$4&lt;=AD1),--('PROJETS EN COURS'!$K$4&gt;=AD$1))</f>
        <v>1</v>
      </c>
      <c r="AE5" s="9">
        <f ca="1">SUMPRODUCT(--('PROJETS EN COURS'!$J$4&lt;=AE1),--('PROJETS EN COURS'!$K$4&gt;=AE$1))</f>
        <v>1</v>
      </c>
      <c r="AF5" s="9">
        <f ca="1">SUMPRODUCT(--('PROJETS EN COURS'!$J$4&lt;=AF1),--('PROJETS EN COURS'!$K$4&gt;=AF$1))</f>
        <v>1</v>
      </c>
      <c r="AG5" s="9">
        <f ca="1">SUMPRODUCT(--('PROJETS EN COURS'!$J$4&lt;=AG1),--('PROJETS EN COURS'!$K$4&gt;=AG$1))</f>
        <v>1</v>
      </c>
      <c r="AH5" s="9">
        <f ca="1">SUMPRODUCT(--('PROJETS EN COURS'!$J$4&lt;=AH1),--('PROJETS EN COURS'!$K$4&gt;=AH$1))</f>
        <v>0</v>
      </c>
      <c r="AI5" s="9">
        <f ca="1">SUMPRODUCT(--('PROJETS EN COURS'!$J$4&lt;=AI1),--('PROJETS EN COURS'!$K$4&gt;=AI$1))</f>
        <v>0</v>
      </c>
      <c r="AJ5" s="9">
        <f ca="1">SUMPRODUCT(--('PROJETS EN COURS'!$J$4&lt;=AJ1),--('PROJETS EN COURS'!$K$4&gt;=AJ$1))</f>
        <v>0</v>
      </c>
      <c r="AK5" s="9">
        <f ca="1">SUMPRODUCT(--('PROJETS EN COURS'!$J$4&lt;=AK1),--('PROJETS EN COURS'!$K$4&gt;=AK$1))</f>
        <v>0</v>
      </c>
      <c r="AL5" s="9">
        <f ca="1">SUMPRODUCT(--('PROJETS EN COURS'!$J$4&lt;=AL1),--('PROJETS EN COURS'!$K$4&gt;=AL$1))</f>
        <v>0</v>
      </c>
      <c r="AM5" s="9">
        <f ca="1">SUMPRODUCT(--('PROJETS EN COURS'!$J$4&lt;=AM1),--('PROJETS EN COURS'!$K$4&gt;=AM$1))</f>
        <v>0</v>
      </c>
      <c r="AN5" s="9">
        <f ca="1">SUMPRODUCT(--('PROJETS EN COURS'!$J$4&lt;=AN1),--('PROJETS EN COURS'!$K$4&gt;=AN$1))</f>
        <v>0</v>
      </c>
      <c r="AO5" s="9">
        <f ca="1">SUMPRODUCT(--('PROJETS EN COURS'!$J$4&lt;=AO1),--('PROJETS EN COURS'!$K$4&gt;=AO$1))</f>
        <v>0</v>
      </c>
      <c r="AP5" s="9">
        <f ca="1">SUMPRODUCT(--('PROJETS EN COURS'!$J$4&lt;=AP1),--('PROJETS EN COURS'!$K$4&gt;=AP$1))</f>
        <v>0</v>
      </c>
      <c r="AQ5" s="9">
        <f ca="1">SUMPRODUCT(--('PROJETS EN COURS'!$J$4&lt;=AQ1),--('PROJETS EN COURS'!$K$4&gt;=AQ$1))</f>
        <v>0</v>
      </c>
      <c r="AR5" s="9">
        <f ca="1">SUMPRODUCT(--('PROJETS EN COURS'!$J$4&lt;=AR1),--('PROJETS EN COURS'!$K$4&gt;=AR$1))</f>
        <v>0</v>
      </c>
      <c r="AS5" s="9">
        <f ca="1">SUMPRODUCT(--('PROJETS EN COURS'!$J$4&lt;=AS1),--('PROJETS EN COURS'!$K$4&gt;=AS$1))</f>
        <v>0</v>
      </c>
      <c r="AT5" s="9">
        <f ca="1">SUMPRODUCT(--('PROJETS EN COURS'!$J$4&lt;=AT1),--('PROJETS EN COURS'!$K$4&gt;=AT$1))</f>
        <v>0</v>
      </c>
      <c r="AU5" s="9">
        <f ca="1">SUMPRODUCT(--('PROJETS EN COURS'!$J$4&lt;=AU1),--('PROJETS EN COURS'!$K$4&gt;=AU$1))</f>
        <v>0</v>
      </c>
      <c r="AV5" s="9">
        <f ca="1">SUMPRODUCT(--('PROJETS EN COURS'!$J$4&lt;=AV1),--('PROJETS EN COURS'!$K$4&gt;=AV$1))</f>
        <v>0</v>
      </c>
      <c r="AW5" s="9">
        <f ca="1">SUMPRODUCT(--('PROJETS EN COURS'!$J$4&lt;=AW1),--('PROJETS EN COURS'!$K$4&gt;=AW$1))</f>
        <v>0</v>
      </c>
      <c r="AX5" s="9">
        <f ca="1">SUMPRODUCT(--('PROJETS EN COURS'!$J$4&lt;=AX1),--('PROJETS EN COURS'!$K$4&gt;=AX$1))</f>
        <v>0</v>
      </c>
      <c r="AY5" s="9">
        <f ca="1">SUMPRODUCT(--('PROJETS EN COURS'!$J$4&lt;=AY1),--('PROJETS EN COURS'!$K$4&gt;=AY$1))</f>
        <v>0</v>
      </c>
      <c r="AZ5" s="9">
        <f ca="1">SUMPRODUCT(--('PROJETS EN COURS'!$J$4&lt;=AZ1),--('PROJETS EN COURS'!$K$4&gt;=AZ$1))</f>
        <v>0</v>
      </c>
      <c r="BA5" s="9">
        <f ca="1">SUMPRODUCT(--('PROJETS EN COURS'!$J$4&lt;=BA1),--('PROJETS EN COURS'!$K$4&gt;=BA$1))</f>
        <v>0</v>
      </c>
      <c r="BB5" s="9">
        <f ca="1">SUMPRODUCT(--('PROJETS EN COURS'!$J$4&lt;=BB1),--('PROJETS EN COURS'!$K$4&gt;=BB$1))</f>
        <v>0</v>
      </c>
      <c r="BC5" s="9">
        <f ca="1">SUMPRODUCT(--('PROJETS EN COURS'!$J$4&lt;=BC1),--('PROJETS EN COURS'!$K$4&gt;=BC$1))</f>
        <v>0</v>
      </c>
      <c r="BD5" s="9">
        <f ca="1">SUMPRODUCT(--('PROJETS EN COURS'!$J$4&lt;=BD1),--('PROJETS EN COURS'!$K$4&gt;=BD$1))</f>
        <v>0</v>
      </c>
      <c r="BE5" s="9">
        <f ca="1">SUMPRODUCT(--('PROJETS EN COURS'!$J$4&lt;=BE1),--('PROJETS EN COURS'!$K$4&gt;=BE$1))</f>
        <v>0</v>
      </c>
      <c r="BF5" s="9">
        <f ca="1">SUMPRODUCT(--('PROJETS EN COURS'!$J$4&lt;=BF1),--('PROJETS EN COURS'!$K$4&gt;=BF$1))</f>
        <v>0</v>
      </c>
      <c r="BG5" s="9">
        <f ca="1">SUMPRODUCT(--('PROJETS EN COURS'!$J$4&lt;=BG1),--('PROJETS EN COURS'!$K$4&gt;=BG$1))</f>
        <v>0</v>
      </c>
      <c r="BH5" s="9">
        <f ca="1">SUMPRODUCT(--('PROJETS EN COURS'!$J$4&lt;=BH1),--('PROJETS EN COURS'!$K$4&gt;=BH$1))</f>
        <v>0</v>
      </c>
      <c r="BI5" s="9">
        <f ca="1">SUMPRODUCT(--('PROJETS EN COURS'!$J$4&lt;=BI1),--('PROJETS EN COURS'!$K$4&gt;=BI$1))</f>
        <v>0</v>
      </c>
      <c r="BJ5" s="9">
        <f ca="1">SUMPRODUCT(--('PROJETS EN COURS'!$J$4&lt;=BJ1),--('PROJETS EN COURS'!$K$4&gt;=BJ$1))</f>
        <v>0</v>
      </c>
      <c r="BK5" s="9">
        <f ca="1">SUMPRODUCT(--('PROJETS EN COURS'!$J$4&lt;=BK1),--('PROJETS EN COURS'!$K$4&gt;=BK$1))</f>
        <v>0</v>
      </c>
      <c r="BL5" s="9">
        <f ca="1">SUMPRODUCT(--('PROJETS EN COURS'!$J$4&lt;=BL1),--('PROJETS EN COURS'!$K$4&gt;=BL$1))</f>
        <v>0</v>
      </c>
      <c r="BM5" s="9">
        <f ca="1">SUMPRODUCT(--('PROJETS EN COURS'!$J$4&lt;=BM1),--('PROJETS EN COURS'!$K$4&gt;=BM$1))</f>
        <v>0</v>
      </c>
      <c r="BN5" s="9">
        <f ca="1">SUMPRODUCT(--('PROJETS EN COURS'!$J$4&lt;=BN1),--('PROJETS EN COURS'!$K$4&gt;=BN$1))</f>
        <v>0</v>
      </c>
      <c r="BO5" s="9">
        <f ca="1">SUMPRODUCT(--('PROJETS EN COURS'!$J$4&lt;=BO1),--('PROJETS EN COURS'!$K$4&gt;=BO$1))</f>
        <v>0</v>
      </c>
      <c r="BP5" s="9">
        <f ca="1">SUMPRODUCT(--('PROJETS EN COURS'!$J$4&lt;=BP1),--('PROJETS EN COURS'!$K$4&gt;=BP$1))</f>
        <v>0</v>
      </c>
      <c r="BQ5" s="9">
        <f ca="1">SUMPRODUCT(--('PROJETS EN COURS'!$J$4&lt;=BQ1),--('PROJETS EN COURS'!$K$4&gt;=BQ$1))</f>
        <v>0</v>
      </c>
      <c r="BR5" s="9"/>
    </row>
    <row r="6" spans="2:70">
      <c r="B6" s="45" t="s">
        <v>22</v>
      </c>
      <c r="C6" s="10" t="s">
        <v>26</v>
      </c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</row>
    <row r="7" spans="2:70">
      <c r="B7" s="12" t="s">
        <v>0</v>
      </c>
      <c r="C7" s="13" t="s">
        <v>2</v>
      </c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</row>
    <row r="8" spans="2:70">
      <c r="B8" s="12" t="s">
        <v>0</v>
      </c>
      <c r="C8" s="13" t="s">
        <v>1</v>
      </c>
      <c r="D8" s="9">
        <f ca="1">SUMPRODUCT(--('PROJETS EN COURS'!$J$2&lt;=D$1),--('PROJETS EN COURS'!$K$2&gt;=D$1))</f>
        <v>1</v>
      </c>
      <c r="E8" s="9">
        <f ca="1">SUMPRODUCT(--('PROJETS EN COURS'!$J$2&lt;=E$1),--('PROJETS EN COURS'!$K$2&gt;=E$1))</f>
        <v>1</v>
      </c>
      <c r="F8" s="9">
        <f ca="1">SUMPRODUCT(--('PROJETS EN COURS'!$J$2&lt;=F$1),--('PROJETS EN COURS'!$K$2&gt;=F$1))</f>
        <v>1</v>
      </c>
      <c r="G8" s="9">
        <f ca="1">SUMPRODUCT(--('PROJETS EN COURS'!$J$2&lt;=G$1),--('PROJETS EN COURS'!$K$2&gt;=G$1))</f>
        <v>1</v>
      </c>
      <c r="H8" s="9">
        <f ca="1">SUMPRODUCT(--('PROJETS EN COURS'!$J$2&lt;=H$1),--('PROJETS EN COURS'!$K$2&gt;=H$1))</f>
        <v>1</v>
      </c>
      <c r="I8" s="9">
        <f ca="1">SUMPRODUCT(--('PROJETS EN COURS'!$J$2&lt;=I$1),--('PROJETS EN COURS'!$K$2&gt;=I$1))</f>
        <v>1</v>
      </c>
      <c r="J8" s="9">
        <f ca="1">SUMPRODUCT(--('PROJETS EN COURS'!$J$2&lt;=J$1),--('PROJETS EN COURS'!$K$2&gt;=J$1))</f>
        <v>1</v>
      </c>
      <c r="K8" s="9">
        <f ca="1">SUMPRODUCT(--('PROJETS EN COURS'!$J$2&lt;=K$1),--('PROJETS EN COURS'!$K$2&gt;=K$1))</f>
        <v>1</v>
      </c>
      <c r="L8" s="9">
        <f ca="1">SUMPRODUCT(--('PROJETS EN COURS'!$J$2&lt;=L$1),--('PROJETS EN COURS'!$K$2&gt;=L$1))</f>
        <v>1</v>
      </c>
      <c r="M8" s="9">
        <f ca="1">SUMPRODUCT(--('PROJETS EN COURS'!$J$2&lt;=M$1),--('PROJETS EN COURS'!$K$2&gt;=M$1))</f>
        <v>1</v>
      </c>
      <c r="N8" s="9">
        <f ca="1">SUMPRODUCT(--('PROJETS EN COURS'!$J$2&lt;=N$1),--('PROJETS EN COURS'!$K$2&gt;=N$1))</f>
        <v>1</v>
      </c>
      <c r="O8" s="9">
        <f ca="1">SUMPRODUCT(--('PROJETS EN COURS'!$J$2&lt;=O$1),--('PROJETS EN COURS'!$K$2&gt;=O$1))</f>
        <v>1</v>
      </c>
      <c r="P8" s="9">
        <f ca="1">SUMPRODUCT(--('PROJETS EN COURS'!$J$2&lt;=P$1),--('PROJETS EN COURS'!$K$2&gt;=P$1))</f>
        <v>1</v>
      </c>
      <c r="Q8" s="9">
        <f ca="1">SUMPRODUCT(--('PROJETS EN COURS'!$J$2&lt;=Q$1),--('PROJETS EN COURS'!$K$2&gt;=Q$1))</f>
        <v>1</v>
      </c>
      <c r="R8" s="9">
        <f ca="1">SUMPRODUCT(--('PROJETS EN COURS'!$J$2&lt;=R$1),--('PROJETS EN COURS'!$K$2&gt;=R$1))</f>
        <v>1</v>
      </c>
      <c r="S8" s="9">
        <f ca="1">SUMPRODUCT(--('PROJETS EN COURS'!$J$2&lt;=S$1),--('PROJETS EN COURS'!$K$2&gt;=S$1))</f>
        <v>1</v>
      </c>
      <c r="T8" s="9">
        <f ca="1">SUMPRODUCT(--('PROJETS EN COURS'!$J$2&lt;=T$1),--('PROJETS EN COURS'!$K$2&gt;=T$1))</f>
        <v>1</v>
      </c>
      <c r="U8" s="9">
        <f ca="1">SUMPRODUCT(--('PROJETS EN COURS'!$J$2&lt;=U$1),--('PROJETS EN COURS'!$K$2&gt;=U$1))</f>
        <v>1</v>
      </c>
      <c r="V8" s="9">
        <f ca="1">SUMPRODUCT(--('PROJETS EN COURS'!$J$2&lt;=V$1),--('PROJETS EN COURS'!$K$2&gt;=V$1))</f>
        <v>1</v>
      </c>
      <c r="W8" s="9">
        <f ca="1">SUMPRODUCT(--('PROJETS EN COURS'!$J$2&lt;=W$1),--('PROJETS EN COURS'!$K$2&gt;=W$1))</f>
        <v>1</v>
      </c>
      <c r="X8" s="9">
        <f ca="1">SUMPRODUCT(--('PROJETS EN COURS'!$J$2&lt;=X$1),--('PROJETS EN COURS'!$K$2&gt;=X$1))</f>
        <v>1</v>
      </c>
      <c r="Y8" s="9">
        <f ca="1">SUMPRODUCT(--('PROJETS EN COURS'!$J$2&lt;=Y$1),--('PROJETS EN COURS'!$K$2&gt;=Y$1))</f>
        <v>1</v>
      </c>
      <c r="Z8" s="9">
        <f ca="1">SUMPRODUCT(--('PROJETS EN COURS'!$J$2&lt;=Z$1),--('PROJETS EN COURS'!$K$2&gt;=Z$1))</f>
        <v>1</v>
      </c>
      <c r="AA8" s="9">
        <f ca="1">SUMPRODUCT(--('PROJETS EN COURS'!$J$2&lt;=AA$1),--('PROJETS EN COURS'!$K$2&gt;=AA$1))</f>
        <v>1</v>
      </c>
      <c r="AB8" s="9">
        <f ca="1">SUMPRODUCT(--('PROJETS EN COURS'!$J$2&lt;=AB$1),--('PROJETS EN COURS'!$K$2&gt;=AB$1))</f>
        <v>1</v>
      </c>
      <c r="AC8" s="9">
        <f ca="1">SUMPRODUCT(--('PROJETS EN COURS'!$J$2&lt;=AC$1),--('PROJETS EN COURS'!$K$2&gt;=AC$1))</f>
        <v>1</v>
      </c>
      <c r="AD8" s="9">
        <f ca="1">SUMPRODUCT(--('PROJETS EN COURS'!$J$2&lt;=AD$1),--('PROJETS EN COURS'!$K$2&gt;=AD$1))</f>
        <v>1</v>
      </c>
      <c r="AE8" s="9">
        <f ca="1">SUMPRODUCT(--('PROJETS EN COURS'!$J$2&lt;=AE$1),--('PROJETS EN COURS'!$K$2&gt;=AE$1))</f>
        <v>1</v>
      </c>
      <c r="AF8" s="9">
        <f ca="1">SUMPRODUCT(--('PROJETS EN COURS'!$J$2&lt;=AF$1),--('PROJETS EN COURS'!$K$2&gt;=AF$1))</f>
        <v>1</v>
      </c>
      <c r="AG8" s="9">
        <f ca="1">SUMPRODUCT(--('PROJETS EN COURS'!$J$2&lt;=AG$1),--('PROJETS EN COURS'!$K$2&gt;=AG$1))</f>
        <v>1</v>
      </c>
      <c r="AH8" s="9">
        <f ca="1">SUMPRODUCT(--('PROJETS EN COURS'!$J$2&lt;=AH$1),--('PROJETS EN COURS'!$K$2&gt;=AH$1))</f>
        <v>1</v>
      </c>
      <c r="AI8" s="9">
        <f ca="1">SUMPRODUCT(--('PROJETS EN COURS'!$J$2&lt;=AI$1),--('PROJETS EN COURS'!$K$2&gt;=AI$1))</f>
        <v>1</v>
      </c>
      <c r="AJ8" s="9">
        <f ca="1">SUMPRODUCT(--('PROJETS EN COURS'!$J$2&lt;=AJ$1),--('PROJETS EN COURS'!$K$2&gt;=AJ$1))</f>
        <v>1</v>
      </c>
      <c r="AK8" s="9">
        <f ca="1">SUMPRODUCT(--('PROJETS EN COURS'!$J$2&lt;=AK$1),--('PROJETS EN COURS'!$K$2&gt;=AK$1))</f>
        <v>1</v>
      </c>
      <c r="AL8" s="9">
        <f ca="1">SUMPRODUCT(--('PROJETS EN COURS'!$J$2&lt;=AL$1),--('PROJETS EN COURS'!$K$2&gt;=AL$1))</f>
        <v>1</v>
      </c>
      <c r="AM8" s="9">
        <f ca="1">SUMPRODUCT(--('PROJETS EN COURS'!$J$2&lt;=AM$1),--('PROJETS EN COURS'!$K$2&gt;=AM$1))</f>
        <v>1</v>
      </c>
      <c r="AN8" s="9">
        <f ca="1">SUMPRODUCT(--('PROJETS EN COURS'!$J$2&lt;=AN$1),--('PROJETS EN COURS'!$K$2&gt;=AN$1))</f>
        <v>1</v>
      </c>
      <c r="AO8" s="9">
        <f ca="1">SUMPRODUCT(--('PROJETS EN COURS'!$J$2&lt;=AO$1),--('PROJETS EN COURS'!$K$2&gt;=AO$1))</f>
        <v>1</v>
      </c>
      <c r="AP8" s="9">
        <f ca="1">SUMPRODUCT(--('PROJETS EN COURS'!$J$2&lt;=AP$1),--('PROJETS EN COURS'!$K$2&gt;=AP$1))</f>
        <v>1</v>
      </c>
      <c r="AQ8" s="9">
        <f ca="1">SUMPRODUCT(--('PROJETS EN COURS'!$J$2&lt;=AQ$1),--('PROJETS EN COURS'!$K$2&gt;=AQ$1))</f>
        <v>1</v>
      </c>
      <c r="AR8" s="9">
        <f ca="1">SUMPRODUCT(--('PROJETS EN COURS'!$J$2&lt;=AR$1),--('PROJETS EN COURS'!$K$2&gt;=AR$1))</f>
        <v>1</v>
      </c>
      <c r="AS8" s="9">
        <f ca="1">SUMPRODUCT(--('PROJETS EN COURS'!$J$2&lt;=AS$1),--('PROJETS EN COURS'!$K$2&gt;=AS$1))</f>
        <v>1</v>
      </c>
      <c r="AT8" s="9">
        <f ca="1">SUMPRODUCT(--('PROJETS EN COURS'!$J$2&lt;=AT$1),--('PROJETS EN COURS'!$K$2&gt;=AT$1))</f>
        <v>1</v>
      </c>
      <c r="AU8" s="9">
        <f ca="1">SUMPRODUCT(--('PROJETS EN COURS'!$J$2&lt;=AU$1),--('PROJETS EN COURS'!$K$2&gt;=AU$1))</f>
        <v>1</v>
      </c>
      <c r="AV8" s="9">
        <f ca="1">SUMPRODUCT(--('PROJETS EN COURS'!$J$2&lt;=AV$1),--('PROJETS EN COURS'!$K$2&gt;=AV$1))</f>
        <v>1</v>
      </c>
      <c r="AW8" s="9">
        <f ca="1">SUMPRODUCT(--('PROJETS EN COURS'!$J$2&lt;=AW$1),--('PROJETS EN COURS'!$K$2&gt;=AW$1))</f>
        <v>1</v>
      </c>
      <c r="AX8" s="9">
        <f ca="1">SUMPRODUCT(--('PROJETS EN COURS'!$J$2&lt;=AX$1),--('PROJETS EN COURS'!$K$2&gt;=AX$1))</f>
        <v>1</v>
      </c>
      <c r="AY8" s="9">
        <f ca="1">SUMPRODUCT(--('PROJETS EN COURS'!$J$2&lt;=AY$1),--('PROJETS EN COURS'!$K$2&gt;=AY$1))</f>
        <v>1</v>
      </c>
      <c r="AZ8" s="9">
        <f ca="1">SUMPRODUCT(--('PROJETS EN COURS'!$J$2&lt;=AZ$1),--('PROJETS EN COURS'!$K$2&gt;=AZ$1))</f>
        <v>1</v>
      </c>
      <c r="BA8" s="9">
        <f ca="1">SUMPRODUCT(--('PROJETS EN COURS'!$J$2&lt;=BA$1),--('PROJETS EN COURS'!$K$2&gt;=BA$1))</f>
        <v>1</v>
      </c>
      <c r="BB8" s="9">
        <f ca="1">SUMPRODUCT(--('PROJETS EN COURS'!$J$2&lt;=BB$1),--('PROJETS EN COURS'!$K$2&gt;=BB$1))</f>
        <v>1</v>
      </c>
      <c r="BC8" s="9">
        <f ca="1">SUMPRODUCT(--('PROJETS EN COURS'!$J$2&lt;=BC$1),--('PROJETS EN COURS'!$K$2&gt;=BC$1))</f>
        <v>1</v>
      </c>
      <c r="BD8" s="9">
        <f ca="1">SUMPRODUCT(--('PROJETS EN COURS'!$J$2&lt;=BD$1),--('PROJETS EN COURS'!$K$2&gt;=BD$1))</f>
        <v>1</v>
      </c>
      <c r="BE8" s="9">
        <f ca="1">SUMPRODUCT(--('PROJETS EN COURS'!$J$2&lt;=BE$1),--('PROJETS EN COURS'!$K$2&gt;=BE$1))</f>
        <v>1</v>
      </c>
      <c r="BF8" s="9">
        <f ca="1">SUMPRODUCT(--('PROJETS EN COURS'!$J$2&lt;=BF$1),--('PROJETS EN COURS'!$K$2&gt;=BF$1))</f>
        <v>1</v>
      </c>
      <c r="BG8" s="9">
        <f ca="1">SUMPRODUCT(--('PROJETS EN COURS'!$J$2&lt;=BG$1),--('PROJETS EN COURS'!$K$2&gt;=BG$1))</f>
        <v>1</v>
      </c>
      <c r="BH8" s="9">
        <f ca="1">SUMPRODUCT(--('PROJETS EN COURS'!$J$2&lt;=BH$1),--('PROJETS EN COURS'!$K$2&gt;=BH$1))</f>
        <v>1</v>
      </c>
      <c r="BI8" s="9">
        <f ca="1">SUMPRODUCT(--('PROJETS EN COURS'!$J$2&lt;=BI$1),--('PROJETS EN COURS'!$K$2&gt;=BI$1))</f>
        <v>1</v>
      </c>
      <c r="BJ8" s="9">
        <f ca="1">SUMPRODUCT(--('PROJETS EN COURS'!$J$2&lt;=BJ$1),--('PROJETS EN COURS'!$K$2&gt;=BJ$1))</f>
        <v>1</v>
      </c>
      <c r="BK8" s="9">
        <f ca="1">SUMPRODUCT(--('PROJETS EN COURS'!$J$2&lt;=BK$1),--('PROJETS EN COURS'!$K$2&gt;=BK$1))</f>
        <v>1</v>
      </c>
      <c r="BL8" s="9">
        <f ca="1">SUMPRODUCT(--('PROJETS EN COURS'!$J$2&lt;=BL$1),--('PROJETS EN COURS'!$K$2&gt;=BL$1))</f>
        <v>1</v>
      </c>
      <c r="BM8" s="9">
        <f ca="1">SUMPRODUCT(--('PROJETS EN COURS'!$J$2&lt;=BM$1),--('PROJETS EN COURS'!$K$2&gt;=BM$1))</f>
        <v>1</v>
      </c>
      <c r="BN8" s="9">
        <f ca="1">SUMPRODUCT(--('PROJETS EN COURS'!$J$2&lt;=BN$1),--('PROJETS EN COURS'!$K$2&gt;=BN$1))</f>
        <v>1</v>
      </c>
      <c r="BO8" s="9">
        <f ca="1">SUMPRODUCT(--('PROJETS EN COURS'!$J$2&lt;=BO$1),--('PROJETS EN COURS'!$K$2&gt;=BO$1))</f>
        <v>1</v>
      </c>
      <c r="BP8" s="9">
        <f ca="1">SUMPRODUCT(--('PROJETS EN COURS'!$J$2&lt;=BP$1),--('PROJETS EN COURS'!$K$2&gt;=BP$1))</f>
        <v>1</v>
      </c>
      <c r="BQ8" s="9">
        <f ca="1">SUMPRODUCT(--('PROJETS EN COURS'!$J$2&lt;=BQ$1),--('PROJETS EN COURS'!$K$2&gt;=BQ$1))</f>
        <v>1</v>
      </c>
      <c r="BR8" s="9">
        <f ca="1">SUMPRODUCT(--('PROJETS EN COURS'!$J$2&lt;=BR$1),--('PROJETS EN COURS'!$K$2&gt;=BR$1))</f>
        <v>1</v>
      </c>
    </row>
    <row r="9" spans="2:70">
      <c r="B9" s="12" t="s">
        <v>0</v>
      </c>
      <c r="C9" s="15" t="s">
        <v>26</v>
      </c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</row>
    <row r="10" spans="2:70">
      <c r="B10" s="46" t="s">
        <v>24</v>
      </c>
      <c r="C10" s="17" t="s">
        <v>2</v>
      </c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</row>
    <row r="11" spans="2:70">
      <c r="B11" s="46" t="s">
        <v>24</v>
      </c>
      <c r="C11" s="17" t="s">
        <v>1</v>
      </c>
      <c r="D11" s="9">
        <f ca="1">SUMPRODUCT(--('PROJETS EN COURS'!$J$8&lt;=D$1),--('PROJETS EN COURS'!$K$8&gt;=D$1))</f>
        <v>0</v>
      </c>
      <c r="E11" s="9">
        <f ca="1">SUMPRODUCT(--('PROJETS EN COURS'!$J$8&lt;=E$1),--('PROJETS EN COURS'!$K$8&gt;=E$1))</f>
        <v>0</v>
      </c>
      <c r="F11" s="9">
        <f ca="1">SUMPRODUCT(--('PROJETS EN COURS'!$J$8&lt;=F$1),--('PROJETS EN COURS'!$K$8&gt;=F$1))</f>
        <v>0</v>
      </c>
      <c r="G11" s="9">
        <f ca="1">SUMPRODUCT(--('PROJETS EN COURS'!$J$8&lt;=G$1),--('PROJETS EN COURS'!$K$8&gt;=G$1))</f>
        <v>0</v>
      </c>
      <c r="H11" s="9">
        <f ca="1">SUMPRODUCT(--('PROJETS EN COURS'!$J$8&lt;=H$1),--('PROJETS EN COURS'!$K$8&gt;=H$1))</f>
        <v>0</v>
      </c>
      <c r="I11" s="9">
        <f ca="1">SUMPRODUCT(--('PROJETS EN COURS'!$J$8&lt;=I$1),--('PROJETS EN COURS'!$K$8&gt;=I$1))</f>
        <v>0</v>
      </c>
      <c r="J11" s="9">
        <f ca="1">SUMPRODUCT(--('PROJETS EN COURS'!$J$8&lt;=J$1),--('PROJETS EN COURS'!$K$8&gt;=J$1))</f>
        <v>0</v>
      </c>
      <c r="K11" s="9">
        <f ca="1">SUMPRODUCT(--('PROJETS EN COURS'!$J$8&lt;=K$1),--('PROJETS EN COURS'!$K$8&gt;=K$1))</f>
        <v>0</v>
      </c>
      <c r="L11" s="9">
        <f ca="1">SUMPRODUCT(--('PROJETS EN COURS'!$J$8&lt;=L$1),--('PROJETS EN COURS'!$K$8&gt;=L$1))</f>
        <v>0</v>
      </c>
      <c r="M11" s="9">
        <f ca="1">SUMPRODUCT(--('PROJETS EN COURS'!$J$8&lt;=M$1),--('PROJETS EN COURS'!$K$8&gt;=M$1))</f>
        <v>0</v>
      </c>
      <c r="N11" s="9">
        <f ca="1">SUMPRODUCT(--('PROJETS EN COURS'!$J$8&lt;=N$1),--('PROJETS EN COURS'!$K$8&gt;=N$1))</f>
        <v>0</v>
      </c>
      <c r="O11" s="9">
        <f ca="1">SUMPRODUCT(--('PROJETS EN COURS'!$J$8&lt;=O$1),--('PROJETS EN COURS'!$K$8&gt;=O$1))</f>
        <v>0</v>
      </c>
      <c r="P11" s="9">
        <f ca="1">SUMPRODUCT(--('PROJETS EN COURS'!$J$8&lt;=P$1),--('PROJETS EN COURS'!$K$8&gt;=P$1))</f>
        <v>0</v>
      </c>
      <c r="Q11" s="9">
        <f ca="1">SUMPRODUCT(--('PROJETS EN COURS'!$J$8&lt;=Q$1),--('PROJETS EN COURS'!$K$8&gt;=Q$1))</f>
        <v>0</v>
      </c>
      <c r="R11" s="9">
        <f ca="1">SUMPRODUCT(--('PROJETS EN COURS'!$J$8&lt;=R$1),--('PROJETS EN COURS'!$K$8&gt;=R$1))</f>
        <v>0</v>
      </c>
      <c r="S11" s="9">
        <f ca="1">SUMPRODUCT(--('PROJETS EN COURS'!$J$8&lt;=S$1),--('PROJETS EN COURS'!$K$8&gt;=S$1))</f>
        <v>1</v>
      </c>
      <c r="T11" s="9">
        <f ca="1">SUMPRODUCT(--('PROJETS EN COURS'!$J$8&lt;=T$1),--('PROJETS EN COURS'!$K$8&gt;=T$1))</f>
        <v>1</v>
      </c>
      <c r="U11" s="9">
        <f ca="1">SUMPRODUCT(--('PROJETS EN COURS'!$J$8&lt;=U$1),--('PROJETS EN COURS'!$K$8&gt;=U$1))</f>
        <v>1</v>
      </c>
      <c r="V11" s="9">
        <f ca="1">SUMPRODUCT(--('PROJETS EN COURS'!$J$8&lt;=V$1),--('PROJETS EN COURS'!$K$8&gt;=V$1))</f>
        <v>1</v>
      </c>
      <c r="W11" s="9">
        <f ca="1">SUMPRODUCT(--('PROJETS EN COURS'!$J$8&lt;=W$1),--('PROJETS EN COURS'!$K$8&gt;=W$1))</f>
        <v>1</v>
      </c>
      <c r="X11" s="9">
        <f ca="1">SUMPRODUCT(--('PROJETS EN COURS'!$J$8&lt;=X$1),--('PROJETS EN COURS'!$K$8&gt;=X$1))</f>
        <v>1</v>
      </c>
      <c r="Y11" s="9">
        <f ca="1">SUMPRODUCT(--('PROJETS EN COURS'!$J$8&lt;=Y$1),--('PROJETS EN COURS'!$K$8&gt;=Y$1))</f>
        <v>1</v>
      </c>
      <c r="Z11" s="9">
        <f ca="1">SUMPRODUCT(--('PROJETS EN COURS'!$J$8&lt;=Z$1),--('PROJETS EN COURS'!$K$8&gt;=Z$1))</f>
        <v>1</v>
      </c>
      <c r="AA11" s="9">
        <f ca="1">SUMPRODUCT(--('PROJETS EN COURS'!$J$8&lt;=AA$1),--('PROJETS EN COURS'!$K$8&gt;=AA$1))</f>
        <v>1</v>
      </c>
      <c r="AB11" s="9">
        <f ca="1">SUMPRODUCT(--('PROJETS EN COURS'!$J$8&lt;=AB$1),--('PROJETS EN COURS'!$K$8&gt;=AB$1))</f>
        <v>1</v>
      </c>
      <c r="AC11" s="9">
        <f ca="1">SUMPRODUCT(--('PROJETS EN COURS'!$J$8&lt;=AC$1),--('PROJETS EN COURS'!$K$8&gt;=AC$1))</f>
        <v>1</v>
      </c>
      <c r="AD11" s="9">
        <f ca="1">SUMPRODUCT(--('PROJETS EN COURS'!$J$8&lt;=AD$1),--('PROJETS EN COURS'!$K$8&gt;=AD$1))</f>
        <v>1</v>
      </c>
      <c r="AE11" s="9">
        <f ca="1">SUMPRODUCT(--('PROJETS EN COURS'!$J$8&lt;=AE$1),--('PROJETS EN COURS'!$K$8&gt;=AE$1))</f>
        <v>1</v>
      </c>
      <c r="AF11" s="9">
        <f ca="1">SUMPRODUCT(--('PROJETS EN COURS'!$J$8&lt;=AF$1),--('PROJETS EN COURS'!$K$8&gt;=AF$1))</f>
        <v>1</v>
      </c>
      <c r="AG11" s="9">
        <f ca="1">SUMPRODUCT(--('PROJETS EN COURS'!$J$8&lt;=AG$1),--('PROJETS EN COURS'!$K$8&gt;=AG$1))</f>
        <v>1</v>
      </c>
      <c r="AH11" s="9">
        <f ca="1">SUMPRODUCT(--('PROJETS EN COURS'!$J$8&lt;=AH$1),--('PROJETS EN COURS'!$K$8&gt;=AH$1))</f>
        <v>1</v>
      </c>
      <c r="AI11" s="9">
        <f ca="1">SUMPRODUCT(--('PROJETS EN COURS'!$J$8&lt;=AI$1),--('PROJETS EN COURS'!$K$8&gt;=AI$1))</f>
        <v>0</v>
      </c>
      <c r="AJ11" s="9">
        <f ca="1">SUMPRODUCT(--('PROJETS EN COURS'!$J$8&lt;=AJ$1),--('PROJETS EN COURS'!$K$8&gt;=AJ$1))</f>
        <v>0</v>
      </c>
      <c r="AK11" s="9">
        <f ca="1">SUMPRODUCT(--('PROJETS EN COURS'!$J$8&lt;=AK$1),--('PROJETS EN COURS'!$K$8&gt;=AK$1))</f>
        <v>0</v>
      </c>
      <c r="AL11" s="9">
        <f ca="1">SUMPRODUCT(--('PROJETS EN COURS'!$J$8&lt;=AL$1),--('PROJETS EN COURS'!$K$8&gt;=AL$1))</f>
        <v>0</v>
      </c>
      <c r="AM11" s="9">
        <f ca="1">SUMPRODUCT(--('PROJETS EN COURS'!$J$8&lt;=AM$1),--('PROJETS EN COURS'!$K$8&gt;=AM$1))</f>
        <v>0</v>
      </c>
      <c r="AN11" s="9">
        <f ca="1">SUMPRODUCT(--('PROJETS EN COURS'!$J$8&lt;=AN$1),--('PROJETS EN COURS'!$K$8&gt;=AN$1))</f>
        <v>0</v>
      </c>
      <c r="AO11" s="9">
        <f ca="1">SUMPRODUCT(--('PROJETS EN COURS'!$J$8&lt;=AO$1),--('PROJETS EN COURS'!$K$8&gt;=AO$1))</f>
        <v>0</v>
      </c>
      <c r="AP11" s="9">
        <f ca="1">SUMPRODUCT(--('PROJETS EN COURS'!$J$8&lt;=AP$1),--('PROJETS EN COURS'!$K$8&gt;=AP$1))</f>
        <v>0</v>
      </c>
      <c r="AQ11" s="9">
        <f ca="1">SUMPRODUCT(--('PROJETS EN COURS'!$J$8&lt;=AQ$1),--('PROJETS EN COURS'!$K$8&gt;=AQ$1))</f>
        <v>0</v>
      </c>
      <c r="AR11" s="9">
        <f ca="1">SUMPRODUCT(--('PROJETS EN COURS'!$J$8&lt;=AR$1),--('PROJETS EN COURS'!$K$8&gt;=AR$1))</f>
        <v>0</v>
      </c>
      <c r="AS11" s="9">
        <f ca="1">SUMPRODUCT(--('PROJETS EN COURS'!$J$8&lt;=AS$1),--('PROJETS EN COURS'!$K$8&gt;=AS$1))</f>
        <v>0</v>
      </c>
      <c r="AT11" s="9">
        <f ca="1">SUMPRODUCT(--('PROJETS EN COURS'!$J$8&lt;=AT$1),--('PROJETS EN COURS'!$K$8&gt;=AT$1))</f>
        <v>0</v>
      </c>
      <c r="AU11" s="9">
        <f ca="1">SUMPRODUCT(--('PROJETS EN COURS'!$J$8&lt;=AU$1),--('PROJETS EN COURS'!$K$8&gt;=AU$1))</f>
        <v>0</v>
      </c>
      <c r="AV11" s="9">
        <f ca="1">SUMPRODUCT(--('PROJETS EN COURS'!$J$8&lt;=AV$1),--('PROJETS EN COURS'!$K$8&gt;=AV$1))</f>
        <v>0</v>
      </c>
      <c r="AW11" s="9">
        <f ca="1">SUMPRODUCT(--('PROJETS EN COURS'!$J$8&lt;=AW$1),--('PROJETS EN COURS'!$K$8&gt;=AW$1))</f>
        <v>0</v>
      </c>
      <c r="AX11" s="9">
        <f ca="1">SUMPRODUCT(--('PROJETS EN COURS'!$J$8&lt;=AX$1),--('PROJETS EN COURS'!$K$8&gt;=AX$1))</f>
        <v>0</v>
      </c>
      <c r="AY11" s="9">
        <f ca="1">SUMPRODUCT(--('PROJETS EN COURS'!$J$8&lt;=AY$1),--('PROJETS EN COURS'!$K$8&gt;=AY$1))</f>
        <v>0</v>
      </c>
      <c r="AZ11" s="9">
        <f ca="1">SUMPRODUCT(--('PROJETS EN COURS'!$J$8&lt;=AZ$1),--('PROJETS EN COURS'!$K$8&gt;=AZ$1))</f>
        <v>0</v>
      </c>
      <c r="BA11" s="9">
        <f ca="1">SUMPRODUCT(--('PROJETS EN COURS'!$J$8&lt;=BA$1),--('PROJETS EN COURS'!$K$8&gt;=BA$1))</f>
        <v>0</v>
      </c>
      <c r="BB11" s="9">
        <f ca="1">SUMPRODUCT(--('PROJETS EN COURS'!$J$8&lt;=BB$1),--('PROJETS EN COURS'!$K$8&gt;=BB$1))</f>
        <v>0</v>
      </c>
      <c r="BC11" s="9">
        <f ca="1">SUMPRODUCT(--('PROJETS EN COURS'!$J$8&lt;=BC$1),--('PROJETS EN COURS'!$K$8&gt;=BC$1))</f>
        <v>0</v>
      </c>
      <c r="BD11" s="9">
        <f ca="1">SUMPRODUCT(--('PROJETS EN COURS'!$J$8&lt;=BD$1),--('PROJETS EN COURS'!$K$8&gt;=BD$1))</f>
        <v>0</v>
      </c>
      <c r="BE11" s="9">
        <f ca="1">SUMPRODUCT(--('PROJETS EN COURS'!$J$8&lt;=BE$1),--('PROJETS EN COURS'!$K$8&gt;=BE$1))</f>
        <v>0</v>
      </c>
      <c r="BF11" s="9">
        <f ca="1">SUMPRODUCT(--('PROJETS EN COURS'!$J$8&lt;=BF$1),--('PROJETS EN COURS'!$K$8&gt;=BF$1))</f>
        <v>0</v>
      </c>
      <c r="BG11" s="9">
        <f ca="1">SUMPRODUCT(--('PROJETS EN COURS'!$J$8&lt;=BG$1),--('PROJETS EN COURS'!$K$8&gt;=BG$1))</f>
        <v>0</v>
      </c>
      <c r="BH11" s="9">
        <f ca="1">SUMPRODUCT(--('PROJETS EN COURS'!$J$8&lt;=BH$1),--('PROJETS EN COURS'!$K$8&gt;=BH$1))</f>
        <v>0</v>
      </c>
      <c r="BI11" s="9">
        <f ca="1">SUMPRODUCT(--('PROJETS EN COURS'!$J$8&lt;=BI$1),--('PROJETS EN COURS'!$K$8&gt;=BI$1))</f>
        <v>0</v>
      </c>
      <c r="BJ11" s="18"/>
      <c r="BK11" s="18"/>
      <c r="BL11" s="18"/>
      <c r="BM11" s="18"/>
      <c r="BN11" s="18"/>
      <c r="BO11" s="18"/>
      <c r="BP11" s="18"/>
      <c r="BQ11" s="18"/>
      <c r="BR11" s="18"/>
    </row>
    <row r="12" spans="2:70">
      <c r="B12" s="46" t="s">
        <v>24</v>
      </c>
      <c r="C12" s="19" t="s">
        <v>26</v>
      </c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  <c r="BL12" s="20"/>
      <c r="BM12" s="20"/>
      <c r="BN12" s="20"/>
      <c r="BO12" s="20"/>
      <c r="BP12" s="20"/>
      <c r="BQ12" s="20"/>
      <c r="BR12" s="20"/>
    </row>
    <row r="13" spans="2:70">
      <c r="B13" s="21" t="s">
        <v>3</v>
      </c>
      <c r="C13" s="22" t="s">
        <v>2</v>
      </c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/>
      <c r="BR13" s="23"/>
    </row>
    <row r="14" spans="2:70">
      <c r="B14" s="24" t="str">
        <f>B13</f>
        <v>Nicolas</v>
      </c>
      <c r="C14" s="22" t="s">
        <v>1</v>
      </c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/>
      <c r="BR14" s="23"/>
    </row>
    <row r="15" spans="2:70">
      <c r="B15" s="21"/>
      <c r="C15" s="25" t="s">
        <v>26</v>
      </c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6"/>
      <c r="BA15" s="26"/>
      <c r="BB15" s="26"/>
      <c r="BC15" s="26"/>
      <c r="BD15" s="26"/>
      <c r="BE15" s="26"/>
      <c r="BF15" s="26"/>
      <c r="BG15" s="26"/>
      <c r="BH15" s="26"/>
      <c r="BI15" s="26"/>
      <c r="BJ15" s="26"/>
      <c r="BK15" s="26"/>
      <c r="BL15" s="26"/>
      <c r="BM15" s="26"/>
      <c r="BN15" s="26"/>
      <c r="BO15" s="26"/>
      <c r="BP15" s="26"/>
      <c r="BQ15" s="26"/>
      <c r="BR15" s="26"/>
    </row>
    <row r="16" spans="2:70">
      <c r="B16" s="27" t="s">
        <v>23</v>
      </c>
      <c r="C16" s="28" t="s">
        <v>2</v>
      </c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29"/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29"/>
      <c r="BG16" s="29"/>
      <c r="BH16" s="29"/>
      <c r="BI16" s="29"/>
      <c r="BJ16" s="29"/>
      <c r="BK16" s="29"/>
      <c r="BL16" s="29"/>
      <c r="BM16" s="29"/>
      <c r="BN16" s="29"/>
      <c r="BO16" s="29"/>
      <c r="BP16" s="29"/>
      <c r="BQ16" s="29"/>
      <c r="BR16" s="29"/>
    </row>
    <row r="17" spans="2:70">
      <c r="B17" s="30" t="str">
        <f>B16</f>
        <v>Paul</v>
      </c>
      <c r="C17" s="28" t="s">
        <v>1</v>
      </c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29"/>
      <c r="BG17" s="29"/>
      <c r="BH17" s="29"/>
      <c r="BI17" s="29"/>
      <c r="BJ17" s="29"/>
      <c r="BK17" s="29"/>
      <c r="BL17" s="29"/>
      <c r="BM17" s="29"/>
      <c r="BN17" s="29"/>
      <c r="BO17" s="29"/>
      <c r="BP17" s="29"/>
      <c r="BQ17" s="29"/>
      <c r="BR17" s="29"/>
    </row>
    <row r="18" spans="2:70">
      <c r="B18" s="27"/>
      <c r="C18" s="31" t="s">
        <v>26</v>
      </c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32"/>
      <c r="AX18" s="32"/>
      <c r="AY18" s="32"/>
      <c r="AZ18" s="32"/>
      <c r="BA18" s="32"/>
      <c r="BB18" s="32"/>
      <c r="BC18" s="32"/>
      <c r="BD18" s="32"/>
      <c r="BE18" s="32"/>
      <c r="BF18" s="32"/>
      <c r="BG18" s="32"/>
      <c r="BH18" s="32"/>
      <c r="BI18" s="32"/>
      <c r="BJ18" s="32"/>
      <c r="BK18" s="32"/>
      <c r="BL18" s="32"/>
      <c r="BM18" s="32"/>
      <c r="BN18" s="32"/>
      <c r="BO18" s="32"/>
      <c r="BP18" s="32"/>
      <c r="BQ18" s="32"/>
      <c r="BR18" s="32"/>
    </row>
    <row r="19" spans="2:70">
      <c r="B19" s="33" t="s">
        <v>7</v>
      </c>
      <c r="C19" s="34" t="s">
        <v>2</v>
      </c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/>
      <c r="AY19" s="35"/>
      <c r="AZ19" s="35"/>
      <c r="BA19" s="35"/>
      <c r="BB19" s="35"/>
      <c r="BC19" s="35"/>
      <c r="BD19" s="35"/>
      <c r="BE19" s="35"/>
      <c r="BF19" s="35"/>
      <c r="BG19" s="35"/>
      <c r="BH19" s="35"/>
      <c r="BI19" s="35"/>
      <c r="BJ19" s="35"/>
      <c r="BK19" s="35"/>
      <c r="BL19" s="35"/>
      <c r="BM19" s="35"/>
      <c r="BN19" s="35"/>
      <c r="BO19" s="35"/>
      <c r="BP19" s="35"/>
      <c r="BQ19" s="35"/>
      <c r="BR19" s="35"/>
    </row>
    <row r="20" spans="2:70">
      <c r="B20" s="36" t="str">
        <f>B19</f>
        <v>Pierre</v>
      </c>
      <c r="C20" s="34" t="s">
        <v>1</v>
      </c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/>
      <c r="AZ20" s="35"/>
      <c r="BA20" s="35"/>
      <c r="BB20" s="35"/>
      <c r="BC20" s="35"/>
      <c r="BD20" s="35"/>
      <c r="BE20" s="35"/>
      <c r="BF20" s="35"/>
      <c r="BG20" s="35"/>
      <c r="BH20" s="35"/>
      <c r="BI20" s="35"/>
      <c r="BJ20" s="35"/>
      <c r="BK20" s="35"/>
      <c r="BL20" s="35"/>
      <c r="BM20" s="35"/>
      <c r="BN20" s="35"/>
      <c r="BO20" s="35"/>
      <c r="BP20" s="35"/>
      <c r="BQ20" s="35"/>
      <c r="BR20" s="35"/>
    </row>
    <row r="21" spans="2:70">
      <c r="B21" s="33"/>
      <c r="C21" s="37" t="s">
        <v>26</v>
      </c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  <c r="AF21" s="38"/>
      <c r="AG21" s="38"/>
      <c r="AH21" s="38"/>
      <c r="AI21" s="38"/>
      <c r="AJ21" s="38"/>
      <c r="AK21" s="38"/>
      <c r="AL21" s="38"/>
      <c r="AM21" s="38"/>
      <c r="AN21" s="38"/>
      <c r="AO21" s="38"/>
      <c r="AP21" s="38"/>
      <c r="AQ21" s="38"/>
      <c r="AR21" s="38"/>
      <c r="AS21" s="38"/>
      <c r="AT21" s="38"/>
      <c r="AU21" s="38"/>
      <c r="AV21" s="38"/>
      <c r="AW21" s="38"/>
      <c r="AX21" s="38"/>
      <c r="AY21" s="38"/>
      <c r="AZ21" s="38"/>
      <c r="BA21" s="38"/>
      <c r="BB21" s="38"/>
      <c r="BC21" s="38"/>
      <c r="BD21" s="38"/>
      <c r="BE21" s="38"/>
      <c r="BF21" s="38"/>
      <c r="BG21" s="38"/>
      <c r="BH21" s="38"/>
      <c r="BI21" s="38"/>
      <c r="BJ21" s="38"/>
      <c r="BK21" s="38"/>
      <c r="BL21" s="38"/>
      <c r="BM21" s="38"/>
      <c r="BN21" s="38"/>
      <c r="BO21" s="38"/>
      <c r="BP21" s="38"/>
      <c r="BQ21" s="38"/>
      <c r="BR21" s="38"/>
    </row>
    <row r="22" spans="2:70">
      <c r="B22" s="33" t="s">
        <v>21</v>
      </c>
      <c r="C22" s="34" t="s">
        <v>2</v>
      </c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/>
      <c r="AH22" s="35"/>
      <c r="AI22" s="35"/>
      <c r="AJ22" s="35"/>
      <c r="AK22" s="35"/>
      <c r="AL22" s="35"/>
      <c r="AM22" s="35"/>
      <c r="AN22" s="35"/>
      <c r="AO22" s="35"/>
      <c r="AP22" s="35"/>
      <c r="AQ22" s="35"/>
      <c r="AR22" s="35"/>
      <c r="AS22" s="35"/>
      <c r="AT22" s="35"/>
      <c r="AU22" s="35"/>
      <c r="AV22" s="35"/>
      <c r="AW22" s="35"/>
      <c r="AX22" s="35"/>
      <c r="AY22" s="35"/>
      <c r="AZ22" s="35"/>
      <c r="BA22" s="35"/>
      <c r="BB22" s="35"/>
      <c r="BC22" s="35"/>
      <c r="BD22" s="35"/>
      <c r="BE22" s="35"/>
      <c r="BF22" s="35"/>
      <c r="BG22" s="35"/>
      <c r="BH22" s="35"/>
      <c r="BI22" s="35"/>
      <c r="BJ22" s="35"/>
      <c r="BK22" s="35"/>
      <c r="BL22" s="35"/>
      <c r="BM22" s="35"/>
      <c r="BN22" s="35"/>
      <c r="BO22" s="35"/>
      <c r="BP22" s="35"/>
      <c r="BQ22" s="35"/>
      <c r="BR22" s="35"/>
    </row>
    <row r="23" spans="2:70">
      <c r="B23" s="36" t="str">
        <f>B22</f>
        <v>Yves</v>
      </c>
      <c r="C23" s="34" t="s">
        <v>1</v>
      </c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/>
      <c r="AR23" s="35"/>
      <c r="AS23" s="35"/>
      <c r="AT23" s="35"/>
      <c r="AU23" s="35"/>
      <c r="AV23" s="35"/>
      <c r="AW23" s="35"/>
      <c r="AX23" s="35"/>
      <c r="AY23" s="35"/>
      <c r="AZ23" s="35"/>
      <c r="BA23" s="35"/>
      <c r="BB23" s="35"/>
      <c r="BC23" s="35"/>
      <c r="BD23" s="35"/>
      <c r="BE23" s="35"/>
      <c r="BF23" s="35"/>
      <c r="BG23" s="35"/>
      <c r="BH23" s="35"/>
      <c r="BI23" s="35"/>
      <c r="BJ23" s="35"/>
      <c r="BK23" s="35"/>
      <c r="BL23" s="35"/>
      <c r="BM23" s="35"/>
      <c r="BN23" s="35"/>
      <c r="BO23" s="35"/>
      <c r="BP23" s="35"/>
      <c r="BQ23" s="35"/>
      <c r="BR23" s="35"/>
    </row>
    <row r="24" spans="2:70">
      <c r="B24" s="33"/>
      <c r="C24" s="37" t="s">
        <v>26</v>
      </c>
      <c r="D24" s="38"/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  <c r="AF24" s="38"/>
      <c r="AG24" s="38"/>
      <c r="AH24" s="38"/>
      <c r="AI24" s="38"/>
      <c r="AJ24" s="38"/>
      <c r="AK24" s="38"/>
      <c r="AL24" s="38"/>
      <c r="AM24" s="38"/>
      <c r="AN24" s="38"/>
      <c r="AO24" s="38"/>
      <c r="AP24" s="38"/>
      <c r="AQ24" s="38"/>
      <c r="AR24" s="38"/>
      <c r="AS24" s="38"/>
      <c r="AT24" s="38"/>
      <c r="AU24" s="38"/>
      <c r="AV24" s="38"/>
      <c r="AW24" s="38"/>
      <c r="AX24" s="38"/>
      <c r="AY24" s="38"/>
      <c r="AZ24" s="38"/>
      <c r="BA24" s="38"/>
      <c r="BB24" s="38"/>
      <c r="BC24" s="38"/>
      <c r="BD24" s="38"/>
      <c r="BE24" s="38"/>
      <c r="BF24" s="38"/>
      <c r="BG24" s="38"/>
      <c r="BH24" s="38"/>
      <c r="BI24" s="38"/>
      <c r="BJ24" s="38"/>
      <c r="BK24" s="38"/>
      <c r="BL24" s="38"/>
      <c r="BM24" s="38"/>
      <c r="BN24" s="38"/>
      <c r="BO24" s="38"/>
      <c r="BP24" s="38"/>
      <c r="BQ24" s="38"/>
      <c r="BR24" s="38"/>
    </row>
    <row r="25" spans="2:70">
      <c r="B25" s="39" t="s">
        <v>27</v>
      </c>
      <c r="C25" s="40" t="s">
        <v>2</v>
      </c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  <c r="AA25" s="41"/>
      <c r="AB25" s="41"/>
      <c r="AC25" s="41"/>
      <c r="AD25" s="41"/>
      <c r="AE25" s="41"/>
      <c r="AF25" s="41"/>
      <c r="AG25" s="41"/>
      <c r="AH25" s="41"/>
      <c r="AI25" s="41"/>
      <c r="AJ25" s="41"/>
      <c r="AK25" s="41"/>
      <c r="AL25" s="41"/>
      <c r="AM25" s="41"/>
      <c r="AN25" s="41"/>
      <c r="AO25" s="41"/>
      <c r="AP25" s="41"/>
      <c r="AQ25" s="41"/>
      <c r="AR25" s="41"/>
      <c r="AS25" s="41"/>
      <c r="AT25" s="41"/>
      <c r="AU25" s="41"/>
      <c r="AV25" s="41"/>
      <c r="AW25" s="41"/>
      <c r="AX25" s="41"/>
      <c r="AY25" s="41"/>
      <c r="AZ25" s="41"/>
      <c r="BA25" s="41"/>
      <c r="BB25" s="41"/>
      <c r="BC25" s="41"/>
      <c r="BD25" s="41"/>
      <c r="BE25" s="41"/>
      <c r="BF25" s="41"/>
      <c r="BG25" s="41"/>
      <c r="BH25" s="41"/>
      <c r="BI25" s="41"/>
      <c r="BJ25" s="41"/>
      <c r="BK25" s="41"/>
      <c r="BL25" s="41"/>
      <c r="BM25" s="41"/>
      <c r="BN25" s="41"/>
      <c r="BO25" s="41"/>
      <c r="BP25" s="41"/>
      <c r="BQ25" s="41"/>
      <c r="BR25" s="41"/>
    </row>
    <row r="26" spans="2:70">
      <c r="B26" s="42"/>
      <c r="C26" s="40" t="s">
        <v>1</v>
      </c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  <c r="AA26" s="41"/>
      <c r="AB26" s="41"/>
      <c r="AC26" s="41"/>
      <c r="AD26" s="41"/>
      <c r="AE26" s="41"/>
      <c r="AF26" s="41"/>
      <c r="AG26" s="41"/>
      <c r="AH26" s="41"/>
      <c r="AI26" s="41"/>
      <c r="AJ26" s="41"/>
      <c r="AK26" s="41"/>
      <c r="AL26" s="41"/>
      <c r="AM26" s="41"/>
      <c r="AN26" s="41"/>
      <c r="AO26" s="41"/>
      <c r="AP26" s="41"/>
      <c r="AQ26" s="41"/>
      <c r="AR26" s="41"/>
      <c r="AS26" s="41"/>
      <c r="AT26" s="41"/>
      <c r="AU26" s="41"/>
      <c r="AV26" s="41"/>
      <c r="AW26" s="41"/>
      <c r="AX26" s="41"/>
      <c r="AY26" s="41"/>
      <c r="AZ26" s="41"/>
      <c r="BA26" s="41"/>
      <c r="BB26" s="41"/>
      <c r="BC26" s="41"/>
      <c r="BD26" s="41"/>
      <c r="BE26" s="41"/>
      <c r="BF26" s="41"/>
      <c r="BG26" s="41"/>
      <c r="BH26" s="41"/>
      <c r="BI26" s="41"/>
      <c r="BJ26" s="41"/>
      <c r="BK26" s="41"/>
      <c r="BL26" s="41"/>
      <c r="BM26" s="41"/>
      <c r="BN26" s="41"/>
      <c r="BO26" s="41"/>
      <c r="BP26" s="41"/>
      <c r="BQ26" s="41"/>
      <c r="BR26" s="41"/>
    </row>
    <row r="27" spans="2:70">
      <c r="B27" s="39"/>
      <c r="C27" s="43" t="s">
        <v>26</v>
      </c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44"/>
      <c r="Y27" s="44"/>
      <c r="Z27" s="44"/>
      <c r="AA27" s="44"/>
      <c r="AB27" s="44"/>
      <c r="AC27" s="44"/>
      <c r="AD27" s="44"/>
      <c r="AE27" s="44"/>
      <c r="AF27" s="44"/>
      <c r="AG27" s="44"/>
      <c r="AH27" s="44"/>
      <c r="AI27" s="44"/>
      <c r="AJ27" s="44"/>
      <c r="AK27" s="44"/>
      <c r="AL27" s="44"/>
      <c r="AM27" s="44"/>
      <c r="AN27" s="44"/>
      <c r="AO27" s="44"/>
      <c r="AP27" s="44"/>
      <c r="AQ27" s="44"/>
      <c r="AR27" s="44"/>
      <c r="AS27" s="44"/>
      <c r="AT27" s="44"/>
      <c r="AU27" s="44"/>
      <c r="AV27" s="44"/>
      <c r="AW27" s="44"/>
      <c r="AX27" s="44"/>
      <c r="AY27" s="44"/>
      <c r="AZ27" s="44"/>
      <c r="BA27" s="44"/>
      <c r="BB27" s="44"/>
      <c r="BC27" s="44"/>
      <c r="BD27" s="44"/>
      <c r="BE27" s="44"/>
      <c r="BF27" s="44"/>
      <c r="BG27" s="44"/>
      <c r="BH27" s="44"/>
      <c r="BI27" s="44"/>
      <c r="BJ27" s="44"/>
      <c r="BK27" s="44"/>
      <c r="BL27" s="44"/>
      <c r="BM27" s="44"/>
      <c r="BN27" s="44"/>
      <c r="BO27" s="44"/>
      <c r="BP27" s="44"/>
      <c r="BQ27" s="44"/>
      <c r="BR27" s="44"/>
    </row>
  </sheetData>
  <mergeCells count="2">
    <mergeCell ref="D2:R2"/>
    <mergeCell ref="S2:BR2"/>
  </mergeCells>
  <conditionalFormatting sqref="D4:BR27">
    <cfRule type="cellIs" dxfId="0" priority="1" operator="equal">
      <formula>1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PROJETS EN COURS</vt:lpstr>
      <vt:lpstr>Charge équipe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</dc:creator>
  <cp:lastModifiedBy>tulipe</cp:lastModifiedBy>
  <dcterms:created xsi:type="dcterms:W3CDTF">2017-01-17T06:23:37Z</dcterms:created>
  <dcterms:modified xsi:type="dcterms:W3CDTF">2017-01-17T11:59:35Z</dcterms:modified>
</cp:coreProperties>
</file>