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0" yWindow="0" windowWidth="19420" windowHeight="8070" activeTab="1"/>
  </bookViews>
  <sheets>
    <sheet name="Feuil1" sheetId="1" r:id="rId1"/>
    <sheet name="Feuil2" sheetId="2" r:id="rId2"/>
  </sheets>
  <definedNames>
    <definedName name="bdd">Feuil1!$A$1:$I$12</definedName>
    <definedName name="choix2">OFFSET(Feuil2!$I$2,,,COUNTIF(Feuil2!$I:$I,"&gt;&lt;"))</definedName>
    <definedName name="dept">Feuil1!$A$2</definedName>
    <definedName name="liste">Feuil1!$A$1:$I$1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" i="2" a="1"/>
  <c r="H2" s="1"/>
  <c r="E3"/>
  <c r="E7"/>
  <c r="E6"/>
  <c r="E5"/>
  <c r="E4"/>
  <c r="E2"/>
  <c r="B12" i="1"/>
  <c r="C12"/>
  <c r="D12"/>
  <c r="E12"/>
  <c r="F12"/>
  <c r="G12"/>
  <c r="H12"/>
  <c r="I12"/>
  <c r="A12"/>
  <c r="F3" i="2" l="1"/>
  <c r="H15"/>
  <c r="H13"/>
  <c r="H11"/>
  <c r="H9"/>
  <c r="H7"/>
  <c r="H5"/>
  <c r="H3"/>
  <c r="H14"/>
  <c r="H12"/>
  <c r="H10"/>
  <c r="H8"/>
  <c r="H6"/>
  <c r="H4"/>
  <c r="F4" s="1"/>
  <c r="I4" l="1" a="1"/>
  <c r="I4" s="1"/>
  <c r="I6" a="1"/>
  <c r="I6" s="1"/>
  <c r="I10" a="1"/>
  <c r="I10" s="1"/>
  <c r="I5" a="1"/>
  <c r="I5" s="1"/>
  <c r="I9" a="1"/>
  <c r="I9" s="1"/>
  <c r="I2" a="1"/>
  <c r="I2" s="1"/>
  <c r="I8" a="1"/>
  <c r="I8" s="1"/>
  <c r="I3" a="1"/>
  <c r="I3" s="1"/>
  <c r="I7" a="1"/>
  <c r="I7" s="1"/>
  <c r="I11" a="1"/>
  <c r="I11" s="1"/>
</calcChain>
</file>

<file path=xl/sharedStrings.xml><?xml version="1.0" encoding="utf-8"?>
<sst xmlns="http://schemas.openxmlformats.org/spreadsheetml/2006/main" count="80" uniqueCount="69">
  <si>
    <t xml:space="preserve">C01  : Analyser les conditions de l'opération et son contexte </t>
  </si>
  <si>
    <t xml:space="preserve">C02  : Organiser l'opération dans son contexte </t>
  </si>
  <si>
    <t>C03  : Réaliser une installation de manière éco-responsable</t>
  </si>
  <si>
    <t>C04  : Contrôler les grandeurs caractéristiques de l'installation</t>
  </si>
  <si>
    <t xml:space="preserve">C05: Valider le fonctionnement de l'installation </t>
  </si>
  <si>
    <t xml:space="preserve">CO6 : Remplacer un matériel électrique </t>
  </si>
  <si>
    <t xml:space="preserve">C07  : Exploiter les outils numériques dans le contexte professionnel </t>
  </si>
  <si>
    <t xml:space="preserve">CO8 : Communiquer entre professionnels sur l'opération </t>
  </si>
  <si>
    <t xml:space="preserve">C09  : Communiquer avec le client/usager sur l'opération </t>
  </si>
  <si>
    <t>• Les informations nécessaires sont recueillies</t>
  </si>
  <si>
    <t>• Après inventaire, les matériels, équipements et outillages manquants sont listés</t>
  </si>
  <si>
    <t>• Les matériels sont posés conformément aux prescriptions et règles de l'art</t>
  </si>
  <si>
    <t>• Les contrôles (visuels, caractéristiques ... ) sont réalisés</t>
  </si>
  <si>
    <t>• Le fonctionnement est conforme aux spécifications du cahier des charges (y compris celles liées à l'efficacité énergétique)</t>
  </si>
  <si>
    <t>Les informations nécessaires sont recueillies</t>
  </si>
  <si>
    <t>• La recherche d'information est faite avec pertinence</t>
  </si>
  <si>
    <t>• Les informations nécessaires à la communication (les contraintes des autres intervenants,  les aléas rencontrés,  les consignes de la hiérarchie, la préparation de la réunion de chantier... ) sont identifiées</t>
  </si>
  <si>
    <t>• Les usages et le fonctionnement de l'installation sont maîtrisés par le client/l'usager</t>
  </si>
  <si>
    <t>• Les habilitations et certifications nécessaires à l'opération sont identifiées (habilitation B1V pour le niveau IV)</t>
  </si>
  <si>
    <t>• Les contraintes propres au poste de travail y compris environnementales sont prises en compte</t>
  </si>
  <si>
    <t>• Les autocontrôles sont réalisés et les fiches d'autocontrôles sont complétées</t>
  </si>
  <si>
    <t>• Les mesures (électriques, dimensionnelles,  ..  ) sont réalisées</t>
  </si>
  <si>
    <t>• Les règles de santé et de sécurité au travail sont respectées</t>
  </si>
  <si>
    <t>Les contraintes techniques et d’exécution sont repérées</t>
  </si>
  <si>
    <t xml:space="preserve"> • les logiciels sont« simples à utiliser &gt;&gt;</t>
  </si>
  <si>
    <t>• Les contraintes techniques sont remontées à sa hiérarchie</t>
  </si>
  <si>
    <t>• L'état d'avancement de l'opération et ses contraintes sont expliqués</t>
  </si>
  <si>
    <t>• Les mesures de prévention de santé et sécurité au travail sont proposées</t>
  </si>
  <si>
    <t>• Les déchets sont triés et évacués de manière sélective</t>
  </si>
  <si>
    <t>• Les réglages sont réalisés conformément aux prescriptions sous la responsabilité d'un personnel de qualification  supérieure</t>
  </si>
  <si>
    <t>• Les opérations nécessaires à la levée de réserves sont faites</t>
  </si>
  <si>
    <t>Le matériel électrique à remplacer est identifié</t>
  </si>
  <si>
    <t>• Les moyens et outils de communication sont exploités de manière éthique et responsable</t>
  </si>
  <si>
    <t>• L'état d'avancement de l'opération est remonté à la hiérarchie</t>
  </si>
  <si>
    <t>• Le fonctionnement de l'installation est expliqué</t>
  </si>
  <si>
    <t>• Les contraintes techniques et d'exécution sont repérées</t>
  </si>
  <si>
    <t>• Le poste de travail est organisé avec ergonomie</t>
  </si>
  <si>
    <t>• Le consommable est utilisé sans gaspillage</t>
  </si>
  <si>
    <t>• Les fiches d'autocontrôles sont complétées</t>
  </si>
  <si>
    <t>Le matériel électrique de remplacement est correctement installé</t>
  </si>
  <si>
    <t>• Les moyens et outils de communication numériques* sont exploités avec pertinence</t>
  </si>
  <si>
    <t>•  Les risques professionnels sont évalués</t>
  </si>
  <si>
    <t>• Le poste de travail est approvisionné en matériels, équipements et outillages</t>
  </si>
  <si>
    <t>le carnet de maintenance est complété</t>
  </si>
  <si>
    <t>• Le lieu d'activité est restitué quotidiennement propre et en ordre</t>
  </si>
  <si>
    <t>• Les procédures de respect de l'environnement des lieux et des biens sont appliquées</t>
  </si>
  <si>
    <t xml:space="preserve">les fiches d'autocontroles sont complétées </t>
  </si>
  <si>
    <t>• Les réalisations respectent les contraintes liées à l'efficacité énergétique</t>
  </si>
  <si>
    <t xml:space="preserve">le fonctionement est vérifié apres retablissement des énergies </t>
  </si>
  <si>
    <t>• Les câblages et les raccordements sont réalisés conformément aux prescriptions et règles de l'art</t>
  </si>
  <si>
    <t xml:space="preserve">les régles de santé et de securité au travail sont respectées </t>
  </si>
  <si>
    <t>• Le façonnage est réalisé conformément aux prescriptions et règles de l'art</t>
  </si>
  <si>
    <t xml:space="preserve">le lieux d'activté est réstitué propre est en ordre </t>
  </si>
  <si>
    <t xml:space="preserve">le materile electrique a remplacé est identifié </t>
  </si>
  <si>
    <t xml:space="preserve">C05 : Valider le fonctionnement de l'installation </t>
  </si>
  <si>
    <t xml:space="preserve">C07 : Exploiter les outils numériques dans le contexte professionnel </t>
  </si>
  <si>
    <t xml:space="preserve">C09 : Communiquer avec le client/usager sur l'opération </t>
  </si>
  <si>
    <t>OK</t>
  </si>
  <si>
    <t>NON</t>
  </si>
  <si>
    <t>nb OK</t>
  </si>
  <si>
    <t>nb non</t>
  </si>
  <si>
    <t>nb repondu</t>
  </si>
  <si>
    <t>%   de OK</t>
  </si>
  <si>
    <t>choisir</t>
  </si>
  <si>
    <t>NB DE QUESTION POSEES</t>
  </si>
  <si>
    <t>NB DE QUESTION à poser</t>
  </si>
  <si>
    <t xml:space="preserve">contrôle questionnaire </t>
  </si>
  <si>
    <t xml:space="preserve">a chaque changement de la cel en vert ; la colonne bleue se reinitialise </t>
  </si>
  <si>
    <t xml:space="preserve">il est imopssible de poser (choisir) 2 fois la meme question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</si>
</sst>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0"/>
      <color rgb="FF000000"/>
      <name val="Comic Sans MS"/>
      <family val="4"/>
    </font>
    <font>
      <sz val="10"/>
      <color rgb="FF000000"/>
      <name val="Comic Sans MS"/>
      <family val="4"/>
    </font>
    <font>
      <sz val="10"/>
      <color theme="1"/>
      <name val="Comic Sans MS"/>
      <family val="4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2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 wrapText="1" indent="1"/>
    </xf>
    <xf numFmtId="0" fontId="0" fillId="0" borderId="0" xfId="0" applyAlignment="1">
      <alignment vertical="center"/>
    </xf>
    <xf numFmtId="0" fontId="2" fillId="0" borderId="4" xfId="0" applyFont="1" applyBorder="1" applyAlignment="1">
      <alignment horizontal="left" vertical="top" wrapText="1" indent="1"/>
    </xf>
    <xf numFmtId="0" fontId="0" fillId="0" borderId="0" xfId="0" applyNumberFormat="1"/>
    <xf numFmtId="0" fontId="6" fillId="0" borderId="0" xfId="0" applyFont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0" fillId="2" borderId="5" xfId="0" applyNumberFormat="1" applyFill="1" applyBorder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/>
    </xf>
    <xf numFmtId="9" fontId="7" fillId="4" borderId="5" xfId="1" applyFont="1" applyFill="1" applyBorder="1" applyAlignment="1">
      <alignment horizontal="center"/>
    </xf>
    <xf numFmtId="0" fontId="5" fillId="4" borderId="5" xfId="0" applyFont="1" applyFill="1" applyBorder="1"/>
    <xf numFmtId="0" fontId="5" fillId="5" borderId="5" xfId="0" applyFont="1" applyFill="1" applyBorder="1"/>
    <xf numFmtId="0" fontId="7" fillId="5" borderId="5" xfId="0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2"/>
  <sheetViews>
    <sheetView topLeftCell="A10" zoomScale="60" zoomScaleNormal="60" workbookViewId="0">
      <selection sqref="A1:I12"/>
    </sheetView>
  </sheetViews>
  <sheetFormatPr baseColWidth="10" defaultColWidth="41.453125" defaultRowHeight="50.25" customHeight="1"/>
  <sheetData>
    <row r="1" spans="1:11" ht="50.25" customHeight="1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K1" s="1" t="s">
        <v>0</v>
      </c>
    </row>
    <row r="2" spans="1:11" ht="99.75" customHeight="1" thickBot="1">
      <c r="A2" s="4" t="s">
        <v>9</v>
      </c>
      <c r="B2" s="6" t="s">
        <v>10</v>
      </c>
      <c r="C2" s="6" t="s">
        <v>11</v>
      </c>
      <c r="D2" s="6" t="s">
        <v>12</v>
      </c>
      <c r="E2" s="7" t="s">
        <v>13</v>
      </c>
      <c r="F2" s="6" t="s">
        <v>14</v>
      </c>
      <c r="G2" s="6" t="s">
        <v>15</v>
      </c>
      <c r="H2" s="7" t="s">
        <v>16</v>
      </c>
      <c r="I2" s="6" t="s">
        <v>17</v>
      </c>
      <c r="K2" s="2" t="s">
        <v>1</v>
      </c>
    </row>
    <row r="3" spans="1:11" ht="50.25" customHeight="1" thickBot="1">
      <c r="A3" s="4" t="s">
        <v>18</v>
      </c>
      <c r="B3" s="6" t="s">
        <v>19</v>
      </c>
      <c r="C3" s="6" t="s">
        <v>20</v>
      </c>
      <c r="D3" s="6" t="s">
        <v>21</v>
      </c>
      <c r="E3" s="8" t="s">
        <v>22</v>
      </c>
      <c r="F3" s="6" t="s">
        <v>23</v>
      </c>
      <c r="G3" s="10" t="s">
        <v>24</v>
      </c>
      <c r="H3" s="8" t="s">
        <v>25</v>
      </c>
      <c r="I3" s="8" t="s">
        <v>26</v>
      </c>
      <c r="K3" s="2" t="s">
        <v>2</v>
      </c>
    </row>
    <row r="4" spans="1:11" ht="50.25" customHeight="1" thickBot="1">
      <c r="A4" s="4" t="s">
        <v>27</v>
      </c>
      <c r="B4" s="6" t="s">
        <v>22</v>
      </c>
      <c r="C4" s="6" t="s">
        <v>28</v>
      </c>
      <c r="D4" s="6" t="s">
        <v>29</v>
      </c>
      <c r="E4" s="8" t="s">
        <v>30</v>
      </c>
      <c r="F4" s="6" t="s">
        <v>31</v>
      </c>
      <c r="G4" s="8" t="s">
        <v>32</v>
      </c>
      <c r="H4" s="8" t="s">
        <v>33</v>
      </c>
      <c r="I4" s="8" t="s">
        <v>34</v>
      </c>
      <c r="K4" s="2" t="s">
        <v>3</v>
      </c>
    </row>
    <row r="5" spans="1:11" ht="50.25" customHeight="1" thickBot="1">
      <c r="A5" s="4" t="s">
        <v>35</v>
      </c>
      <c r="B5" s="6" t="s">
        <v>36</v>
      </c>
      <c r="C5" s="6" t="s">
        <v>37</v>
      </c>
      <c r="D5" s="6" t="s">
        <v>38</v>
      </c>
      <c r="E5" s="5"/>
      <c r="F5" s="6" t="s">
        <v>39</v>
      </c>
      <c r="G5" s="8" t="s">
        <v>40</v>
      </c>
      <c r="H5" s="5"/>
      <c r="I5" s="5"/>
      <c r="K5" s="2" t="s">
        <v>54</v>
      </c>
    </row>
    <row r="6" spans="1:11" ht="50.25" customHeight="1" thickBot="1">
      <c r="A6" s="4" t="s">
        <v>41</v>
      </c>
      <c r="B6" s="6" t="s">
        <v>42</v>
      </c>
      <c r="C6" s="6" t="s">
        <v>22</v>
      </c>
      <c r="D6" s="6" t="s">
        <v>22</v>
      </c>
      <c r="E6" s="5"/>
      <c r="F6" s="6" t="s">
        <v>43</v>
      </c>
      <c r="G6" s="5"/>
      <c r="H6" s="5"/>
      <c r="I6" s="5"/>
      <c r="K6" s="2" t="s">
        <v>5</v>
      </c>
    </row>
    <row r="7" spans="1:11" ht="50.25" customHeight="1" thickBot="1">
      <c r="A7" s="3"/>
      <c r="B7" s="6" t="s">
        <v>44</v>
      </c>
      <c r="C7" s="6" t="s">
        <v>45</v>
      </c>
      <c r="D7" s="5"/>
      <c r="E7" s="5"/>
      <c r="F7" s="6" t="s">
        <v>46</v>
      </c>
      <c r="G7" s="5"/>
      <c r="H7" s="5"/>
      <c r="I7" s="5"/>
      <c r="K7" s="2" t="s">
        <v>55</v>
      </c>
    </row>
    <row r="8" spans="1:11" ht="50.25" customHeight="1" thickBot="1">
      <c r="A8" s="3"/>
      <c r="B8" s="5"/>
      <c r="C8" s="6" t="s">
        <v>47</v>
      </c>
      <c r="D8" s="5"/>
      <c r="E8" s="5"/>
      <c r="F8" s="6" t="s">
        <v>48</v>
      </c>
      <c r="G8" s="5"/>
      <c r="H8" s="5"/>
      <c r="I8" s="5"/>
      <c r="K8" s="2" t="s">
        <v>7</v>
      </c>
    </row>
    <row r="9" spans="1:11" ht="50.25" customHeight="1" thickBot="1">
      <c r="A9" s="3"/>
      <c r="B9" s="5"/>
      <c r="C9" s="6" t="s">
        <v>49</v>
      </c>
      <c r="D9" s="5"/>
      <c r="E9" s="5"/>
      <c r="F9" s="6" t="s">
        <v>50</v>
      </c>
      <c r="G9" s="5"/>
      <c r="H9" s="5"/>
      <c r="I9" s="5"/>
      <c r="K9" s="2" t="s">
        <v>56</v>
      </c>
    </row>
    <row r="10" spans="1:11" ht="50.25" customHeight="1" thickBot="1">
      <c r="A10" s="3"/>
      <c r="B10" s="5"/>
      <c r="C10" s="6" t="s">
        <v>51</v>
      </c>
      <c r="D10" s="5"/>
      <c r="E10" s="5"/>
      <c r="F10" s="6" t="s">
        <v>52</v>
      </c>
      <c r="G10" s="5"/>
      <c r="H10" s="5"/>
      <c r="I10" s="5"/>
    </row>
    <row r="11" spans="1:11" ht="50.25" customHeight="1" thickBot="1">
      <c r="A11" s="3"/>
      <c r="B11" s="5"/>
      <c r="C11" s="5"/>
      <c r="D11" s="5"/>
      <c r="E11" s="5"/>
      <c r="F11" s="6" t="s">
        <v>53</v>
      </c>
      <c r="G11" s="5"/>
      <c r="H11" s="5"/>
      <c r="I11" s="5"/>
    </row>
    <row r="12" spans="1:11" ht="50.25" customHeight="1">
      <c r="A12" s="9">
        <f>COUNTIF(A2:A11,"&gt;&lt;")</f>
        <v>5</v>
      </c>
      <c r="B12" s="9">
        <f t="shared" ref="B12:I12" si="0">COUNTIF(B2:B11,"&gt;&lt;")</f>
        <v>6</v>
      </c>
      <c r="C12" s="9">
        <f t="shared" si="0"/>
        <v>9</v>
      </c>
      <c r="D12" s="9">
        <f t="shared" si="0"/>
        <v>5</v>
      </c>
      <c r="E12" s="9">
        <f t="shared" si="0"/>
        <v>3</v>
      </c>
      <c r="F12" s="9">
        <f t="shared" si="0"/>
        <v>10</v>
      </c>
      <c r="G12" s="9">
        <f t="shared" si="0"/>
        <v>3</v>
      </c>
      <c r="H12" s="9">
        <f t="shared" si="0"/>
        <v>3</v>
      </c>
      <c r="I12" s="9">
        <f t="shared" si="0"/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15"/>
  <sheetViews>
    <sheetView tabSelected="1" zoomScale="70" zoomScaleNormal="70" workbookViewId="0">
      <selection activeCell="A10" sqref="A10"/>
    </sheetView>
  </sheetViews>
  <sheetFormatPr baseColWidth="10" defaultColWidth="72.26953125" defaultRowHeight="14.5"/>
  <cols>
    <col min="2" max="2" width="50.36328125" style="11" customWidth="1"/>
    <col min="3" max="3" width="14.90625" customWidth="1"/>
    <col min="4" max="4" width="24.6328125" customWidth="1"/>
    <col min="5" max="5" width="13.1796875" customWidth="1"/>
    <col min="6" max="6" width="34.08984375" customWidth="1"/>
    <col min="7" max="7" width="32.81640625" customWidth="1"/>
    <col min="8" max="8" width="85.90625" customWidth="1"/>
  </cols>
  <sheetData>
    <row r="1" spans="1:9">
      <c r="C1" t="s">
        <v>63</v>
      </c>
    </row>
    <row r="2" spans="1:9" ht="49.5" customHeight="1">
      <c r="A2" s="13" t="s">
        <v>2</v>
      </c>
      <c r="B2" s="14" t="s">
        <v>11</v>
      </c>
      <c r="C2" s="16" t="s">
        <v>57</v>
      </c>
      <c r="D2" s="19" t="s">
        <v>65</v>
      </c>
      <c r="E2" s="17">
        <f>HLOOKUP(A2,bdd,12,0)</f>
        <v>9</v>
      </c>
      <c r="F2" s="12" t="s">
        <v>66</v>
      </c>
      <c r="H2" t="str">
        <f t="array" aca="1" ref="H2:H15" ca="1">OFFSET(dept,,MATCH(A$2,liste,0)-1,10)</f>
        <v>• Les matériels sont posés conformément aux prescriptions et règles de l'art</v>
      </c>
      <c r="I2" t="str">
        <f t="array" aca="1" ref="I2" ca="1">INDEX(H$2:H$11,SMALL(IF(COUNTIF(B$2:B$11,H$2:H$11)=0,ROW(H$2:H$11)-1,""),ROW(A1)))</f>
        <v>• Les autocontrôles sont réalisés et les fiches d'autocontrôles sont complétées</v>
      </c>
    </row>
    <row r="3" spans="1:9" ht="40" customHeight="1">
      <c r="B3" s="14"/>
      <c r="C3" s="16"/>
      <c r="D3" s="20" t="s">
        <v>64</v>
      </c>
      <c r="E3" s="21">
        <f>COUNTIF(B2:B11,"&gt;&lt;")</f>
        <v>1</v>
      </c>
      <c r="F3" s="15" t="str">
        <f>IF(E2=E3,"toutes les questions ont été posées","reste  "&amp;E2-E3)</f>
        <v>reste  8</v>
      </c>
      <c r="H3" t="str">
        <f ca="1"/>
        <v>• Les autocontrôles sont réalisés et les fiches d'autocontrôles sont complétées</v>
      </c>
      <c r="I3" t="str">
        <f t="array" aca="1" ref="I3" ca="1">INDEX(H$2:H$11,SMALL(IF(COUNTIF(B$2:B$11,H$2:H$11)=0,ROW(H$2:H$11)-1,""),ROW(A2)))</f>
        <v>• Les déchets sont triés et évacués de manière sélective</v>
      </c>
    </row>
    <row r="4" spans="1:9" ht="38" customHeight="1">
      <c r="A4" t="s">
        <v>67</v>
      </c>
      <c r="B4" s="14"/>
      <c r="C4" s="16"/>
      <c r="D4" s="19" t="s">
        <v>59</v>
      </c>
      <c r="E4" s="17">
        <f>COUNTIF(C$2:C$11,"ok")</f>
        <v>1</v>
      </c>
      <c r="F4" t="str">
        <f ca="1">IF(SUM(IF(COUNTIF(B2:B11,H2:H11)&gt;1,1,0))&gt;=1, "question en double","")</f>
        <v/>
      </c>
      <c r="H4" t="str">
        <f ca="1"/>
        <v>• Les déchets sont triés et évacués de manière sélective</v>
      </c>
      <c r="I4" t="str">
        <f t="array" aca="1" ref="I4" ca="1">INDEX(H$2:H$11,SMALL(IF(COUNTIF(B$2:B$11,H$2:H$11)=0,ROW(H$2:H$11)-1,""),ROW(A3)))</f>
        <v>• Le consommable est utilisé sans gaspillage</v>
      </c>
    </row>
    <row r="5" spans="1:9" ht="36" customHeight="1">
      <c r="B5" s="14"/>
      <c r="C5" s="16" t="s">
        <v>58</v>
      </c>
      <c r="D5" s="19" t="s">
        <v>60</v>
      </c>
      <c r="E5" s="17">
        <f>COUNTIF(C$2:C$11,"non")</f>
        <v>1</v>
      </c>
      <c r="H5" t="str">
        <f ca="1"/>
        <v>• Le consommable est utilisé sans gaspillage</v>
      </c>
      <c r="I5" t="str">
        <f t="array" aca="1" ref="I5" ca="1">INDEX(H$2:H$11,SMALL(IF(COUNTIF(B$2:B$11,H$2:H$11)=0,ROW(H$2:H$11)-1,""),ROW(A4)))</f>
        <v>• Les règles de santé et de sécurité au travail sont respectées</v>
      </c>
    </row>
    <row r="6" spans="1:9" ht="42" customHeight="1">
      <c r="B6" s="14"/>
      <c r="C6" s="16"/>
      <c r="D6" s="19" t="s">
        <v>61</v>
      </c>
      <c r="E6" s="17">
        <f>COUNTIF(C$2:C$11,"&gt;&lt;")</f>
        <v>2</v>
      </c>
      <c r="H6" t="str">
        <f ca="1"/>
        <v>• Les règles de santé et de sécurité au travail sont respectées</v>
      </c>
      <c r="I6" t="str">
        <f t="array" aca="1" ref="I6" ca="1">INDEX(H$2:H$11,SMALL(IF(COUNTIF(B$2:B$11,H$2:H$11)=0,ROW(H$2:H$11)-1,""),ROW(A5)))</f>
        <v>• Les procédures de respect de l'environnement des lieux et des biens sont appliquées</v>
      </c>
    </row>
    <row r="7" spans="1:9" ht="42" customHeight="1">
      <c r="A7" t="s">
        <v>68</v>
      </c>
      <c r="B7" s="14"/>
      <c r="C7" s="16"/>
      <c r="D7" s="19" t="s">
        <v>62</v>
      </c>
      <c r="E7" s="18">
        <f>E4/E6</f>
        <v>0.5</v>
      </c>
      <c r="H7" t="str">
        <f ca="1"/>
        <v>• Les procédures de respect de l'environnement des lieux et des biens sont appliquées</v>
      </c>
      <c r="I7" t="str">
        <f t="array" aca="1" ref="I7" ca="1">INDEX(H$2:H$11,SMALL(IF(COUNTIF(B$2:B$11,H$2:H$11)=0,ROW(H$2:H$11)-1,""),ROW(A6)))</f>
        <v>• Les réalisations respectent les contraintes liées à l'efficacité énergétique</v>
      </c>
    </row>
    <row r="8" spans="1:9" ht="46.5" customHeight="1">
      <c r="B8" s="14"/>
      <c r="C8" s="16"/>
      <c r="H8" t="str">
        <f ca="1"/>
        <v>• Les réalisations respectent les contraintes liées à l'efficacité énergétique</v>
      </c>
      <c r="I8" t="str">
        <f t="array" aca="1" ref="I8" ca="1">INDEX(H$2:H$11,SMALL(IF(COUNTIF(B$2:B$11,H$2:H$11)=0,ROW(H$2:H$11)-1,""),ROW(A7)))</f>
        <v>• Les câblages et les raccordements sont réalisés conformément aux prescriptions et règles de l'art</v>
      </c>
    </row>
    <row r="9" spans="1:9" ht="48.5" customHeight="1">
      <c r="B9" s="14"/>
      <c r="C9" s="16"/>
      <c r="H9" t="str">
        <f ca="1"/>
        <v>• Les câblages et les raccordements sont réalisés conformément aux prescriptions et règles de l'art</v>
      </c>
      <c r="I9" t="str">
        <f t="array" aca="1" ref="I9" ca="1">INDEX(H$2:H$11,SMALL(IF(COUNTIF(B$2:B$11,H$2:H$11)=0,ROW(H$2:H$11)-1,""),ROW(A8)))</f>
        <v>• Le façonnage est réalisé conformément aux prescriptions et règles de l'art</v>
      </c>
    </row>
    <row r="10" spans="1:9" ht="49" customHeight="1">
      <c r="B10" s="14"/>
      <c r="C10" s="16"/>
      <c r="H10" t="str">
        <f ca="1"/>
        <v>• Le façonnage est réalisé conformément aux prescriptions et règles de l'art</v>
      </c>
      <c r="I10">
        <f t="array" aca="1" ref="I10" ca="1">INDEX(H$2:H$11,SMALL(IF(COUNTIF(B$2:B$11,H$2:H$11)=0,ROW(H$2:H$11)-1,""),ROW(A9)))</f>
        <v>0</v>
      </c>
    </row>
    <row r="11" spans="1:9" ht="40.5" customHeight="1">
      <c r="B11" s="14"/>
      <c r="C11" s="16"/>
      <c r="H11">
        <f ca="1"/>
        <v>0</v>
      </c>
      <c r="I11" t="e">
        <f t="array" aca="1" ref="I11" ca="1">INDEX(H$2:H$11,SMALL(IF(COUNTIF(B$2:B$11,H$2:H$11)=0,ROW(H$2:H$11)-1,""),ROW(A10)))</f>
        <v>#NUM!</v>
      </c>
    </row>
    <row r="12" spans="1:9">
      <c r="H12" t="e">
        <f ca="1"/>
        <v>#N/A</v>
      </c>
    </row>
    <row r="13" spans="1:9">
      <c r="H13" t="e">
        <f ca="1"/>
        <v>#N/A</v>
      </c>
    </row>
    <row r="14" spans="1:9">
      <c r="H14" t="e">
        <f ca="1"/>
        <v>#N/A</v>
      </c>
    </row>
    <row r="15" spans="1:9">
      <c r="H15" t="e">
        <f ca="1"/>
        <v>#N/A</v>
      </c>
    </row>
  </sheetData>
  <dataValidations count="3">
    <dataValidation type="list" allowBlank="1" showInputMessage="1" showErrorMessage="1" sqref="A2">
      <formula1>liste</formula1>
    </dataValidation>
    <dataValidation type="list" allowBlank="1" showInputMessage="1" showErrorMessage="1" sqref="C2:C11">
      <formula1>"OK,NON"</formula1>
    </dataValidation>
    <dataValidation type="list" allowBlank="1" showInputMessage="1" showErrorMessage="1" sqref="B2:B11">
      <formula1>choix2</formula1>
    </dataValidation>
  </dataValidation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bdd</vt:lpstr>
      <vt:lpstr>dept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siegfried janet</dc:creator>
  <cp:lastModifiedBy>tulipe</cp:lastModifiedBy>
  <dcterms:created xsi:type="dcterms:W3CDTF">2018-10-16T17:59:28Z</dcterms:created>
  <dcterms:modified xsi:type="dcterms:W3CDTF">2018-11-26T12:00:55Z</dcterms:modified>
</cp:coreProperties>
</file>