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40" windowWidth="18920" windowHeight="11020"/>
  </bookViews>
  <sheets>
    <sheet name="Feuil2" sheetId="2" r:id="rId1"/>
    <sheet name="Feuil3" sheetId="3" r:id="rId2"/>
  </sheets>
  <definedNames>
    <definedName name="alpha">OFFSET(Feuil3!$H$2,,,COUNTIF(Feuil3!$H:$H,"&gt;&lt;"))</definedName>
    <definedName name="bdd">OFFSET(Feuil3!$A$2:$C$2,,,ROWS(plage))</definedName>
    <definedName name="dept">Feuil3!$F$2</definedName>
    <definedName name="plage">OFFSET(Feuil3!$A$2,,,COUNTIF(Feuil3!$A:$A,"&gt;&lt;")-1)</definedName>
  </definedNames>
  <calcPr calcId="124519"/>
</workbook>
</file>

<file path=xl/calcChain.xml><?xml version="1.0" encoding="utf-8"?>
<calcChain xmlns="http://schemas.openxmlformats.org/spreadsheetml/2006/main">
  <c r="F5" i="2"/>
  <c r="F6"/>
  <c r="F7"/>
  <c r="F8"/>
  <c r="F9"/>
  <c r="F10"/>
  <c r="F11"/>
  <c r="F12"/>
  <c r="F13"/>
  <c r="F14"/>
  <c r="F15"/>
  <c r="F16"/>
  <c r="F17"/>
  <c r="F18"/>
  <c r="F4"/>
  <c r="B24" s="1"/>
  <c r="E4"/>
  <c r="C5"/>
  <c r="C6"/>
  <c r="C8"/>
  <c r="C9"/>
  <c r="C10"/>
  <c r="C11"/>
  <c r="C12"/>
  <c r="C13"/>
  <c r="C14"/>
  <c r="C15"/>
  <c r="C16"/>
  <c r="C17"/>
  <c r="C18"/>
  <c r="E5"/>
  <c r="E6"/>
  <c r="E7"/>
  <c r="C7" s="1"/>
  <c r="E8"/>
  <c r="E9"/>
  <c r="E10"/>
  <c r="E11"/>
  <c r="E12"/>
  <c r="E13"/>
  <c r="E14"/>
  <c r="E15"/>
  <c r="E16"/>
  <c r="E17"/>
  <c r="E18"/>
  <c r="C4"/>
  <c r="C19" s="1"/>
  <c r="H21" i="3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2"/>
  <c r="F12"/>
  <c r="H12" s="1"/>
  <c r="F13"/>
  <c r="H13" s="1"/>
  <c r="F14"/>
  <c r="H14" s="1"/>
  <c r="F15"/>
  <c r="H15" s="1"/>
  <c r="F16"/>
  <c r="H16" s="1"/>
  <c r="F17"/>
  <c r="H17" s="1"/>
  <c r="F18"/>
  <c r="H18" s="1"/>
  <c r="F19"/>
  <c r="H19" s="1"/>
  <c r="F20"/>
  <c r="H20" s="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D52"/>
  <c r="B31" i="2" l="1"/>
  <c r="D31" s="1"/>
  <c r="B29"/>
  <c r="D29" s="1"/>
  <c r="B27"/>
  <c r="B25"/>
  <c r="D25" s="1"/>
  <c r="B23"/>
  <c r="D23" s="1"/>
  <c r="B30"/>
  <c r="B28"/>
  <c r="D28" s="1"/>
  <c r="B26"/>
  <c r="D26" s="1"/>
  <c r="B22"/>
  <c r="D22" s="1"/>
  <c r="D24"/>
  <c r="D27"/>
  <c r="D30"/>
  <c r="E11" i="3"/>
  <c r="F11" s="1"/>
  <c r="H11" s="1"/>
  <c r="E9"/>
  <c r="F9" s="1"/>
  <c r="H9" s="1"/>
  <c r="E4"/>
  <c r="F4" s="1"/>
  <c r="H4" s="1"/>
  <c r="E3"/>
  <c r="F3" s="1"/>
  <c r="H3" s="1"/>
  <c r="E5"/>
  <c r="F5" s="1"/>
  <c r="H5" s="1"/>
  <c r="E10"/>
  <c r="F10" s="1"/>
  <c r="H10" s="1"/>
  <c r="E6"/>
  <c r="F6" s="1"/>
  <c r="H6" s="1"/>
  <c r="E2"/>
  <c r="F2" s="1"/>
  <c r="H2" s="1"/>
  <c r="E8"/>
  <c r="F8" s="1"/>
  <c r="H8" s="1"/>
  <c r="E7"/>
  <c r="F7" s="1"/>
  <c r="H7" s="1"/>
</calcChain>
</file>

<file path=xl/sharedStrings.xml><?xml version="1.0" encoding="utf-8"?>
<sst xmlns="http://schemas.openxmlformats.org/spreadsheetml/2006/main" count="26" uniqueCount="24">
  <si>
    <t>Carburant</t>
  </si>
  <si>
    <t>Stylisme</t>
  </si>
  <si>
    <t>Fourniture Studio</t>
  </si>
  <si>
    <t>Déplacement</t>
  </si>
  <si>
    <t>Parking</t>
  </si>
  <si>
    <t>Péage</t>
  </si>
  <si>
    <t>Taxi</t>
  </si>
  <si>
    <t>Hotel</t>
  </si>
  <si>
    <t>HT</t>
  </si>
  <si>
    <t>TTC</t>
  </si>
  <si>
    <t>total ht</t>
  </si>
  <si>
    <t>quoi</t>
  </si>
  <si>
    <t>code
(c'est toi qui le choisis)</t>
  </si>
  <si>
    <t>Aepas</t>
  </si>
  <si>
    <t>Fourniture Déco</t>
  </si>
  <si>
    <t>A</t>
  </si>
  <si>
    <t>taux de tva
(a renseigner)</t>
  </si>
  <si>
    <t>rappel  du taux</t>
  </si>
  <si>
    <t>F</t>
  </si>
  <si>
    <t>rappel index</t>
  </si>
  <si>
    <t>pre_choix</t>
  </si>
  <si>
    <t>choix</t>
  </si>
  <si>
    <t>saisie manuelle</t>
  </si>
  <si>
    <t>seuls les index trouvés sont repertoriés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</si>
</sst>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0.0%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0" borderId="0"/>
  </cellStyleXfs>
  <cellXfs count="21">
    <xf numFmtId="0" fontId="0" fillId="0" borderId="0" xfId="0"/>
    <xf numFmtId="164" fontId="1" fillId="0" borderId="0" xfId="1" applyNumberFormat="1" applyFont="1"/>
    <xf numFmtId="0" fontId="0" fillId="2" borderId="0" xfId="0" applyFill="1"/>
    <xf numFmtId="0" fontId="2" fillId="0" borderId="0" xfId="0" applyFont="1"/>
    <xf numFmtId="0" fontId="0" fillId="0" borderId="0" xfId="0" applyAlignment="1">
      <alignment wrapText="1"/>
    </xf>
    <xf numFmtId="164" fontId="0" fillId="0" borderId="0" xfId="1" applyNumberFormat="1" applyFont="1"/>
    <xf numFmtId="0" fontId="1" fillId="0" borderId="0" xfId="3"/>
    <xf numFmtId="44" fontId="0" fillId="0" borderId="0" xfId="0" applyNumberFormat="1"/>
    <xf numFmtId="0" fontId="0" fillId="3" borderId="1" xfId="0" applyFill="1" applyBorder="1"/>
    <xf numFmtId="44" fontId="0" fillId="3" borderId="1" xfId="2" applyFont="1" applyFill="1" applyBorder="1"/>
    <xf numFmtId="0" fontId="0" fillId="5" borderId="1" xfId="0" applyFill="1" applyBorder="1"/>
    <xf numFmtId="0" fontId="0" fillId="4" borderId="1" xfId="0" applyFill="1" applyBorder="1"/>
    <xf numFmtId="44" fontId="0" fillId="4" borderId="1" xfId="2" applyFont="1" applyFill="1" applyBorder="1"/>
    <xf numFmtId="0" fontId="0" fillId="0" borderId="0" xfId="0" applyFill="1"/>
    <xf numFmtId="0" fontId="0" fillId="0" borderId="0" xfId="0" applyAlignment="1">
      <alignment horizontal="center"/>
    </xf>
    <xf numFmtId="0" fontId="0" fillId="4" borderId="1" xfId="0" applyFill="1" applyBorder="1" applyAlignment="1">
      <alignment horizontal="center"/>
    </xf>
    <xf numFmtId="164" fontId="0" fillId="0" borderId="0" xfId="1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0" xfId="0" applyFill="1"/>
    <xf numFmtId="44" fontId="3" fillId="6" borderId="0" xfId="0" applyNumberFormat="1" applyFont="1" applyFill="1"/>
  </cellXfs>
  <cellStyles count="5">
    <cellStyle name="Monétaire" xfId="2" builtinId="4"/>
    <cellStyle name="Normal" xfId="0" builtinId="0"/>
    <cellStyle name="Pourcentage" xfId="1" builtinId="5"/>
    <cellStyle name="Style 1" xfId="3"/>
    <cellStyle name="Styl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88900</xdr:colOff>
      <xdr:row>6</xdr:row>
      <xdr:rowOff>177800</xdr:rowOff>
    </xdr:from>
    <xdr:to>
      <xdr:col>14</xdr:col>
      <xdr:colOff>419100</xdr:colOff>
      <xdr:row>18</xdr:row>
      <xdr:rowOff>107950</xdr:rowOff>
    </xdr:to>
    <xdr:sp macro="" textlink="">
      <xdr:nvSpPr>
        <xdr:cNvPr id="2" name="ZoneTexte 1"/>
        <xdr:cNvSpPr txBox="1"/>
      </xdr:nvSpPr>
      <xdr:spPr>
        <a:xfrm>
          <a:off x="8115300" y="1282700"/>
          <a:ext cx="3378200" cy="2139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Dans la colonne A, selection soit via liste déroulante ou reprise via le début de saisie avec une saisie automatique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Exemple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Fact  Repas de 30 Euros TTC avec TVA  à 19,6%, avec en saisie manuel que le 30 dans la colonne TTC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Le taux a 19,6% est remplie et calculer grace au paramétrage que repas est en TVA 19,6%</a:t>
          </a:r>
          <a:r>
            <a:rPr lang="fr-FR"/>
            <a:t> </a:t>
          </a:r>
          <a:endParaRPr lang="fr-FR" sz="1100"/>
        </a:p>
      </xdr:txBody>
    </xdr:sp>
    <xdr:clientData/>
  </xdr:twoCellAnchor>
  <xdr:twoCellAnchor>
    <xdr:from>
      <xdr:col>0</xdr:col>
      <xdr:colOff>412750</xdr:colOff>
      <xdr:row>19</xdr:row>
      <xdr:rowOff>177800</xdr:rowOff>
    </xdr:from>
    <xdr:to>
      <xdr:col>4</xdr:col>
      <xdr:colOff>209550</xdr:colOff>
      <xdr:row>31</xdr:row>
      <xdr:rowOff>120650</xdr:rowOff>
    </xdr:to>
    <xdr:sp macro="" textlink="">
      <xdr:nvSpPr>
        <xdr:cNvPr id="3" name="ZoneTexte 2"/>
        <xdr:cNvSpPr txBox="1"/>
      </xdr:nvSpPr>
      <xdr:spPr>
        <a:xfrm>
          <a:off x="412750" y="3676650"/>
          <a:ext cx="3409950" cy="21526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endParaRPr lang="fr-FR" sz="1100">
            <a:noFill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514350</xdr:colOff>
      <xdr:row>0</xdr:row>
      <xdr:rowOff>88900</xdr:rowOff>
    </xdr:from>
    <xdr:to>
      <xdr:col>10</xdr:col>
      <xdr:colOff>393700</xdr:colOff>
      <xdr:row>1</xdr:row>
      <xdr:rowOff>6350</xdr:rowOff>
    </xdr:to>
    <xdr:sp macro="" textlink="">
      <xdr:nvSpPr>
        <xdr:cNvPr id="2" name="ZoneTexte 1"/>
        <xdr:cNvSpPr txBox="1"/>
      </xdr:nvSpPr>
      <xdr:spPr>
        <a:xfrm>
          <a:off x="5080000" y="88900"/>
          <a:ext cx="5213350" cy="469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partie techniqe servant a la confection de la liste en fonction du choix d'</a:t>
          </a:r>
          <a:r>
            <a:rPr lang="fr-FR" sz="1100" baseline="0"/>
            <a:t> initiale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33"/>
  <sheetViews>
    <sheetView tabSelected="1" workbookViewId="0">
      <selection activeCell="J18" sqref="J18"/>
    </sheetView>
  </sheetViews>
  <sheetFormatPr baseColWidth="10" defaultRowHeight="14.5"/>
  <cols>
    <col min="1" max="1" width="9.36328125" customWidth="1"/>
    <col min="2" max="2" width="15.1796875" customWidth="1"/>
    <col min="4" max="4" width="16.26953125" customWidth="1"/>
    <col min="5" max="5" width="18.7265625" customWidth="1"/>
    <col min="6" max="6" width="10.90625" style="14"/>
  </cols>
  <sheetData>
    <row r="1" spans="1:8">
      <c r="G1" s="1"/>
    </row>
    <row r="2" spans="1:8">
      <c r="D2" s="19" t="s">
        <v>22</v>
      </c>
    </row>
    <row r="3" spans="1:8">
      <c r="A3" s="3" t="s">
        <v>20</v>
      </c>
      <c r="B3" s="17" t="s">
        <v>21</v>
      </c>
      <c r="C3" t="s">
        <v>8</v>
      </c>
      <c r="D3" s="19" t="s">
        <v>9</v>
      </c>
      <c r="E3" s="5" t="s">
        <v>17</v>
      </c>
      <c r="F3" s="16" t="s">
        <v>19</v>
      </c>
    </row>
    <row r="4" spans="1:8">
      <c r="A4" s="11" t="s">
        <v>15</v>
      </c>
      <c r="B4" s="11" t="s">
        <v>13</v>
      </c>
      <c r="C4" s="12">
        <f t="shared" ref="C4:C18" ca="1" si="0">IF(D4="","",D4/("1,"&amp;IF(E4&lt;10,0&amp;E4,E4*10))*1)</f>
        <v>25.083612040133779</v>
      </c>
      <c r="D4" s="18">
        <v>30</v>
      </c>
      <c r="E4" s="15">
        <f ca="1">IF($B4="","",VLOOKUP($B4,bdd,3,0))</f>
        <v>19.600000000000001</v>
      </c>
      <c r="F4" s="15">
        <f ca="1">IF($B4="","",VLOOKUP($B4,bdd,2,0))</f>
        <v>1</v>
      </c>
    </row>
    <row r="5" spans="1:8">
      <c r="A5" s="11"/>
      <c r="B5" s="11"/>
      <c r="C5" s="12" t="str">
        <f t="shared" si="0"/>
        <v/>
      </c>
      <c r="D5" s="18"/>
      <c r="E5" s="15" t="str">
        <f>IF(B5="","",VLOOKUP(B5,bdd,3,0))</f>
        <v/>
      </c>
      <c r="F5" s="15" t="str">
        <f>IF($B5="","",VLOOKUP($B5,bdd,2,0))</f>
        <v/>
      </c>
    </row>
    <row r="6" spans="1:8">
      <c r="A6" s="11"/>
      <c r="B6" s="11"/>
      <c r="C6" s="12" t="str">
        <f t="shared" si="0"/>
        <v/>
      </c>
      <c r="D6" s="18"/>
      <c r="E6" s="15" t="str">
        <f>IF(B6="","",VLOOKUP(B6,bdd,3,0))</f>
        <v/>
      </c>
      <c r="F6" s="15" t="str">
        <f>IF($B6="","",VLOOKUP($B6,bdd,2,0))</f>
        <v/>
      </c>
    </row>
    <row r="7" spans="1:8">
      <c r="A7" s="11" t="s">
        <v>18</v>
      </c>
      <c r="B7" s="11" t="s">
        <v>14</v>
      </c>
      <c r="C7" s="12">
        <f t="shared" ca="1" si="0"/>
        <v>186.91588785046727</v>
      </c>
      <c r="D7" s="18">
        <v>200</v>
      </c>
      <c r="E7" s="15">
        <f ca="1">IF(B7="","",VLOOKUP(B7,bdd,3,0))</f>
        <v>7</v>
      </c>
      <c r="F7" s="15">
        <f ca="1">IF($B7="","",VLOOKUP($B7,bdd,2,0))</f>
        <v>4</v>
      </c>
      <c r="H7" s="7"/>
    </row>
    <row r="8" spans="1:8">
      <c r="A8" s="11"/>
      <c r="B8" s="11"/>
      <c r="C8" s="12" t="str">
        <f t="shared" si="0"/>
        <v/>
      </c>
      <c r="D8" s="18"/>
      <c r="E8" s="15" t="str">
        <f>IF(B8="","",VLOOKUP(B8,bdd,3,0))</f>
        <v/>
      </c>
      <c r="F8" s="15" t="str">
        <f>IF($B8="","",VLOOKUP($B8,bdd,2,0))</f>
        <v/>
      </c>
    </row>
    <row r="9" spans="1:8">
      <c r="A9" s="11"/>
      <c r="B9" s="11"/>
      <c r="C9" s="12" t="str">
        <f t="shared" si="0"/>
        <v/>
      </c>
      <c r="D9" s="18"/>
      <c r="E9" s="15" t="str">
        <f>IF(B9="","",VLOOKUP(B9,bdd,3,0))</f>
        <v/>
      </c>
      <c r="F9" s="15" t="str">
        <f>IF($B9="","",VLOOKUP($B9,bdd,2,0))</f>
        <v/>
      </c>
    </row>
    <row r="10" spans="1:8">
      <c r="A10" s="11"/>
      <c r="B10" s="11"/>
      <c r="C10" s="12" t="str">
        <f t="shared" si="0"/>
        <v/>
      </c>
      <c r="D10" s="18"/>
      <c r="E10" s="15" t="str">
        <f>IF(B10="","",VLOOKUP(B10,bdd,3,0))</f>
        <v/>
      </c>
      <c r="F10" s="15" t="str">
        <f>IF($B10="","",VLOOKUP($B10,bdd,2,0))</f>
        <v/>
      </c>
    </row>
    <row r="11" spans="1:8">
      <c r="A11" s="11"/>
      <c r="B11" s="11"/>
      <c r="C11" s="12" t="str">
        <f t="shared" si="0"/>
        <v/>
      </c>
      <c r="D11" s="18"/>
      <c r="E11" s="15" t="str">
        <f>IF(B11="","",VLOOKUP(B11,bdd,3,0))</f>
        <v/>
      </c>
      <c r="F11" s="15" t="str">
        <f>IF($B11="","",VLOOKUP($B11,bdd,2,0))</f>
        <v/>
      </c>
    </row>
    <row r="12" spans="1:8">
      <c r="A12" s="11"/>
      <c r="B12" s="11"/>
      <c r="C12" s="12" t="str">
        <f t="shared" si="0"/>
        <v/>
      </c>
      <c r="D12" s="18"/>
      <c r="E12" s="15" t="str">
        <f>IF(B12="","",VLOOKUP(B12,bdd,3,0))</f>
        <v/>
      </c>
      <c r="F12" s="15" t="str">
        <f>IF($B12="","",VLOOKUP($B12,bdd,2,0))</f>
        <v/>
      </c>
    </row>
    <row r="13" spans="1:8">
      <c r="A13" s="11"/>
      <c r="B13" s="11"/>
      <c r="C13" s="12" t="str">
        <f t="shared" si="0"/>
        <v/>
      </c>
      <c r="D13" s="18"/>
      <c r="E13" s="15" t="str">
        <f>IF(B13="","",VLOOKUP(B13,bdd,3,0))</f>
        <v/>
      </c>
      <c r="F13" s="15" t="str">
        <f>IF($B13="","",VLOOKUP($B13,bdd,2,0))</f>
        <v/>
      </c>
    </row>
    <row r="14" spans="1:8">
      <c r="A14" s="11"/>
      <c r="B14" s="11"/>
      <c r="C14" s="12" t="str">
        <f t="shared" si="0"/>
        <v/>
      </c>
      <c r="D14" s="18"/>
      <c r="E14" s="15" t="str">
        <f>IF(B14="","",VLOOKUP(B14,bdd,3,0))</f>
        <v/>
      </c>
      <c r="F14" s="15" t="str">
        <f>IF($B14="","",VLOOKUP($B14,bdd,2,0))</f>
        <v/>
      </c>
    </row>
    <row r="15" spans="1:8">
      <c r="A15" s="11"/>
      <c r="B15" s="11"/>
      <c r="C15" s="12" t="str">
        <f t="shared" si="0"/>
        <v/>
      </c>
      <c r="D15" s="18"/>
      <c r="E15" s="15" t="str">
        <f>IF(B15="","",VLOOKUP(B15,bdd,3,0))</f>
        <v/>
      </c>
      <c r="F15" s="15" t="str">
        <f>IF($B15="","",VLOOKUP($B15,bdd,2,0))</f>
        <v/>
      </c>
    </row>
    <row r="16" spans="1:8">
      <c r="A16" s="11"/>
      <c r="B16" s="11"/>
      <c r="C16" s="12" t="str">
        <f t="shared" si="0"/>
        <v/>
      </c>
      <c r="D16" s="18"/>
      <c r="E16" s="15" t="str">
        <f>IF(B16="","",VLOOKUP(B16,bdd,3,0))</f>
        <v/>
      </c>
      <c r="F16" s="15" t="str">
        <f>IF($B16="","",VLOOKUP($B16,bdd,2,0))</f>
        <v/>
      </c>
    </row>
    <row r="17" spans="1:6">
      <c r="A17" s="11"/>
      <c r="B17" s="11"/>
      <c r="C17" s="12" t="str">
        <f t="shared" si="0"/>
        <v/>
      </c>
      <c r="D17" s="18"/>
      <c r="E17" s="15" t="str">
        <f>IF(B17="","",VLOOKUP(B17,bdd,3,0))</f>
        <v/>
      </c>
      <c r="F17" s="15" t="str">
        <f>IF($B17="","",VLOOKUP($B17,bdd,2,0))</f>
        <v/>
      </c>
    </row>
    <row r="18" spans="1:6">
      <c r="A18" s="11"/>
      <c r="B18" s="11"/>
      <c r="C18" s="12" t="str">
        <f t="shared" si="0"/>
        <v/>
      </c>
      <c r="D18" s="10"/>
      <c r="E18" s="11" t="str">
        <f>IF(B18="","",VLOOKUP(B18,bdd,3,0))</f>
        <v/>
      </c>
      <c r="F18" s="15" t="str">
        <f>IF($B18="","",VLOOKUP($B18,bdd,2,0))</f>
        <v/>
      </c>
    </row>
    <row r="19" spans="1:6">
      <c r="A19" s="13"/>
      <c r="B19" s="13"/>
      <c r="C19" s="20">
        <f ca="1">SUM(C4:C18)</f>
        <v>211.99949989060104</v>
      </c>
      <c r="D19" s="13"/>
    </row>
    <row r="21" spans="1:6">
      <c r="D21" t="s">
        <v>10</v>
      </c>
    </row>
    <row r="22" spans="1:6">
      <c r="B22" s="8">
        <f ca="1">IF(ROW(A1)&gt;COUNT(F$4:F$18),"",SMALL(F$4:F$18,ROW(A1)))</f>
        <v>1</v>
      </c>
      <c r="C22" s="8"/>
      <c r="D22" s="9">
        <f ca="1">SUMIF(F$4:F$18,B22,C$4:C$18)</f>
        <v>25.083612040133779</v>
      </c>
    </row>
    <row r="23" spans="1:6">
      <c r="B23" s="8">
        <f t="shared" ref="B23:B31" ca="1" si="1">IF(ROW(A2)&gt;COUNT(F$4:F$18),"",SMALL(F$4:F$18,ROW(A2)))</f>
        <v>4</v>
      </c>
      <c r="C23" s="8"/>
      <c r="D23" s="9">
        <f t="shared" ref="D23:D31" ca="1" si="2">SUMIF(F$4:F$18,B23,C$4:C$18)</f>
        <v>186.91588785046727</v>
      </c>
    </row>
    <row r="24" spans="1:6">
      <c r="B24" s="8" t="str">
        <f t="shared" ca="1" si="1"/>
        <v/>
      </c>
      <c r="C24" s="8"/>
      <c r="D24" s="9">
        <f t="shared" ca="1" si="2"/>
        <v>0</v>
      </c>
    </row>
    <row r="25" spans="1:6">
      <c r="B25" s="8" t="str">
        <f t="shared" ca="1" si="1"/>
        <v/>
      </c>
      <c r="C25" s="8"/>
      <c r="D25" s="9">
        <f t="shared" ca="1" si="2"/>
        <v>0</v>
      </c>
    </row>
    <row r="26" spans="1:6">
      <c r="B26" s="8" t="str">
        <f t="shared" ca="1" si="1"/>
        <v/>
      </c>
      <c r="C26" s="8"/>
      <c r="D26" s="9">
        <f t="shared" ca="1" si="2"/>
        <v>0</v>
      </c>
    </row>
    <row r="27" spans="1:6">
      <c r="B27" s="8" t="str">
        <f t="shared" ca="1" si="1"/>
        <v/>
      </c>
      <c r="C27" s="8"/>
      <c r="D27" s="9">
        <f t="shared" ca="1" si="2"/>
        <v>0</v>
      </c>
    </row>
    <row r="28" spans="1:6">
      <c r="B28" s="8" t="str">
        <f t="shared" ca="1" si="1"/>
        <v/>
      </c>
      <c r="C28" s="8"/>
      <c r="D28" s="9">
        <f t="shared" ca="1" si="2"/>
        <v>0</v>
      </c>
    </row>
    <row r="29" spans="1:6">
      <c r="B29" s="8" t="str">
        <f t="shared" ca="1" si="1"/>
        <v/>
      </c>
      <c r="C29" s="8"/>
      <c r="D29" s="9">
        <f t="shared" ca="1" si="2"/>
        <v>0</v>
      </c>
    </row>
    <row r="30" spans="1:6">
      <c r="B30" s="8" t="str">
        <f t="shared" ca="1" si="1"/>
        <v/>
      </c>
      <c r="C30" s="8"/>
      <c r="D30" s="9">
        <f t="shared" ca="1" si="2"/>
        <v>0</v>
      </c>
    </row>
    <row r="31" spans="1:6">
      <c r="B31" s="8" t="str">
        <f t="shared" ca="1" si="1"/>
        <v/>
      </c>
      <c r="C31" s="8"/>
      <c r="D31" s="9">
        <f t="shared" ca="1" si="2"/>
        <v>0</v>
      </c>
    </row>
    <row r="33" spans="2:2">
      <c r="B33" t="s">
        <v>23</v>
      </c>
    </row>
  </sheetData>
  <dataValidations count="2">
    <dataValidation type="list" allowBlank="1" showInputMessage="1" showErrorMessage="1" sqref="B4:B18">
      <formula1>OFFSET(dept,MATCH(A4,alpha,0)-1,,COUNTIF(alpha,A4))</formula1>
    </dataValidation>
    <dataValidation type="list" allowBlank="1" showInputMessage="1" showErrorMessage="1" sqref="A4:A18">
      <formula1>alpha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52"/>
  <sheetViews>
    <sheetView workbookViewId="0">
      <selection activeCell="C14" sqref="C14"/>
    </sheetView>
  </sheetViews>
  <sheetFormatPr baseColWidth="10" defaultRowHeight="14.5"/>
  <cols>
    <col min="1" max="1" width="21.90625" customWidth="1"/>
    <col min="2" max="2" width="28.90625" customWidth="1"/>
    <col min="3" max="3" width="14.54296875" customWidth="1"/>
  </cols>
  <sheetData>
    <row r="1" spans="1:8" ht="29">
      <c r="A1" t="s">
        <v>11</v>
      </c>
      <c r="B1" s="4" t="s">
        <v>12</v>
      </c>
      <c r="C1" s="4" t="s">
        <v>16</v>
      </c>
    </row>
    <row r="2" spans="1:8">
      <c r="A2" t="s">
        <v>13</v>
      </c>
      <c r="B2">
        <v>1</v>
      </c>
      <c r="C2" s="6">
        <v>19.600000000000001</v>
      </c>
      <c r="D2">
        <f ca="1">IF(ROW(A1)&gt;ROWS(plage),"",CODE(A2)+SUMPRODUCT(--(CODE(A$2:A2)=CODE(A2))))</f>
        <v>66</v>
      </c>
      <c r="E2">
        <f ca="1">IF(ROW(A1)&gt;ROWS(plage),"",SMALL(D$2:D$110,ROW(A1)))</f>
        <v>66</v>
      </c>
      <c r="F2" t="str">
        <f ca="1">IF(ROW(A1)&gt;ROWS(plage),"",INDEX(A$2:A$11,MATCH(E2,D$2:D$11,0)))</f>
        <v>Aepas</v>
      </c>
      <c r="H2" t="str">
        <f ca="1">LEFT(F2)</f>
        <v>A</v>
      </c>
    </row>
    <row r="3" spans="1:8">
      <c r="A3" t="s">
        <v>0</v>
      </c>
      <c r="B3">
        <v>2</v>
      </c>
      <c r="C3" s="6">
        <v>19.600000000000001</v>
      </c>
      <c r="D3">
        <f ca="1">IF(ROW(A2)&gt;ROWS(plage),"",CODE(A3)+SUMPRODUCT(--(CODE(A$2:A3)=CODE(A3))))</f>
        <v>68</v>
      </c>
      <c r="E3">
        <f ca="1">IF(ROW(A2)&gt;ROWS(plage),"",SMALL(D$2:D$110,ROW(A2)))</f>
        <v>68</v>
      </c>
      <c r="F3" t="str">
        <f ca="1">IF(ROW(A2)&gt;ROWS(plage),"",INDEX(A$2:A$11,MATCH(E3,D$2:D$11,0)))</f>
        <v>Carburant</v>
      </c>
      <c r="H3" t="str">
        <f t="shared" ref="H3:H51" ca="1" si="0">LEFT(F3)</f>
        <v>C</v>
      </c>
    </row>
    <row r="4" spans="1:8">
      <c r="A4" t="s">
        <v>1</v>
      </c>
      <c r="B4">
        <v>3</v>
      </c>
      <c r="C4" s="6">
        <v>19.600000000000001</v>
      </c>
      <c r="D4">
        <f ca="1">IF(ROW(A3)&gt;ROWS(plage),"",CODE(A4)+SUMPRODUCT(--(CODE(A$2:A4)=CODE(A4))))</f>
        <v>84</v>
      </c>
      <c r="E4">
        <f ca="1">IF(ROW(A3)&gt;ROWS(plage),"",SMALL(D$2:D$110,ROW(A3)))</f>
        <v>69</v>
      </c>
      <c r="F4" t="str">
        <f ca="1">IF(ROW(A3)&gt;ROWS(plage),"",INDEX(A$2:A$11,MATCH(E4,D$2:D$11,0)))</f>
        <v>Déplacement</v>
      </c>
      <c r="H4" t="str">
        <f t="shared" ca="1" si="0"/>
        <v>D</v>
      </c>
    </row>
    <row r="5" spans="1:8">
      <c r="A5" t="s">
        <v>14</v>
      </c>
      <c r="B5">
        <v>4</v>
      </c>
      <c r="C5" s="6">
        <v>7</v>
      </c>
      <c r="D5">
        <f ca="1">IF(ROW(A4)&gt;ROWS(plage),"",CODE(A5)+SUMPRODUCT(--(CODE(A$2:A5)=CODE(A5))))</f>
        <v>71</v>
      </c>
      <c r="E5">
        <f ca="1">IF(ROW(A4)&gt;ROWS(plage),"",SMALL(D$2:D$110,ROW(A4)))</f>
        <v>71</v>
      </c>
      <c r="F5" t="str">
        <f ca="1">IF(ROW(A4)&gt;ROWS(plage),"",INDEX(A$2:A$11,MATCH(E5,D$2:D$11,0)))</f>
        <v>Fourniture Déco</v>
      </c>
      <c r="H5" t="str">
        <f t="shared" ca="1" si="0"/>
        <v>F</v>
      </c>
    </row>
    <row r="6" spans="1:8">
      <c r="A6" t="s">
        <v>2</v>
      </c>
      <c r="B6">
        <v>5</v>
      </c>
      <c r="C6" s="6">
        <v>7</v>
      </c>
      <c r="D6">
        <f ca="1">IF(ROW(A5)&gt;ROWS(plage),"",CODE(A6)+SUMPRODUCT(--(CODE(A$2:A6)=CODE(A6))))</f>
        <v>72</v>
      </c>
      <c r="E6">
        <f ca="1">IF(ROW(A5)&gt;ROWS(plage),"",SMALL(D$2:D$110,ROW(A5)))</f>
        <v>72</v>
      </c>
      <c r="F6" t="str">
        <f ca="1">IF(ROW(A5)&gt;ROWS(plage),"",INDEX(A$2:A$11,MATCH(E6,D$2:D$11,0)))</f>
        <v>Fourniture Studio</v>
      </c>
      <c r="H6" t="str">
        <f t="shared" ca="1" si="0"/>
        <v>F</v>
      </c>
    </row>
    <row r="7" spans="1:8">
      <c r="A7" t="s">
        <v>3</v>
      </c>
      <c r="B7">
        <v>6</v>
      </c>
      <c r="C7" s="6">
        <v>19.600000000000001</v>
      </c>
      <c r="D7">
        <f ca="1">IF(ROW(A6)&gt;ROWS(plage),"",CODE(A7)+SUMPRODUCT(--(CODE(A$2:A7)=CODE(A7))))</f>
        <v>69</v>
      </c>
      <c r="E7">
        <f ca="1">IF(ROW(A6)&gt;ROWS(plage),"",SMALL(D$2:D$110,ROW(A6)))</f>
        <v>73</v>
      </c>
      <c r="F7" t="str">
        <f ca="1">IF(ROW(A6)&gt;ROWS(plage),"",INDEX(A$2:A$11,MATCH(E7,D$2:D$11,0)))</f>
        <v>Hotel</v>
      </c>
      <c r="H7" t="str">
        <f t="shared" ca="1" si="0"/>
        <v>H</v>
      </c>
    </row>
    <row r="8" spans="1:8">
      <c r="A8" t="s">
        <v>4</v>
      </c>
      <c r="B8">
        <v>7</v>
      </c>
      <c r="C8" s="6">
        <v>5</v>
      </c>
      <c r="D8">
        <f ca="1">IF(ROW(A7)&gt;ROWS(plage),"",CODE(A8)+SUMPRODUCT(--(CODE(A$2:A8)=CODE(A8))))</f>
        <v>81</v>
      </c>
      <c r="E8">
        <f ca="1">IF(ROW(A7)&gt;ROWS(plage),"",SMALL(D$2:D$110,ROW(A7)))</f>
        <v>81</v>
      </c>
      <c r="F8" t="str">
        <f ca="1">IF(ROW(A7)&gt;ROWS(plage),"",INDEX(A$2:A$11,MATCH(E8,D$2:D$11,0)))</f>
        <v>Parking</v>
      </c>
      <c r="H8" t="str">
        <f t="shared" ca="1" si="0"/>
        <v>P</v>
      </c>
    </row>
    <row r="9" spans="1:8">
      <c r="A9" t="s">
        <v>5</v>
      </c>
      <c r="B9">
        <v>8</v>
      </c>
      <c r="C9" s="6">
        <v>19.600000000000001</v>
      </c>
      <c r="D9">
        <f ca="1">IF(ROW(A8)&gt;ROWS(plage),"",CODE(A9)+SUMPRODUCT(--(CODE(A$2:A9)=CODE(A9))))</f>
        <v>82</v>
      </c>
      <c r="E9">
        <f ca="1">IF(ROW(A8)&gt;ROWS(plage),"",SMALL(D$2:D$110,ROW(A8)))</f>
        <v>82</v>
      </c>
      <c r="F9" t="str">
        <f ca="1">IF(ROW(A8)&gt;ROWS(plage),"",INDEX(A$2:A$11,MATCH(E9,D$2:D$11,0)))</f>
        <v>Péage</v>
      </c>
      <c r="H9" t="str">
        <f t="shared" ca="1" si="0"/>
        <v>P</v>
      </c>
    </row>
    <row r="10" spans="1:8">
      <c r="A10" t="s">
        <v>6</v>
      </c>
      <c r="B10">
        <v>9</v>
      </c>
      <c r="C10" s="6">
        <v>7</v>
      </c>
      <c r="D10">
        <f ca="1">IF(ROW(A9)&gt;ROWS(plage),"",CODE(A10)+SUMPRODUCT(--(CODE(A$2:A10)=CODE(A10))))</f>
        <v>85</v>
      </c>
      <c r="E10">
        <f ca="1">IF(ROW(A9)&gt;ROWS(plage),"",SMALL(D$2:D$110,ROW(A9)))</f>
        <v>84</v>
      </c>
      <c r="F10" t="str">
        <f ca="1">IF(ROW(A9)&gt;ROWS(plage),"",INDEX(A$2:A$11,MATCH(E10,D$2:D$11,0)))</f>
        <v>Stylisme</v>
      </c>
      <c r="H10" t="str">
        <f t="shared" ca="1" si="0"/>
        <v>S</v>
      </c>
    </row>
    <row r="11" spans="1:8">
      <c r="A11" t="s">
        <v>7</v>
      </c>
      <c r="B11">
        <v>10</v>
      </c>
      <c r="C11" s="6">
        <v>7</v>
      </c>
      <c r="D11">
        <f ca="1">IF(ROW(A10)&gt;ROWS(plage),"",CODE(A11)+SUMPRODUCT(--(CODE(A$2:A11)=CODE(A11))))</f>
        <v>73</v>
      </c>
      <c r="E11">
        <f ca="1">IF(ROW(A10)&gt;ROWS(plage),"",SMALL(D$2:D$110,ROW(A10)))</f>
        <v>85</v>
      </c>
      <c r="F11" t="str">
        <f ca="1">IF(ROW(A10)&gt;ROWS(plage),"",INDEX(A$2:A$11,MATCH(E11,D$2:D$11,0)))</f>
        <v>Taxi</v>
      </c>
      <c r="H11" t="str">
        <f t="shared" ca="1" si="0"/>
        <v>T</v>
      </c>
    </row>
    <row r="12" spans="1:8">
      <c r="D12" t="str">
        <f ca="1">IF(ROW(A11)&gt;ROWS(plage),"",CODE(A12)+SUMPRODUCT(--(CODE(A$2:A12)=CODE(A12))))</f>
        <v/>
      </c>
      <c r="E12" t="str">
        <f ca="1">IF(ROW(A11)&gt;ROWS(plage),"",SMALL(D$2:D$110,ROW(A11)))</f>
        <v/>
      </c>
      <c r="F12" t="str">
        <f ca="1">IF(ROW(A11)&gt;ROWS(plage),"",INDEX(A$2:A$11,MATCH(E12,D$2:D$11,0)))</f>
        <v/>
      </c>
      <c r="H12" t="str">
        <f t="shared" ca="1" si="0"/>
        <v/>
      </c>
    </row>
    <row r="13" spans="1:8">
      <c r="D13" t="str">
        <f ca="1">IF(ROW(A12)&gt;ROWS(plage),"",CODE(A13)+SUMPRODUCT(--(CODE(A$2:A13)=CODE(A13))))</f>
        <v/>
      </c>
      <c r="E13" t="str">
        <f ca="1">IF(ROW(A12)&gt;ROWS(plage),"",SMALL(D$2:D$110,ROW(A12)))</f>
        <v/>
      </c>
      <c r="F13" t="str">
        <f ca="1">IF(ROW(A12)&gt;ROWS(plage),"",INDEX(A$2:A$11,MATCH(E13,D$2:D$11,0)))</f>
        <v/>
      </c>
      <c r="H13" t="str">
        <f t="shared" ca="1" si="0"/>
        <v/>
      </c>
    </row>
    <row r="14" spans="1:8">
      <c r="D14" t="str">
        <f ca="1">IF(ROW(A13)&gt;ROWS(plage),"",CODE(A14)+SUMPRODUCT(--(CODE(A$2:A14)=CODE(A14))))</f>
        <v/>
      </c>
      <c r="E14" t="str">
        <f ca="1">IF(ROW(A13)&gt;ROWS(plage),"",SMALL(D$2:D$110,ROW(A13)))</f>
        <v/>
      </c>
      <c r="F14" t="str">
        <f ca="1">IF(ROW(A13)&gt;ROWS(plage),"",INDEX(A$2:A$11,MATCH(E14,D$2:D$11,0)))</f>
        <v/>
      </c>
      <c r="H14" t="str">
        <f t="shared" ca="1" si="0"/>
        <v/>
      </c>
    </row>
    <row r="15" spans="1:8">
      <c r="D15" t="str">
        <f ca="1">IF(ROW(A14)&gt;ROWS(plage),"",CODE(A15)+SUMPRODUCT(--(CODE(A$2:A15)=CODE(A15))))</f>
        <v/>
      </c>
      <c r="E15" t="str">
        <f ca="1">IF(ROW(A14)&gt;ROWS(plage),"",SMALL(D$2:D$110,ROW(A14)))</f>
        <v/>
      </c>
      <c r="F15" t="str">
        <f ca="1">IF(ROW(A14)&gt;ROWS(plage),"",INDEX(A$2:A$11,MATCH(E15,D$2:D$11,0)))</f>
        <v/>
      </c>
      <c r="H15" t="str">
        <f t="shared" ca="1" si="0"/>
        <v/>
      </c>
    </row>
    <row r="16" spans="1:8">
      <c r="D16" t="str">
        <f ca="1">IF(ROW(A15)&gt;ROWS(plage),"",CODE(A16)+SUMPRODUCT(--(CODE(A$2:A16)=CODE(A16))))</f>
        <v/>
      </c>
      <c r="E16" t="str">
        <f ca="1">IF(ROW(A15)&gt;ROWS(plage),"",SMALL(D$2:D$110,ROW(A15)))</f>
        <v/>
      </c>
      <c r="F16" t="str">
        <f ca="1">IF(ROW(A15)&gt;ROWS(plage),"",INDEX(A$2:A$11,MATCH(E16,D$2:D$11,0)))</f>
        <v/>
      </c>
      <c r="H16" t="str">
        <f t="shared" ca="1" si="0"/>
        <v/>
      </c>
    </row>
    <row r="17" spans="4:8">
      <c r="D17" t="str">
        <f ca="1">IF(ROW(A16)&gt;ROWS(plage),"",CODE(A17)+SUMPRODUCT(--(CODE(A$2:A17)=CODE(A17))))</f>
        <v/>
      </c>
      <c r="E17" t="str">
        <f ca="1">IF(ROW(A16)&gt;ROWS(plage),"",SMALL(D$2:D$110,ROW(A16)))</f>
        <v/>
      </c>
      <c r="F17" t="str">
        <f ca="1">IF(ROW(A16)&gt;ROWS(plage),"",INDEX(A$2:A$11,MATCH(E17,D$2:D$11,0)))</f>
        <v/>
      </c>
      <c r="H17" t="str">
        <f t="shared" ca="1" si="0"/>
        <v/>
      </c>
    </row>
    <row r="18" spans="4:8">
      <c r="D18" t="str">
        <f ca="1">IF(ROW(A17)&gt;ROWS(plage),"",CODE(A18)+SUMPRODUCT(--(CODE(A$2:A18)=CODE(A18))))</f>
        <v/>
      </c>
      <c r="E18" t="str">
        <f ca="1">IF(ROW(A17)&gt;ROWS(plage),"",SMALL(D$2:D$110,ROW(A17)))</f>
        <v/>
      </c>
      <c r="F18" t="str">
        <f ca="1">IF(ROW(A17)&gt;ROWS(plage),"",INDEX(A$2:A$11,MATCH(E18,D$2:D$11,0)))</f>
        <v/>
      </c>
      <c r="H18" t="str">
        <f t="shared" ca="1" si="0"/>
        <v/>
      </c>
    </row>
    <row r="19" spans="4:8">
      <c r="D19" t="str">
        <f ca="1">IF(ROW(A18)&gt;ROWS(plage),"",CODE(A19)+SUMPRODUCT(--(CODE(A$2:A19)=CODE(A19))))</f>
        <v/>
      </c>
      <c r="E19" t="str">
        <f ca="1">IF(ROW(A18)&gt;ROWS(plage),"",SMALL(D$2:D$110,ROW(A18)))</f>
        <v/>
      </c>
      <c r="F19" t="str">
        <f ca="1">IF(ROW(A18)&gt;ROWS(plage),"",INDEX(A$2:A$11,MATCH(E19,D$2:D$11,0)))</f>
        <v/>
      </c>
      <c r="H19" t="str">
        <f t="shared" ca="1" si="0"/>
        <v/>
      </c>
    </row>
    <row r="20" spans="4:8">
      <c r="D20" t="str">
        <f ca="1">IF(ROW(A19)&gt;ROWS(plage),"",CODE(A20)+SUMPRODUCT(--(CODE(A$2:A20)=CODE(A20))))</f>
        <v/>
      </c>
      <c r="E20" t="str">
        <f ca="1">IF(ROW(A19)&gt;ROWS(plage),"",SMALL(D$2:D$110,ROW(A19)))</f>
        <v/>
      </c>
      <c r="F20" t="str">
        <f ca="1">IF(ROW(A19)&gt;ROWS(plage),"",INDEX(A$2:A$11,MATCH(E20,D$2:D$11,0)))</f>
        <v/>
      </c>
      <c r="H20" t="str">
        <f t="shared" ca="1" si="0"/>
        <v/>
      </c>
    </row>
    <row r="21" spans="4:8">
      <c r="D21" t="str">
        <f ca="1">IF(ROW(A20)&gt;ROWS(plage),"",CODE(A21)+SUMPRODUCT(--(CODE(A$2:A21)=CODE(A21))))</f>
        <v/>
      </c>
      <c r="E21" t="str">
        <f ca="1">IF(ROW(A20)&gt;ROWS(plage),"",SMALL(D$2:D$110,ROW(A20)))</f>
        <v/>
      </c>
      <c r="H21" t="str">
        <f t="shared" si="0"/>
        <v/>
      </c>
    </row>
    <row r="22" spans="4:8">
      <c r="D22" t="str">
        <f ca="1">IF(ROW(A21)&gt;ROWS(plage),"",CODE(A22)+SUMPRODUCT(--(CODE(A$2:A22)=CODE(A22))))</f>
        <v/>
      </c>
      <c r="E22" t="str">
        <f ca="1">IF(ROW(A21)&gt;ROWS(plage),"",SMALL(D$2:D$110,ROW(A21)))</f>
        <v/>
      </c>
      <c r="H22" t="str">
        <f t="shared" si="0"/>
        <v/>
      </c>
    </row>
    <row r="23" spans="4:8">
      <c r="D23" t="str">
        <f ca="1">IF(ROW(A22)&gt;ROWS(plage),"",CODE(A23)+SUMPRODUCT(--(CODE(A$2:A23)=CODE(A23))))</f>
        <v/>
      </c>
      <c r="E23" t="str">
        <f ca="1">IF(ROW(A22)&gt;ROWS(plage),"",SMALL(D$2:D$110,ROW(A22)))</f>
        <v/>
      </c>
      <c r="H23" t="str">
        <f t="shared" si="0"/>
        <v/>
      </c>
    </row>
    <row r="24" spans="4:8">
      <c r="D24" t="str">
        <f ca="1">IF(ROW(A23)&gt;ROWS(plage),"",CODE(A24)+SUMPRODUCT(--(CODE(A$2:A24)=CODE(A24))))</f>
        <v/>
      </c>
      <c r="E24" t="str">
        <f ca="1">IF(ROW(A23)&gt;ROWS(plage),"",SMALL(D$2:D$110,ROW(A23)))</f>
        <v/>
      </c>
      <c r="H24" t="str">
        <f t="shared" si="0"/>
        <v/>
      </c>
    </row>
    <row r="25" spans="4:8">
      <c r="D25" t="str">
        <f ca="1">IF(ROW(A24)&gt;ROWS(plage),"",CODE(A25)+SUMPRODUCT(--(CODE(A$2:A25)=CODE(A25))))</f>
        <v/>
      </c>
      <c r="E25" t="str">
        <f ca="1">IF(ROW(A24)&gt;ROWS(plage),"",SMALL(D$2:D$110,ROW(A24)))</f>
        <v/>
      </c>
      <c r="H25" t="str">
        <f t="shared" si="0"/>
        <v/>
      </c>
    </row>
    <row r="26" spans="4:8">
      <c r="D26" t="str">
        <f ca="1">IF(ROW(A25)&gt;ROWS(plage),"",CODE(A26)+SUMPRODUCT(--(CODE(A$2:A26)=CODE(A26))))</f>
        <v/>
      </c>
      <c r="E26" t="str">
        <f ca="1">IF(ROW(A25)&gt;ROWS(plage),"",SMALL(D$2:D$110,ROW(A25)))</f>
        <v/>
      </c>
      <c r="H26" t="str">
        <f t="shared" si="0"/>
        <v/>
      </c>
    </row>
    <row r="27" spans="4:8">
      <c r="D27" t="str">
        <f ca="1">IF(ROW(A26)&gt;ROWS(plage),"",CODE(A27)+SUMPRODUCT(--(CODE(A$2:A27)=CODE(A27))))</f>
        <v/>
      </c>
      <c r="E27" t="str">
        <f ca="1">IF(ROW(A26)&gt;ROWS(plage),"",SMALL(D$2:D$110,ROW(A26)))</f>
        <v/>
      </c>
      <c r="H27" t="str">
        <f t="shared" si="0"/>
        <v/>
      </c>
    </row>
    <row r="28" spans="4:8">
      <c r="D28" t="str">
        <f ca="1">IF(ROW(A27)&gt;ROWS(plage),"",CODE(A28)+SUMPRODUCT(--(CODE(A$2:A28)=CODE(A28))))</f>
        <v/>
      </c>
      <c r="E28" t="str">
        <f ca="1">IF(ROW(A27)&gt;ROWS(plage),"",SMALL(D$2:D$110,ROW(A27)))</f>
        <v/>
      </c>
      <c r="H28" t="str">
        <f t="shared" si="0"/>
        <v/>
      </c>
    </row>
    <row r="29" spans="4:8">
      <c r="D29" t="str">
        <f ca="1">IF(ROW(A28)&gt;ROWS(plage),"",CODE(A29)+SUMPRODUCT(--(CODE(A$2:A29)=CODE(A29))))</f>
        <v/>
      </c>
      <c r="E29" t="str">
        <f ca="1">IF(ROW(A28)&gt;ROWS(plage),"",SMALL(D$2:D$110,ROW(A28)))</f>
        <v/>
      </c>
      <c r="H29" t="str">
        <f t="shared" si="0"/>
        <v/>
      </c>
    </row>
    <row r="30" spans="4:8">
      <c r="D30" t="str">
        <f ca="1">IF(ROW(A29)&gt;ROWS(plage),"",CODE(A30)+SUMPRODUCT(--(CODE(A$2:A30)=CODE(A30))))</f>
        <v/>
      </c>
      <c r="E30" t="str">
        <f ca="1">IF(ROW(A29)&gt;ROWS(plage),"",SMALL(D$2:D$110,ROW(A29)))</f>
        <v/>
      </c>
      <c r="H30" t="str">
        <f t="shared" si="0"/>
        <v/>
      </c>
    </row>
    <row r="31" spans="4:8">
      <c r="D31" t="str">
        <f ca="1">IF(ROW(A30)&gt;ROWS(plage),"",CODE(A31)+SUMPRODUCT(--(CODE(A$2:A31)=CODE(A31))))</f>
        <v/>
      </c>
      <c r="E31" t="str">
        <f ca="1">IF(ROW(A30)&gt;ROWS(plage),"",SMALL(D$2:D$110,ROW(A30)))</f>
        <v/>
      </c>
      <c r="H31" t="str">
        <f t="shared" si="0"/>
        <v/>
      </c>
    </row>
    <row r="32" spans="4:8">
      <c r="D32" t="str">
        <f ca="1">IF(ROW(A31)&gt;ROWS(plage),"",CODE(A32)+SUMPRODUCT(--(CODE(A$2:A32)=CODE(A32))))</f>
        <v/>
      </c>
      <c r="E32" t="str">
        <f ca="1">IF(ROW(A31)&gt;ROWS(plage),"",SMALL(D$2:D$110,ROW(A31)))</f>
        <v/>
      </c>
      <c r="H32" t="str">
        <f t="shared" si="0"/>
        <v/>
      </c>
    </row>
    <row r="33" spans="4:8">
      <c r="D33" t="str">
        <f ca="1">IF(ROW(A32)&gt;ROWS(plage),"",CODE(A33)+SUMPRODUCT(--(CODE(A$2:A33)=CODE(A33))))</f>
        <v/>
      </c>
      <c r="E33" t="str">
        <f ca="1">IF(ROW(A32)&gt;ROWS(plage),"",SMALL(D$2:D$110,ROW(A32)))</f>
        <v/>
      </c>
      <c r="H33" t="str">
        <f t="shared" si="0"/>
        <v/>
      </c>
    </row>
    <row r="34" spans="4:8">
      <c r="D34" t="str">
        <f ca="1">IF(ROW(A33)&gt;ROWS(plage),"",CODE(A34)+SUMPRODUCT(--(CODE(A$2:A34)=CODE(A34))))</f>
        <v/>
      </c>
      <c r="E34" t="str">
        <f ca="1">IF(ROW(A33)&gt;ROWS(plage),"",SMALL(D$2:D$110,ROW(A33)))</f>
        <v/>
      </c>
      <c r="H34" t="str">
        <f t="shared" si="0"/>
        <v/>
      </c>
    </row>
    <row r="35" spans="4:8">
      <c r="D35" t="str">
        <f ca="1">IF(ROW(A34)&gt;ROWS(plage),"",CODE(A35)+SUMPRODUCT(--(CODE(A$2:A35)=CODE(A35))))</f>
        <v/>
      </c>
      <c r="E35" t="str">
        <f ca="1">IF(ROW(A34)&gt;ROWS(plage),"",SMALL(D$2:D$110,ROW(A34)))</f>
        <v/>
      </c>
      <c r="H35" t="str">
        <f t="shared" si="0"/>
        <v/>
      </c>
    </row>
    <row r="36" spans="4:8">
      <c r="D36" t="str">
        <f ca="1">IF(ROW(A35)&gt;ROWS(plage),"",CODE(A36)+SUMPRODUCT(--(CODE(A$2:A36)=CODE(A36))))</f>
        <v/>
      </c>
      <c r="E36" t="str">
        <f ca="1">IF(ROW(A35)&gt;ROWS(plage),"",SMALL(D$2:D$110,ROW(A35)))</f>
        <v/>
      </c>
      <c r="H36" t="str">
        <f t="shared" si="0"/>
        <v/>
      </c>
    </row>
    <row r="37" spans="4:8">
      <c r="D37" t="str">
        <f ca="1">IF(ROW(A36)&gt;ROWS(plage),"",CODE(A37)+SUMPRODUCT(--(CODE(A$2:A37)=CODE(A37))))</f>
        <v/>
      </c>
      <c r="E37" t="str">
        <f ca="1">IF(ROW(A36)&gt;ROWS(plage),"",SMALL(D$2:D$110,ROW(A36)))</f>
        <v/>
      </c>
      <c r="H37" t="str">
        <f t="shared" si="0"/>
        <v/>
      </c>
    </row>
    <row r="38" spans="4:8">
      <c r="D38" t="str">
        <f ca="1">IF(ROW(A37)&gt;ROWS(plage),"",CODE(A38)+SUMPRODUCT(--(CODE(A$2:A38)=CODE(A38))))</f>
        <v/>
      </c>
      <c r="E38" t="str">
        <f ca="1">IF(ROW(A37)&gt;ROWS(plage),"",SMALL(D$2:D$110,ROW(A37)))</f>
        <v/>
      </c>
      <c r="H38" t="str">
        <f t="shared" si="0"/>
        <v/>
      </c>
    </row>
    <row r="39" spans="4:8">
      <c r="D39" t="str">
        <f ca="1">IF(ROW(A38)&gt;ROWS(plage),"",CODE(A39)+SUMPRODUCT(--(CODE(A$2:A39)=CODE(A39))))</f>
        <v/>
      </c>
      <c r="E39" t="str">
        <f ca="1">IF(ROW(A38)&gt;ROWS(plage),"",SMALL(D$2:D$110,ROW(A38)))</f>
        <v/>
      </c>
      <c r="H39" t="str">
        <f t="shared" si="0"/>
        <v/>
      </c>
    </row>
    <row r="40" spans="4:8">
      <c r="D40" t="str">
        <f ca="1">IF(ROW(A39)&gt;ROWS(plage),"",CODE(A40)+SUMPRODUCT(--(CODE(A$2:A40)=CODE(A40))))</f>
        <v/>
      </c>
      <c r="E40" t="str">
        <f ca="1">IF(ROW(A39)&gt;ROWS(plage),"",SMALL(D$2:D$110,ROW(A39)))</f>
        <v/>
      </c>
      <c r="H40" t="str">
        <f t="shared" si="0"/>
        <v/>
      </c>
    </row>
    <row r="41" spans="4:8">
      <c r="D41" t="str">
        <f ca="1">IF(ROW(A40)&gt;ROWS(plage),"",CODE(A41)+SUMPRODUCT(--(CODE(A$2:A41)=CODE(A41))))</f>
        <v/>
      </c>
      <c r="E41" t="str">
        <f ca="1">IF(ROW(A40)&gt;ROWS(plage),"",SMALL(D$2:D$110,ROW(A40)))</f>
        <v/>
      </c>
      <c r="H41" t="str">
        <f t="shared" si="0"/>
        <v/>
      </c>
    </row>
    <row r="42" spans="4:8">
      <c r="D42" t="str">
        <f ca="1">IF(ROW(A41)&gt;ROWS(plage),"",CODE(A42)+SUMPRODUCT(--(CODE(A$2:A42)=CODE(A42))))</f>
        <v/>
      </c>
      <c r="E42" t="str">
        <f ca="1">IF(ROW(A41)&gt;ROWS(plage),"",SMALL(D$2:D$110,ROW(A41)))</f>
        <v/>
      </c>
      <c r="H42" t="str">
        <f t="shared" si="0"/>
        <v/>
      </c>
    </row>
    <row r="43" spans="4:8">
      <c r="D43" t="str">
        <f ca="1">IF(ROW(A42)&gt;ROWS(plage),"",CODE(A43)+SUMPRODUCT(--(CODE(A$2:A43)=CODE(A43))))</f>
        <v/>
      </c>
      <c r="E43" t="str">
        <f ca="1">IF(ROW(A42)&gt;ROWS(plage),"",SMALL(D$2:D$110,ROW(A42)))</f>
        <v/>
      </c>
      <c r="H43" t="str">
        <f t="shared" si="0"/>
        <v/>
      </c>
    </row>
    <row r="44" spans="4:8">
      <c r="D44" t="str">
        <f ca="1">IF(ROW(A43)&gt;ROWS(plage),"",CODE(A44)+SUMPRODUCT(--(CODE(A$2:A44)=CODE(A44))))</f>
        <v/>
      </c>
      <c r="E44" t="str">
        <f ca="1">IF(ROW(A43)&gt;ROWS(plage),"",SMALL(D$2:D$110,ROW(A43)))</f>
        <v/>
      </c>
      <c r="H44" t="str">
        <f t="shared" si="0"/>
        <v/>
      </c>
    </row>
    <row r="45" spans="4:8">
      <c r="D45" t="str">
        <f ca="1">IF(ROW(A44)&gt;ROWS(plage),"",CODE(A45)+SUMPRODUCT(--(CODE(A$2:A45)=CODE(A45))))</f>
        <v/>
      </c>
      <c r="E45" t="str">
        <f ca="1">IF(ROW(A44)&gt;ROWS(plage),"",SMALL(D$2:D$110,ROW(A44)))</f>
        <v/>
      </c>
      <c r="H45" t="str">
        <f t="shared" si="0"/>
        <v/>
      </c>
    </row>
    <row r="46" spans="4:8">
      <c r="D46" t="str">
        <f ca="1">IF(ROW(A45)&gt;ROWS(plage),"",CODE(A46)+SUMPRODUCT(--(CODE(A$2:A46)=CODE(A46))))</f>
        <v/>
      </c>
      <c r="E46" t="str">
        <f ca="1">IF(ROW(A45)&gt;ROWS(plage),"",SMALL(D$2:D$110,ROW(A45)))</f>
        <v/>
      </c>
      <c r="H46" t="str">
        <f t="shared" si="0"/>
        <v/>
      </c>
    </row>
    <row r="47" spans="4:8">
      <c r="D47" t="str">
        <f ca="1">IF(ROW(A46)&gt;ROWS(plage),"",CODE(A47)+SUMPRODUCT(--(CODE(A$2:A47)=CODE(A47))))</f>
        <v/>
      </c>
      <c r="E47" t="str">
        <f ca="1">IF(ROW(A46)&gt;ROWS(plage),"",SMALL(D$2:D$110,ROW(A46)))</f>
        <v/>
      </c>
      <c r="H47" t="str">
        <f t="shared" si="0"/>
        <v/>
      </c>
    </row>
    <row r="48" spans="4:8">
      <c r="D48" t="str">
        <f ca="1">IF(ROW(A47)&gt;ROWS(plage),"",CODE(A48)+SUMPRODUCT(--(CODE(A$2:A48)=CODE(A48))))</f>
        <v/>
      </c>
      <c r="E48" t="str">
        <f ca="1">IF(ROW(A47)&gt;ROWS(plage),"",SMALL(D$2:D$110,ROW(A47)))</f>
        <v/>
      </c>
      <c r="H48" t="str">
        <f t="shared" si="0"/>
        <v/>
      </c>
    </row>
    <row r="49" spans="4:8">
      <c r="D49" t="str">
        <f ca="1">IF(ROW(A48)&gt;ROWS(plage),"",CODE(A49)+SUMPRODUCT(--(CODE(A$2:A49)=CODE(A49))))</f>
        <v/>
      </c>
      <c r="E49" t="str">
        <f ca="1">IF(ROW(A48)&gt;ROWS(plage),"",SMALL(D$2:D$110,ROW(A48)))</f>
        <v/>
      </c>
      <c r="H49" t="str">
        <f t="shared" si="0"/>
        <v/>
      </c>
    </row>
    <row r="50" spans="4:8">
      <c r="D50" t="str">
        <f ca="1">IF(ROW(A49)&gt;ROWS(plage),"",CODE(A50)+SUMPRODUCT(--(CODE(A$2:A50)=CODE(A50))))</f>
        <v/>
      </c>
      <c r="E50" t="str">
        <f ca="1">IF(ROW(A49)&gt;ROWS(plage),"",SMALL(D$2:D$110,ROW(A49)))</f>
        <v/>
      </c>
      <c r="H50" t="str">
        <f t="shared" si="0"/>
        <v/>
      </c>
    </row>
    <row r="51" spans="4:8">
      <c r="D51" t="str">
        <f ca="1">IF(ROW(A50)&gt;ROWS(plage),"",CODE(A51)+SUMPRODUCT(--(CODE(A$2:A51)=CODE(A51))))</f>
        <v/>
      </c>
      <c r="E51" t="str">
        <f ca="1">IF(ROW(A50)&gt;ROWS(plage),"",SMALL(D$2:D$110,ROW(A50)))</f>
        <v/>
      </c>
      <c r="H51" t="str">
        <f t="shared" si="0"/>
        <v/>
      </c>
    </row>
    <row r="52" spans="4:8" s="2" customFormat="1">
      <c r="D52" s="2" t="str">
        <f ca="1">IF(ROW(A51)&gt;ROWS(plage),"",CODE(A52)+SUMPRODUCT(--(CODE(plage)=CODE(A52))))</f>
        <v/>
      </c>
    </row>
  </sheetData>
  <pageMargins left="0.7" right="0.7" top="0.75" bottom="0.75" header="0.3" footer="0.3"/>
  <pageSetup paperSize="9" orientation="portrait" horizontalDpi="4294967292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Feuil3</vt:lpstr>
      <vt:lpstr>dept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user39</dc:creator>
  <cp:lastModifiedBy>tulipe</cp:lastModifiedBy>
  <dcterms:created xsi:type="dcterms:W3CDTF">2013-12-27T14:48:56Z</dcterms:created>
  <dcterms:modified xsi:type="dcterms:W3CDTF">2013-12-27T19:16:41Z</dcterms:modified>
</cp:coreProperties>
</file>