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9650"/>
  </bookViews>
  <sheets>
    <sheet name="Feuil1" sheetId="1" r:id="rId1"/>
  </sheets>
  <definedNames>
    <definedName name="bddjkl">OFFSET(deptk,1,,ROWS(cold))</definedName>
    <definedName name="bddk">OFFSET(dept2,1,,ROWS(cold))</definedName>
    <definedName name="cold">OFFSET(deptcold,1,,ROWS(item))</definedName>
    <definedName name="dept">Feuil1!$A$1</definedName>
    <definedName name="dept2">Feuil1!$F$1:$I$1</definedName>
    <definedName name="deptcold">Feuil1!$E$1</definedName>
    <definedName name="deptk">Feuil1!$J$1:$M$1</definedName>
    <definedName name="item">OFFSET(Feuil1!$A$2,,,COUNTIF(Feuil1!$A:$A,"&gt;&lt;")-1)</definedName>
    <definedName name="liste">OFFSET(Feuil1!$M$1,,,,COUNTIF(Feuil1!$M$1:$BY$1,"&gt;&lt;"))</definedName>
    <definedName name="popo">OFFSET(dept2,SUMPRODUCT(MAX((iitem=Feuil1!B1)*(cold=Feuil1!C1)*ROW(cold))),,,4)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5" i="1"/>
  <c r="R26"/>
  <c r="R27"/>
  <c r="R28"/>
  <c r="R29"/>
  <c r="R30"/>
  <c r="R31"/>
  <c r="R32"/>
  <c r="R33"/>
  <c r="R34"/>
  <c r="R35"/>
  <c r="R36"/>
  <c r="R37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5"/>
  <c r="M1" a="1"/>
  <c r="M1" s="1"/>
  <c r="N1" s="1" a="1"/>
  <c r="N1" s="1"/>
  <c r="S42" a="1"/>
  <c r="S42" l="1"/>
  <c r="O1" a="1"/>
  <c r="O1" s="1"/>
  <c r="P1" l="1" a="1"/>
  <c r="P1" s="1"/>
  <c r="Q1" l="1" a="1"/>
  <c r="Q1" s="1"/>
  <c r="R1" l="1" a="1"/>
  <c r="R1" s="1"/>
  <c r="S1" l="1" a="1"/>
  <c r="S1" s="1"/>
  <c r="T1" l="1" a="1"/>
  <c r="T1" s="1"/>
  <c r="U1" l="1" a="1"/>
  <c r="U1" s="1"/>
  <c r="T41" a="1"/>
  <c r="T41" s="1"/>
  <c r="V1" l="1" a="1"/>
  <c r="V1" s="1"/>
  <c r="W1" l="1" a="1"/>
  <c r="W1" s="1"/>
  <c r="W41" l="1" a="1"/>
  <c r="W41" s="1"/>
  <c r="U41" a="1"/>
  <c r="U41" s="1"/>
  <c r="V41" l="1" a="1"/>
  <c r="V41" s="1"/>
</calcChain>
</file>

<file path=xl/sharedStrings.xml><?xml version="1.0" encoding="utf-8"?>
<sst xmlns="http://schemas.openxmlformats.org/spreadsheetml/2006/main" count="660" uniqueCount="269">
  <si>
    <t>ITEM</t>
  </si>
  <si>
    <t>PLASSON Item</t>
  </si>
  <si>
    <t>MG Item</t>
  </si>
  <si>
    <t>DESCRIPTION</t>
  </si>
  <si>
    <t>D</t>
  </si>
  <si>
    <t xml:space="preserve"> d</t>
  </si>
  <si>
    <t>K</t>
  </si>
  <si>
    <t>Augmentation Adaptator 1</t>
  </si>
  <si>
    <t>Augmentation Adaptator 2</t>
  </si>
  <si>
    <t>Augmentation Adaptator socket</t>
  </si>
  <si>
    <t>050602016003</t>
  </si>
  <si>
    <t>5062003</t>
  </si>
  <si>
    <t>ADAPTOR 16x12x3/8</t>
  </si>
  <si>
    <t>050602020005</t>
  </si>
  <si>
    <t>5062005</t>
  </si>
  <si>
    <t>ADAPTOR 20x16x1/2</t>
  </si>
  <si>
    <t>050602025007</t>
  </si>
  <si>
    <t>5062007</t>
  </si>
  <si>
    <t>ADAPTOR 25x20x3/4</t>
  </si>
  <si>
    <t>050602032010</t>
  </si>
  <si>
    <t>5062010</t>
  </si>
  <si>
    <t>ADAPTOR 32x25x1</t>
  </si>
  <si>
    <t>050602040013</t>
  </si>
  <si>
    <t>5062013</t>
  </si>
  <si>
    <t>ADAPTOR 40x32x1.1/4</t>
  </si>
  <si>
    <t>050602050015</t>
  </si>
  <si>
    <t>5062015</t>
  </si>
  <si>
    <t>ADAPTOR 50x40x1.1/2</t>
  </si>
  <si>
    <t>050602063020</t>
  </si>
  <si>
    <t>5062020</t>
  </si>
  <si>
    <t>ADAPTOR 63x50x2</t>
  </si>
  <si>
    <t>050602075025</t>
  </si>
  <si>
    <t>5062025</t>
  </si>
  <si>
    <t>ADAPTOR 75X63X2.1/2</t>
  </si>
  <si>
    <t>050602090030</t>
  </si>
  <si>
    <t>5062030</t>
  </si>
  <si>
    <t>ADAPTOR 90X75X3</t>
  </si>
  <si>
    <t>052102016003</t>
  </si>
  <si>
    <t>5212003</t>
  </si>
  <si>
    <t>ADAPTOR 20x16x3/8</t>
  </si>
  <si>
    <t>052102020005</t>
  </si>
  <si>
    <t>5212005</t>
  </si>
  <si>
    <t>ADAPTOR 25x20x1/2</t>
  </si>
  <si>
    <t>052102025007</t>
  </si>
  <si>
    <t>5212007</t>
  </si>
  <si>
    <t>ADAPTOR 32x25x3/4"</t>
  </si>
  <si>
    <t>052102032010</t>
  </si>
  <si>
    <t>5212010</t>
  </si>
  <si>
    <t>ADAPTOR 40x32x1</t>
  </si>
  <si>
    <t>052102040013</t>
  </si>
  <si>
    <t>5212013</t>
  </si>
  <si>
    <t>ADAPTOR 50x40x1.1/4</t>
  </si>
  <si>
    <t>052102050015</t>
  </si>
  <si>
    <t>5212015</t>
  </si>
  <si>
    <t>ADAPTOR 63x50x1.1/2</t>
  </si>
  <si>
    <t>052102063020</t>
  </si>
  <si>
    <t>5212020</t>
  </si>
  <si>
    <t>ADAPTOR 75x63x2</t>
  </si>
  <si>
    <t>052102075025</t>
  </si>
  <si>
    <t>5212025</t>
  </si>
  <si>
    <t>ADAPTOR 90x75x2.1/2</t>
  </si>
  <si>
    <t>052102090030</t>
  </si>
  <si>
    <t>5212030</t>
  </si>
  <si>
    <t>ADAPTOR 110x90x3</t>
  </si>
  <si>
    <t>052102110040</t>
  </si>
  <si>
    <t>5212040</t>
  </si>
  <si>
    <t>ADAPTOR 125x110x4</t>
  </si>
  <si>
    <t>050302025005</t>
  </si>
  <si>
    <t>5032020</t>
  </si>
  <si>
    <t>ADAPTOR MF 20 x 1/2"</t>
  </si>
  <si>
    <t>050302025007</t>
  </si>
  <si>
    <t>5032025</t>
  </si>
  <si>
    <t>ADAPTOR MF 25 x 3/4"</t>
  </si>
  <si>
    <t>050302032010</t>
  </si>
  <si>
    <t>5032032</t>
  </si>
  <si>
    <t>ADAPTOR MF 32 x 1"</t>
  </si>
  <si>
    <t>050302040013</t>
  </si>
  <si>
    <t>5032040</t>
  </si>
  <si>
    <t>ADAPTOR MF 40 x 1.1/4"</t>
  </si>
  <si>
    <t>050302050015</t>
  </si>
  <si>
    <t>5032050</t>
  </si>
  <si>
    <t>ADAPTOR MF 50 x 1.1/2"</t>
  </si>
  <si>
    <t>050302063020</t>
  </si>
  <si>
    <t>5032063</t>
  </si>
  <si>
    <t>ADAPTOR MF 63 x 2"</t>
  </si>
  <si>
    <t>050302075025</t>
  </si>
  <si>
    <t>5032075</t>
  </si>
  <si>
    <t>ADAPTOR MF 75 x 2.1/2"</t>
  </si>
  <si>
    <t>050302090030</t>
  </si>
  <si>
    <t>5032090</t>
  </si>
  <si>
    <t>ADAPTOR MF 90 x 3"</t>
  </si>
  <si>
    <t>050302110040</t>
  </si>
  <si>
    <t>5032110</t>
  </si>
  <si>
    <t>ADAPTOR MF 110 x 4"</t>
  </si>
  <si>
    <t>Augmentation Bushing Adaptator</t>
  </si>
  <si>
    <t>052202020003</t>
  </si>
  <si>
    <t>5222003</t>
  </si>
  <si>
    <t>ADAPTOR 25x20x3/8</t>
  </si>
  <si>
    <t>052202025005</t>
  </si>
  <si>
    <t>5222005</t>
  </si>
  <si>
    <t>ADAPTOR 32x25x1/2</t>
  </si>
  <si>
    <t>052202032007</t>
  </si>
  <si>
    <t>5222007</t>
  </si>
  <si>
    <t>ADAPTOR 40x32x3/4"</t>
  </si>
  <si>
    <t>052202040010</t>
  </si>
  <si>
    <t>5222010</t>
  </si>
  <si>
    <t>ADAPTOR 50x40x1</t>
  </si>
  <si>
    <t>052202050013</t>
  </si>
  <si>
    <t>5222013</t>
  </si>
  <si>
    <t>ADAPTOR 63x50x1.1/4</t>
  </si>
  <si>
    <t>052202063015</t>
  </si>
  <si>
    <t>5222015</t>
  </si>
  <si>
    <t>ADAPTOR 75x63x1.1/2</t>
  </si>
  <si>
    <t>052202075020</t>
  </si>
  <si>
    <t>5222020</t>
  </si>
  <si>
    <t>ADAPTOR 90x75x2</t>
  </si>
  <si>
    <t>052202090025</t>
  </si>
  <si>
    <t>5222025</t>
  </si>
  <si>
    <t>ADAPTOR 110x90x2.1/2</t>
  </si>
  <si>
    <t>052202110030</t>
  </si>
  <si>
    <t>5222030</t>
  </si>
  <si>
    <t>ADAPTOR 125x110x3</t>
  </si>
  <si>
    <t>Augmentation</t>
  </si>
  <si>
    <t>050201005003</t>
  </si>
  <si>
    <t>5021005003</t>
  </si>
  <si>
    <t>REDUCER M.F 1/2"X3/8"</t>
  </si>
  <si>
    <t>050201007003</t>
  </si>
  <si>
    <t>5021007003</t>
  </si>
  <si>
    <t>REDUCER M.F.3/4"x3/8"</t>
  </si>
  <si>
    <t>050201010005</t>
  </si>
  <si>
    <t>5021010005</t>
  </si>
  <si>
    <t>REDUCER M.F.1X1/2"</t>
  </si>
  <si>
    <t>050201013005</t>
  </si>
  <si>
    <t>5021013005</t>
  </si>
  <si>
    <t>REDUCER M.F.1.1/4"X1/2"</t>
  </si>
  <si>
    <t>050201015007</t>
  </si>
  <si>
    <t>5021015007</t>
  </si>
  <si>
    <t>REDUCER M.F.1.1/2"X3/4"</t>
  </si>
  <si>
    <t>050201020010</t>
  </si>
  <si>
    <t>5021020010</t>
  </si>
  <si>
    <t>REDUCER M.F.2X1"</t>
  </si>
  <si>
    <t>050201025015</t>
  </si>
  <si>
    <t>5021025015</t>
  </si>
  <si>
    <t>REDUCER M.F.2.1/2"X1.1/2"</t>
  </si>
  <si>
    <t>050201030020</t>
  </si>
  <si>
    <t>5021030020</t>
  </si>
  <si>
    <t>REDUCER M.F 3"x2"</t>
  </si>
  <si>
    <t>050201040025</t>
  </si>
  <si>
    <t>5021040025</t>
  </si>
  <si>
    <t>REDUCER M.F.4"X2.1/2"</t>
  </si>
  <si>
    <t>Augmentation socket socket</t>
  </si>
  <si>
    <t>050200020016</t>
  </si>
  <si>
    <t>5020020016</t>
  </si>
  <si>
    <t>REDUCER 20X16X16</t>
  </si>
  <si>
    <t>050200025016</t>
  </si>
  <si>
    <t>5020025016</t>
  </si>
  <si>
    <t>REDUCER 25x20x16</t>
  </si>
  <si>
    <t>050200032016</t>
  </si>
  <si>
    <t>5020032016</t>
  </si>
  <si>
    <t>REDUCER 32x25x16</t>
  </si>
  <si>
    <t>050200032020</t>
  </si>
  <si>
    <t>5020032020</t>
  </si>
  <si>
    <t>REDUCER 32x25x20</t>
  </si>
  <si>
    <t>050200040016</t>
  </si>
  <si>
    <t>5020040016</t>
  </si>
  <si>
    <t>REDUCER 40x32x16</t>
  </si>
  <si>
    <t>050200050020</t>
  </si>
  <si>
    <t>5020050020</t>
  </si>
  <si>
    <t>REDUCER 50x40x20</t>
  </si>
  <si>
    <t>050200063025</t>
  </si>
  <si>
    <t>5020063025</t>
  </si>
  <si>
    <t>REDUCER 63x50x25</t>
  </si>
  <si>
    <t>050200075032</t>
  </si>
  <si>
    <t>5020075032</t>
  </si>
  <si>
    <t>REDUCER 75x63x32</t>
  </si>
  <si>
    <t>050200090040</t>
  </si>
  <si>
    <t>5020090040</t>
  </si>
  <si>
    <t>REDUCER 90x75x40</t>
  </si>
  <si>
    <t>050200110050</t>
  </si>
  <si>
    <t>5020110050</t>
  </si>
  <si>
    <t>REDUCER 110x90x50</t>
  </si>
  <si>
    <t>050200125063</t>
  </si>
  <si>
    <t>5020125063</t>
  </si>
  <si>
    <t>REDUCER 125x110x63</t>
  </si>
  <si>
    <t>050200140110</t>
  </si>
  <si>
    <t>5020140110</t>
  </si>
  <si>
    <t>REDUCER 140x125x110</t>
  </si>
  <si>
    <t>050200160110</t>
  </si>
  <si>
    <t>5020160110</t>
  </si>
  <si>
    <t>REDUCER 160x140x110</t>
  </si>
  <si>
    <t>Augmentation Nipple</t>
  </si>
  <si>
    <t>051601005003</t>
  </si>
  <si>
    <t>5161005003</t>
  </si>
  <si>
    <t>REDUCING NIPPLE 1/2"X3/8"</t>
  </si>
  <si>
    <t>051601007003</t>
  </si>
  <si>
    <t>5161007003</t>
  </si>
  <si>
    <t>REDUCING NIPPLE 3/4"X3/8"</t>
  </si>
  <si>
    <t>051601010005</t>
  </si>
  <si>
    <t>5161010005</t>
  </si>
  <si>
    <t>REDUCING NIPPLE 1"X1/2"</t>
  </si>
  <si>
    <t>051601013007</t>
  </si>
  <si>
    <t>5161013007</t>
  </si>
  <si>
    <t>REDUCING NIPPLE 1.1/4"X3/4"</t>
  </si>
  <si>
    <t>051601015010</t>
  </si>
  <si>
    <t>5161015010</t>
  </si>
  <si>
    <t>REDUCING NIPPLE 1.1/2"X1"</t>
  </si>
  <si>
    <t>051601020013</t>
  </si>
  <si>
    <t>5161020013</t>
  </si>
  <si>
    <t>REDUCING NIPPLE 2X1.1/4"</t>
  </si>
  <si>
    <t>051601025015</t>
  </si>
  <si>
    <t>5161025015</t>
  </si>
  <si>
    <t>REDUCING NIPPLE 2.1/2"X1.1/2"</t>
  </si>
  <si>
    <t>051601030020</t>
  </si>
  <si>
    <t>5161030020</t>
  </si>
  <si>
    <t>REDUCING NIPPLE 3"X2"</t>
  </si>
  <si>
    <t>051601040025</t>
  </si>
  <si>
    <t>5161040025</t>
  </si>
  <si>
    <t>REDUCING NIPPLE 4"X2.1/2"</t>
  </si>
  <si>
    <t>Short Augmentation Bushing</t>
  </si>
  <si>
    <t>050900020016</t>
  </si>
  <si>
    <t>5090020016</t>
  </si>
  <si>
    <t>REDUCING BUSH 20X16</t>
  </si>
  <si>
    <t>050900025016</t>
  </si>
  <si>
    <t>5090025016</t>
  </si>
  <si>
    <t>REDUCING BUSH 25X16</t>
  </si>
  <si>
    <t>050900032016</t>
  </si>
  <si>
    <t>5090032016</t>
  </si>
  <si>
    <t>REDUCING BUSH 32X16</t>
  </si>
  <si>
    <t>050900040020</t>
  </si>
  <si>
    <t>5090040020</t>
  </si>
  <si>
    <t>REDUCING BUSH 40X20</t>
  </si>
  <si>
    <t>050900050025</t>
  </si>
  <si>
    <t>5090050025</t>
  </si>
  <si>
    <t>REDUCING BUSH 50X25</t>
  </si>
  <si>
    <t>050900063032</t>
  </si>
  <si>
    <t>5090063032</t>
  </si>
  <si>
    <t>REDUCING BUSH 63X32</t>
  </si>
  <si>
    <t>050900075040</t>
  </si>
  <si>
    <t>5090075040</t>
  </si>
  <si>
    <t>REDUCING BUSH 75X40</t>
  </si>
  <si>
    <t>050900090050</t>
  </si>
  <si>
    <t>5090090050</t>
  </si>
  <si>
    <t>REDUCING BUSH 90X50</t>
  </si>
  <si>
    <t>050900110063</t>
  </si>
  <si>
    <t>5090110063</t>
  </si>
  <si>
    <t>REDUCING BUSH 110X63</t>
  </si>
  <si>
    <t>050900125075</t>
  </si>
  <si>
    <t>5090125075</t>
  </si>
  <si>
    <t>REDUCING BUSH 125X75</t>
  </si>
  <si>
    <t>050900140090</t>
  </si>
  <si>
    <t>5090140090</t>
  </si>
  <si>
    <t>REDUCING BUSH 140X90</t>
  </si>
  <si>
    <t>050900160110</t>
  </si>
  <si>
    <t>5090160110</t>
  </si>
  <si>
    <t>REDUCING BUSH 160X110</t>
  </si>
  <si>
    <t>050900200160</t>
  </si>
  <si>
    <t>5090200160</t>
  </si>
  <si>
    <t>REDUCING BUSH 200X160</t>
  </si>
  <si>
    <t>050900225160</t>
  </si>
  <si>
    <t>5090225160</t>
  </si>
  <si>
    <t>REDUCING BUSH 225X160</t>
  </si>
  <si>
    <t>rétrécissement  Adaptator 1</t>
  </si>
  <si>
    <t>rétrécissement  Adaptator 2</t>
  </si>
  <si>
    <t>rétrecissement Adaptator socket</t>
  </si>
  <si>
    <t>rétrecissement Bushing Adaptator</t>
  </si>
  <si>
    <t>rétrecissement</t>
  </si>
  <si>
    <t>Reducing socket</t>
  </si>
  <si>
    <t>Reduction Nipple</t>
  </si>
  <si>
    <t>Short reducing Bushing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</si>
</sst>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rgb="FF000000"/>
      <name val="Arial"/>
      <family val="2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0" tint="-0.34998626667073579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theme="4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theme="4"/>
      </patternFill>
    </fill>
    <fill>
      <patternFill patternType="solid">
        <fgColor rgb="FF92D050"/>
        <bgColor theme="4" tint="0.59999389629810485"/>
      </patternFill>
    </fill>
    <fill>
      <patternFill patternType="solid">
        <fgColor rgb="FF92D050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rgb="FFFFFFFF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FFFFFF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2" fillId="3" borderId="2" xfId="0" applyFont="1" applyFill="1" applyBorder="1"/>
    <xf numFmtId="0" fontId="2" fillId="4" borderId="2" xfId="0" applyFont="1" applyFill="1" applyBorder="1"/>
    <xf numFmtId="0" fontId="3" fillId="0" borderId="0" xfId="0" applyFont="1" applyAlignment="1">
      <alignment horizontal="left" vertical="center" readingOrder="1"/>
    </xf>
    <xf numFmtId="0" fontId="2" fillId="3" borderId="3" xfId="0" applyFont="1" applyFill="1" applyBorder="1"/>
    <xf numFmtId="0" fontId="2" fillId="4" borderId="3" xfId="0" applyFont="1" applyFill="1" applyBorder="1"/>
    <xf numFmtId="0" fontId="0" fillId="3" borderId="4" xfId="1" applyNumberFormat="1" applyFont="1" applyFill="1" applyBorder="1" applyAlignment="1"/>
    <xf numFmtId="0" fontId="0" fillId="3" borderId="2" xfId="1" applyNumberFormat="1" applyFont="1" applyFill="1" applyBorder="1" applyAlignment="1"/>
    <xf numFmtId="0" fontId="0" fillId="3" borderId="5" xfId="1" applyNumberFormat="1" applyFont="1" applyFill="1" applyBorder="1" applyAlignment="1"/>
    <xf numFmtId="0" fontId="0" fillId="3" borderId="3" xfId="1" applyNumberFormat="1" applyFont="1" applyFill="1" applyBorder="1" applyAlignment="1"/>
    <xf numFmtId="0" fontId="0" fillId="3" borderId="4" xfId="1" quotePrefix="1" applyNumberFormat="1" applyFont="1" applyFill="1" applyBorder="1" applyAlignment="1"/>
    <xf numFmtId="0" fontId="0" fillId="3" borderId="2" xfId="1" quotePrefix="1" applyNumberFormat="1" applyFont="1" applyFill="1" applyBorder="1" applyAlignment="1"/>
    <xf numFmtId="0" fontId="0" fillId="3" borderId="9" xfId="0" applyFont="1" applyFill="1" applyBorder="1"/>
    <xf numFmtId="0" fontId="0" fillId="4" borderId="9" xfId="0" applyFont="1" applyFill="1" applyBorder="1"/>
    <xf numFmtId="0" fontId="0" fillId="4" borderId="2" xfId="1" applyNumberFormat="1" applyFont="1" applyFill="1" applyBorder="1" applyAlignment="1"/>
    <xf numFmtId="0" fontId="0" fillId="4" borderId="4" xfId="1" applyNumberFormat="1" applyFont="1" applyFill="1" applyBorder="1" applyAlignment="1"/>
    <xf numFmtId="0" fontId="0" fillId="4" borderId="5" xfId="1" applyNumberFormat="1" applyFont="1" applyFill="1" applyBorder="1" applyAlignment="1"/>
    <xf numFmtId="0" fontId="0" fillId="4" borderId="3" xfId="1" applyNumberFormat="1" applyFont="1" applyFill="1" applyBorder="1" applyAlignment="1"/>
    <xf numFmtId="0" fontId="4" fillId="2" borderId="8" xfId="0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10" xfId="0" applyBorder="1"/>
    <xf numFmtId="0" fontId="4" fillId="7" borderId="1" xfId="1" quotePrefix="1" applyNumberFormat="1" applyFont="1" applyFill="1" applyBorder="1" applyAlignment="1">
      <alignment horizontal="center" vertical="center" wrapText="1"/>
    </xf>
    <xf numFmtId="0" fontId="2" fillId="8" borderId="2" xfId="0" applyFont="1" applyFill="1" applyBorder="1"/>
    <xf numFmtId="0" fontId="2" fillId="9" borderId="2" xfId="0" applyFont="1" applyFill="1" applyBorder="1"/>
    <xf numFmtId="1" fontId="2" fillId="8" borderId="2" xfId="0" applyNumberFormat="1" applyFont="1" applyFill="1" applyBorder="1"/>
    <xf numFmtId="1" fontId="2" fillId="9" borderId="2" xfId="0" applyNumberFormat="1" applyFont="1" applyFill="1" applyBorder="1"/>
    <xf numFmtId="0" fontId="2" fillId="8" borderId="3" xfId="0" applyFont="1" applyFill="1" applyBorder="1"/>
    <xf numFmtId="0" fontId="0" fillId="10" borderId="0" xfId="0" applyFill="1"/>
    <xf numFmtId="0" fontId="2" fillId="9" borderId="3" xfId="0" applyFont="1" applyFill="1" applyBorder="1"/>
    <xf numFmtId="0" fontId="2" fillId="8" borderId="6" xfId="0" applyFont="1" applyFill="1" applyBorder="1"/>
    <xf numFmtId="0" fontId="2" fillId="8" borderId="7" xfId="0" applyFont="1" applyFill="1" applyBorder="1"/>
    <xf numFmtId="1" fontId="2" fillId="8" borderId="6" xfId="0" applyNumberFormat="1" applyFont="1" applyFill="1" applyBorder="1"/>
    <xf numFmtId="0" fontId="4" fillId="11" borderId="1" xfId="1" applyNumberFormat="1" applyFont="1" applyFill="1" applyBorder="1" applyAlignment="1">
      <alignment horizontal="center" vertical="center" wrapText="1"/>
    </xf>
    <xf numFmtId="0" fontId="5" fillId="6" borderId="0" xfId="0" applyFont="1" applyFill="1"/>
    <xf numFmtId="0" fontId="5" fillId="6" borderId="0" xfId="0" applyFont="1" applyFill="1" applyAlignment="1">
      <alignment horizontal="center"/>
    </xf>
    <xf numFmtId="2" fontId="2" fillId="12" borderId="2" xfId="0" applyNumberFormat="1" applyFont="1" applyFill="1" applyBorder="1"/>
    <xf numFmtId="0" fontId="0" fillId="6" borderId="0" xfId="0" applyFill="1"/>
    <xf numFmtId="2" fontId="2" fillId="13" borderId="2" xfId="0" applyNumberFormat="1" applyFont="1" applyFill="1" applyBorder="1"/>
    <xf numFmtId="2" fontId="2" fillId="12" borderId="3" xfId="0" applyNumberFormat="1" applyFont="1" applyFill="1" applyBorder="1"/>
    <xf numFmtId="2" fontId="2" fillId="13" borderId="3" xfId="0" applyNumberFormat="1" applyFont="1" applyFill="1" applyBorder="1"/>
    <xf numFmtId="2" fontId="2" fillId="12" borderId="6" xfId="0" applyNumberFormat="1" applyFont="1" applyFill="1" applyBorder="1"/>
    <xf numFmtId="2" fontId="2" fillId="12" borderId="7" xfId="0" applyNumberFormat="1" applyFont="1" applyFill="1" applyBorder="1"/>
    <xf numFmtId="0" fontId="7" fillId="0" borderId="0" xfId="0" applyFont="1"/>
    <xf numFmtId="0" fontId="7" fillId="0" borderId="11" xfId="0" applyFont="1" applyBorder="1"/>
    <xf numFmtId="0" fontId="6" fillId="5" borderId="10" xfId="0" applyFont="1" applyFill="1" applyBorder="1"/>
    <xf numFmtId="0" fontId="0" fillId="5" borderId="10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163"/>
  <sheetViews>
    <sheetView tabSelected="1" zoomScale="90" zoomScaleNormal="90" workbookViewId="0">
      <selection activeCell="M4" sqref="M4"/>
    </sheetView>
  </sheetViews>
  <sheetFormatPr baseColWidth="10" defaultColWidth="21.90625" defaultRowHeight="14.5"/>
  <cols>
    <col min="1" max="1" width="34" customWidth="1"/>
    <col min="2" max="4" width="0" hidden="1" customWidth="1"/>
    <col min="5" max="5" width="10.81640625" customWidth="1"/>
    <col min="6" max="6" width="6.81640625" style="28" customWidth="1"/>
    <col min="7" max="7" width="7.1796875" style="28" customWidth="1"/>
    <col min="8" max="8" width="6.81640625" style="28" customWidth="1"/>
    <col min="9" max="9" width="7" style="28" customWidth="1"/>
    <col min="10" max="10" width="10.90625" style="37" customWidth="1"/>
    <col min="11" max="11" width="8" style="37" customWidth="1"/>
    <col min="12" max="12" width="8.08984375" style="37" customWidth="1"/>
    <col min="13" max="13" width="8.90625" customWidth="1"/>
    <col min="14" max="14" width="15.1796875" customWidth="1"/>
    <col min="15" max="15" width="22.453125" customWidth="1"/>
    <col min="16" max="16" width="10.6328125" customWidth="1"/>
    <col min="17" max="17" width="11" customWidth="1"/>
    <col min="18" max="18" width="5.54296875" customWidth="1"/>
    <col min="19" max="19" width="6.36328125" customWidth="1"/>
    <col min="20" max="20" width="18.90625" customWidth="1"/>
    <col min="21" max="21" width="17.1796875" customWidth="1"/>
    <col min="22" max="22" width="16.453125" customWidth="1"/>
    <col min="23" max="23" width="18.90625" customWidth="1"/>
  </cols>
  <sheetData>
    <row r="1" spans="1:23" s="20" customFormat="1" ht="11" thickBot="1">
      <c r="A1" s="18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22" t="s">
        <v>5</v>
      </c>
      <c r="G1" s="22"/>
      <c r="H1" s="22"/>
      <c r="I1" s="22"/>
      <c r="J1" s="33" t="s">
        <v>6</v>
      </c>
      <c r="K1" s="34"/>
      <c r="L1" s="35" t="s">
        <v>0</v>
      </c>
      <c r="M1" s="43" t="str">
        <f t="array" aca="1" ref="M1" ca="1">IFERROR(OFFSET(dept,MATCH(0,COUNTIF($L1:L1,item),0),),"")</f>
        <v>Augmentation Adaptator 1</v>
      </c>
      <c r="N1" s="44" t="str">
        <f t="array" aca="1" ref="N1" ca="1">IFERROR(OFFSET(dept,MATCH(0,COUNTIF($L1:M1,item),0),),"")</f>
        <v>Augmentation Adaptator 2</v>
      </c>
      <c r="O1" s="44" t="str">
        <f t="array" aca="1" ref="O1" ca="1">IFERROR(OFFSET(dept,MATCH(0,COUNTIF($L1:N1,item),0),),"")</f>
        <v>Augmentation Adaptator socket</v>
      </c>
      <c r="P1" s="44" t="str">
        <f t="array" aca="1" ref="P1" ca="1">IFERROR(OFFSET(dept,MATCH(0,COUNTIF($L1:O1,item),0),),"")</f>
        <v>Augmentation Bushing Adaptator</v>
      </c>
      <c r="Q1" s="44" t="str">
        <f t="array" aca="1" ref="Q1" ca="1">IFERROR(OFFSET(dept,MATCH(0,COUNTIF($L1:P1,item),0),),"")</f>
        <v>Augmentation</v>
      </c>
      <c r="R1" s="44" t="str">
        <f t="array" aca="1" ref="R1" ca="1">IFERROR(OFFSET(dept,MATCH(0,COUNTIF($L1:Q1,item),0),),"")</f>
        <v>Augmentation socket socket</v>
      </c>
      <c r="S1" s="44" t="str">
        <f t="array" aca="1" ref="S1" ca="1">IFERROR(OFFSET(dept,MATCH(0,COUNTIF($L1:R1,item),0),),"")</f>
        <v>Augmentation Nipple</v>
      </c>
      <c r="T1" s="44" t="str">
        <f t="array" aca="1" ref="T1" ca="1">IFERROR(OFFSET(dept,MATCH(0,COUNTIF($L1:S1,item),0),),"")</f>
        <v>Short Augmentation Bushing</v>
      </c>
      <c r="U1" s="44" t="str">
        <f t="array" aca="1" ref="U1" ca="1">IFERROR(OFFSET(dept,MATCH(0,COUNTIF($L1:T1,item),0),),"")</f>
        <v>rétrécissement  Adaptator 1</v>
      </c>
      <c r="V1" s="44" t="str">
        <f t="array" aca="1" ref="V1" ca="1">IFERROR(OFFSET(dept,MATCH(0,COUNTIF($L1:U1,item),0),),"")</f>
        <v>rétrécissement  Adaptator 2</v>
      </c>
      <c r="W1" s="44" t="str">
        <f t="array" aca="1" ref="W1" ca="1">IFERROR(OFFSET(dept,MATCH(0,COUNTIF($L1:V1,item),0),),"")</f>
        <v>rétrecissement Adaptator socket</v>
      </c>
    </row>
    <row r="2" spans="1:23" ht="15" thickTop="1">
      <c r="A2" s="12" t="s">
        <v>7</v>
      </c>
      <c r="B2" s="7" t="s">
        <v>10</v>
      </c>
      <c r="C2" s="7" t="s">
        <v>11</v>
      </c>
      <c r="D2" s="7" t="s">
        <v>12</v>
      </c>
      <c r="E2" s="1">
        <v>12</v>
      </c>
      <c r="F2" s="23">
        <v>10</v>
      </c>
      <c r="G2" s="23"/>
      <c r="H2" s="23"/>
      <c r="I2" s="23"/>
      <c r="J2" s="36">
        <v>9.336419753086414E-2</v>
      </c>
    </row>
    <row r="3" spans="1:23">
      <c r="A3" s="13" t="s">
        <v>7</v>
      </c>
      <c r="B3" s="14" t="s">
        <v>13</v>
      </c>
      <c r="C3" s="14" t="s">
        <v>14</v>
      </c>
      <c r="D3" s="14" t="s">
        <v>15</v>
      </c>
      <c r="E3" s="2">
        <v>16</v>
      </c>
      <c r="F3" s="24">
        <v>13</v>
      </c>
      <c r="G3" s="24"/>
      <c r="H3" s="24"/>
      <c r="I3" s="24"/>
      <c r="J3" s="38">
        <v>0.1154937744140625</v>
      </c>
    </row>
    <row r="4" spans="1:23">
      <c r="A4" s="12" t="s">
        <v>7</v>
      </c>
      <c r="B4" s="7" t="s">
        <v>16</v>
      </c>
      <c r="C4" s="7" t="s">
        <v>17</v>
      </c>
      <c r="D4" s="7" t="s">
        <v>18</v>
      </c>
      <c r="E4" s="1">
        <v>20</v>
      </c>
      <c r="F4" s="23">
        <v>18</v>
      </c>
      <c r="G4" s="23"/>
      <c r="H4" s="23"/>
      <c r="I4" s="23"/>
      <c r="J4" s="36">
        <v>3.6099999999999979E-2</v>
      </c>
    </row>
    <row r="5" spans="1:23">
      <c r="A5" s="13" t="s">
        <v>7</v>
      </c>
      <c r="B5" s="14" t="s">
        <v>19</v>
      </c>
      <c r="C5" s="14" t="s">
        <v>20</v>
      </c>
      <c r="D5" s="14" t="s">
        <v>21</v>
      </c>
      <c r="E5" s="2">
        <v>25</v>
      </c>
      <c r="F5" s="24">
        <v>23</v>
      </c>
      <c r="G5" s="24"/>
      <c r="H5" s="24"/>
      <c r="I5" s="24"/>
      <c r="J5" s="38">
        <v>2.3592959999999986E-2</v>
      </c>
      <c r="O5" s="45" t="s">
        <v>7</v>
      </c>
      <c r="P5" s="46">
        <v>12</v>
      </c>
      <c r="Q5" s="21">
        <v>10</v>
      </c>
      <c r="R5" s="21">
        <f ca="1">IFERROR(INDEX(bddjkl,SUMPRODUCT(MAX((item=O5)*(cold=P5)*ROW(cold)))-1,SUMPRODUCT(MAX((item=O5)*(cold=P5)*(bddk=Q5)*COLUMN(A:D)))),"")</f>
        <v>9.336419753086414E-2</v>
      </c>
    </row>
    <row r="6" spans="1:23">
      <c r="A6" s="12" t="s">
        <v>7</v>
      </c>
      <c r="B6" s="7" t="s">
        <v>22</v>
      </c>
      <c r="C6" s="7" t="s">
        <v>23</v>
      </c>
      <c r="D6" s="7" t="s">
        <v>24</v>
      </c>
      <c r="E6" s="1">
        <v>32</v>
      </c>
      <c r="F6" s="23">
        <v>30</v>
      </c>
      <c r="G6" s="23"/>
      <c r="H6" s="23"/>
      <c r="I6" s="23"/>
      <c r="J6" s="36">
        <v>1.46636962890625E-2</v>
      </c>
      <c r="O6" s="45"/>
      <c r="P6" s="46"/>
      <c r="Q6" s="21"/>
      <c r="R6" s="21" t="str">
        <f ca="1">IFERROR(INDEX(bddjkl,SUMPRODUCT(MAX((item=O6)*(cold=P6)*ROW(cold)))-1,SUMPRODUCT(MAX((item=O6)*(cold=P6)*(bddk=Q6)*COLUMN(A:D)))),"")</f>
        <v/>
      </c>
    </row>
    <row r="7" spans="1:23">
      <c r="A7" s="13" t="s">
        <v>7</v>
      </c>
      <c r="B7" s="14" t="s">
        <v>25</v>
      </c>
      <c r="C7" s="14" t="s">
        <v>26</v>
      </c>
      <c r="D7" s="14" t="s">
        <v>27</v>
      </c>
      <c r="E7" s="2">
        <v>40</v>
      </c>
      <c r="F7" s="24">
        <v>35</v>
      </c>
      <c r="G7" s="24"/>
      <c r="H7" s="24"/>
      <c r="I7" s="24"/>
      <c r="J7" s="38">
        <v>5.4931640625E-2</v>
      </c>
      <c r="O7" s="45"/>
      <c r="P7" s="46"/>
      <c r="Q7" s="21"/>
      <c r="R7" s="21" t="str">
        <f ca="1">IFERROR(INDEX(bddjkl,SUMPRODUCT(MAX((item=O7)*(cold=P7)*ROW(cold)))-1,SUMPRODUCT(MAX((item=O7)*(cold=P7)*(bddk=Q7)*COLUMN(A:D)))),"")</f>
        <v/>
      </c>
    </row>
    <row r="8" spans="1:23">
      <c r="A8" s="12" t="s">
        <v>7</v>
      </c>
      <c r="B8" s="7" t="s">
        <v>28</v>
      </c>
      <c r="C8" s="7" t="s">
        <v>29</v>
      </c>
      <c r="D8" s="7" t="s">
        <v>30</v>
      </c>
      <c r="E8" s="1">
        <v>50</v>
      </c>
      <c r="F8" s="23">
        <v>46</v>
      </c>
      <c r="G8" s="23"/>
      <c r="H8" s="23"/>
      <c r="I8" s="23"/>
      <c r="J8" s="36">
        <v>2.3592959999999986E-2</v>
      </c>
      <c r="O8" s="45"/>
      <c r="P8" s="46"/>
      <c r="Q8" s="21"/>
      <c r="R8" s="21" t="str">
        <f ca="1">IFERROR(INDEX(bddjkl,SUMPRODUCT(MAX((item=O8)*(cold=P8)*ROW(cold)))-1,SUMPRODUCT(MAX((item=O8)*(cold=P8)*(bddk=Q8)*COLUMN(A:D)))),"")</f>
        <v/>
      </c>
    </row>
    <row r="9" spans="1:23">
      <c r="A9" s="13" t="s">
        <v>7</v>
      </c>
      <c r="B9" s="14" t="s">
        <v>31</v>
      </c>
      <c r="C9" s="14" t="s">
        <v>32</v>
      </c>
      <c r="D9" s="14" t="s">
        <v>33</v>
      </c>
      <c r="E9" s="2">
        <v>63</v>
      </c>
      <c r="F9" s="24">
        <v>62</v>
      </c>
      <c r="G9" s="24"/>
      <c r="H9" s="24"/>
      <c r="I9" s="24"/>
      <c r="J9" s="38">
        <v>9.9187701918389292E-4</v>
      </c>
      <c r="O9" s="45"/>
      <c r="P9" s="46"/>
      <c r="Q9" s="21"/>
      <c r="R9" s="21" t="str">
        <f ca="1">IFERROR(INDEX(bddjkl,SUMPRODUCT(MAX((item=O9)*(cold=P9)*ROW(cold)))-1,SUMPRODUCT(MAX((item=O9)*(cold=P9)*(bddk=Q9)*COLUMN(A:D)))),"")</f>
        <v/>
      </c>
    </row>
    <row r="10" spans="1:23">
      <c r="A10" s="12" t="s">
        <v>7</v>
      </c>
      <c r="B10" s="7" t="s">
        <v>34</v>
      </c>
      <c r="C10" s="7" t="s">
        <v>35</v>
      </c>
      <c r="D10" s="7" t="s">
        <v>36</v>
      </c>
      <c r="E10" s="1">
        <v>75</v>
      </c>
      <c r="F10" s="23">
        <v>70</v>
      </c>
      <c r="G10" s="23"/>
      <c r="H10" s="23"/>
      <c r="I10" s="23"/>
      <c r="J10" s="36">
        <v>1.661234567901233E-2</v>
      </c>
      <c r="O10" s="45" t="s">
        <v>122</v>
      </c>
      <c r="P10" s="46">
        <v>35</v>
      </c>
      <c r="Q10" s="21">
        <v>30</v>
      </c>
      <c r="R10" s="21">
        <f ca="1">IFERROR(INDEX(bddjkl,SUMPRODUCT(MAX((item=O10)*(cold=P10)*ROW(cold)))-1,SUMPRODUCT(MAX((item=O10)*(cold=P10)*(bddk=Q10)*COLUMN(A:D)))),"")</f>
        <v>7.0387338608912997E-2</v>
      </c>
    </row>
    <row r="11" spans="1:23">
      <c r="A11" s="13" t="s">
        <v>8</v>
      </c>
      <c r="B11" s="7" t="s">
        <v>37</v>
      </c>
      <c r="C11" s="7" t="s">
        <v>38</v>
      </c>
      <c r="D11" s="7" t="s">
        <v>39</v>
      </c>
      <c r="E11" s="1">
        <v>16</v>
      </c>
      <c r="F11" s="23">
        <v>10</v>
      </c>
      <c r="G11" s="23"/>
      <c r="H11" s="23"/>
      <c r="I11" s="23"/>
      <c r="J11" s="36">
        <v>0.371337890625</v>
      </c>
      <c r="O11" s="45"/>
      <c r="P11" s="46"/>
      <c r="Q11" s="21"/>
      <c r="R11" s="21" t="str">
        <f ca="1">IFERROR(INDEX(bddjkl,SUMPRODUCT(MAX((item=O11)*(cold=P11)*ROW(cold)))-1,SUMPRODUCT(MAX((item=O11)*(cold=P11)*(bddk=Q11)*COLUMN(A:D)))),"")</f>
        <v/>
      </c>
    </row>
    <row r="12" spans="1:23">
      <c r="A12" s="12" t="s">
        <v>8</v>
      </c>
      <c r="B12" s="14" t="s">
        <v>40</v>
      </c>
      <c r="C12" s="14" t="s">
        <v>41</v>
      </c>
      <c r="D12" s="14" t="s">
        <v>42</v>
      </c>
      <c r="E12" s="2">
        <v>20</v>
      </c>
      <c r="F12" s="24">
        <v>13</v>
      </c>
      <c r="G12" s="24"/>
      <c r="H12" s="24"/>
      <c r="I12" s="24"/>
      <c r="J12" s="38">
        <v>0.33350624999999989</v>
      </c>
      <c r="O12" s="45"/>
      <c r="P12" s="46"/>
      <c r="Q12" s="21"/>
      <c r="R12" s="21" t="str">
        <f ca="1">IFERROR(INDEX(bddjkl,SUMPRODUCT(MAX((item=O12)*(cold=P12)*ROW(cold)))-1,SUMPRODUCT(MAX((item=O12)*(cold=P12)*(bddk=Q12)*COLUMN(A:D)))),"")</f>
        <v/>
      </c>
    </row>
    <row r="13" spans="1:23">
      <c r="A13" s="13" t="s">
        <v>8</v>
      </c>
      <c r="B13" s="7" t="s">
        <v>43</v>
      </c>
      <c r="C13" s="7" t="s">
        <v>44</v>
      </c>
      <c r="D13" s="7" t="s">
        <v>45</v>
      </c>
      <c r="E13" s="1">
        <v>25</v>
      </c>
      <c r="F13" s="23">
        <v>18</v>
      </c>
      <c r="G13" s="23"/>
      <c r="H13" s="23"/>
      <c r="I13" s="23"/>
      <c r="J13" s="36">
        <v>0.23193856000000002</v>
      </c>
      <c r="O13" s="45" t="s">
        <v>9</v>
      </c>
      <c r="P13" s="46">
        <v>32</v>
      </c>
      <c r="Q13" s="21">
        <v>25.2</v>
      </c>
      <c r="R13" s="21">
        <f ca="1">IFERROR(INDEX(bddjkl,SUMPRODUCT(MAX((item=O13)*(cold=P13)*ROW(cold)))-1,SUMPRODUCT(MAX((item=O13)*(cold=P13)*(bddk=Q13)*COLUMN(A:D)))),"")</f>
        <v>0.14428127441406252</v>
      </c>
    </row>
    <row r="14" spans="1:23">
      <c r="A14" s="12" t="s">
        <v>8</v>
      </c>
      <c r="B14" s="14" t="s">
        <v>46</v>
      </c>
      <c r="C14" s="14" t="s">
        <v>47</v>
      </c>
      <c r="D14" s="14" t="s">
        <v>48</v>
      </c>
      <c r="E14" s="2">
        <v>32</v>
      </c>
      <c r="F14" s="24">
        <v>23</v>
      </c>
      <c r="G14" s="24"/>
      <c r="H14" s="24"/>
      <c r="I14" s="24"/>
      <c r="J14" s="38">
        <v>0.23367404937744141</v>
      </c>
      <c r="O14" s="45"/>
      <c r="P14" s="46"/>
      <c r="Q14" s="21"/>
      <c r="R14" s="21" t="str">
        <f ca="1">IFERROR(INDEX(bddjkl,SUMPRODUCT(MAX((item=O14)*(cold=P14)*ROW(cold)))-1,SUMPRODUCT(MAX((item=O14)*(cold=P14)*(bddk=Q14)*COLUMN(A:D)))),"")</f>
        <v/>
      </c>
    </row>
    <row r="15" spans="1:23">
      <c r="A15" s="13" t="s">
        <v>8</v>
      </c>
      <c r="B15" s="7" t="s">
        <v>49</v>
      </c>
      <c r="C15" s="7" t="s">
        <v>50</v>
      </c>
      <c r="D15" s="7" t="s">
        <v>51</v>
      </c>
      <c r="E15" s="1">
        <v>40</v>
      </c>
      <c r="F15" s="23">
        <v>30</v>
      </c>
      <c r="G15" s="23"/>
      <c r="H15" s="23"/>
      <c r="I15" s="23"/>
      <c r="J15" s="36">
        <v>0.19140625</v>
      </c>
      <c r="O15" s="45"/>
      <c r="P15" s="46"/>
      <c r="Q15" s="21"/>
      <c r="R15" s="21" t="str">
        <f ca="1">IFERROR(INDEX(bddjkl,SUMPRODUCT(MAX((item=O15)*(cold=P15)*ROW(cold)))-1,SUMPRODUCT(MAX((item=O15)*(cold=P15)*(bddk=Q15)*COLUMN(A:D)))),"")</f>
        <v/>
      </c>
    </row>
    <row r="16" spans="1:23">
      <c r="A16" s="12" t="s">
        <v>8</v>
      </c>
      <c r="B16" s="14" t="s">
        <v>52</v>
      </c>
      <c r="C16" s="14" t="s">
        <v>53</v>
      </c>
      <c r="D16" s="14" t="s">
        <v>54</v>
      </c>
      <c r="E16" s="2">
        <v>50</v>
      </c>
      <c r="F16" s="24">
        <v>35</v>
      </c>
      <c r="G16" s="24"/>
      <c r="H16" s="24"/>
      <c r="I16" s="24"/>
      <c r="J16" s="38">
        <v>0.2601</v>
      </c>
      <c r="O16" s="45"/>
      <c r="P16" s="46"/>
      <c r="Q16" s="21"/>
      <c r="R16" s="21" t="str">
        <f ca="1">IFERROR(INDEX(bddjkl,SUMPRODUCT(MAX((item=O16)*(cold=P16)*ROW(cold)))-1,SUMPRODUCT(MAX((item=O16)*(cold=P16)*(bddk=Q16)*COLUMN(A:D)))),"")</f>
        <v/>
      </c>
    </row>
    <row r="17" spans="1:18">
      <c r="A17" s="13" t="s">
        <v>8</v>
      </c>
      <c r="B17" s="7" t="s">
        <v>55</v>
      </c>
      <c r="C17" s="7" t="s">
        <v>56</v>
      </c>
      <c r="D17" s="7" t="s">
        <v>57</v>
      </c>
      <c r="E17" s="1">
        <v>63</v>
      </c>
      <c r="F17" s="23">
        <v>46</v>
      </c>
      <c r="G17" s="23"/>
      <c r="H17" s="23"/>
      <c r="I17" s="23"/>
      <c r="J17" s="36">
        <v>0.21796594303762959</v>
      </c>
      <c r="O17" s="45"/>
      <c r="P17" s="46"/>
      <c r="Q17" s="21"/>
      <c r="R17" s="21" t="str">
        <f ca="1">IFERROR(INDEX(bddjkl,SUMPRODUCT(MAX((item=O17)*(cold=P17)*ROW(cold)))-1,SUMPRODUCT(MAX((item=O17)*(cold=P17)*(bddk=Q17)*COLUMN(A:D)))),"")</f>
        <v/>
      </c>
    </row>
    <row r="18" spans="1:18">
      <c r="A18" s="12" t="s">
        <v>8</v>
      </c>
      <c r="B18" s="14" t="s">
        <v>58</v>
      </c>
      <c r="C18" s="14" t="s">
        <v>59</v>
      </c>
      <c r="D18" s="14" t="s">
        <v>60</v>
      </c>
      <c r="E18" s="2">
        <v>75</v>
      </c>
      <c r="F18" s="24">
        <v>62</v>
      </c>
      <c r="G18" s="24"/>
      <c r="H18" s="24"/>
      <c r="I18" s="24"/>
      <c r="J18" s="38">
        <v>0.10024963160493829</v>
      </c>
      <c r="O18" s="45"/>
      <c r="P18" s="46"/>
      <c r="Q18" s="21"/>
      <c r="R18" s="21" t="str">
        <f ca="1">IFERROR(INDEX(bddjkl,SUMPRODUCT(MAX((item=O18)*(cold=P18)*ROW(cold)))-1,SUMPRODUCT(MAX((item=O18)*(cold=P18)*(bddk=Q18)*COLUMN(A:D)))),"")</f>
        <v/>
      </c>
    </row>
    <row r="19" spans="1:18">
      <c r="A19" s="13" t="s">
        <v>8</v>
      </c>
      <c r="B19" s="7" t="s">
        <v>61</v>
      </c>
      <c r="C19" s="7" t="s">
        <v>62</v>
      </c>
      <c r="D19" s="7" t="s">
        <v>63</v>
      </c>
      <c r="E19" s="1">
        <v>90</v>
      </c>
      <c r="F19" s="23">
        <v>70</v>
      </c>
      <c r="G19" s="23"/>
      <c r="H19" s="23"/>
      <c r="I19" s="23"/>
      <c r="J19" s="36">
        <v>0.1560737692424935</v>
      </c>
      <c r="O19" s="45"/>
      <c r="P19" s="46"/>
      <c r="Q19" s="21"/>
      <c r="R19" s="21" t="str">
        <f ca="1">IFERROR(INDEX(bddjkl,SUMPRODUCT(MAX((item=O19)*(cold=P19)*ROW(cold)))-1,SUMPRODUCT(MAX((item=O19)*(cold=P19)*(bddk=Q19)*COLUMN(A:D)))),"")</f>
        <v/>
      </c>
    </row>
    <row r="20" spans="1:18">
      <c r="A20" s="12" t="s">
        <v>8</v>
      </c>
      <c r="B20" s="14" t="s">
        <v>64</v>
      </c>
      <c r="C20" s="14" t="s">
        <v>65</v>
      </c>
      <c r="D20" s="14" t="s">
        <v>66</v>
      </c>
      <c r="E20" s="2">
        <v>110</v>
      </c>
      <c r="F20" s="24">
        <v>93</v>
      </c>
      <c r="G20" s="24"/>
      <c r="H20" s="24"/>
      <c r="I20" s="24"/>
      <c r="J20" s="38">
        <v>8.1342811283382291E-2</v>
      </c>
      <c r="O20" s="45" t="s">
        <v>150</v>
      </c>
      <c r="P20" s="46">
        <v>32</v>
      </c>
      <c r="Q20" s="21">
        <v>20</v>
      </c>
      <c r="R20" s="21">
        <f ca="1">IFERROR(INDEX(bddjkl,SUMPRODUCT(MAX((item=O20)*(cold=P20)*ROW(cold)))-1,SUMPRODUCT(MAX((item=O20)*(cold=P20)*(bddk=Q20)*COLUMN(A:D)))),"")</f>
        <v>0.371337890625</v>
      </c>
    </row>
    <row r="21" spans="1:18">
      <c r="A21" s="13" t="s">
        <v>9</v>
      </c>
      <c r="B21" s="11" t="s">
        <v>67</v>
      </c>
      <c r="C21" s="11" t="s">
        <v>68</v>
      </c>
      <c r="D21" s="7" t="s">
        <v>69</v>
      </c>
      <c r="E21" s="1">
        <v>20</v>
      </c>
      <c r="F21" s="25">
        <v>15.9</v>
      </c>
      <c r="G21" s="25"/>
      <c r="H21" s="25"/>
      <c r="I21" s="25"/>
      <c r="J21" s="36">
        <v>0.13540560062499996</v>
      </c>
      <c r="O21" s="45"/>
      <c r="P21" s="46"/>
      <c r="Q21" s="21"/>
      <c r="R21" s="21" t="str">
        <f ca="1">IFERROR(INDEX(bddjkl,SUMPRODUCT(MAX((item=O21)*(cold=P21)*ROW(cold)))-1,SUMPRODUCT(MAX((item=O21)*(cold=P21)*(bddk=Q21)*COLUMN(A:D)))),"")</f>
        <v/>
      </c>
    </row>
    <row r="22" spans="1:18">
      <c r="A22" s="12" t="s">
        <v>9</v>
      </c>
      <c r="B22" s="14" t="s">
        <v>70</v>
      </c>
      <c r="C22" s="14" t="s">
        <v>71</v>
      </c>
      <c r="D22" s="14" t="s">
        <v>72</v>
      </c>
      <c r="E22" s="2">
        <v>25</v>
      </c>
      <c r="F22" s="26">
        <v>20.260000000000002</v>
      </c>
      <c r="G22" s="26"/>
      <c r="H22" s="26"/>
      <c r="I22" s="26"/>
      <c r="J22" s="38">
        <v>0.11782182566338559</v>
      </c>
      <c r="M22" s="3"/>
      <c r="O22" s="45"/>
      <c r="P22" s="46"/>
      <c r="Q22" s="21"/>
      <c r="R22" s="21" t="str">
        <f ca="1">IFERROR(INDEX(bddjkl,SUMPRODUCT(MAX((item=O22)*(cold=P22)*ROW(cold)))-1,SUMPRODUCT(MAX((item=O22)*(cold=P22)*(bddk=Q22)*COLUMN(A:D)))),"")</f>
        <v/>
      </c>
    </row>
    <row r="23" spans="1:18">
      <c r="A23" s="13" t="s">
        <v>9</v>
      </c>
      <c r="B23" s="7" t="s">
        <v>73</v>
      </c>
      <c r="C23" s="7" t="s">
        <v>74</v>
      </c>
      <c r="D23" s="7" t="s">
        <v>75</v>
      </c>
      <c r="E23" s="1">
        <v>32</v>
      </c>
      <c r="F23" s="25">
        <v>25.2</v>
      </c>
      <c r="G23" s="25"/>
      <c r="H23" s="25"/>
      <c r="I23" s="25"/>
      <c r="J23" s="36">
        <v>0.14428127441406252</v>
      </c>
      <c r="M23" s="3"/>
      <c r="O23" s="45"/>
      <c r="P23" s="46"/>
      <c r="Q23" s="21"/>
      <c r="R23" s="21" t="str">
        <f ca="1">IFERROR(INDEX(bddjkl,SUMPRODUCT(MAX((item=O23)*(cold=P23)*ROW(cold)))-1,SUMPRODUCT(MAX((item=O23)*(cold=P23)*(bddk=Q23)*COLUMN(A:D)))),"")</f>
        <v/>
      </c>
    </row>
    <row r="24" spans="1:18">
      <c r="A24" s="12" t="s">
        <v>9</v>
      </c>
      <c r="B24" s="14" t="s">
        <v>76</v>
      </c>
      <c r="C24" s="14" t="s">
        <v>77</v>
      </c>
      <c r="D24" s="14" t="s">
        <v>78</v>
      </c>
      <c r="E24" s="2">
        <v>40</v>
      </c>
      <c r="F24" s="26">
        <v>32.9</v>
      </c>
      <c r="G24" s="26"/>
      <c r="H24" s="26"/>
      <c r="I24" s="26"/>
      <c r="J24" s="38">
        <v>0.10464820628906252</v>
      </c>
      <c r="O24" s="45"/>
      <c r="P24" s="46"/>
      <c r="Q24" s="21"/>
      <c r="R24" s="21" t="str">
        <f ca="1">IFERROR(INDEX(bddjkl,SUMPRODUCT(MAX((item=O24)*(cold=P24)*ROW(cold)))-1,SUMPRODUCT(MAX((item=O24)*(cold=P24)*(bddk=Q24)*COLUMN(A:D)))),"")</f>
        <v/>
      </c>
    </row>
    <row r="25" spans="1:18">
      <c r="A25" s="13" t="s">
        <v>9</v>
      </c>
      <c r="B25" s="7" t="s">
        <v>79</v>
      </c>
      <c r="C25" s="7" t="s">
        <v>80</v>
      </c>
      <c r="D25" s="7" t="s">
        <v>81</v>
      </c>
      <c r="E25" s="1">
        <v>50</v>
      </c>
      <c r="F25" s="25">
        <v>40.299999999999997</v>
      </c>
      <c r="G25" s="25"/>
      <c r="H25" s="25"/>
      <c r="I25" s="25"/>
      <c r="J25" s="36">
        <v>0.12275493249600009</v>
      </c>
      <c r="O25" s="45"/>
      <c r="P25" s="46"/>
      <c r="Q25" s="21"/>
      <c r="R25" s="21" t="str">
        <f ca="1">IFERROR(INDEX(bddjkl,SUMPRODUCT(MAX((item=O25)*(cold=P25)*ROW(cold)))-1,SUMPRODUCT(MAX((item=O25)*(cold=P25)*(bddk=Q25)*COLUMN(A:D)))),"")</f>
        <v/>
      </c>
    </row>
    <row r="26" spans="1:18">
      <c r="A26" s="12" t="s">
        <v>9</v>
      </c>
      <c r="B26" s="14" t="s">
        <v>82</v>
      </c>
      <c r="C26" s="14" t="s">
        <v>83</v>
      </c>
      <c r="D26" s="14" t="s">
        <v>84</v>
      </c>
      <c r="E26" s="2">
        <v>63</v>
      </c>
      <c r="F26" s="26">
        <v>49.85</v>
      </c>
      <c r="G26" s="26"/>
      <c r="H26" s="26"/>
      <c r="I26" s="26"/>
      <c r="J26" s="38"/>
      <c r="O26" s="45"/>
      <c r="P26" s="46"/>
      <c r="Q26" s="21"/>
      <c r="R26" s="21" t="str">
        <f ca="1">IFERROR(INDEX(bddjkl,SUMPRODUCT(MAX((item=O26)*(cold=P26)*ROW(cold)))-1,SUMPRODUCT(MAX((item=O26)*(cold=P26)*(bddk=Q26)*COLUMN(A:D)))),"")</f>
        <v/>
      </c>
    </row>
    <row r="27" spans="1:18">
      <c r="A27" s="13" t="s">
        <v>9</v>
      </c>
      <c r="B27" s="7" t="s">
        <v>85</v>
      </c>
      <c r="C27" s="7" t="s">
        <v>86</v>
      </c>
      <c r="D27" s="7" t="s">
        <v>87</v>
      </c>
      <c r="E27" s="1">
        <v>75</v>
      </c>
      <c r="F27" s="25">
        <v>64.599999999999994</v>
      </c>
      <c r="G27" s="25"/>
      <c r="H27" s="25"/>
      <c r="I27" s="25"/>
      <c r="J27" s="36">
        <v>6.6618133668345708E-2</v>
      </c>
      <c r="O27" s="45"/>
      <c r="P27" s="46"/>
      <c r="Q27" s="21"/>
      <c r="R27" s="21" t="str">
        <f ca="1">IFERROR(INDEX(bddjkl,SUMPRODUCT(MAX((item=O27)*(cold=P27)*ROW(cold)))-1,SUMPRODUCT(MAX((item=O27)*(cold=P27)*(bddk=Q27)*COLUMN(A:D)))),"")</f>
        <v/>
      </c>
    </row>
    <row r="28" spans="1:18">
      <c r="A28" s="12" t="s">
        <v>9</v>
      </c>
      <c r="B28" s="14" t="s">
        <v>88</v>
      </c>
      <c r="C28" s="14" t="s">
        <v>89</v>
      </c>
      <c r="D28" s="14" t="s">
        <v>90</v>
      </c>
      <c r="E28" s="2">
        <v>90</v>
      </c>
      <c r="F28" s="26">
        <v>76.48</v>
      </c>
      <c r="G28" s="26"/>
      <c r="H28" s="26"/>
      <c r="I28" s="26"/>
      <c r="J28" s="38">
        <v>7.7216031937999641E-2</v>
      </c>
      <c r="O28" s="45"/>
      <c r="P28" s="46"/>
      <c r="Q28" s="21"/>
      <c r="R28" s="21" t="str">
        <f ca="1">IFERROR(INDEX(bddjkl,SUMPRODUCT(MAX((item=O28)*(cold=P28)*ROW(cold)))-1,SUMPRODUCT(MAX((item=O28)*(cold=P28)*(bddk=Q28)*COLUMN(A:D)))),"")</f>
        <v/>
      </c>
    </row>
    <row r="29" spans="1:18">
      <c r="A29" s="13" t="s">
        <v>9</v>
      </c>
      <c r="B29" s="7" t="s">
        <v>91</v>
      </c>
      <c r="C29" s="7" t="s">
        <v>92</v>
      </c>
      <c r="D29" s="7" t="s">
        <v>93</v>
      </c>
      <c r="E29" s="1">
        <v>110</v>
      </c>
      <c r="F29" s="25">
        <v>91.28</v>
      </c>
      <c r="G29" s="25"/>
      <c r="H29" s="25"/>
      <c r="I29" s="25"/>
      <c r="J29" s="36">
        <v>9.6971071778393314E-2</v>
      </c>
      <c r="O29" s="45"/>
      <c r="P29" s="46"/>
      <c r="Q29" s="21"/>
      <c r="R29" s="21" t="str">
        <f ca="1">IFERROR(INDEX(bddjkl,SUMPRODUCT(MAX((item=O29)*(cold=P29)*ROW(cold)))-1,SUMPRODUCT(MAX((item=O29)*(cold=P29)*(bddk=Q29)*COLUMN(A:D)))),"")</f>
        <v/>
      </c>
    </row>
    <row r="30" spans="1:18">
      <c r="A30" s="12" t="s">
        <v>94</v>
      </c>
      <c r="B30" s="7" t="s">
        <v>95</v>
      </c>
      <c r="C30" s="7" t="s">
        <v>96</v>
      </c>
      <c r="D30" s="7" t="s">
        <v>97</v>
      </c>
      <c r="E30" s="1">
        <v>20</v>
      </c>
      <c r="F30" s="23">
        <v>10</v>
      </c>
      <c r="G30" s="23"/>
      <c r="H30" s="23"/>
      <c r="I30" s="23"/>
      <c r="J30" s="36">
        <v>0.5625</v>
      </c>
      <c r="O30" s="45"/>
      <c r="P30" s="46"/>
      <c r="Q30" s="21"/>
      <c r="R30" s="21" t="str">
        <f ca="1">IFERROR(INDEX(bddjkl,SUMPRODUCT(MAX((item=O30)*(cold=P30)*ROW(cold)))-1,SUMPRODUCT(MAX((item=O30)*(cold=P30)*(bddk=Q30)*COLUMN(A:D)))),"")</f>
        <v/>
      </c>
    </row>
    <row r="31" spans="1:18">
      <c r="A31" s="13" t="s">
        <v>94</v>
      </c>
      <c r="B31" s="14" t="s">
        <v>98</v>
      </c>
      <c r="C31" s="14" t="s">
        <v>99</v>
      </c>
      <c r="D31" s="14" t="s">
        <v>100</v>
      </c>
      <c r="E31" s="2">
        <v>25</v>
      </c>
      <c r="F31" s="24">
        <v>13</v>
      </c>
      <c r="G31" s="24"/>
      <c r="H31" s="24"/>
      <c r="I31" s="24"/>
      <c r="J31" s="38">
        <v>0.53231616000000004</v>
      </c>
      <c r="O31" s="45"/>
      <c r="P31" s="46"/>
      <c r="Q31" s="21"/>
      <c r="R31" s="21" t="str">
        <f ca="1">IFERROR(INDEX(bddjkl,SUMPRODUCT(MAX((item=O31)*(cold=P31)*ROW(cold)))-1,SUMPRODUCT(MAX((item=O31)*(cold=P31)*(bddk=Q31)*COLUMN(A:D)))),"")</f>
        <v/>
      </c>
    </row>
    <row r="32" spans="1:18">
      <c r="A32" s="12" t="s">
        <v>94</v>
      </c>
      <c r="B32" s="7" t="s">
        <v>101</v>
      </c>
      <c r="C32" s="7" t="s">
        <v>102</v>
      </c>
      <c r="D32" s="7" t="s">
        <v>103</v>
      </c>
      <c r="E32" s="1">
        <v>32</v>
      </c>
      <c r="F32" s="23">
        <v>18</v>
      </c>
      <c r="G32" s="23"/>
      <c r="H32" s="23"/>
      <c r="I32" s="23"/>
      <c r="J32" s="36">
        <v>0.4673004150390625</v>
      </c>
      <c r="O32" s="45"/>
      <c r="P32" s="46"/>
      <c r="Q32" s="21"/>
      <c r="R32" s="21" t="str">
        <f ca="1">IFERROR(INDEX(bddjkl,SUMPRODUCT(MAX((item=O32)*(cold=P32)*ROW(cold)))-1,SUMPRODUCT(MAX((item=O32)*(cold=P32)*(bddk=Q32)*COLUMN(A:D)))),"")</f>
        <v/>
      </c>
    </row>
    <row r="33" spans="1:23">
      <c r="A33" s="13" t="s">
        <v>94</v>
      </c>
      <c r="B33" s="14" t="s">
        <v>104</v>
      </c>
      <c r="C33" s="14" t="s">
        <v>105</v>
      </c>
      <c r="D33" s="14" t="s">
        <v>106</v>
      </c>
      <c r="E33" s="2">
        <v>40</v>
      </c>
      <c r="F33" s="24">
        <v>23</v>
      </c>
      <c r="G33" s="24"/>
      <c r="H33" s="24"/>
      <c r="I33" s="24"/>
      <c r="J33" s="38">
        <v>0.4480628906250001</v>
      </c>
      <c r="O33" s="45"/>
      <c r="P33" s="46"/>
      <c r="Q33" s="21"/>
      <c r="R33" s="21" t="str">
        <f ca="1">IFERROR(INDEX(bddjkl,SUMPRODUCT(MAX((item=O33)*(cold=P33)*ROW(cold)))-1,SUMPRODUCT(MAX((item=O33)*(cold=P33)*(bddk=Q33)*COLUMN(A:D)))),"")</f>
        <v/>
      </c>
    </row>
    <row r="34" spans="1:23">
      <c r="A34" s="12" t="s">
        <v>94</v>
      </c>
      <c r="B34" s="7" t="s">
        <v>107</v>
      </c>
      <c r="C34" s="7" t="s">
        <v>108</v>
      </c>
      <c r="D34" s="7" t="s">
        <v>109</v>
      </c>
      <c r="E34" s="1">
        <v>50</v>
      </c>
      <c r="F34" s="23">
        <v>30</v>
      </c>
      <c r="G34" s="23"/>
      <c r="H34" s="23"/>
      <c r="I34" s="23"/>
      <c r="J34" s="36">
        <v>0.40960000000000002</v>
      </c>
      <c r="M34" s="3"/>
      <c r="O34" s="45"/>
      <c r="P34" s="46"/>
      <c r="Q34" s="21"/>
      <c r="R34" s="21" t="str">
        <f ca="1">IFERROR(INDEX(bddjkl,SUMPRODUCT(MAX((item=O34)*(cold=P34)*ROW(cold)))-1,SUMPRODUCT(MAX((item=O34)*(cold=P34)*(bddk=Q34)*COLUMN(A:D)))),"")</f>
        <v/>
      </c>
    </row>
    <row r="35" spans="1:23">
      <c r="A35" s="13" t="s">
        <v>94</v>
      </c>
      <c r="B35" s="14" t="s">
        <v>110</v>
      </c>
      <c r="C35" s="14" t="s">
        <v>111</v>
      </c>
      <c r="D35" s="14" t="s">
        <v>112</v>
      </c>
      <c r="E35" s="2">
        <v>63</v>
      </c>
      <c r="F35" s="24">
        <v>35</v>
      </c>
      <c r="G35" s="24"/>
      <c r="H35" s="24"/>
      <c r="I35" s="24"/>
      <c r="J35" s="38">
        <v>0.47797591830513636</v>
      </c>
      <c r="O35" s="45"/>
      <c r="P35" s="46"/>
      <c r="Q35" s="21"/>
      <c r="R35" s="21" t="str">
        <f ca="1">IFERROR(INDEX(bddjkl,SUMPRODUCT(MAX((item=O35)*(cold=P35)*ROW(cold)))-1,SUMPRODUCT(MAX((item=O35)*(cold=P35)*(bddk=Q35)*COLUMN(A:D)))),"")</f>
        <v/>
      </c>
    </row>
    <row r="36" spans="1:23">
      <c r="A36" s="12" t="s">
        <v>94</v>
      </c>
      <c r="B36" s="7" t="s">
        <v>113</v>
      </c>
      <c r="C36" s="7" t="s">
        <v>114</v>
      </c>
      <c r="D36" s="7" t="s">
        <v>115</v>
      </c>
      <c r="E36" s="1">
        <v>75</v>
      </c>
      <c r="F36" s="23">
        <v>46</v>
      </c>
      <c r="G36" s="23"/>
      <c r="H36" s="23"/>
      <c r="I36" s="23"/>
      <c r="J36" s="36">
        <v>0.38915416493827165</v>
      </c>
      <c r="O36" s="45"/>
      <c r="P36" s="46"/>
      <c r="Q36" s="21"/>
      <c r="R36" s="21" t="str">
        <f ca="1">IFERROR(INDEX(bddjkl,SUMPRODUCT(MAX((item=O36)*(cold=P36)*ROW(cold)))-1,SUMPRODUCT(MAX((item=O36)*(cold=P36)*(bddk=Q36)*COLUMN(A:D)))),"")</f>
        <v/>
      </c>
    </row>
    <row r="37" spans="1:23">
      <c r="A37" s="13" t="s">
        <v>94</v>
      </c>
      <c r="B37" s="14" t="s">
        <v>116</v>
      </c>
      <c r="C37" s="14" t="s">
        <v>117</v>
      </c>
      <c r="D37" s="14" t="s">
        <v>118</v>
      </c>
      <c r="E37" s="2">
        <v>90</v>
      </c>
      <c r="F37" s="24">
        <v>62</v>
      </c>
      <c r="G37" s="24"/>
      <c r="H37" s="24"/>
      <c r="I37" s="24"/>
      <c r="J37" s="38">
        <v>0.2760788904130469</v>
      </c>
      <c r="O37" s="45"/>
      <c r="P37" s="46"/>
      <c r="Q37" s="21"/>
      <c r="R37" s="21" t="str">
        <f ca="1">IFERROR(INDEX(bddjkl,SUMPRODUCT(MAX((item=O37)*(cold=P37)*ROW(cold)))-1,SUMPRODUCT(MAX((item=O37)*(cold=P37)*(bddk=Q37)*COLUMN(A:D)))),"")</f>
        <v/>
      </c>
    </row>
    <row r="38" spans="1:23">
      <c r="A38" s="12" t="s">
        <v>94</v>
      </c>
      <c r="B38" s="7" t="s">
        <v>119</v>
      </c>
      <c r="C38" s="7" t="s">
        <v>120</v>
      </c>
      <c r="D38" s="7" t="s">
        <v>121</v>
      </c>
      <c r="E38" s="4">
        <v>110</v>
      </c>
      <c r="F38" s="27">
        <v>70</v>
      </c>
      <c r="G38" s="27"/>
      <c r="H38" s="27"/>
      <c r="I38" s="27"/>
      <c r="J38" s="39">
        <v>0.35407417526125268</v>
      </c>
    </row>
    <row r="39" spans="1:23">
      <c r="A39" s="13" t="s">
        <v>122</v>
      </c>
      <c r="B39" s="6" t="s">
        <v>123</v>
      </c>
      <c r="C39" s="7" t="s">
        <v>124</v>
      </c>
      <c r="D39" s="7" t="s">
        <v>125</v>
      </c>
      <c r="E39" s="1">
        <v>13</v>
      </c>
      <c r="F39" s="23">
        <v>10</v>
      </c>
      <c r="G39" s="23"/>
      <c r="H39" s="23"/>
      <c r="I39" s="23"/>
      <c r="J39" s="36">
        <v>0.16669584398305379</v>
      </c>
    </row>
    <row r="40" spans="1:23">
      <c r="A40" s="12" t="s">
        <v>122</v>
      </c>
      <c r="B40" s="15" t="s">
        <v>126</v>
      </c>
      <c r="C40" s="14" t="s">
        <v>127</v>
      </c>
      <c r="D40" s="14" t="s">
        <v>128</v>
      </c>
      <c r="E40" s="2">
        <v>18</v>
      </c>
      <c r="F40" s="24">
        <v>10</v>
      </c>
      <c r="G40" s="24">
        <v>13</v>
      </c>
      <c r="H40" s="24"/>
      <c r="I40" s="24"/>
      <c r="J40" s="38">
        <v>0.47797591830513636</v>
      </c>
      <c r="K40" s="36">
        <v>0.22886183508611493</v>
      </c>
    </row>
    <row r="41" spans="1:23">
      <c r="A41" s="12" t="s">
        <v>122</v>
      </c>
      <c r="B41" s="15" t="s">
        <v>129</v>
      </c>
      <c r="C41" s="14" t="s">
        <v>130</v>
      </c>
      <c r="D41" s="14" t="s">
        <v>131</v>
      </c>
      <c r="E41" s="2">
        <v>23</v>
      </c>
      <c r="F41" s="24">
        <v>10</v>
      </c>
      <c r="G41" s="23">
        <v>13</v>
      </c>
      <c r="H41" s="24"/>
      <c r="I41" s="24"/>
      <c r="J41" s="38">
        <v>0.65766274420117132</v>
      </c>
      <c r="K41" s="36">
        <v>0.46312012893035698</v>
      </c>
      <c r="T41" t="str">
        <f t="array" aca="1" ref="T41" ca="1">IFERROR(INDEX($E$2:$E$163,SMALL(IF(item=T$1,ROW(item)-1),ROW(#REF!))),"")</f>
        <v/>
      </c>
      <c r="U41">
        <f t="array" aca="1" ref="U41" ca="1">IFERROR(OFFSET(OFFSET($E$1,MATCH(U$1,item,0)-1,),MATCH(0,COUNTIF(U$1:U40,OFFSET($E$1,MATCH(U$1,item,0),,COUNTIF(item,U$1))),0),),"")</f>
        <v>12</v>
      </c>
      <c r="V41">
        <f t="array" aca="1" ref="V41" ca="1">IFERROR(OFFSET(OFFSET($E$1,MATCH(V$1,item,0)-1,),MATCH(0,COUNTIF(V$1:V40,OFFSET($E$1,MATCH(V$1,item,0),,COUNTIF(item,V$1))),0),),"")</f>
        <v>16</v>
      </c>
      <c r="W41" t="str">
        <f t="array" aca="1" ref="W41" ca="1">IFERROR(INDEX($E$2:$E$163,SMALL(IF(item=W$1,ROW(item)-1),ROW(#REF!))),"")</f>
        <v/>
      </c>
    </row>
    <row r="42" spans="1:23">
      <c r="A42" s="12" t="s">
        <v>122</v>
      </c>
      <c r="B42" s="15" t="s">
        <v>132</v>
      </c>
      <c r="C42" s="14" t="s">
        <v>133</v>
      </c>
      <c r="D42" s="14" t="s">
        <v>134</v>
      </c>
      <c r="E42" s="2">
        <v>30</v>
      </c>
      <c r="F42" s="24">
        <v>13</v>
      </c>
      <c r="G42" s="24">
        <v>23</v>
      </c>
      <c r="H42" s="24"/>
      <c r="I42" s="24"/>
      <c r="J42" s="38">
        <v>0.65970493827160481</v>
      </c>
      <c r="K42" s="38">
        <v>0.16992716049382711</v>
      </c>
      <c r="S42" t="e">
        <f t="array" aca="1" ref="S42" ca="1">INDEX(OFFSET(E$1,MATCH(O$5,item,0),,50),SMALL(IF(FREQUENCY(IF(item=O$5,E$2:E$163,""),IF(item=O$5,E$2:E$163,""))&gt;0,ROW(INDIRECT("$1:"&amp;COUNTIF(item,O$5))),""),ROW(A17)))</f>
        <v>#NUM!</v>
      </c>
    </row>
    <row r="43" spans="1:23">
      <c r="A43" s="13" t="s">
        <v>122</v>
      </c>
      <c r="B43" s="6" t="s">
        <v>135</v>
      </c>
      <c r="C43" s="7" t="s">
        <v>136</v>
      </c>
      <c r="D43" s="7" t="s">
        <v>137</v>
      </c>
      <c r="E43" s="1">
        <v>35</v>
      </c>
      <c r="F43" s="23">
        <v>13</v>
      </c>
      <c r="G43" s="24">
        <v>23</v>
      </c>
      <c r="H43" s="23">
        <v>30</v>
      </c>
      <c r="I43" s="23"/>
      <c r="J43" s="36">
        <v>0.74311436901291128</v>
      </c>
      <c r="K43" s="38">
        <v>0.32280949604331521</v>
      </c>
      <c r="L43" s="36">
        <v>7.0387338608912997E-2</v>
      </c>
    </row>
    <row r="44" spans="1:23">
      <c r="A44" s="12" t="s">
        <v>122</v>
      </c>
      <c r="B44" s="15" t="s">
        <v>138</v>
      </c>
      <c r="C44" s="14" t="s">
        <v>139</v>
      </c>
      <c r="D44" s="14" t="s">
        <v>140</v>
      </c>
      <c r="E44" s="2">
        <v>46</v>
      </c>
      <c r="F44" s="24">
        <v>23</v>
      </c>
      <c r="G44" s="23">
        <v>30</v>
      </c>
      <c r="H44" s="24">
        <v>35</v>
      </c>
      <c r="I44" s="24"/>
      <c r="J44" s="38">
        <v>0.5625</v>
      </c>
      <c r="K44" s="36">
        <v>0.33024467465453589</v>
      </c>
      <c r="L44" s="38">
        <v>0.17730626498618857</v>
      </c>
    </row>
    <row r="45" spans="1:23">
      <c r="A45" s="13" t="s">
        <v>122</v>
      </c>
      <c r="B45" s="6" t="s">
        <v>141</v>
      </c>
      <c r="C45" s="7" t="s">
        <v>142</v>
      </c>
      <c r="D45" s="7" t="s">
        <v>143</v>
      </c>
      <c r="E45" s="1">
        <v>62</v>
      </c>
      <c r="F45" s="23">
        <v>35</v>
      </c>
      <c r="G45" s="24">
        <v>46</v>
      </c>
      <c r="H45" s="23"/>
      <c r="I45" s="23"/>
      <c r="J45" s="36">
        <v>0.46419904095304798</v>
      </c>
      <c r="K45" s="38">
        <v>0.20207878326535073</v>
      </c>
    </row>
    <row r="46" spans="1:23">
      <c r="A46" s="13" t="s">
        <v>122</v>
      </c>
      <c r="B46" s="6" t="s">
        <v>144</v>
      </c>
      <c r="C46" s="7" t="s">
        <v>145</v>
      </c>
      <c r="D46" s="7" t="s">
        <v>146</v>
      </c>
      <c r="E46" s="1">
        <v>70</v>
      </c>
      <c r="F46" s="23">
        <v>46</v>
      </c>
      <c r="G46" s="24">
        <v>62</v>
      </c>
      <c r="H46" s="23"/>
      <c r="I46" s="23"/>
      <c r="J46" s="36">
        <v>0.32280949604331521</v>
      </c>
      <c r="K46" s="38">
        <v>4.6444648063306969E-2</v>
      </c>
    </row>
    <row r="47" spans="1:23">
      <c r="A47" s="13" t="s">
        <v>122</v>
      </c>
      <c r="B47" s="6" t="s">
        <v>147</v>
      </c>
      <c r="C47" s="7" t="s">
        <v>148</v>
      </c>
      <c r="D47" s="7" t="s">
        <v>149</v>
      </c>
      <c r="E47" s="1">
        <v>93</v>
      </c>
      <c r="F47" s="23">
        <v>62</v>
      </c>
      <c r="G47" s="24">
        <v>70</v>
      </c>
      <c r="H47" s="23"/>
      <c r="I47" s="23"/>
      <c r="J47" s="36">
        <v>0.30864197530864201</v>
      </c>
      <c r="K47" s="38">
        <v>0.18788801864191237</v>
      </c>
    </row>
    <row r="48" spans="1:23">
      <c r="A48" s="13" t="s">
        <v>150</v>
      </c>
      <c r="B48" s="6" t="s">
        <v>151</v>
      </c>
      <c r="C48" s="7" t="s">
        <v>152</v>
      </c>
      <c r="D48" s="7" t="s">
        <v>153</v>
      </c>
      <c r="E48" s="1">
        <v>16</v>
      </c>
      <c r="F48" s="23">
        <v>16</v>
      </c>
      <c r="G48" s="23"/>
      <c r="H48" s="23"/>
      <c r="I48" s="23"/>
      <c r="J48" s="36">
        <v>0</v>
      </c>
    </row>
    <row r="49" spans="1:13">
      <c r="A49" s="12" t="s">
        <v>150</v>
      </c>
      <c r="B49" s="15" t="s">
        <v>154</v>
      </c>
      <c r="C49" s="14" t="s">
        <v>155</v>
      </c>
      <c r="D49" s="14" t="s">
        <v>156</v>
      </c>
      <c r="E49" s="2">
        <v>20</v>
      </c>
      <c r="F49" s="24">
        <v>16</v>
      </c>
      <c r="G49" s="23">
        <v>20</v>
      </c>
      <c r="H49" s="24"/>
      <c r="I49" s="24"/>
      <c r="J49" s="38">
        <v>0.12959999999999991</v>
      </c>
      <c r="K49" s="36">
        <v>0</v>
      </c>
    </row>
    <row r="50" spans="1:13">
      <c r="A50" s="12" t="s">
        <v>150</v>
      </c>
      <c r="B50" s="15" t="s">
        <v>157</v>
      </c>
      <c r="C50" s="14" t="s">
        <v>158</v>
      </c>
      <c r="D50" s="14" t="s">
        <v>159</v>
      </c>
      <c r="E50" s="2">
        <v>25</v>
      </c>
      <c r="F50" s="24">
        <v>16</v>
      </c>
      <c r="G50" s="23">
        <v>20</v>
      </c>
      <c r="H50" s="24">
        <v>25</v>
      </c>
      <c r="I50" s="24"/>
      <c r="J50" s="38">
        <v>0.34857216000000002</v>
      </c>
      <c r="K50" s="36">
        <v>0.12959999999999991</v>
      </c>
      <c r="L50" s="38">
        <v>0</v>
      </c>
    </row>
    <row r="51" spans="1:13">
      <c r="A51" s="13" t="s">
        <v>150</v>
      </c>
      <c r="B51" s="6" t="s">
        <v>163</v>
      </c>
      <c r="C51" s="7" t="s">
        <v>164</v>
      </c>
      <c r="D51" s="7" t="s">
        <v>165</v>
      </c>
      <c r="E51" s="1">
        <v>32</v>
      </c>
      <c r="F51" s="23">
        <v>16</v>
      </c>
      <c r="G51" s="24">
        <v>20</v>
      </c>
      <c r="H51" s="23">
        <v>25</v>
      </c>
      <c r="I51" s="24">
        <v>32</v>
      </c>
      <c r="J51" s="36">
        <v>0.5625</v>
      </c>
      <c r="K51" s="38">
        <v>0.371337890625</v>
      </c>
      <c r="L51" s="36">
        <v>0.15182590484619141</v>
      </c>
      <c r="M51" s="38">
        <v>0</v>
      </c>
    </row>
    <row r="52" spans="1:13">
      <c r="A52" s="13" t="s">
        <v>150</v>
      </c>
      <c r="B52" s="6" t="s">
        <v>166</v>
      </c>
      <c r="C52" s="7" t="s">
        <v>167</v>
      </c>
      <c r="D52" s="7" t="s">
        <v>168</v>
      </c>
      <c r="E52" s="1">
        <v>40</v>
      </c>
      <c r="F52" s="23">
        <v>20</v>
      </c>
      <c r="G52" s="24">
        <v>25</v>
      </c>
      <c r="H52" s="23">
        <v>32</v>
      </c>
      <c r="I52" s="24">
        <v>40</v>
      </c>
      <c r="J52" s="36">
        <v>0.5625</v>
      </c>
      <c r="K52" s="38">
        <v>0.371337890625</v>
      </c>
      <c r="L52" s="36">
        <v>0.12959999999999991</v>
      </c>
      <c r="M52" s="38">
        <v>0</v>
      </c>
    </row>
    <row r="53" spans="1:13">
      <c r="A53" s="13" t="s">
        <v>150</v>
      </c>
      <c r="B53" s="6" t="s">
        <v>169</v>
      </c>
      <c r="C53" s="7" t="s">
        <v>170</v>
      </c>
      <c r="D53" s="7" t="s">
        <v>171</v>
      </c>
      <c r="E53" s="1">
        <v>50</v>
      </c>
      <c r="F53" s="23">
        <v>25</v>
      </c>
      <c r="G53" s="24">
        <v>32</v>
      </c>
      <c r="H53" s="27">
        <v>40</v>
      </c>
      <c r="I53" s="24">
        <v>50</v>
      </c>
      <c r="J53" s="36">
        <v>0.5625</v>
      </c>
      <c r="K53" s="38">
        <v>0.34857216000000002</v>
      </c>
      <c r="L53" s="39">
        <v>0.12959999999999991</v>
      </c>
      <c r="M53" s="38">
        <v>0</v>
      </c>
    </row>
    <row r="54" spans="1:13">
      <c r="A54" s="13" t="s">
        <v>150</v>
      </c>
      <c r="B54" s="6" t="s">
        <v>172</v>
      </c>
      <c r="C54" s="7" t="s">
        <v>173</v>
      </c>
      <c r="D54" s="7" t="s">
        <v>174</v>
      </c>
      <c r="E54" s="1">
        <v>63</v>
      </c>
      <c r="F54" s="23">
        <v>32</v>
      </c>
      <c r="G54" s="24">
        <v>40</v>
      </c>
      <c r="H54" s="23">
        <v>50</v>
      </c>
      <c r="I54" s="24">
        <v>63</v>
      </c>
      <c r="J54" s="36">
        <v>0.55056474779566844</v>
      </c>
      <c r="K54" s="38">
        <v>0.35626070552704353</v>
      </c>
      <c r="L54" s="36">
        <v>0.13698764314848499</v>
      </c>
      <c r="M54" s="38">
        <v>0</v>
      </c>
    </row>
    <row r="55" spans="1:13">
      <c r="A55" s="13" t="s">
        <v>150</v>
      </c>
      <c r="B55" s="6" t="s">
        <v>175</v>
      </c>
      <c r="C55" s="7" t="s">
        <v>176</v>
      </c>
      <c r="D55" s="7" t="s">
        <v>177</v>
      </c>
      <c r="E55" s="1">
        <v>75</v>
      </c>
      <c r="F55" s="23">
        <v>40</v>
      </c>
      <c r="G55" s="24">
        <v>50</v>
      </c>
      <c r="H55" s="23">
        <v>63</v>
      </c>
      <c r="I55" s="29">
        <v>75</v>
      </c>
      <c r="J55" s="36">
        <v>0.51201975308641967</v>
      </c>
      <c r="K55" s="38">
        <v>0.30864197530864201</v>
      </c>
      <c r="L55" s="36">
        <v>8.6671360000000058E-2</v>
      </c>
      <c r="M55" s="40">
        <v>0</v>
      </c>
    </row>
    <row r="56" spans="1:13">
      <c r="A56" s="13" t="s">
        <v>150</v>
      </c>
      <c r="B56" s="6" t="s">
        <v>178</v>
      </c>
      <c r="C56" s="7" t="s">
        <v>179</v>
      </c>
      <c r="D56" s="7" t="s">
        <v>180</v>
      </c>
      <c r="E56" s="1">
        <v>90</v>
      </c>
      <c r="F56" s="23">
        <v>50</v>
      </c>
      <c r="G56" s="24">
        <v>63</v>
      </c>
      <c r="H56" s="23">
        <v>75</v>
      </c>
      <c r="I56" s="24">
        <v>90</v>
      </c>
      <c r="J56" s="36">
        <v>0.47797591830513636</v>
      </c>
      <c r="K56" s="38">
        <v>0.2601</v>
      </c>
      <c r="L56" s="36">
        <v>9.336419753086414E-2</v>
      </c>
      <c r="M56" s="38">
        <v>0</v>
      </c>
    </row>
    <row r="57" spans="1:13">
      <c r="A57" s="13" t="s">
        <v>150</v>
      </c>
      <c r="B57" s="6" t="s">
        <v>181</v>
      </c>
      <c r="C57" s="7" t="s">
        <v>182</v>
      </c>
      <c r="D57" s="7" t="s">
        <v>183</v>
      </c>
      <c r="E57" s="1">
        <v>110</v>
      </c>
      <c r="F57" s="23">
        <v>63</v>
      </c>
      <c r="G57" s="24">
        <v>75</v>
      </c>
      <c r="H57" s="23">
        <v>90</v>
      </c>
      <c r="I57" s="24">
        <v>110</v>
      </c>
      <c r="J57" s="36">
        <v>0.45156178539717234</v>
      </c>
      <c r="K57" s="38">
        <v>0.28635765999590196</v>
      </c>
      <c r="L57" s="36">
        <v>0.10928215285841124</v>
      </c>
      <c r="M57" s="38">
        <v>0</v>
      </c>
    </row>
    <row r="58" spans="1:13">
      <c r="A58" s="13" t="s">
        <v>150</v>
      </c>
      <c r="B58" s="8" t="s">
        <v>184</v>
      </c>
      <c r="C58" s="9" t="s">
        <v>185</v>
      </c>
      <c r="D58" s="9" t="s">
        <v>186</v>
      </c>
      <c r="E58" s="4">
        <v>125</v>
      </c>
      <c r="F58" s="27">
        <v>110</v>
      </c>
      <c r="G58" s="27"/>
      <c r="H58" s="27"/>
      <c r="I58" s="27"/>
      <c r="J58" s="39">
        <v>5.0895360000000008E-2</v>
      </c>
    </row>
    <row r="59" spans="1:13">
      <c r="A59" s="12" t="s">
        <v>150</v>
      </c>
      <c r="B59" s="15" t="s">
        <v>187</v>
      </c>
      <c r="C59" s="14" t="s">
        <v>188</v>
      </c>
      <c r="D59" s="14" t="s">
        <v>189</v>
      </c>
      <c r="E59" s="2">
        <v>140</v>
      </c>
      <c r="F59" s="24">
        <v>110</v>
      </c>
      <c r="G59" s="23">
        <v>125</v>
      </c>
      <c r="H59" s="24"/>
      <c r="I59" s="24"/>
      <c r="J59" s="38">
        <v>0.14642336526447317</v>
      </c>
      <c r="K59" s="36">
        <v>4.113032330279049E-2</v>
      </c>
    </row>
    <row r="60" spans="1:13">
      <c r="A60" s="12" t="s">
        <v>190</v>
      </c>
      <c r="B60" s="6" t="s">
        <v>191</v>
      </c>
      <c r="C60" s="7" t="s">
        <v>192</v>
      </c>
      <c r="D60" s="7" t="s">
        <v>193</v>
      </c>
      <c r="E60" s="1">
        <v>13</v>
      </c>
      <c r="F60" s="23">
        <v>10</v>
      </c>
      <c r="G60" s="23"/>
      <c r="H60" s="23"/>
      <c r="I60" s="23"/>
      <c r="J60" s="36">
        <v>0.16669584398305379</v>
      </c>
    </row>
    <row r="61" spans="1:13">
      <c r="A61" s="13" t="s">
        <v>190</v>
      </c>
      <c r="B61" s="15" t="s">
        <v>194</v>
      </c>
      <c r="C61" s="14" t="s">
        <v>195</v>
      </c>
      <c r="D61" s="14" t="s">
        <v>196</v>
      </c>
      <c r="E61" s="2">
        <v>18</v>
      </c>
      <c r="F61" s="24">
        <v>10</v>
      </c>
      <c r="G61" s="23">
        <v>13</v>
      </c>
      <c r="H61" s="24"/>
      <c r="I61" s="24"/>
      <c r="J61" s="38">
        <v>0.47797591830513636</v>
      </c>
      <c r="K61" s="36">
        <v>0.22886183508611493</v>
      </c>
    </row>
    <row r="62" spans="1:13">
      <c r="A62" s="13" t="s">
        <v>190</v>
      </c>
      <c r="B62" s="15" t="s">
        <v>197</v>
      </c>
      <c r="C62" s="14" t="s">
        <v>198</v>
      </c>
      <c r="D62" s="14" t="s">
        <v>199</v>
      </c>
      <c r="E62" s="2">
        <v>23</v>
      </c>
      <c r="F62" s="24">
        <v>13</v>
      </c>
      <c r="G62" s="23">
        <v>18</v>
      </c>
      <c r="H62" s="24"/>
      <c r="I62" s="24"/>
      <c r="J62" s="38">
        <v>0.46312012893035698</v>
      </c>
      <c r="K62" s="36">
        <v>0.15017456341279506</v>
      </c>
    </row>
    <row r="63" spans="1:13">
      <c r="A63" s="13" t="s">
        <v>190</v>
      </c>
      <c r="B63" s="16" t="s">
        <v>200</v>
      </c>
      <c r="C63" s="17" t="s">
        <v>201</v>
      </c>
      <c r="D63" s="17" t="s">
        <v>202</v>
      </c>
      <c r="E63" s="5">
        <v>30</v>
      </c>
      <c r="F63" s="29">
        <v>18</v>
      </c>
      <c r="G63" s="23">
        <v>23</v>
      </c>
      <c r="H63" s="29"/>
      <c r="I63" s="29"/>
      <c r="J63" s="40">
        <v>0.40960000000000002</v>
      </c>
      <c r="K63" s="36">
        <v>0.16992716049382711</v>
      </c>
    </row>
    <row r="64" spans="1:13">
      <c r="A64" s="13" t="s">
        <v>190</v>
      </c>
      <c r="B64" s="15" t="s">
        <v>203</v>
      </c>
      <c r="C64" s="14" t="s">
        <v>204</v>
      </c>
      <c r="D64" s="14" t="s">
        <v>205</v>
      </c>
      <c r="E64" s="2">
        <v>35</v>
      </c>
      <c r="F64" s="24">
        <v>23</v>
      </c>
      <c r="G64" s="23">
        <v>30</v>
      </c>
      <c r="H64" s="24"/>
      <c r="I64" s="24"/>
      <c r="J64" s="38">
        <v>0.32280949604331521</v>
      </c>
      <c r="K64" s="36">
        <v>7.0387338608912997E-2</v>
      </c>
    </row>
    <row r="65" spans="1:12">
      <c r="A65" s="13" t="s">
        <v>190</v>
      </c>
      <c r="B65" s="15" t="s">
        <v>206</v>
      </c>
      <c r="C65" s="14" t="s">
        <v>207</v>
      </c>
      <c r="D65" s="14" t="s">
        <v>208</v>
      </c>
      <c r="E65" s="2">
        <v>46</v>
      </c>
      <c r="F65" s="24">
        <v>30</v>
      </c>
      <c r="G65" s="23">
        <v>35</v>
      </c>
      <c r="H65" s="24"/>
      <c r="I65" s="24"/>
      <c r="J65" s="38">
        <v>0.33024467465453589</v>
      </c>
      <c r="K65" s="36">
        <v>0.17730626498618857</v>
      </c>
    </row>
    <row r="66" spans="1:12">
      <c r="A66" s="13" t="s">
        <v>190</v>
      </c>
      <c r="B66" s="15" t="s">
        <v>209</v>
      </c>
      <c r="C66" s="14" t="s">
        <v>210</v>
      </c>
      <c r="D66" s="14" t="s">
        <v>211</v>
      </c>
      <c r="E66" s="2">
        <v>62</v>
      </c>
      <c r="F66" s="24">
        <v>35</v>
      </c>
      <c r="G66" s="23">
        <v>46</v>
      </c>
      <c r="H66" s="24"/>
      <c r="I66" s="24"/>
      <c r="J66" s="38">
        <v>0.46419904095304798</v>
      </c>
      <c r="K66" s="36">
        <v>0.20207878326535073</v>
      </c>
    </row>
    <row r="67" spans="1:12">
      <c r="A67" s="13" t="s">
        <v>190</v>
      </c>
      <c r="B67" s="15" t="s">
        <v>212</v>
      </c>
      <c r="C67" s="14" t="s">
        <v>213</v>
      </c>
      <c r="D67" s="14" t="s">
        <v>214</v>
      </c>
      <c r="E67" s="2">
        <v>70</v>
      </c>
      <c r="F67" s="24">
        <v>46</v>
      </c>
      <c r="G67" s="27">
        <v>62</v>
      </c>
      <c r="H67" s="24"/>
      <c r="I67" s="24"/>
      <c r="J67" s="38">
        <v>0.32280949604331521</v>
      </c>
      <c r="K67" s="39">
        <v>4.6444648063306969E-2</v>
      </c>
    </row>
    <row r="68" spans="1:12">
      <c r="A68" s="13" t="s">
        <v>190</v>
      </c>
      <c r="B68" s="15" t="s">
        <v>215</v>
      </c>
      <c r="C68" s="14" t="s">
        <v>216</v>
      </c>
      <c r="D68" s="14" t="s">
        <v>217</v>
      </c>
      <c r="E68" s="2">
        <v>93</v>
      </c>
      <c r="F68" s="24">
        <v>62</v>
      </c>
      <c r="G68" s="27">
        <v>70</v>
      </c>
      <c r="H68" s="24"/>
      <c r="I68" s="24"/>
      <c r="J68" s="38">
        <v>0.30864197530864201</v>
      </c>
      <c r="K68" s="39">
        <v>0.18788801864191237</v>
      </c>
    </row>
    <row r="69" spans="1:12">
      <c r="A69" s="13" t="s">
        <v>218</v>
      </c>
      <c r="B69" s="6" t="s">
        <v>219</v>
      </c>
      <c r="C69" s="7" t="s">
        <v>220</v>
      </c>
      <c r="D69" s="7" t="s">
        <v>221</v>
      </c>
      <c r="E69" s="1">
        <v>20</v>
      </c>
      <c r="F69" s="23">
        <v>16</v>
      </c>
      <c r="G69" s="23"/>
      <c r="H69" s="23"/>
      <c r="I69" s="23"/>
      <c r="J69" s="36">
        <v>0.12959999999999991</v>
      </c>
    </row>
    <row r="70" spans="1:12">
      <c r="A70" s="12" t="s">
        <v>218</v>
      </c>
      <c r="B70" s="15" t="s">
        <v>222</v>
      </c>
      <c r="C70" s="14" t="s">
        <v>223</v>
      </c>
      <c r="D70" s="14" t="s">
        <v>224</v>
      </c>
      <c r="E70" s="2">
        <v>25</v>
      </c>
      <c r="F70" s="24">
        <v>16</v>
      </c>
      <c r="G70" s="23">
        <v>20</v>
      </c>
      <c r="H70" s="24"/>
      <c r="I70" s="24"/>
      <c r="J70" s="38">
        <v>0.34857216000000002</v>
      </c>
      <c r="K70" s="36">
        <v>0.12959999999999991</v>
      </c>
    </row>
    <row r="71" spans="1:12">
      <c r="A71" s="12" t="s">
        <v>218</v>
      </c>
      <c r="B71" s="15" t="s">
        <v>225</v>
      </c>
      <c r="C71" s="14" t="s">
        <v>226</v>
      </c>
      <c r="D71" s="14" t="s">
        <v>227</v>
      </c>
      <c r="E71" s="2">
        <v>32</v>
      </c>
      <c r="F71" s="24">
        <v>16</v>
      </c>
      <c r="G71" s="23">
        <v>20</v>
      </c>
      <c r="H71" s="24">
        <v>25</v>
      </c>
      <c r="I71" s="24"/>
      <c r="J71" s="38">
        <v>0.5625</v>
      </c>
      <c r="K71" s="36">
        <v>0.371337890625</v>
      </c>
      <c r="L71" s="38">
        <v>0.15182590484619141</v>
      </c>
    </row>
    <row r="72" spans="1:12">
      <c r="A72" s="13" t="s">
        <v>218</v>
      </c>
      <c r="B72" s="6" t="s">
        <v>228</v>
      </c>
      <c r="C72" s="7" t="s">
        <v>229</v>
      </c>
      <c r="D72" s="7" t="s">
        <v>230</v>
      </c>
      <c r="E72" s="1">
        <v>40</v>
      </c>
      <c r="F72" s="23">
        <v>20</v>
      </c>
      <c r="G72" s="24">
        <v>25</v>
      </c>
      <c r="H72" s="23">
        <v>32</v>
      </c>
      <c r="I72" s="23"/>
      <c r="J72" s="36">
        <v>0.5625</v>
      </c>
      <c r="K72" s="38">
        <v>0.371337890625</v>
      </c>
      <c r="L72" s="36">
        <v>0.12959999999999991</v>
      </c>
    </row>
    <row r="73" spans="1:12">
      <c r="A73" s="12" t="s">
        <v>218</v>
      </c>
      <c r="B73" s="15" t="s">
        <v>231</v>
      </c>
      <c r="C73" s="14" t="s">
        <v>232</v>
      </c>
      <c r="D73" s="14" t="s">
        <v>233</v>
      </c>
      <c r="E73" s="2">
        <v>50</v>
      </c>
      <c r="F73" s="24">
        <v>25</v>
      </c>
      <c r="G73" s="23">
        <v>32</v>
      </c>
      <c r="H73" s="24">
        <v>40</v>
      </c>
      <c r="I73" s="24"/>
      <c r="J73" s="38">
        <v>0.5625</v>
      </c>
      <c r="K73" s="36">
        <v>0.34857216000000002</v>
      </c>
      <c r="L73" s="38">
        <v>0.12959999999999991</v>
      </c>
    </row>
    <row r="74" spans="1:12">
      <c r="A74" s="13" t="s">
        <v>218</v>
      </c>
      <c r="B74" s="6" t="s">
        <v>234</v>
      </c>
      <c r="C74" s="7" t="s">
        <v>235</v>
      </c>
      <c r="D74" s="7" t="s">
        <v>236</v>
      </c>
      <c r="E74" s="1">
        <v>63</v>
      </c>
      <c r="F74" s="23">
        <v>32</v>
      </c>
      <c r="G74" s="24">
        <v>40</v>
      </c>
      <c r="H74" s="23">
        <v>50</v>
      </c>
      <c r="I74" s="23"/>
      <c r="J74" s="36">
        <v>0.55056474779566844</v>
      </c>
      <c r="K74" s="38">
        <v>0.35626070552704353</v>
      </c>
      <c r="L74" s="36">
        <v>0.13698764314848499</v>
      </c>
    </row>
    <row r="75" spans="1:12">
      <c r="A75" s="12" t="s">
        <v>218</v>
      </c>
      <c r="B75" s="15" t="s">
        <v>237</v>
      </c>
      <c r="C75" s="14" t="s">
        <v>238</v>
      </c>
      <c r="D75" s="14" t="s">
        <v>239</v>
      </c>
      <c r="E75" s="2">
        <v>75</v>
      </c>
      <c r="F75" s="24">
        <v>40</v>
      </c>
      <c r="G75" s="23">
        <v>50</v>
      </c>
      <c r="H75" s="24">
        <v>63</v>
      </c>
      <c r="I75" s="24"/>
      <c r="J75" s="38">
        <v>0.51201975308641967</v>
      </c>
      <c r="K75" s="36">
        <v>0.30864197530864201</v>
      </c>
      <c r="L75" s="38">
        <v>8.6671360000000058E-2</v>
      </c>
    </row>
    <row r="76" spans="1:12">
      <c r="A76" s="13" t="s">
        <v>218</v>
      </c>
      <c r="B76" s="6" t="s">
        <v>240</v>
      </c>
      <c r="C76" s="7" t="s">
        <v>241</v>
      </c>
      <c r="D76" s="7" t="s">
        <v>242</v>
      </c>
      <c r="E76" s="1">
        <v>90</v>
      </c>
      <c r="F76" s="23">
        <v>50</v>
      </c>
      <c r="G76" s="29">
        <v>63</v>
      </c>
      <c r="H76" s="23">
        <v>75</v>
      </c>
      <c r="I76" s="23"/>
      <c r="J76" s="36">
        <v>0.47797591830513636</v>
      </c>
      <c r="K76" s="40">
        <v>0.2601</v>
      </c>
      <c r="L76" s="36">
        <v>9.336419753086414E-2</v>
      </c>
    </row>
    <row r="77" spans="1:12">
      <c r="A77" s="12" t="s">
        <v>218</v>
      </c>
      <c r="B77" s="15" t="s">
        <v>243</v>
      </c>
      <c r="C77" s="14" t="s">
        <v>244</v>
      </c>
      <c r="D77" s="14" t="s">
        <v>245</v>
      </c>
      <c r="E77" s="2">
        <v>110</v>
      </c>
      <c r="F77" s="24">
        <v>63</v>
      </c>
      <c r="G77" s="23">
        <v>75</v>
      </c>
      <c r="H77" s="24">
        <v>90</v>
      </c>
      <c r="I77" s="24"/>
      <c r="J77" s="38">
        <v>0.45156178539717234</v>
      </c>
      <c r="K77" s="36">
        <v>0.28635765999590196</v>
      </c>
      <c r="L77" s="38">
        <v>0.10928215285841124</v>
      </c>
    </row>
    <row r="78" spans="1:12">
      <c r="A78" s="13" t="s">
        <v>218</v>
      </c>
      <c r="B78" s="6" t="s">
        <v>246</v>
      </c>
      <c r="C78" s="7" t="s">
        <v>247</v>
      </c>
      <c r="D78" s="7" t="s">
        <v>248</v>
      </c>
      <c r="E78" s="1">
        <v>125</v>
      </c>
      <c r="F78" s="23">
        <v>75</v>
      </c>
      <c r="G78" s="24">
        <v>90</v>
      </c>
      <c r="H78" s="23">
        <v>110</v>
      </c>
      <c r="I78" s="23"/>
      <c r="J78" s="36">
        <v>0.40960000000000002</v>
      </c>
      <c r="K78" s="38">
        <v>0.23193856000000002</v>
      </c>
      <c r="L78" s="36">
        <v>5.0895360000000008E-2</v>
      </c>
    </row>
    <row r="79" spans="1:12">
      <c r="A79" s="12" t="s">
        <v>218</v>
      </c>
      <c r="B79" s="15" t="s">
        <v>249</v>
      </c>
      <c r="C79" s="14" t="s">
        <v>250</v>
      </c>
      <c r="D79" s="14" t="s">
        <v>251</v>
      </c>
      <c r="E79" s="2">
        <v>140</v>
      </c>
      <c r="F79" s="24">
        <v>90</v>
      </c>
      <c r="G79" s="23">
        <v>110</v>
      </c>
      <c r="H79" s="24">
        <v>125</v>
      </c>
      <c r="I79" s="24"/>
      <c r="J79" s="38">
        <v>0.34425760099958341</v>
      </c>
      <c r="K79" s="36">
        <v>0.14642336526447317</v>
      </c>
      <c r="L79" s="38">
        <v>4.113032330279049E-2</v>
      </c>
    </row>
    <row r="80" spans="1:12">
      <c r="A80" s="13" t="s">
        <v>218</v>
      </c>
      <c r="B80" s="6" t="s">
        <v>252</v>
      </c>
      <c r="C80" s="7" t="s">
        <v>253</v>
      </c>
      <c r="D80" s="7" t="s">
        <v>254</v>
      </c>
      <c r="E80" s="1">
        <v>160</v>
      </c>
      <c r="F80" s="23">
        <v>110</v>
      </c>
      <c r="G80" s="24">
        <v>125</v>
      </c>
      <c r="H80" s="23">
        <v>140</v>
      </c>
      <c r="I80" s="23"/>
      <c r="J80" s="36">
        <v>0.2780914306640625</v>
      </c>
      <c r="K80" s="38">
        <v>0.15182590484619141</v>
      </c>
      <c r="L80" s="36">
        <v>5.4931640625E-2</v>
      </c>
    </row>
    <row r="81" spans="1:11">
      <c r="A81" s="12" t="s">
        <v>218</v>
      </c>
      <c r="B81" s="15" t="s">
        <v>255</v>
      </c>
      <c r="C81" s="14" t="s">
        <v>256</v>
      </c>
      <c r="D81" s="14" t="s">
        <v>257</v>
      </c>
      <c r="E81" s="2">
        <v>200</v>
      </c>
      <c r="F81" s="24">
        <v>160</v>
      </c>
      <c r="G81" s="23">
        <v>160</v>
      </c>
      <c r="H81" s="24"/>
      <c r="I81" s="24"/>
      <c r="J81" s="38">
        <v>0.12959999999999991</v>
      </c>
      <c r="K81" s="36">
        <v>0.12959999999999991</v>
      </c>
    </row>
    <row r="82" spans="1:11">
      <c r="A82" s="12" t="s">
        <v>218</v>
      </c>
      <c r="B82" s="15" t="s">
        <v>258</v>
      </c>
      <c r="C82" s="14" t="s">
        <v>259</v>
      </c>
      <c r="D82" s="14" t="s">
        <v>260</v>
      </c>
      <c r="E82" s="2">
        <v>225</v>
      </c>
      <c r="F82" s="24">
        <v>160</v>
      </c>
      <c r="G82" s="27">
        <v>200</v>
      </c>
      <c r="H82" s="24"/>
      <c r="I82" s="24"/>
      <c r="J82" s="38">
        <v>0.24435323883554336</v>
      </c>
      <c r="K82" s="39">
        <v>4.4048163389727196E-2</v>
      </c>
    </row>
    <row r="83" spans="1:11">
      <c r="A83" s="12" t="s">
        <v>261</v>
      </c>
      <c r="B83" s="6" t="s">
        <v>10</v>
      </c>
      <c r="C83" s="7" t="s">
        <v>11</v>
      </c>
      <c r="D83" s="7" t="s">
        <v>12</v>
      </c>
      <c r="E83" s="1">
        <v>12</v>
      </c>
      <c r="F83" s="23">
        <v>10</v>
      </c>
      <c r="G83" s="30"/>
      <c r="H83" s="30"/>
      <c r="I83" s="30"/>
      <c r="J83" s="41">
        <v>0.19359999999999983</v>
      </c>
    </row>
    <row r="84" spans="1:11">
      <c r="A84" s="13" t="s">
        <v>261</v>
      </c>
      <c r="B84" s="6" t="s">
        <v>13</v>
      </c>
      <c r="C84" s="7" t="s">
        <v>14</v>
      </c>
      <c r="D84" s="7" t="s">
        <v>15</v>
      </c>
      <c r="E84" s="1">
        <v>16</v>
      </c>
      <c r="F84" s="23">
        <v>13</v>
      </c>
      <c r="G84" s="30"/>
      <c r="H84" s="30"/>
      <c r="I84" s="30"/>
      <c r="J84" s="41">
        <v>0.26501172928118766</v>
      </c>
    </row>
    <row r="85" spans="1:11">
      <c r="A85" s="12" t="s">
        <v>261</v>
      </c>
      <c r="B85" s="6" t="s">
        <v>16</v>
      </c>
      <c r="C85" s="7" t="s">
        <v>17</v>
      </c>
      <c r="D85" s="7" t="s">
        <v>18</v>
      </c>
      <c r="E85" s="1">
        <v>20</v>
      </c>
      <c r="F85" s="23">
        <v>18</v>
      </c>
      <c r="G85" s="30"/>
      <c r="H85" s="30"/>
      <c r="I85" s="30"/>
      <c r="J85" s="41">
        <v>5.5022100289589961E-2</v>
      </c>
    </row>
    <row r="86" spans="1:11">
      <c r="A86" s="13" t="s">
        <v>261</v>
      </c>
      <c r="B86" s="6" t="s">
        <v>19</v>
      </c>
      <c r="C86" s="7" t="s">
        <v>20</v>
      </c>
      <c r="D86" s="7" t="s">
        <v>21</v>
      </c>
      <c r="E86" s="1">
        <v>25</v>
      </c>
      <c r="F86" s="23">
        <v>23</v>
      </c>
      <c r="G86" s="30"/>
      <c r="H86" s="30"/>
      <c r="I86" s="30"/>
      <c r="J86" s="41">
        <v>3.293298694615869E-2</v>
      </c>
    </row>
    <row r="87" spans="1:11">
      <c r="A87" s="12" t="s">
        <v>261</v>
      </c>
      <c r="B87" s="6" t="s">
        <v>22</v>
      </c>
      <c r="C87" s="7" t="s">
        <v>23</v>
      </c>
      <c r="D87" s="7" t="s">
        <v>24</v>
      </c>
      <c r="E87" s="1">
        <v>32</v>
      </c>
      <c r="F87" s="23">
        <v>30</v>
      </c>
      <c r="G87" s="30"/>
      <c r="H87" s="30"/>
      <c r="I87" s="30"/>
      <c r="J87" s="41">
        <v>1.8982716049382717E-2</v>
      </c>
    </row>
    <row r="88" spans="1:11">
      <c r="A88" s="13" t="s">
        <v>261</v>
      </c>
      <c r="B88" s="6" t="s">
        <v>25</v>
      </c>
      <c r="C88" s="7" t="s">
        <v>26</v>
      </c>
      <c r="D88" s="7" t="s">
        <v>27</v>
      </c>
      <c r="E88" s="1">
        <v>40</v>
      </c>
      <c r="F88" s="23">
        <v>35</v>
      </c>
      <c r="G88" s="30"/>
      <c r="H88" s="30"/>
      <c r="I88" s="30"/>
      <c r="J88" s="41">
        <v>9.3710953769262806E-2</v>
      </c>
    </row>
    <row r="89" spans="1:11">
      <c r="A89" s="12" t="s">
        <v>261</v>
      </c>
      <c r="B89" s="6" t="s">
        <v>28</v>
      </c>
      <c r="C89" s="7" t="s">
        <v>29</v>
      </c>
      <c r="D89" s="7" t="s">
        <v>30</v>
      </c>
      <c r="E89" s="1">
        <v>50</v>
      </c>
      <c r="F89" s="23">
        <v>46</v>
      </c>
      <c r="G89" s="30"/>
      <c r="H89" s="30"/>
      <c r="I89" s="30"/>
      <c r="J89" s="41">
        <v>3.293298694615869E-2</v>
      </c>
    </row>
    <row r="90" spans="1:11">
      <c r="A90" s="13" t="s">
        <v>261</v>
      </c>
      <c r="B90" s="6" t="s">
        <v>31</v>
      </c>
      <c r="C90" s="7" t="s">
        <v>32</v>
      </c>
      <c r="D90" s="7" t="s">
        <v>33</v>
      </c>
      <c r="E90" s="1">
        <v>63</v>
      </c>
      <c r="F90" s="23">
        <v>62</v>
      </c>
      <c r="G90" s="30"/>
      <c r="H90" s="30"/>
      <c r="I90" s="30"/>
      <c r="J90" s="41">
        <v>1.0574339944625056E-3</v>
      </c>
    </row>
    <row r="91" spans="1:11">
      <c r="A91" s="12" t="s">
        <v>261</v>
      </c>
      <c r="B91" s="8" t="s">
        <v>34</v>
      </c>
      <c r="C91" s="9" t="s">
        <v>35</v>
      </c>
      <c r="D91" s="9" t="s">
        <v>36</v>
      </c>
      <c r="E91" s="4">
        <v>75</v>
      </c>
      <c r="F91" s="27">
        <v>70</v>
      </c>
      <c r="G91" s="31"/>
      <c r="H91" s="31"/>
      <c r="I91" s="31"/>
      <c r="J91" s="42">
        <v>2.1891920033319426E-2</v>
      </c>
    </row>
    <row r="92" spans="1:11">
      <c r="A92" s="13" t="s">
        <v>262</v>
      </c>
      <c r="B92" s="6" t="s">
        <v>37</v>
      </c>
      <c r="C92" s="7" t="s">
        <v>38</v>
      </c>
      <c r="D92" s="7" t="s">
        <v>39</v>
      </c>
      <c r="E92" s="1">
        <v>16</v>
      </c>
      <c r="F92" s="23">
        <v>10</v>
      </c>
      <c r="G92" s="30"/>
      <c r="H92" s="30"/>
      <c r="I92" s="30"/>
      <c r="J92" s="41">
        <v>2.4336000000000002</v>
      </c>
    </row>
    <row r="93" spans="1:11">
      <c r="A93" s="12" t="s">
        <v>262</v>
      </c>
      <c r="B93" s="6" t="s">
        <v>40</v>
      </c>
      <c r="C93" s="7" t="s">
        <v>41</v>
      </c>
      <c r="D93" s="7" t="s">
        <v>42</v>
      </c>
      <c r="E93" s="1">
        <v>20</v>
      </c>
      <c r="F93" s="23">
        <v>13</v>
      </c>
      <c r="G93" s="30"/>
      <c r="H93" s="30"/>
      <c r="I93" s="30"/>
      <c r="J93" s="41">
        <v>1.8683169356815228</v>
      </c>
    </row>
    <row r="94" spans="1:11">
      <c r="A94" s="13" t="s">
        <v>262</v>
      </c>
      <c r="B94" s="6" t="s">
        <v>43</v>
      </c>
      <c r="C94" s="7" t="s">
        <v>44</v>
      </c>
      <c r="D94" s="7" t="s">
        <v>45</v>
      </c>
      <c r="E94" s="1">
        <v>25</v>
      </c>
      <c r="F94" s="23">
        <v>18</v>
      </c>
      <c r="G94" s="30"/>
      <c r="H94" s="30"/>
      <c r="I94" s="30"/>
      <c r="J94" s="41">
        <v>0.86306393842402096</v>
      </c>
    </row>
    <row r="95" spans="1:11">
      <c r="A95" s="12" t="s">
        <v>262</v>
      </c>
      <c r="B95" s="6" t="s">
        <v>46</v>
      </c>
      <c r="C95" s="7" t="s">
        <v>47</v>
      </c>
      <c r="D95" s="7" t="s">
        <v>48</v>
      </c>
      <c r="E95" s="1">
        <v>32</v>
      </c>
      <c r="F95" s="23">
        <v>23</v>
      </c>
      <c r="G95" s="30"/>
      <c r="H95" s="30"/>
      <c r="I95" s="30"/>
      <c r="J95" s="41">
        <v>0.87558649375895603</v>
      </c>
    </row>
    <row r="96" spans="1:11">
      <c r="A96" s="13" t="s">
        <v>262</v>
      </c>
      <c r="B96" s="6" t="s">
        <v>49</v>
      </c>
      <c r="C96" s="7" t="s">
        <v>50</v>
      </c>
      <c r="D96" s="7" t="s">
        <v>51</v>
      </c>
      <c r="E96" s="1">
        <v>40</v>
      </c>
      <c r="F96" s="23">
        <v>30</v>
      </c>
      <c r="G96" s="30"/>
      <c r="H96" s="30"/>
      <c r="I96" s="30"/>
      <c r="J96" s="41">
        <v>0.60493827160493829</v>
      </c>
    </row>
    <row r="97" spans="1:10">
      <c r="A97" s="12" t="s">
        <v>262</v>
      </c>
      <c r="B97" s="6" t="s">
        <v>52</v>
      </c>
      <c r="C97" s="7" t="s">
        <v>53</v>
      </c>
      <c r="D97" s="7" t="s">
        <v>54</v>
      </c>
      <c r="E97" s="1">
        <v>50</v>
      </c>
      <c r="F97" s="23">
        <v>35</v>
      </c>
      <c r="G97" s="30"/>
      <c r="H97" s="30"/>
      <c r="I97" s="30"/>
      <c r="J97" s="41">
        <v>1.0832986255726784</v>
      </c>
    </row>
    <row r="98" spans="1:10">
      <c r="A98" s="13" t="s">
        <v>262</v>
      </c>
      <c r="B98" s="6" t="s">
        <v>55</v>
      </c>
      <c r="C98" s="7" t="s">
        <v>56</v>
      </c>
      <c r="D98" s="7" t="s">
        <v>57</v>
      </c>
      <c r="E98" s="1">
        <v>63</v>
      </c>
      <c r="F98" s="23">
        <v>46</v>
      </c>
      <c r="G98" s="30"/>
      <c r="H98" s="30"/>
      <c r="I98" s="30"/>
      <c r="J98" s="41">
        <v>0.76686605072166003</v>
      </c>
    </row>
    <row r="99" spans="1:10">
      <c r="A99" s="12" t="s">
        <v>262</v>
      </c>
      <c r="B99" s="6" t="s">
        <v>58</v>
      </c>
      <c r="C99" s="7" t="s">
        <v>59</v>
      </c>
      <c r="D99" s="7" t="s">
        <v>60</v>
      </c>
      <c r="E99" s="1">
        <v>75</v>
      </c>
      <c r="F99" s="23">
        <v>62</v>
      </c>
      <c r="G99" s="30"/>
      <c r="H99" s="30"/>
      <c r="I99" s="30"/>
      <c r="J99" s="41">
        <v>0.21466492099259255</v>
      </c>
    </row>
    <row r="100" spans="1:10">
      <c r="A100" s="13" t="s">
        <v>262</v>
      </c>
      <c r="B100" s="6" t="s">
        <v>61</v>
      </c>
      <c r="C100" s="7" t="s">
        <v>62</v>
      </c>
      <c r="D100" s="7" t="s">
        <v>63</v>
      </c>
      <c r="E100" s="1">
        <v>90</v>
      </c>
      <c r="F100" s="23">
        <v>70</v>
      </c>
      <c r="G100" s="30"/>
      <c r="H100" s="30"/>
      <c r="I100" s="30"/>
      <c r="J100" s="41">
        <v>0.42648896293211153</v>
      </c>
    </row>
    <row r="101" spans="1:10">
      <c r="A101" s="12" t="s">
        <v>262</v>
      </c>
      <c r="B101" s="6" t="s">
        <v>64</v>
      </c>
      <c r="C101" s="7" t="s">
        <v>65</v>
      </c>
      <c r="D101" s="7" t="s">
        <v>66</v>
      </c>
      <c r="E101" s="1">
        <v>110</v>
      </c>
      <c r="F101" s="23">
        <v>93</v>
      </c>
      <c r="G101" s="30"/>
      <c r="H101" s="30"/>
      <c r="I101" s="30"/>
      <c r="J101" s="41">
        <v>0.15920552101718172</v>
      </c>
    </row>
    <row r="102" spans="1:10">
      <c r="A102" s="13" t="s">
        <v>263</v>
      </c>
      <c r="B102" s="10" t="s">
        <v>67</v>
      </c>
      <c r="C102" s="11" t="s">
        <v>68</v>
      </c>
      <c r="D102" s="7" t="s">
        <v>69</v>
      </c>
      <c r="E102" s="1">
        <v>20</v>
      </c>
      <c r="F102" s="25">
        <v>15.9</v>
      </c>
      <c r="G102" s="32"/>
      <c r="H102" s="32"/>
      <c r="I102" s="32"/>
      <c r="J102" s="41">
        <v>0.3389753464794093</v>
      </c>
    </row>
    <row r="103" spans="1:10">
      <c r="A103" s="12" t="s">
        <v>263</v>
      </c>
      <c r="B103" s="6" t="s">
        <v>70</v>
      </c>
      <c r="C103" s="7" t="s">
        <v>71</v>
      </c>
      <c r="D103" s="7" t="s">
        <v>72</v>
      </c>
      <c r="E103" s="1">
        <v>25</v>
      </c>
      <c r="F103" s="25">
        <v>20.260000000000002</v>
      </c>
      <c r="G103" s="32"/>
      <c r="H103" s="32"/>
      <c r="I103" s="32"/>
      <c r="J103" s="41">
        <v>0.27316686498818782</v>
      </c>
    </row>
    <row r="104" spans="1:10">
      <c r="A104" s="13" t="s">
        <v>263</v>
      </c>
      <c r="B104" s="6" t="s">
        <v>73</v>
      </c>
      <c r="C104" s="7" t="s">
        <v>74</v>
      </c>
      <c r="D104" s="7" t="s">
        <v>75</v>
      </c>
      <c r="E104" s="1">
        <v>32</v>
      </c>
      <c r="F104" s="25">
        <v>25.2</v>
      </c>
      <c r="G104" s="32"/>
      <c r="H104" s="32"/>
      <c r="I104" s="32"/>
      <c r="J104" s="41">
        <v>0.37515239198522754</v>
      </c>
    </row>
    <row r="105" spans="1:10">
      <c r="A105" s="12" t="s">
        <v>263</v>
      </c>
      <c r="B105" s="6" t="s">
        <v>76</v>
      </c>
      <c r="C105" s="7" t="s">
        <v>77</v>
      </c>
      <c r="D105" s="7" t="s">
        <v>78</v>
      </c>
      <c r="E105" s="1">
        <v>40</v>
      </c>
      <c r="F105" s="25">
        <v>32.9</v>
      </c>
      <c r="G105" s="32"/>
      <c r="H105" s="32"/>
      <c r="I105" s="32"/>
      <c r="J105" s="41">
        <v>0.22865892756579762</v>
      </c>
    </row>
    <row r="106" spans="1:10">
      <c r="A106" s="13" t="s">
        <v>263</v>
      </c>
      <c r="B106" s="6" t="s">
        <v>79</v>
      </c>
      <c r="C106" s="7" t="s">
        <v>80</v>
      </c>
      <c r="D106" s="7" t="s">
        <v>81</v>
      </c>
      <c r="E106" s="1">
        <v>50</v>
      </c>
      <c r="F106" s="25">
        <v>40.299999999999997</v>
      </c>
      <c r="G106" s="32"/>
      <c r="H106" s="32"/>
      <c r="I106" s="32"/>
      <c r="J106" s="41">
        <v>0.29086990199888157</v>
      </c>
    </row>
    <row r="107" spans="1:10">
      <c r="A107" s="12" t="s">
        <v>263</v>
      </c>
      <c r="B107" s="6" t="s">
        <v>82</v>
      </c>
      <c r="C107" s="7" t="s">
        <v>83</v>
      </c>
      <c r="D107" s="7" t="s">
        <v>84</v>
      </c>
      <c r="E107" s="1">
        <v>63</v>
      </c>
      <c r="F107" s="25">
        <v>49.85</v>
      </c>
      <c r="G107" s="32"/>
      <c r="H107" s="32"/>
      <c r="I107" s="32"/>
      <c r="J107" s="41">
        <v>0.35661038138202505</v>
      </c>
    </row>
    <row r="108" spans="1:10">
      <c r="A108" s="13" t="s">
        <v>263</v>
      </c>
      <c r="B108" s="6" t="s">
        <v>85</v>
      </c>
      <c r="C108" s="7" t="s">
        <v>86</v>
      </c>
      <c r="D108" s="7" t="s">
        <v>87</v>
      </c>
      <c r="E108" s="1">
        <v>75</v>
      </c>
      <c r="F108" s="25">
        <v>64.599999999999994</v>
      </c>
      <c r="G108" s="32"/>
      <c r="H108" s="32"/>
      <c r="I108" s="32"/>
      <c r="J108" s="41">
        <v>0.12103401584548387</v>
      </c>
    </row>
    <row r="109" spans="1:10">
      <c r="A109" s="12" t="s">
        <v>263</v>
      </c>
      <c r="B109" s="6" t="s">
        <v>88</v>
      </c>
      <c r="C109" s="7" t="s">
        <v>89</v>
      </c>
      <c r="D109" s="7" t="s">
        <v>90</v>
      </c>
      <c r="E109" s="1">
        <v>90</v>
      </c>
      <c r="F109" s="25">
        <v>76.48</v>
      </c>
      <c r="G109" s="32"/>
      <c r="H109" s="32"/>
      <c r="I109" s="32"/>
      <c r="J109" s="41">
        <v>0.14807645221520846</v>
      </c>
    </row>
    <row r="110" spans="1:10">
      <c r="A110" s="13" t="s">
        <v>263</v>
      </c>
      <c r="B110" s="6" t="s">
        <v>91</v>
      </c>
      <c r="C110" s="7" t="s">
        <v>92</v>
      </c>
      <c r="D110" s="7" t="s">
        <v>93</v>
      </c>
      <c r="E110" s="1">
        <v>110</v>
      </c>
      <c r="F110" s="25">
        <v>91.28</v>
      </c>
      <c r="G110" s="32"/>
      <c r="H110" s="32"/>
      <c r="I110" s="32"/>
      <c r="J110" s="41">
        <v>0.20450805140673298</v>
      </c>
    </row>
    <row r="111" spans="1:10">
      <c r="A111" s="12" t="s">
        <v>264</v>
      </c>
      <c r="B111" s="6" t="s">
        <v>95</v>
      </c>
      <c r="C111" s="7" t="s">
        <v>96</v>
      </c>
      <c r="D111" s="7" t="s">
        <v>97</v>
      </c>
      <c r="E111" s="1">
        <v>20</v>
      </c>
      <c r="F111" s="23">
        <v>10</v>
      </c>
      <c r="G111" s="30"/>
      <c r="H111" s="30"/>
      <c r="I111" s="30"/>
      <c r="J111" s="41">
        <v>9</v>
      </c>
    </row>
    <row r="112" spans="1:10">
      <c r="A112" s="13" t="s">
        <v>264</v>
      </c>
      <c r="B112" s="6" t="s">
        <v>98</v>
      </c>
      <c r="C112" s="7" t="s">
        <v>99</v>
      </c>
      <c r="D112" s="7" t="s">
        <v>100</v>
      </c>
      <c r="E112" s="1">
        <v>25</v>
      </c>
      <c r="F112" s="23">
        <v>13</v>
      </c>
      <c r="G112" s="30"/>
      <c r="H112" s="30"/>
      <c r="I112" s="30"/>
      <c r="J112" s="41">
        <v>7.2804173523336013</v>
      </c>
    </row>
    <row r="113" spans="1:12">
      <c r="A113" s="12" t="s">
        <v>264</v>
      </c>
      <c r="B113" s="6" t="s">
        <v>101</v>
      </c>
      <c r="C113" s="7" t="s">
        <v>102</v>
      </c>
      <c r="D113" s="7" t="s">
        <v>103</v>
      </c>
      <c r="E113" s="1">
        <v>32</v>
      </c>
      <c r="F113" s="23">
        <v>18</v>
      </c>
      <c r="G113" s="30"/>
      <c r="H113" s="30"/>
      <c r="I113" s="30"/>
      <c r="J113" s="41">
        <v>4.6677335771985975</v>
      </c>
    </row>
    <row r="114" spans="1:12">
      <c r="A114" s="13" t="s">
        <v>264</v>
      </c>
      <c r="B114" s="6" t="s">
        <v>104</v>
      </c>
      <c r="C114" s="7" t="s">
        <v>105</v>
      </c>
      <c r="D114" s="7" t="s">
        <v>106</v>
      </c>
      <c r="E114" s="1">
        <v>40</v>
      </c>
      <c r="F114" s="23">
        <v>23</v>
      </c>
      <c r="G114" s="30"/>
      <c r="H114" s="30"/>
      <c r="I114" s="30"/>
      <c r="J114" s="41">
        <v>4.0989025911142418</v>
      </c>
    </row>
    <row r="115" spans="1:12">
      <c r="A115" s="12" t="s">
        <v>264</v>
      </c>
      <c r="B115" s="6" t="s">
        <v>107</v>
      </c>
      <c r="C115" s="7" t="s">
        <v>108</v>
      </c>
      <c r="D115" s="7" t="s">
        <v>109</v>
      </c>
      <c r="E115" s="1">
        <v>50</v>
      </c>
      <c r="F115" s="23">
        <v>30</v>
      </c>
      <c r="G115" s="30"/>
      <c r="H115" s="30"/>
      <c r="I115" s="30"/>
      <c r="J115" s="41">
        <v>3.1604938271604941</v>
      </c>
    </row>
    <row r="116" spans="1:12">
      <c r="A116" s="13" t="s">
        <v>264</v>
      </c>
      <c r="B116" s="6" t="s">
        <v>110</v>
      </c>
      <c r="C116" s="7" t="s">
        <v>111</v>
      </c>
      <c r="D116" s="7" t="s">
        <v>112</v>
      </c>
      <c r="E116" s="1">
        <v>63</v>
      </c>
      <c r="F116" s="23">
        <v>35</v>
      </c>
      <c r="G116" s="30"/>
      <c r="H116" s="30"/>
      <c r="I116" s="30"/>
      <c r="J116" s="41">
        <v>5.0175999999999981</v>
      </c>
    </row>
    <row r="117" spans="1:12">
      <c r="A117" s="12" t="s">
        <v>264</v>
      </c>
      <c r="B117" s="6" t="s">
        <v>113</v>
      </c>
      <c r="C117" s="7" t="s">
        <v>114</v>
      </c>
      <c r="D117" s="7" t="s">
        <v>115</v>
      </c>
      <c r="E117" s="1">
        <v>75</v>
      </c>
      <c r="F117" s="23">
        <v>46</v>
      </c>
      <c r="G117" s="30"/>
      <c r="H117" s="30"/>
      <c r="I117" s="30"/>
      <c r="J117" s="41">
        <v>2.7500171972655911</v>
      </c>
    </row>
    <row r="118" spans="1:12">
      <c r="A118" s="13" t="s">
        <v>264</v>
      </c>
      <c r="B118" s="6" t="s">
        <v>116</v>
      </c>
      <c r="C118" s="7" t="s">
        <v>117</v>
      </c>
      <c r="D118" s="7" t="s">
        <v>118</v>
      </c>
      <c r="E118" s="1">
        <v>90</v>
      </c>
      <c r="F118" s="23">
        <v>62</v>
      </c>
      <c r="G118" s="30"/>
      <c r="H118" s="30"/>
      <c r="I118" s="30"/>
      <c r="J118" s="41">
        <v>1.2258475984844963</v>
      </c>
    </row>
    <row r="119" spans="1:12">
      <c r="A119" s="12" t="s">
        <v>264</v>
      </c>
      <c r="B119" s="6" t="s">
        <v>119</v>
      </c>
      <c r="C119" s="7" t="s">
        <v>120</v>
      </c>
      <c r="D119" s="7" t="s">
        <v>121</v>
      </c>
      <c r="E119" s="1">
        <v>110</v>
      </c>
      <c r="F119" s="23">
        <v>70</v>
      </c>
      <c r="G119" s="30"/>
      <c r="H119" s="30"/>
      <c r="I119" s="30"/>
      <c r="J119" s="41">
        <v>2.1591003748438151</v>
      </c>
    </row>
    <row r="120" spans="1:12">
      <c r="A120" s="13" t="s">
        <v>265</v>
      </c>
      <c r="B120" s="6" t="s">
        <v>123</v>
      </c>
      <c r="C120" s="7" t="s">
        <v>124</v>
      </c>
      <c r="D120" s="7" t="s">
        <v>125</v>
      </c>
      <c r="E120" s="1">
        <v>13</v>
      </c>
      <c r="F120" s="23">
        <v>10</v>
      </c>
      <c r="G120" s="30"/>
      <c r="H120" s="30"/>
      <c r="I120" s="30"/>
      <c r="J120" s="41">
        <v>0.47609999999999986</v>
      </c>
    </row>
    <row r="121" spans="1:12">
      <c r="A121" s="12" t="s">
        <v>265</v>
      </c>
      <c r="B121" s="6" t="s">
        <v>126</v>
      </c>
      <c r="C121" s="7" t="s">
        <v>127</v>
      </c>
      <c r="D121" s="7" t="s">
        <v>128</v>
      </c>
      <c r="E121" s="1">
        <v>18</v>
      </c>
      <c r="F121" s="23">
        <v>10</v>
      </c>
      <c r="G121" s="23">
        <v>13</v>
      </c>
      <c r="H121" s="30"/>
      <c r="I121" s="30"/>
      <c r="J121" s="41">
        <v>5.0175999999999981</v>
      </c>
      <c r="K121" s="41">
        <v>0.84118203144147619</v>
      </c>
    </row>
    <row r="122" spans="1:12">
      <c r="A122" s="12" t="s">
        <v>265</v>
      </c>
      <c r="B122" s="6" t="s">
        <v>129</v>
      </c>
      <c r="C122" s="7" t="s">
        <v>130</v>
      </c>
      <c r="D122" s="7" t="s">
        <v>131</v>
      </c>
      <c r="E122" s="1">
        <v>23</v>
      </c>
      <c r="F122" s="23">
        <v>10</v>
      </c>
      <c r="G122" s="23">
        <v>13</v>
      </c>
      <c r="H122" s="30"/>
      <c r="I122" s="30"/>
      <c r="J122" s="41">
        <v>18.4041</v>
      </c>
      <c r="K122" s="41">
        <v>4.5376562445292556</v>
      </c>
    </row>
    <row r="123" spans="1:12">
      <c r="A123" s="12" t="s">
        <v>265</v>
      </c>
      <c r="B123" s="6" t="s">
        <v>132</v>
      </c>
      <c r="C123" s="7" t="s">
        <v>133</v>
      </c>
      <c r="D123" s="7" t="s">
        <v>134</v>
      </c>
      <c r="E123" s="1">
        <v>30</v>
      </c>
      <c r="F123" s="23">
        <v>13</v>
      </c>
      <c r="G123" s="23">
        <v>13</v>
      </c>
      <c r="H123" s="23">
        <v>23</v>
      </c>
      <c r="I123" s="30"/>
      <c r="J123" s="41">
        <v>18.709463954343331</v>
      </c>
      <c r="K123" s="41">
        <v>18.709463954343331</v>
      </c>
      <c r="L123" s="41">
        <v>0.49185430297919147</v>
      </c>
    </row>
    <row r="124" spans="1:12">
      <c r="A124" s="13" t="s">
        <v>265</v>
      </c>
      <c r="B124" s="6" t="s">
        <v>135</v>
      </c>
      <c r="C124" s="7" t="s">
        <v>136</v>
      </c>
      <c r="D124" s="7" t="s">
        <v>137</v>
      </c>
      <c r="E124" s="1">
        <v>35</v>
      </c>
      <c r="F124" s="23">
        <v>13</v>
      </c>
      <c r="G124" s="23">
        <v>23</v>
      </c>
      <c r="H124" s="23">
        <v>30</v>
      </c>
      <c r="I124" s="30"/>
      <c r="J124" s="41">
        <v>39.044011064038365</v>
      </c>
      <c r="K124" s="41">
        <v>1.7310401263574668</v>
      </c>
      <c r="L124" s="41">
        <v>0.13040123456790134</v>
      </c>
    </row>
    <row r="125" spans="1:12">
      <c r="A125" s="12" t="s">
        <v>265</v>
      </c>
      <c r="B125" s="6" t="s">
        <v>138</v>
      </c>
      <c r="C125" s="7" t="s">
        <v>139</v>
      </c>
      <c r="D125" s="7" t="s">
        <v>140</v>
      </c>
      <c r="E125" s="1">
        <v>46</v>
      </c>
      <c r="F125" s="23">
        <v>23</v>
      </c>
      <c r="G125" s="23">
        <v>30</v>
      </c>
      <c r="H125" s="23">
        <v>35</v>
      </c>
      <c r="I125" s="30"/>
      <c r="J125" s="41">
        <v>9</v>
      </c>
      <c r="K125" s="41">
        <v>1.8255012345679007</v>
      </c>
      <c r="L125" s="41">
        <v>0.52903356934610568</v>
      </c>
    </row>
    <row r="126" spans="1:12">
      <c r="A126" s="13" t="s">
        <v>265</v>
      </c>
      <c r="B126" s="6" t="s">
        <v>141</v>
      </c>
      <c r="C126" s="7" t="s">
        <v>142</v>
      </c>
      <c r="D126" s="7" t="s">
        <v>143</v>
      </c>
      <c r="E126" s="1">
        <v>62</v>
      </c>
      <c r="F126" s="23">
        <v>35</v>
      </c>
      <c r="G126" s="23">
        <v>46</v>
      </c>
      <c r="H126" s="30"/>
      <c r="I126" s="30"/>
      <c r="J126" s="41">
        <v>4.5708694710537232</v>
      </c>
      <c r="K126" s="41">
        <v>0.66689298565971367</v>
      </c>
    </row>
    <row r="127" spans="1:12">
      <c r="A127" s="13" t="s">
        <v>265</v>
      </c>
      <c r="B127" s="6" t="s">
        <v>144</v>
      </c>
      <c r="C127" s="7" t="s">
        <v>145</v>
      </c>
      <c r="D127" s="7" t="s">
        <v>146</v>
      </c>
      <c r="E127" s="1">
        <v>70</v>
      </c>
      <c r="F127" s="23">
        <v>46</v>
      </c>
      <c r="G127" s="23">
        <v>62</v>
      </c>
      <c r="H127" s="30"/>
      <c r="I127" s="30"/>
      <c r="J127" s="41">
        <v>1.7310401263574668</v>
      </c>
      <c r="K127" s="41">
        <v>7.5467693750331646E-2</v>
      </c>
    </row>
    <row r="128" spans="1:12">
      <c r="A128" s="13" t="s">
        <v>265</v>
      </c>
      <c r="B128" s="6" t="s">
        <v>147</v>
      </c>
      <c r="C128" s="7" t="s">
        <v>148</v>
      </c>
      <c r="D128" s="7" t="s">
        <v>149</v>
      </c>
      <c r="E128" s="1">
        <v>93</v>
      </c>
      <c r="F128" s="23">
        <v>62</v>
      </c>
      <c r="G128" s="23">
        <v>70</v>
      </c>
      <c r="H128" s="30"/>
      <c r="I128" s="30"/>
      <c r="J128" s="41">
        <v>1.5625000000000002</v>
      </c>
      <c r="K128" s="41">
        <v>0.58538113286130788</v>
      </c>
    </row>
    <row r="129" spans="1:13">
      <c r="A129" s="13" t="s">
        <v>266</v>
      </c>
      <c r="B129" s="6" t="s">
        <v>151</v>
      </c>
      <c r="C129" s="7" t="s">
        <v>152</v>
      </c>
      <c r="D129" s="7" t="s">
        <v>153</v>
      </c>
      <c r="E129" s="1">
        <v>16</v>
      </c>
      <c r="F129" s="23">
        <v>16</v>
      </c>
      <c r="G129" s="30"/>
      <c r="H129" s="30"/>
      <c r="I129" s="30"/>
      <c r="J129" s="41">
        <v>0</v>
      </c>
    </row>
    <row r="130" spans="1:13">
      <c r="A130" s="12" t="s">
        <v>266</v>
      </c>
      <c r="B130" s="6" t="s">
        <v>154</v>
      </c>
      <c r="C130" s="7" t="s">
        <v>155</v>
      </c>
      <c r="D130" s="7" t="s">
        <v>156</v>
      </c>
      <c r="E130" s="1">
        <v>20</v>
      </c>
      <c r="F130" s="23">
        <v>16</v>
      </c>
      <c r="G130" s="23">
        <v>20</v>
      </c>
      <c r="H130" s="30"/>
      <c r="I130" s="30"/>
      <c r="J130" s="41">
        <v>0.31640624999999961</v>
      </c>
      <c r="K130" s="41">
        <v>0</v>
      </c>
    </row>
    <row r="131" spans="1:13">
      <c r="A131" s="13" t="s">
        <v>266</v>
      </c>
      <c r="B131" s="6" t="s">
        <v>160</v>
      </c>
      <c r="C131" s="7" t="s">
        <v>161</v>
      </c>
      <c r="D131" s="7" t="s">
        <v>162</v>
      </c>
      <c r="E131" s="1">
        <v>25</v>
      </c>
      <c r="F131" s="23">
        <v>20</v>
      </c>
      <c r="G131" s="23">
        <v>25</v>
      </c>
      <c r="H131" s="30"/>
      <c r="I131" s="30"/>
      <c r="J131" s="41">
        <v>0.31640624999999961</v>
      </c>
      <c r="K131" s="41">
        <v>0</v>
      </c>
    </row>
    <row r="132" spans="1:13">
      <c r="A132" s="13" t="s">
        <v>266</v>
      </c>
      <c r="B132" s="6" t="s">
        <v>163</v>
      </c>
      <c r="C132" s="7" t="s">
        <v>164</v>
      </c>
      <c r="D132" s="7" t="s">
        <v>165</v>
      </c>
      <c r="E132" s="1">
        <v>32</v>
      </c>
      <c r="F132" s="23">
        <v>16</v>
      </c>
      <c r="G132" s="23">
        <v>20</v>
      </c>
      <c r="H132" s="23">
        <v>25</v>
      </c>
      <c r="I132" s="23">
        <v>32</v>
      </c>
      <c r="J132" s="41">
        <v>9</v>
      </c>
      <c r="K132" s="41">
        <v>2.4336000000000002</v>
      </c>
      <c r="L132" s="41">
        <v>0.40755456000000001</v>
      </c>
      <c r="M132" s="41">
        <v>0</v>
      </c>
    </row>
    <row r="133" spans="1:13">
      <c r="A133" s="13" t="s">
        <v>266</v>
      </c>
      <c r="B133" s="6" t="s">
        <v>166</v>
      </c>
      <c r="C133" s="7" t="s">
        <v>167</v>
      </c>
      <c r="D133" s="7" t="s">
        <v>168</v>
      </c>
      <c r="E133" s="1">
        <v>40</v>
      </c>
      <c r="F133" s="23">
        <v>20</v>
      </c>
      <c r="G133" s="23">
        <v>25</v>
      </c>
      <c r="H133" s="23">
        <v>32</v>
      </c>
      <c r="I133" s="23">
        <v>40</v>
      </c>
      <c r="J133" s="41">
        <v>9</v>
      </c>
      <c r="K133" s="41">
        <v>2.4336000000000002</v>
      </c>
      <c r="L133" s="41">
        <v>0.31640624999999961</v>
      </c>
      <c r="M133" s="41">
        <v>0</v>
      </c>
    </row>
    <row r="134" spans="1:13">
      <c r="A134" s="13" t="s">
        <v>266</v>
      </c>
      <c r="B134" s="6" t="s">
        <v>169</v>
      </c>
      <c r="C134" s="7" t="s">
        <v>170</v>
      </c>
      <c r="D134" s="7" t="s">
        <v>171</v>
      </c>
      <c r="E134" s="1">
        <v>50</v>
      </c>
      <c r="F134" s="23">
        <v>25</v>
      </c>
      <c r="G134" s="23">
        <v>32</v>
      </c>
      <c r="H134" s="23">
        <v>40</v>
      </c>
      <c r="I134" s="23">
        <v>50</v>
      </c>
      <c r="J134" s="41">
        <v>9</v>
      </c>
      <c r="K134" s="41">
        <v>2.0776519775390625</v>
      </c>
      <c r="L134" s="41">
        <v>0.31640624999999961</v>
      </c>
      <c r="M134" s="41">
        <v>0</v>
      </c>
    </row>
    <row r="135" spans="1:13">
      <c r="A135" s="13" t="s">
        <v>266</v>
      </c>
      <c r="B135" s="6" t="s">
        <v>172</v>
      </c>
      <c r="C135" s="7" t="s">
        <v>173</v>
      </c>
      <c r="D135" s="7" t="s">
        <v>174</v>
      </c>
      <c r="E135" s="1">
        <v>63</v>
      </c>
      <c r="F135" s="23">
        <v>32</v>
      </c>
      <c r="G135" s="23">
        <v>40</v>
      </c>
      <c r="H135" s="23">
        <v>50</v>
      </c>
      <c r="I135" s="23">
        <v>63</v>
      </c>
      <c r="J135" s="41">
        <v>8.27124118804932</v>
      </c>
      <c r="K135" s="41">
        <v>2.1922503906250008</v>
      </c>
      <c r="L135" s="41">
        <v>0.34527376000000032</v>
      </c>
      <c r="M135" s="41">
        <v>0</v>
      </c>
    </row>
    <row r="136" spans="1:13">
      <c r="A136" s="13" t="s">
        <v>266</v>
      </c>
      <c r="B136" s="6" t="s">
        <v>175</v>
      </c>
      <c r="C136" s="7" t="s">
        <v>176</v>
      </c>
      <c r="D136" s="7" t="s">
        <v>177</v>
      </c>
      <c r="E136" s="1">
        <v>75</v>
      </c>
      <c r="F136" s="23">
        <v>40</v>
      </c>
      <c r="G136" s="23">
        <v>50</v>
      </c>
      <c r="H136" s="23">
        <v>63</v>
      </c>
      <c r="I136" s="23">
        <v>75</v>
      </c>
      <c r="J136" s="41">
        <v>6.3283691406249991</v>
      </c>
      <c r="K136" s="41">
        <v>1.5625000000000002</v>
      </c>
      <c r="L136" s="41">
        <v>0.17408384366596238</v>
      </c>
      <c r="M136" s="41">
        <v>0</v>
      </c>
    </row>
    <row r="137" spans="1:13">
      <c r="A137" s="13" t="s">
        <v>266</v>
      </c>
      <c r="B137" s="6" t="s">
        <v>178</v>
      </c>
      <c r="C137" s="7" t="s">
        <v>179</v>
      </c>
      <c r="D137" s="7" t="s">
        <v>180</v>
      </c>
      <c r="E137" s="1">
        <v>90</v>
      </c>
      <c r="F137" s="23">
        <v>50</v>
      </c>
      <c r="G137" s="23">
        <v>63</v>
      </c>
      <c r="H137" s="23">
        <v>75</v>
      </c>
      <c r="I137" s="23">
        <v>90</v>
      </c>
      <c r="J137" s="41">
        <v>5.0175999999999981</v>
      </c>
      <c r="K137" s="41">
        <v>1.0832986255726784</v>
      </c>
      <c r="L137" s="41">
        <v>0.19359999999999983</v>
      </c>
      <c r="M137" s="41">
        <v>0</v>
      </c>
    </row>
    <row r="138" spans="1:13">
      <c r="A138" s="13" t="s">
        <v>266</v>
      </c>
      <c r="B138" s="6" t="s">
        <v>181</v>
      </c>
      <c r="C138" s="7" t="s">
        <v>182</v>
      </c>
      <c r="D138" s="7" t="s">
        <v>183</v>
      </c>
      <c r="E138" s="1">
        <v>110</v>
      </c>
      <c r="F138" s="23">
        <v>63</v>
      </c>
      <c r="G138" s="23">
        <v>75</v>
      </c>
      <c r="H138" s="23">
        <v>90</v>
      </c>
      <c r="I138" s="23">
        <v>110</v>
      </c>
      <c r="J138" s="41">
        <v>4.1968720039362752</v>
      </c>
      <c r="K138" s="41">
        <v>1.3250567901234573</v>
      </c>
      <c r="L138" s="41">
        <v>0.24386526444139589</v>
      </c>
      <c r="M138" s="41">
        <v>0</v>
      </c>
    </row>
    <row r="139" spans="1:13">
      <c r="A139" s="13" t="s">
        <v>266</v>
      </c>
      <c r="B139" s="6" t="s">
        <v>184</v>
      </c>
      <c r="C139" s="7" t="s">
        <v>185</v>
      </c>
      <c r="D139" s="7" t="s">
        <v>186</v>
      </c>
      <c r="E139" s="1">
        <v>125</v>
      </c>
      <c r="F139" s="23">
        <v>110</v>
      </c>
      <c r="G139" s="23">
        <v>125</v>
      </c>
      <c r="H139" s="30"/>
      <c r="I139" s="30"/>
      <c r="J139" s="41">
        <v>8.486869066320607E-2</v>
      </c>
    </row>
    <row r="140" spans="1:13">
      <c r="A140" s="12" t="s">
        <v>266</v>
      </c>
      <c r="B140" s="6" t="s">
        <v>187</v>
      </c>
      <c r="C140" s="7" t="s">
        <v>188</v>
      </c>
      <c r="D140" s="7" t="s">
        <v>189</v>
      </c>
      <c r="E140" s="1">
        <v>140</v>
      </c>
      <c r="F140" s="23">
        <v>110</v>
      </c>
      <c r="G140" s="30"/>
      <c r="H140" s="30"/>
      <c r="I140" s="30"/>
      <c r="J140" s="41">
        <v>0.38419506864285241</v>
      </c>
      <c r="K140" s="41">
        <v>6.4719359999999962E-2</v>
      </c>
    </row>
    <row r="141" spans="1:13">
      <c r="A141" s="12" t="s">
        <v>267</v>
      </c>
      <c r="B141" s="6" t="s">
        <v>191</v>
      </c>
      <c r="C141" s="7" t="s">
        <v>192</v>
      </c>
      <c r="D141" s="7" t="s">
        <v>193</v>
      </c>
      <c r="E141" s="1">
        <v>13</v>
      </c>
      <c r="F141" s="23">
        <v>10</v>
      </c>
      <c r="G141" s="30"/>
      <c r="H141" s="30"/>
      <c r="I141" s="30"/>
      <c r="J141" s="41">
        <v>0.47609999999999986</v>
      </c>
    </row>
    <row r="142" spans="1:13">
      <c r="A142" s="13" t="s">
        <v>267</v>
      </c>
      <c r="B142" s="6" t="s">
        <v>194</v>
      </c>
      <c r="C142" s="7" t="s">
        <v>195</v>
      </c>
      <c r="D142" s="7" t="s">
        <v>196</v>
      </c>
      <c r="E142" s="1">
        <v>18</v>
      </c>
      <c r="F142" s="23">
        <v>10</v>
      </c>
      <c r="G142" s="23">
        <v>13</v>
      </c>
      <c r="H142" s="30"/>
      <c r="I142" s="30"/>
      <c r="J142" s="41">
        <v>5.0175999999999981</v>
      </c>
      <c r="K142" s="41">
        <v>0.84118203144147619</v>
      </c>
    </row>
    <row r="143" spans="1:13">
      <c r="A143" s="13" t="s">
        <v>267</v>
      </c>
      <c r="B143" s="6" t="s">
        <v>197</v>
      </c>
      <c r="C143" s="7" t="s">
        <v>198</v>
      </c>
      <c r="D143" s="7" t="s">
        <v>199</v>
      </c>
      <c r="E143" s="1">
        <v>23</v>
      </c>
      <c r="F143" s="23">
        <v>13</v>
      </c>
      <c r="G143" s="23">
        <v>18</v>
      </c>
      <c r="H143" s="30"/>
      <c r="I143" s="30"/>
      <c r="J143" s="41">
        <v>4.5376562445292556</v>
      </c>
      <c r="K143" s="41">
        <v>0.40032959914647132</v>
      </c>
    </row>
    <row r="144" spans="1:13">
      <c r="A144" s="13" t="s">
        <v>267</v>
      </c>
      <c r="B144" s="6" t="s">
        <v>200</v>
      </c>
      <c r="C144" s="7" t="s">
        <v>201</v>
      </c>
      <c r="D144" s="7" t="s">
        <v>202</v>
      </c>
      <c r="E144" s="1">
        <v>30</v>
      </c>
      <c r="F144" s="23">
        <v>18</v>
      </c>
      <c r="G144" s="23">
        <v>23</v>
      </c>
      <c r="H144" s="30"/>
      <c r="I144" s="30"/>
      <c r="J144" s="41">
        <v>3.1604938271604941</v>
      </c>
      <c r="K144" s="41">
        <v>0.49185430297919147</v>
      </c>
    </row>
    <row r="145" spans="1:12">
      <c r="A145" s="13" t="s">
        <v>267</v>
      </c>
      <c r="B145" s="6" t="s">
        <v>203</v>
      </c>
      <c r="C145" s="7" t="s">
        <v>204</v>
      </c>
      <c r="D145" s="7" t="s">
        <v>205</v>
      </c>
      <c r="E145" s="1">
        <v>35</v>
      </c>
      <c r="F145" s="23">
        <v>23</v>
      </c>
      <c r="G145" s="23">
        <v>30</v>
      </c>
      <c r="H145" s="30"/>
      <c r="I145" s="30"/>
      <c r="J145" s="41">
        <v>1.7310401263574668</v>
      </c>
      <c r="K145" s="41">
        <v>0.13040123456790134</v>
      </c>
    </row>
    <row r="146" spans="1:12">
      <c r="A146" s="13" t="s">
        <v>267</v>
      </c>
      <c r="B146" s="6" t="s">
        <v>206</v>
      </c>
      <c r="C146" s="7" t="s">
        <v>207</v>
      </c>
      <c r="D146" s="7" t="s">
        <v>208</v>
      </c>
      <c r="E146" s="1">
        <v>46</v>
      </c>
      <c r="F146" s="23">
        <v>30</v>
      </c>
      <c r="G146" s="23">
        <v>35</v>
      </c>
      <c r="H146" s="30"/>
      <c r="I146" s="30"/>
      <c r="J146" s="41">
        <v>1.8255012345679007</v>
      </c>
      <c r="K146" s="41">
        <v>0.52903356934610568</v>
      </c>
    </row>
    <row r="147" spans="1:12">
      <c r="A147" s="13" t="s">
        <v>267</v>
      </c>
      <c r="B147" s="6" t="s">
        <v>209</v>
      </c>
      <c r="C147" s="7" t="s">
        <v>210</v>
      </c>
      <c r="D147" s="7" t="s">
        <v>211</v>
      </c>
      <c r="E147" s="1">
        <v>62</v>
      </c>
      <c r="F147" s="23">
        <v>35</v>
      </c>
      <c r="G147" s="23">
        <v>46</v>
      </c>
      <c r="H147" s="30"/>
      <c r="I147" s="30"/>
      <c r="J147" s="41">
        <v>4.5708694710537232</v>
      </c>
      <c r="K147" s="41">
        <v>0.66689298565971367</v>
      </c>
    </row>
    <row r="148" spans="1:12">
      <c r="A148" s="13" t="s">
        <v>267</v>
      </c>
      <c r="B148" s="6" t="s">
        <v>212</v>
      </c>
      <c r="C148" s="7" t="s">
        <v>213</v>
      </c>
      <c r="D148" s="7" t="s">
        <v>214</v>
      </c>
      <c r="E148" s="1">
        <v>70</v>
      </c>
      <c r="F148" s="23">
        <v>46</v>
      </c>
      <c r="G148" s="23">
        <v>62</v>
      </c>
      <c r="H148" s="30"/>
      <c r="I148" s="30"/>
      <c r="J148" s="41">
        <v>1.7310401263574668</v>
      </c>
      <c r="K148" s="41">
        <v>7.5467693750331646E-2</v>
      </c>
    </row>
    <row r="149" spans="1:12">
      <c r="A149" s="13" t="s">
        <v>267</v>
      </c>
      <c r="B149" s="6" t="s">
        <v>215</v>
      </c>
      <c r="C149" s="7" t="s">
        <v>216</v>
      </c>
      <c r="D149" s="7" t="s">
        <v>217</v>
      </c>
      <c r="E149" s="1">
        <v>93</v>
      </c>
      <c r="F149" s="23">
        <v>62</v>
      </c>
      <c r="G149" s="23">
        <v>70</v>
      </c>
      <c r="H149" s="30"/>
      <c r="I149" s="30"/>
      <c r="J149" s="41">
        <v>1.5625000000000002</v>
      </c>
      <c r="K149" s="41">
        <v>0.58538113286130788</v>
      </c>
    </row>
    <row r="150" spans="1:12">
      <c r="A150" s="13" t="s">
        <v>268</v>
      </c>
      <c r="B150" s="6" t="s">
        <v>219</v>
      </c>
      <c r="C150" s="7" t="s">
        <v>220</v>
      </c>
      <c r="D150" s="7" t="s">
        <v>221</v>
      </c>
      <c r="E150" s="1">
        <v>20</v>
      </c>
      <c r="F150" s="23">
        <v>16</v>
      </c>
      <c r="G150" s="30"/>
      <c r="H150" s="30"/>
      <c r="I150" s="30"/>
      <c r="J150" s="41">
        <v>0.31640624999999961</v>
      </c>
    </row>
    <row r="151" spans="1:12">
      <c r="A151" s="12" t="s">
        <v>268</v>
      </c>
      <c r="B151" s="6" t="s">
        <v>222</v>
      </c>
      <c r="C151" s="7" t="s">
        <v>223</v>
      </c>
      <c r="D151" s="7" t="s">
        <v>224</v>
      </c>
      <c r="E151" s="1">
        <v>25</v>
      </c>
      <c r="F151" s="23">
        <v>16</v>
      </c>
      <c r="G151" s="23">
        <v>20</v>
      </c>
      <c r="H151" s="30"/>
      <c r="I151" s="30"/>
      <c r="J151" s="41">
        <v>2.0776519775390625</v>
      </c>
      <c r="K151" s="41">
        <v>0.31640624999999961</v>
      </c>
    </row>
    <row r="152" spans="1:12">
      <c r="A152" s="12" t="s">
        <v>268</v>
      </c>
      <c r="B152" s="6" t="s">
        <v>225</v>
      </c>
      <c r="C152" s="7" t="s">
        <v>226</v>
      </c>
      <c r="D152" s="7" t="s">
        <v>227</v>
      </c>
      <c r="E152" s="1">
        <v>32</v>
      </c>
      <c r="F152" s="23">
        <v>16</v>
      </c>
      <c r="G152" s="23">
        <v>20</v>
      </c>
      <c r="H152" s="23">
        <v>25</v>
      </c>
      <c r="I152" s="30"/>
      <c r="J152" s="41">
        <v>9</v>
      </c>
      <c r="K152" s="41">
        <v>2.4336000000000002</v>
      </c>
      <c r="L152" s="41">
        <v>0.40755456000000001</v>
      </c>
    </row>
    <row r="153" spans="1:12">
      <c r="A153" s="13" t="s">
        <v>268</v>
      </c>
      <c r="B153" s="6" t="s">
        <v>228</v>
      </c>
      <c r="C153" s="7" t="s">
        <v>229</v>
      </c>
      <c r="D153" s="7" t="s">
        <v>230</v>
      </c>
      <c r="E153" s="1">
        <v>40</v>
      </c>
      <c r="F153" s="23">
        <v>20</v>
      </c>
      <c r="G153" s="23">
        <v>25</v>
      </c>
      <c r="H153" s="23">
        <v>32</v>
      </c>
      <c r="I153" s="30"/>
      <c r="J153" s="41">
        <v>9</v>
      </c>
      <c r="K153" s="41">
        <v>2.4336000000000002</v>
      </c>
      <c r="L153" s="41">
        <v>0.31640624999999961</v>
      </c>
    </row>
    <row r="154" spans="1:12">
      <c r="A154" s="12" t="s">
        <v>268</v>
      </c>
      <c r="B154" s="6" t="s">
        <v>231</v>
      </c>
      <c r="C154" s="7" t="s">
        <v>232</v>
      </c>
      <c r="D154" s="7" t="s">
        <v>233</v>
      </c>
      <c r="E154" s="1">
        <v>50</v>
      </c>
      <c r="F154" s="23">
        <v>25</v>
      </c>
      <c r="G154" s="23">
        <v>32</v>
      </c>
      <c r="H154" s="23">
        <v>40</v>
      </c>
      <c r="I154" s="30"/>
      <c r="J154" s="41">
        <v>9</v>
      </c>
      <c r="K154" s="41">
        <v>2.0776519775390625</v>
      </c>
      <c r="L154" s="41">
        <v>0.31640624999999961</v>
      </c>
    </row>
    <row r="155" spans="1:12">
      <c r="A155" s="13" t="s">
        <v>268</v>
      </c>
      <c r="B155" s="6" t="s">
        <v>234</v>
      </c>
      <c r="C155" s="7" t="s">
        <v>235</v>
      </c>
      <c r="D155" s="7" t="s">
        <v>236</v>
      </c>
      <c r="E155" s="1">
        <v>63</v>
      </c>
      <c r="F155" s="23">
        <v>32</v>
      </c>
      <c r="G155" s="23">
        <v>40</v>
      </c>
      <c r="H155" s="23">
        <v>50</v>
      </c>
      <c r="I155" s="30"/>
      <c r="J155" s="41">
        <v>8.27124118804932</v>
      </c>
      <c r="K155" s="41">
        <v>2.1922503906250008</v>
      </c>
      <c r="L155" s="41">
        <v>0.34527376000000032</v>
      </c>
    </row>
    <row r="156" spans="1:12">
      <c r="A156" s="12" t="s">
        <v>268</v>
      </c>
      <c r="B156" s="6" t="s">
        <v>237</v>
      </c>
      <c r="C156" s="7" t="s">
        <v>238</v>
      </c>
      <c r="D156" s="7" t="s">
        <v>239</v>
      </c>
      <c r="E156" s="1">
        <v>75</v>
      </c>
      <c r="F156" s="23">
        <v>40</v>
      </c>
      <c r="G156" s="23">
        <v>50</v>
      </c>
      <c r="H156" s="23">
        <v>63</v>
      </c>
      <c r="I156" s="30"/>
      <c r="J156" s="41">
        <v>6.3283691406249991</v>
      </c>
      <c r="K156" s="41">
        <v>1.5625000000000002</v>
      </c>
      <c r="L156" s="41">
        <v>0.17408384366596238</v>
      </c>
    </row>
    <row r="157" spans="1:12">
      <c r="A157" s="13" t="s">
        <v>268</v>
      </c>
      <c r="B157" s="6" t="s">
        <v>240</v>
      </c>
      <c r="C157" s="7" t="s">
        <v>241</v>
      </c>
      <c r="D157" s="7" t="s">
        <v>242</v>
      </c>
      <c r="E157" s="1">
        <v>90</v>
      </c>
      <c r="F157" s="23">
        <v>50</v>
      </c>
      <c r="G157" s="23">
        <v>63</v>
      </c>
      <c r="H157" s="23">
        <v>75</v>
      </c>
      <c r="I157" s="30"/>
      <c r="J157" s="41">
        <v>5.0175999999999981</v>
      </c>
      <c r="K157" s="41">
        <v>1.0832986255726784</v>
      </c>
      <c r="L157" s="41">
        <v>0.19359999999999983</v>
      </c>
    </row>
    <row r="158" spans="1:12">
      <c r="A158" s="12" t="s">
        <v>268</v>
      </c>
      <c r="B158" s="6" t="s">
        <v>243</v>
      </c>
      <c r="C158" s="7" t="s">
        <v>244</v>
      </c>
      <c r="D158" s="7" t="s">
        <v>245</v>
      </c>
      <c r="E158" s="1">
        <v>110</v>
      </c>
      <c r="F158" s="23">
        <v>63</v>
      </c>
      <c r="G158" s="23">
        <v>75</v>
      </c>
      <c r="H158" s="23">
        <v>90</v>
      </c>
      <c r="I158" s="30"/>
      <c r="J158" s="41">
        <v>4.1968720039362752</v>
      </c>
      <c r="K158" s="41">
        <v>1.3250567901234573</v>
      </c>
      <c r="L158" s="41">
        <v>0.24386526444139589</v>
      </c>
    </row>
    <row r="159" spans="1:12">
      <c r="A159" s="13" t="s">
        <v>268</v>
      </c>
      <c r="B159" s="6" t="s">
        <v>246</v>
      </c>
      <c r="C159" s="7" t="s">
        <v>247</v>
      </c>
      <c r="D159" s="7" t="s">
        <v>248</v>
      </c>
      <c r="E159" s="1">
        <v>125</v>
      </c>
      <c r="F159" s="23">
        <v>75</v>
      </c>
      <c r="G159" s="23">
        <v>90</v>
      </c>
      <c r="H159" s="23">
        <v>110</v>
      </c>
      <c r="I159" s="30"/>
      <c r="J159" s="41">
        <v>3.1604938271604941</v>
      </c>
      <c r="K159" s="41">
        <v>0.86306393842402096</v>
      </c>
      <c r="L159" s="41">
        <v>8.486869066320607E-2</v>
      </c>
    </row>
    <row r="160" spans="1:12">
      <c r="A160" s="12" t="s">
        <v>268</v>
      </c>
      <c r="B160" s="6" t="s">
        <v>249</v>
      </c>
      <c r="C160" s="7" t="s">
        <v>250</v>
      </c>
      <c r="D160" s="7" t="s">
        <v>251</v>
      </c>
      <c r="E160" s="1">
        <v>140</v>
      </c>
      <c r="F160" s="23">
        <v>90</v>
      </c>
      <c r="G160" s="23">
        <v>110</v>
      </c>
      <c r="H160" s="23">
        <v>125</v>
      </c>
      <c r="I160" s="30"/>
      <c r="J160" s="41">
        <v>2.0156988263984137</v>
      </c>
      <c r="K160" s="41">
        <v>0.38419506864285241</v>
      </c>
      <c r="L160" s="41">
        <v>6.4719359999999962E-2</v>
      </c>
    </row>
    <row r="161" spans="1:12">
      <c r="A161" s="13" t="s">
        <v>268</v>
      </c>
      <c r="B161" s="6" t="s">
        <v>252</v>
      </c>
      <c r="C161" s="7" t="s">
        <v>253</v>
      </c>
      <c r="D161" s="7" t="s">
        <v>254</v>
      </c>
      <c r="E161" s="1">
        <v>160</v>
      </c>
      <c r="F161" s="23">
        <v>110</v>
      </c>
      <c r="G161" s="23">
        <v>125</v>
      </c>
      <c r="H161" s="23">
        <v>140</v>
      </c>
      <c r="I161" s="30"/>
      <c r="J161" s="41">
        <v>1.2447920224028413</v>
      </c>
      <c r="K161" s="41">
        <v>0.40755456000000001</v>
      </c>
      <c r="L161" s="41">
        <v>9.3710953769262806E-2</v>
      </c>
    </row>
    <row r="162" spans="1:12">
      <c r="A162" s="12" t="s">
        <v>268</v>
      </c>
      <c r="B162" s="6" t="s">
        <v>255</v>
      </c>
      <c r="C162" s="7" t="s">
        <v>256</v>
      </c>
      <c r="D162" s="7" t="s">
        <v>257</v>
      </c>
      <c r="E162" s="1">
        <v>200</v>
      </c>
      <c r="F162" s="23">
        <v>160</v>
      </c>
      <c r="G162" s="23">
        <v>160</v>
      </c>
      <c r="H162" s="30"/>
      <c r="I162" s="30"/>
      <c r="J162" s="41">
        <v>0.31640624999999961</v>
      </c>
      <c r="K162" s="41">
        <v>0.31640624999999961</v>
      </c>
    </row>
    <row r="163" spans="1:12">
      <c r="A163" s="12" t="s">
        <v>268</v>
      </c>
      <c r="B163" s="6" t="s">
        <v>258</v>
      </c>
      <c r="C163" s="7" t="s">
        <v>259</v>
      </c>
      <c r="D163" s="7" t="s">
        <v>260</v>
      </c>
      <c r="E163" s="1">
        <v>225</v>
      </c>
      <c r="F163" s="23">
        <v>160</v>
      </c>
      <c r="G163" s="27">
        <v>200</v>
      </c>
      <c r="H163" s="30"/>
      <c r="I163" s="30"/>
      <c r="J163" s="41">
        <v>0.95558261871337891</v>
      </c>
      <c r="K163" s="42">
        <v>7.0556640625000042E-2</v>
      </c>
    </row>
  </sheetData>
  <dataValidations count="3">
    <dataValidation type="list" allowBlank="1" showInputMessage="1" showErrorMessage="1" sqref="P5:P37">
      <formula1>OFFSET(deptcold,MATCH($O5,item,0),,COUNTIF(item,$O5))</formula1>
    </dataValidation>
    <dataValidation type="list" allowBlank="1" showInputMessage="1" showErrorMessage="1" sqref="Q5:Q37">
      <formula1>OFFSET(dept2,SUMPRODUCT(MAX((item=O5)*(cold=P5)*ROW(cold)))-1,,,4)</formula1>
    </dataValidation>
    <dataValidation type="list" allowBlank="1" showInputMessage="1" showErrorMessage="1" sqref="O5:O37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dept</vt:lpstr>
      <vt:lpstr>dept2</vt:lpstr>
      <vt:lpstr>deptcold</vt:lpstr>
      <vt:lpstr>deptk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Cyril</dc:creator>
  <cp:lastModifiedBy>tulipe</cp:lastModifiedBy>
  <dcterms:created xsi:type="dcterms:W3CDTF">2017-07-04T08:24:54Z</dcterms:created>
  <dcterms:modified xsi:type="dcterms:W3CDTF">2017-07-05T12:38:29Z</dcterms:modified>
</cp:coreProperties>
</file>