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 activeTab="1"/>
  </bookViews>
  <sheets>
    <sheet name="Feuil1" sheetId="1" r:id="rId1"/>
    <sheet name="Feuil2" sheetId="2" r:id="rId2"/>
  </sheets>
  <definedNames>
    <definedName name="bdd">OFFSET(Feuil1!$B$11:$N$11,,,ROWS(litige))</definedName>
    <definedName name="liste">OFFSET(Feuil1!$AA$5,,,COUNT(Feuil1!$AA:$AA))</definedName>
    <definedName name="litige">OFFSET(Feuil1!$A$11,,,COUNT(Feuil1!$A$11:$A$1600))</definedName>
    <definedName name="produit">OFFSET(Feuil1!$I$11,,,ROWS(litige))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" i="1" a="1"/>
  <c r="AA5" s="1"/>
  <c r="B7" i="2" a="1"/>
  <c r="B7" s="1"/>
  <c r="E7" s="1"/>
  <c r="B8" a="1"/>
  <c r="B8" s="1"/>
  <c r="C8" s="1"/>
  <c r="B9" a="1"/>
  <c r="B9" s="1"/>
  <c r="E9" s="1"/>
  <c r="B10" a="1"/>
  <c r="B10" s="1"/>
  <c r="C10" s="1"/>
  <c r="B11" a="1"/>
  <c r="B11" s="1"/>
  <c r="E11" s="1"/>
  <c r="B12" a="1"/>
  <c r="B12" s="1"/>
  <c r="C12" s="1"/>
  <c r="B13" a="1"/>
  <c r="B13" s="1"/>
  <c r="E13" s="1"/>
  <c r="B6" a="1"/>
  <c r="B6" s="1"/>
  <c r="C6" s="1"/>
  <c r="K13" l="1"/>
  <c r="K11"/>
  <c r="K9"/>
  <c r="K7"/>
  <c r="K12"/>
  <c r="K10"/>
  <c r="K8"/>
  <c r="D13"/>
  <c r="D12"/>
  <c r="D11"/>
  <c r="D10"/>
  <c r="D9"/>
  <c r="D8"/>
  <c r="D7"/>
  <c r="E12"/>
  <c r="E10"/>
  <c r="E8"/>
  <c r="L12"/>
  <c r="L10"/>
  <c r="L8"/>
  <c r="L13"/>
  <c r="L11"/>
  <c r="L9"/>
  <c r="J13"/>
  <c r="J11"/>
  <c r="J9"/>
  <c r="J7"/>
  <c r="J12"/>
  <c r="J10"/>
  <c r="J8"/>
  <c r="AA6" i="1" a="1"/>
  <c r="AA6" s="1"/>
  <c r="M13" i="2"/>
  <c r="I13"/>
  <c r="G13"/>
  <c r="C13"/>
  <c r="H12"/>
  <c r="F12"/>
  <c r="M11"/>
  <c r="I11"/>
  <c r="G11"/>
  <c r="C11"/>
  <c r="H10"/>
  <c r="F10"/>
  <c r="M9"/>
  <c r="I9"/>
  <c r="G9"/>
  <c r="C9"/>
  <c r="H8"/>
  <c r="F8"/>
  <c r="M7"/>
  <c r="I7"/>
  <c r="G7"/>
  <c r="C7"/>
  <c r="H13"/>
  <c r="F13"/>
  <c r="M12"/>
  <c r="I12"/>
  <c r="G12"/>
  <c r="H11"/>
  <c r="F11"/>
  <c r="M10"/>
  <c r="I10"/>
  <c r="G10"/>
  <c r="H9"/>
  <c r="F9"/>
  <c r="M8"/>
  <c r="I8"/>
  <c r="G8"/>
  <c r="L7"/>
  <c r="H7"/>
  <c r="F7"/>
  <c r="M6"/>
  <c r="L6"/>
  <c r="K6"/>
  <c r="J6"/>
  <c r="I6"/>
  <c r="H6"/>
  <c r="G6"/>
  <c r="F6"/>
  <c r="E6"/>
  <c r="D6"/>
  <c r="AA7" i="1" l="1" a="1"/>
  <c r="AA7" s="1"/>
  <c r="AA8" s="1" a="1"/>
  <c r="AA8" s="1"/>
  <c r="AA9" l="1" a="1"/>
  <c r="AA9" s="1"/>
  <c r="AA10" l="1" a="1"/>
  <c r="AA10" s="1"/>
  <c r="AA11" s="1" a="1"/>
  <c r="AA11" s="1"/>
  <c r="AA12" l="1" a="1"/>
  <c r="AA12" s="1"/>
  <c r="AA13" s="1" a="1"/>
  <c r="AA13" s="1"/>
  <c r="AA14" l="1" a="1"/>
  <c r="AA14" s="1"/>
  <c r="AA15" s="1" a="1"/>
  <c r="AA15" s="1"/>
  <c r="AA16" s="1" a="1"/>
  <c r="AA16" s="1"/>
  <c r="AA17" s="1" a="1"/>
  <c r="AA17" s="1"/>
  <c r="AA18" s="1" a="1"/>
  <c r="AA18" s="1"/>
  <c r="AA19" s="1" a="1"/>
  <c r="AA19" s="1"/>
  <c r="AA20" s="1" a="1"/>
  <c r="AA20" s="1"/>
  <c r="AA21" s="1" a="1"/>
  <c r="AA21" s="1"/>
  <c r="AA22" s="1" a="1"/>
  <c r="AA22" s="1"/>
  <c r="AA23" s="1" a="1"/>
  <c r="AA23" s="1"/>
  <c r="AA24" s="1" a="1"/>
  <c r="AA24" s="1"/>
  <c r="AA25" s="1" a="1"/>
  <c r="AA25" s="1"/>
  <c r="AA26" s="1" a="1"/>
  <c r="AA26" s="1"/>
  <c r="AA27" s="1" a="1"/>
  <c r="AA27" s="1"/>
  <c r="AA28" s="1" a="1"/>
  <c r="AA28" s="1"/>
  <c r="AA29" s="1" a="1"/>
  <c r="AA29" s="1"/>
  <c r="AA30" s="1" a="1"/>
  <c r="AA30" s="1"/>
  <c r="AA31" s="1" a="1"/>
  <c r="AA31" s="1"/>
  <c r="AA32" s="1" a="1"/>
  <c r="AA32" s="1"/>
  <c r="AA33" s="1" a="1"/>
  <c r="AA33" s="1"/>
  <c r="AA34" s="1" a="1"/>
  <c r="AA34" s="1"/>
  <c r="AA35" s="1" a="1"/>
  <c r="AA35" s="1"/>
  <c r="AA36" s="1" a="1"/>
  <c r="AA36" s="1"/>
  <c r="AA37" s="1" a="1"/>
  <c r="AA37" s="1"/>
  <c r="AA38" s="1" a="1"/>
  <c r="AA38" s="1"/>
  <c r="AA39" s="1" a="1"/>
  <c r="AA39" s="1"/>
  <c r="AA40" s="1" a="1"/>
  <c r="AA40" s="1"/>
  <c r="AA41" s="1" a="1"/>
  <c r="AA41" s="1"/>
  <c r="AA42" s="1" a="1"/>
  <c r="AA42" s="1"/>
  <c r="AA43" s="1" a="1"/>
  <c r="AA43" s="1"/>
  <c r="AA44" s="1" a="1"/>
  <c r="AA44" s="1"/>
  <c r="AA45" s="1" a="1"/>
  <c r="AA45" s="1"/>
  <c r="AA46" s="1" a="1"/>
  <c r="AA46" s="1"/>
  <c r="AA47" s="1" a="1"/>
  <c r="AA47" s="1"/>
  <c r="AA48" s="1" a="1"/>
  <c r="AA48" s="1"/>
  <c r="AA49" s="1" a="1"/>
  <c r="AA49" s="1"/>
  <c r="AA50" s="1" a="1"/>
  <c r="AA50" s="1"/>
  <c r="AA51" s="1" a="1"/>
  <c r="AA51" s="1"/>
</calcChain>
</file>

<file path=xl/sharedStrings.xml><?xml version="1.0" encoding="utf-8"?>
<sst xmlns="http://schemas.openxmlformats.org/spreadsheetml/2006/main" count="69" uniqueCount="55">
  <si>
    <t>laboratoire</t>
  </si>
  <si>
    <t>caudalie</t>
  </si>
  <si>
    <t>numéro</t>
  </si>
  <si>
    <t>roche posay</t>
  </si>
  <si>
    <t>date livraison</t>
  </si>
  <si>
    <t>n° BL</t>
  </si>
  <si>
    <t>transporteur</t>
  </si>
  <si>
    <t>n° lettre de voiture</t>
  </si>
  <si>
    <t>gefco</t>
  </si>
  <si>
    <t>valot</t>
  </si>
  <si>
    <t>type d'anomalie</t>
  </si>
  <si>
    <t>produits manquants</t>
  </si>
  <si>
    <t>produits en trop</t>
  </si>
  <si>
    <t>produits cassés</t>
  </si>
  <si>
    <t>produits non commandés</t>
  </si>
  <si>
    <t>libéllé produit</t>
  </si>
  <si>
    <t>eau de raisin 200 ml</t>
  </si>
  <si>
    <t>réf produit labo</t>
  </si>
  <si>
    <t>063A</t>
  </si>
  <si>
    <t>quantité attendue</t>
  </si>
  <si>
    <t>quantité en litige</t>
  </si>
  <si>
    <t>lot 2 lipikar huile 400 ml</t>
  </si>
  <si>
    <t>lot 2 lipikar lait 400 ml</t>
  </si>
  <si>
    <t>commentaire</t>
  </si>
  <si>
    <t>nom du réceptionnaire</t>
  </si>
  <si>
    <t>n°litige</t>
  </si>
  <si>
    <t xml:space="preserve">Concenrant les produits suivants : </t>
  </si>
  <si>
    <t>catier</t>
  </si>
  <si>
    <t>calberson</t>
  </si>
  <si>
    <t>gommage argile blanche 100 gr</t>
  </si>
  <si>
    <t>MAG</t>
  </si>
  <si>
    <t>colis abîmés</t>
  </si>
  <si>
    <t>erborian</t>
  </si>
  <si>
    <t>chronopost</t>
  </si>
  <si>
    <t>95P61</t>
  </si>
  <si>
    <t>crème pink perfect 15 ml</t>
  </si>
  <si>
    <t>6AA30097</t>
  </si>
  <si>
    <t>nous gardons mes 6 en trop, mais nous attendons les 6 manquants</t>
  </si>
  <si>
    <t>crème ride 15 ml</t>
  </si>
  <si>
    <t>6AA30067</t>
  </si>
  <si>
    <t>Guillaume 2</t>
  </si>
  <si>
    <t>Julien</t>
  </si>
  <si>
    <t>Guillaume 1</t>
  </si>
  <si>
    <t>foutu</t>
  </si>
  <si>
    <t>à jeter</t>
  </si>
  <si>
    <t>quté bl</t>
  </si>
  <si>
    <t>qté litige</t>
  </si>
  <si>
    <t>produit</t>
  </si>
  <si>
    <t>date de liv</t>
  </si>
  <si>
    <t>anomalie</t>
  </si>
  <si>
    <t>ref prod</t>
  </si>
  <si>
    <t>fournsseur</t>
  </si>
  <si>
    <t>contact</t>
  </si>
  <si>
    <t>receptionnaire</t>
  </si>
  <si>
    <t>liste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</si>
</sst>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6" formatCode="dd/mm/yyyy;dd/mm/yyyy;&quot;&quot;"/>
    <numFmt numFmtId="167" formatCode="General;s\t\d;&quot;&quot;"/>
    <numFmt numFmtId="168" formatCode="0#&quot; &quot;##&quot; &quot;##&quot; &quot;##&quot; &quot;##;0#&quot; &quot;##&quot; &quot;##&quot; &quot;##&quot; &quot;##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2" borderId="0" xfId="0" applyFill="1"/>
    <xf numFmtId="166" fontId="1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left"/>
    </xf>
    <xf numFmtId="0" fontId="0" fillId="3" borderId="0" xfId="0" applyFill="1"/>
    <xf numFmtId="167" fontId="0" fillId="0" borderId="1" xfId="0" applyNumberFormat="1" applyBorder="1"/>
    <xf numFmtId="16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A51"/>
  <sheetViews>
    <sheetView workbookViewId="0">
      <selection activeCell="AA5" sqref="AA5"/>
    </sheetView>
  </sheetViews>
  <sheetFormatPr baseColWidth="10" defaultRowHeight="14.5"/>
  <cols>
    <col min="2" max="2" width="11.54296875" bestFit="1" customWidth="1"/>
    <col min="3" max="3" width="12.7265625" bestFit="1" customWidth="1"/>
    <col min="4" max="4" width="13" bestFit="1" customWidth="1"/>
    <col min="5" max="5" width="10" bestFit="1" customWidth="1"/>
    <col min="6" max="6" width="6.36328125" customWidth="1"/>
    <col min="7" max="7" width="16.453125" customWidth="1"/>
    <col min="8" max="8" width="17.6328125" customWidth="1"/>
    <col min="9" max="9" width="25.08984375" customWidth="1"/>
    <col min="10" max="10" width="14.81640625" bestFit="1" customWidth="1"/>
    <col min="11" max="12" width="9.36328125" customWidth="1"/>
    <col min="13" max="13" width="33.1796875" customWidth="1"/>
    <col min="14" max="14" width="12.81640625" customWidth="1"/>
  </cols>
  <sheetData>
    <row r="1" spans="1:27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27">
      <c r="G2" t="s">
        <v>11</v>
      </c>
    </row>
    <row r="3" spans="1:27">
      <c r="G3" t="s">
        <v>12</v>
      </c>
    </row>
    <row r="4" spans="1:27">
      <c r="G4" t="s">
        <v>13</v>
      </c>
      <c r="AA4" t="s">
        <v>54</v>
      </c>
    </row>
    <row r="5" spans="1:27">
      <c r="G5" t="s">
        <v>14</v>
      </c>
      <c r="AA5">
        <f t="array" aca="1" ref="AA5" ca="1">OFFSET(A$10,MATCH(0,COUNTIF(AA$4:AA4,litige),0),)</f>
        <v>1</v>
      </c>
    </row>
    <row r="6" spans="1:27">
      <c r="AA6">
        <f t="array" aca="1" ref="AA6" ca="1">OFFSET(A$10,MATCH(0,COUNTIF(AA$4:AA5,litige),0),)</f>
        <v>2</v>
      </c>
    </row>
    <row r="7" spans="1:27">
      <c r="AA7">
        <f t="array" aca="1" ref="AA7" ca="1">OFFSET(A$10,MATCH(0,COUNTIF(AA$4:AA6,litige),0),)</f>
        <v>3</v>
      </c>
    </row>
    <row r="8" spans="1:27">
      <c r="AA8">
        <f t="array" aca="1" ref="AA8" ca="1">OFFSET(A$10,MATCH(0,COUNTIF(AA$4:AA7,litige),0),)</f>
        <v>4</v>
      </c>
    </row>
    <row r="9" spans="1:27">
      <c r="AA9" t="e">
        <f t="array" aca="1" ref="AA9" ca="1">OFFSET(A$10,MATCH(0,COUNTIF(AA$4:AA8,litige),0),)</f>
        <v>#N/A</v>
      </c>
    </row>
    <row r="10" spans="1:27">
      <c r="A10" t="s">
        <v>25</v>
      </c>
      <c r="B10" t="s">
        <v>0</v>
      </c>
      <c r="C10" t="s">
        <v>2</v>
      </c>
      <c r="D10" t="s">
        <v>4</v>
      </c>
      <c r="E10" t="s">
        <v>5</v>
      </c>
      <c r="F10" t="s">
        <v>6</v>
      </c>
      <c r="G10" t="s">
        <v>7</v>
      </c>
      <c r="H10" t="s">
        <v>10</v>
      </c>
      <c r="I10" t="s">
        <v>15</v>
      </c>
      <c r="J10" t="s">
        <v>17</v>
      </c>
      <c r="K10" t="s">
        <v>19</v>
      </c>
      <c r="L10" t="s">
        <v>20</v>
      </c>
      <c r="M10" t="s">
        <v>23</v>
      </c>
      <c r="N10" t="s">
        <v>24</v>
      </c>
      <c r="AA10" t="e">
        <f t="array" aca="1" ref="AA10" ca="1">OFFSET(A$10,MATCH(0,COUNTIF(AA$4:AA9,litige),0),)</f>
        <v>#N/A</v>
      </c>
    </row>
    <row r="11" spans="1:27">
      <c r="A11">
        <v>1</v>
      </c>
      <c r="B11" t="s">
        <v>1</v>
      </c>
      <c r="C11" s="1">
        <v>238747084</v>
      </c>
      <c r="D11" s="2">
        <v>42851</v>
      </c>
      <c r="E11">
        <v>14273</v>
      </c>
      <c r="F11" t="s">
        <v>8</v>
      </c>
      <c r="G11">
        <v>1427365</v>
      </c>
      <c r="H11" t="s">
        <v>12</v>
      </c>
      <c r="I11" s="6" t="s">
        <v>16</v>
      </c>
      <c r="J11" t="s">
        <v>18</v>
      </c>
      <c r="K11">
        <v>3000</v>
      </c>
      <c r="L11">
        <v>12</v>
      </c>
      <c r="N11" t="s">
        <v>40</v>
      </c>
      <c r="AA11" t="e">
        <f t="array" aca="1" ref="AA11" ca="1">OFFSET(A$10,MATCH(0,COUNTIF(AA$4:AA10,litige),0),)</f>
        <v>#N/A</v>
      </c>
    </row>
    <row r="12" spans="1:27">
      <c r="A12">
        <v>2</v>
      </c>
      <c r="B12" t="s">
        <v>3</v>
      </c>
      <c r="C12" s="1">
        <v>158672782</v>
      </c>
      <c r="D12" s="2">
        <v>42769</v>
      </c>
      <c r="E12">
        <v>61457523</v>
      </c>
      <c r="F12" t="s">
        <v>9</v>
      </c>
      <c r="G12">
        <v>1014595</v>
      </c>
      <c r="H12" t="s">
        <v>11</v>
      </c>
      <c r="I12" s="6" t="s">
        <v>22</v>
      </c>
      <c r="J12" s="3">
        <v>3433422499867</v>
      </c>
      <c r="K12">
        <v>540</v>
      </c>
      <c r="L12">
        <v>180</v>
      </c>
      <c r="M12" t="s">
        <v>43</v>
      </c>
      <c r="N12" t="s">
        <v>41</v>
      </c>
      <c r="AA12" t="e">
        <f t="array" aca="1" ref="AA12" ca="1">OFFSET(A$10,MATCH(0,COUNTIF(AA$4:AA11,litige),0),)</f>
        <v>#N/A</v>
      </c>
    </row>
    <row r="13" spans="1:27">
      <c r="A13">
        <v>2</v>
      </c>
      <c r="C13" s="1"/>
      <c r="H13" t="s">
        <v>11</v>
      </c>
      <c r="I13" s="6" t="s">
        <v>21</v>
      </c>
      <c r="J13" s="3">
        <v>3433425004976</v>
      </c>
      <c r="K13">
        <v>342</v>
      </c>
      <c r="L13">
        <v>12</v>
      </c>
      <c r="M13" t="s">
        <v>44</v>
      </c>
      <c r="N13" t="s">
        <v>41</v>
      </c>
      <c r="AA13" t="e">
        <f t="array" aca="1" ref="AA13" ca="1">OFFSET(A$10,MATCH(0,COUNTIF(AA$4:AA12,litige),0),)</f>
        <v>#N/A</v>
      </c>
    </row>
    <row r="14" spans="1:27">
      <c r="A14">
        <v>3</v>
      </c>
      <c r="B14" t="s">
        <v>27</v>
      </c>
      <c r="C14" s="1">
        <v>320020003</v>
      </c>
      <c r="D14" s="2">
        <v>42822</v>
      </c>
      <c r="E14">
        <v>17207598</v>
      </c>
      <c r="F14" t="s">
        <v>28</v>
      </c>
      <c r="G14">
        <v>17207598</v>
      </c>
      <c r="H14" t="s">
        <v>11</v>
      </c>
      <c r="I14" s="6" t="s">
        <v>29</v>
      </c>
      <c r="J14" s="3" t="s">
        <v>30</v>
      </c>
      <c r="K14">
        <v>480</v>
      </c>
      <c r="L14">
        <v>12</v>
      </c>
      <c r="M14" t="s">
        <v>31</v>
      </c>
      <c r="N14" t="s">
        <v>42</v>
      </c>
      <c r="AA14" t="e">
        <f t="array" aca="1" ref="AA14" ca="1">OFFSET(A$10,MATCH(0,COUNTIF(AA$4:AA13,litige),0),)</f>
        <v>#N/A</v>
      </c>
    </row>
    <row r="15" spans="1:27">
      <c r="A15">
        <v>4</v>
      </c>
      <c r="B15" t="s">
        <v>32</v>
      </c>
      <c r="C15" s="1">
        <v>492706276</v>
      </c>
      <c r="D15" s="2">
        <v>42789</v>
      </c>
      <c r="E15">
        <v>81479745</v>
      </c>
      <c r="F15" t="s">
        <v>33</v>
      </c>
      <c r="G15" t="s">
        <v>34</v>
      </c>
      <c r="H15" t="s">
        <v>11</v>
      </c>
      <c r="I15" s="6" t="s">
        <v>35</v>
      </c>
      <c r="J15" s="3" t="s">
        <v>36</v>
      </c>
      <c r="K15">
        <v>12</v>
      </c>
      <c r="L15">
        <v>6</v>
      </c>
      <c r="M15" t="s">
        <v>37</v>
      </c>
      <c r="N15" t="s">
        <v>42</v>
      </c>
      <c r="AA15" t="e">
        <f t="array" aca="1" ref="AA15" ca="1">OFFSET(A$10,MATCH(0,COUNTIF(AA$4:AA14,litige),0),)</f>
        <v>#N/A</v>
      </c>
    </row>
    <row r="16" spans="1:27">
      <c r="A16">
        <v>4</v>
      </c>
      <c r="C16" s="1"/>
      <c r="H16" t="s">
        <v>12</v>
      </c>
      <c r="I16" s="6" t="s">
        <v>38</v>
      </c>
      <c r="J16" s="3" t="s">
        <v>39</v>
      </c>
      <c r="K16">
        <v>24</v>
      </c>
      <c r="L16">
        <v>6</v>
      </c>
      <c r="M16" t="s">
        <v>37</v>
      </c>
      <c r="N16" t="s">
        <v>42</v>
      </c>
      <c r="AA16" t="e">
        <f t="array" aca="1" ref="AA16" ca="1">OFFSET(A$10,MATCH(0,COUNTIF(AA$4:AA15,litige),0),)</f>
        <v>#N/A</v>
      </c>
    </row>
    <row r="17" spans="3:27">
      <c r="C17" s="1"/>
      <c r="J17" s="3"/>
      <c r="AA17" t="e">
        <f t="array" aca="1" ref="AA17" ca="1">OFFSET(A$10,MATCH(0,COUNTIF(AA$4:AA16,litige),0),)</f>
        <v>#N/A</v>
      </c>
    </row>
    <row r="18" spans="3:27">
      <c r="C18" s="1"/>
      <c r="J18" s="3"/>
      <c r="AA18" t="e">
        <f t="array" aca="1" ref="AA18" ca="1">OFFSET(A$10,MATCH(0,COUNTIF(AA$4:AA17,litige),0),)</f>
        <v>#N/A</v>
      </c>
    </row>
    <row r="19" spans="3:27">
      <c r="C19" s="1"/>
      <c r="J19" s="3"/>
      <c r="AA19" t="e">
        <f t="array" aca="1" ref="AA19" ca="1">OFFSET(A$10,MATCH(0,COUNTIF(AA$4:AA18,litige),0),)</f>
        <v>#N/A</v>
      </c>
    </row>
    <row r="20" spans="3:27">
      <c r="C20" s="1"/>
      <c r="J20" s="3"/>
      <c r="AA20" t="e">
        <f t="array" aca="1" ref="AA20" ca="1">OFFSET(A$10,MATCH(0,COUNTIF(AA$4:AA19,litige),0),)</f>
        <v>#N/A</v>
      </c>
    </row>
    <row r="21" spans="3:27">
      <c r="C21" s="1"/>
      <c r="J21" s="3"/>
      <c r="AA21" t="e">
        <f t="array" aca="1" ref="AA21" ca="1">OFFSET(A$10,MATCH(0,COUNTIF(AA$4:AA20,litige),0),)</f>
        <v>#N/A</v>
      </c>
    </row>
    <row r="22" spans="3:27">
      <c r="C22" s="1"/>
      <c r="J22" s="3"/>
      <c r="AA22" t="e">
        <f t="array" aca="1" ref="AA22" ca="1">OFFSET(A$10,MATCH(0,COUNTIF(AA$4:AA21,litige),0),)</f>
        <v>#N/A</v>
      </c>
    </row>
    <row r="23" spans="3:27">
      <c r="C23" s="1"/>
      <c r="J23" s="3"/>
      <c r="AA23" t="e">
        <f t="array" aca="1" ref="AA23" ca="1">OFFSET(A$10,MATCH(0,COUNTIF(AA$4:AA22,litige),0),)</f>
        <v>#N/A</v>
      </c>
    </row>
    <row r="24" spans="3:27">
      <c r="C24" s="1"/>
      <c r="J24" s="3"/>
      <c r="AA24" t="e">
        <f t="array" aca="1" ref="AA24" ca="1">OFFSET(A$10,MATCH(0,COUNTIF(AA$4:AA23,litige),0),)</f>
        <v>#N/A</v>
      </c>
    </row>
    <row r="25" spans="3:27">
      <c r="C25" s="1"/>
      <c r="AA25" t="e">
        <f t="array" aca="1" ref="AA25" ca="1">OFFSET(A$10,MATCH(0,COUNTIF(AA$4:AA24,litige),0),)</f>
        <v>#N/A</v>
      </c>
    </row>
    <row r="26" spans="3:27">
      <c r="C26" s="1"/>
      <c r="AA26" t="e">
        <f t="array" aca="1" ref="AA26" ca="1">OFFSET(A$10,MATCH(0,COUNTIF(AA$4:AA25,litige),0),)</f>
        <v>#N/A</v>
      </c>
    </row>
    <row r="27" spans="3:27">
      <c r="C27" s="1"/>
      <c r="AA27" t="e">
        <f t="array" aca="1" ref="AA27" ca="1">OFFSET(A$10,MATCH(0,COUNTIF(AA$4:AA26,litige),0),)</f>
        <v>#N/A</v>
      </c>
    </row>
    <row r="28" spans="3:27">
      <c r="C28" s="1"/>
      <c r="AA28" t="e">
        <f t="array" aca="1" ref="AA28" ca="1">OFFSET(A$10,MATCH(0,COUNTIF(AA$4:AA27,litige),0),)</f>
        <v>#N/A</v>
      </c>
    </row>
    <row r="29" spans="3:27">
      <c r="AA29" t="e">
        <f t="array" aca="1" ref="AA29" ca="1">OFFSET(A$10,MATCH(0,COUNTIF(AA$4:AA28,litige),0),)</f>
        <v>#N/A</v>
      </c>
    </row>
    <row r="30" spans="3:27">
      <c r="AA30" t="e">
        <f t="array" aca="1" ref="AA30" ca="1">OFFSET(A$10,MATCH(0,COUNTIF(AA$4:AA29,litige),0),)</f>
        <v>#N/A</v>
      </c>
    </row>
    <row r="31" spans="3:27">
      <c r="AA31" t="e">
        <f t="array" aca="1" ref="AA31" ca="1">OFFSET(A$10,MATCH(0,COUNTIF(AA$4:AA30,litige),0),)</f>
        <v>#N/A</v>
      </c>
    </row>
    <row r="32" spans="3:27">
      <c r="AA32" t="e">
        <f t="array" aca="1" ref="AA32" ca="1">OFFSET(A$10,MATCH(0,COUNTIF(AA$4:AA31,litige),0),)</f>
        <v>#N/A</v>
      </c>
    </row>
    <row r="33" spans="27:27">
      <c r="AA33" t="e">
        <f t="array" aca="1" ref="AA33" ca="1">OFFSET(A$10,MATCH(0,COUNTIF(AA$4:AA32,litige),0),)</f>
        <v>#N/A</v>
      </c>
    </row>
    <row r="34" spans="27:27">
      <c r="AA34" t="e">
        <f t="array" aca="1" ref="AA34" ca="1">OFFSET(A$10,MATCH(0,COUNTIF(AA$4:AA33,litige),0),)</f>
        <v>#N/A</v>
      </c>
    </row>
    <row r="35" spans="27:27">
      <c r="AA35" t="e">
        <f t="array" aca="1" ref="AA35" ca="1">OFFSET(A$10,MATCH(0,COUNTIF(AA$4:AA34,litige),0),)</f>
        <v>#N/A</v>
      </c>
    </row>
    <row r="36" spans="27:27">
      <c r="AA36" t="e">
        <f t="array" aca="1" ref="AA36" ca="1">OFFSET(A$10,MATCH(0,COUNTIF(AA$4:AA35,litige),0),)</f>
        <v>#N/A</v>
      </c>
    </row>
    <row r="37" spans="27:27">
      <c r="AA37" t="e">
        <f t="array" aca="1" ref="AA37" ca="1">OFFSET(A$10,MATCH(0,COUNTIF(AA$4:AA36,litige),0),)</f>
        <v>#N/A</v>
      </c>
    </row>
    <row r="38" spans="27:27">
      <c r="AA38" t="e">
        <f t="array" aca="1" ref="AA38" ca="1">OFFSET(A$10,MATCH(0,COUNTIF(AA$4:AA37,litige),0),)</f>
        <v>#N/A</v>
      </c>
    </row>
    <row r="39" spans="27:27">
      <c r="AA39" t="e">
        <f t="array" aca="1" ref="AA39" ca="1">OFFSET(A$10,MATCH(0,COUNTIF(AA$4:AA38,litige),0),)</f>
        <v>#N/A</v>
      </c>
    </row>
    <row r="40" spans="27:27">
      <c r="AA40" t="e">
        <f t="array" aca="1" ref="AA40" ca="1">OFFSET(A$10,MATCH(0,COUNTIF(AA$4:AA39,litige),0),)</f>
        <v>#N/A</v>
      </c>
    </row>
    <row r="41" spans="27:27">
      <c r="AA41" t="e">
        <f t="array" aca="1" ref="AA41" ca="1">OFFSET(A$10,MATCH(0,COUNTIF(AA$4:AA40,litige),0),)</f>
        <v>#N/A</v>
      </c>
    </row>
    <row r="42" spans="27:27">
      <c r="AA42" t="e">
        <f t="array" aca="1" ref="AA42" ca="1">OFFSET(A$10,MATCH(0,COUNTIF(AA$4:AA41,litige),0),)</f>
        <v>#N/A</v>
      </c>
    </row>
    <row r="43" spans="27:27">
      <c r="AA43" t="e">
        <f t="array" aca="1" ref="AA43" ca="1">OFFSET(A$10,MATCH(0,COUNTIF(AA$4:AA42,litige),0),)</f>
        <v>#N/A</v>
      </c>
    </row>
    <row r="44" spans="27:27">
      <c r="AA44" t="e">
        <f t="array" aca="1" ref="AA44" ca="1">OFFSET(A$10,MATCH(0,COUNTIF(AA$4:AA43,litige),0),)</f>
        <v>#N/A</v>
      </c>
    </row>
    <row r="45" spans="27:27">
      <c r="AA45" t="e">
        <f t="array" aca="1" ref="AA45" ca="1">OFFSET(A$10,MATCH(0,COUNTIF(AA$4:AA44,litige),0),)</f>
        <v>#N/A</v>
      </c>
    </row>
    <row r="46" spans="27:27">
      <c r="AA46" t="e">
        <f t="array" aca="1" ref="AA46" ca="1">OFFSET(A$10,MATCH(0,COUNTIF(AA$4:AA45,litige),0),)</f>
        <v>#N/A</v>
      </c>
    </row>
    <row r="47" spans="27:27">
      <c r="AA47" t="e">
        <f t="array" aca="1" ref="AA47" ca="1">OFFSET(A$10,MATCH(0,COUNTIF(AA$4:AA46,litige),0),)</f>
        <v>#N/A</v>
      </c>
    </row>
    <row r="48" spans="27:27">
      <c r="AA48" t="e">
        <f t="array" aca="1" ref="AA48" ca="1">OFFSET(A$10,MATCH(0,COUNTIF(AA$4:AA47,litige),0),)</f>
        <v>#N/A</v>
      </c>
    </row>
    <row r="49" spans="27:27">
      <c r="AA49" t="e">
        <f t="array" aca="1" ref="AA49" ca="1">OFFSET(A$10,MATCH(0,COUNTIF(AA$4:AA48,litige),0),)</f>
        <v>#N/A</v>
      </c>
    </row>
    <row r="50" spans="27:27">
      <c r="AA50" t="e">
        <f t="array" aca="1" ref="AA50" ca="1">OFFSET(A$10,MATCH(0,COUNTIF(AA$4:AA49,litige),0),)</f>
        <v>#N/A</v>
      </c>
    </row>
    <row r="51" spans="27:27">
      <c r="AA51" t="e">
        <f t="array" aca="1" ref="AA51" ca="1">OFFSET(A$10,MATCH(0,COUNTIF(AA$4:AA50,litige),0),)</f>
        <v>#N/A</v>
      </c>
    </row>
  </sheetData>
  <dataValidations count="2">
    <dataValidation type="list" allowBlank="1" showInputMessage="1" showErrorMessage="1" sqref="H11:H26">
      <formula1>$G$2:$G$5</formula1>
    </dataValidation>
    <dataValidation type="list" allowBlank="1" showInputMessage="1" showErrorMessage="1" sqref="N11:N21">
      <formula1>$I$2:$I$4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3"/>
  <sheetViews>
    <sheetView tabSelected="1" zoomScale="80" zoomScaleNormal="80" workbookViewId="0">
      <selection activeCell="F21" sqref="F21"/>
    </sheetView>
  </sheetViews>
  <sheetFormatPr baseColWidth="10" defaultRowHeight="14.5"/>
  <cols>
    <col min="2" max="2" width="24.36328125" customWidth="1"/>
    <col min="3" max="3" width="11.453125" customWidth="1"/>
    <col min="4" max="4" width="11.81640625" customWidth="1"/>
    <col min="5" max="5" width="12.08984375" customWidth="1"/>
    <col min="6" max="6" width="22.1796875" customWidth="1"/>
    <col min="7" max="7" width="15" customWidth="1"/>
    <col min="8" max="8" width="7.1796875" customWidth="1"/>
    <col min="9" max="9" width="9.6328125" customWidth="1"/>
    <col min="10" max="10" width="11.26953125" customWidth="1"/>
    <col min="11" max="11" width="14.90625" customWidth="1"/>
    <col min="12" max="12" width="44.90625" customWidth="1"/>
  </cols>
  <sheetData>
    <row r="2" spans="2:13">
      <c r="B2" t="s">
        <v>25</v>
      </c>
      <c r="C2" s="9">
        <v>4</v>
      </c>
    </row>
    <row r="4" spans="2:13">
      <c r="B4" t="s">
        <v>26</v>
      </c>
    </row>
    <row r="5" spans="2:13">
      <c r="B5" t="s">
        <v>47</v>
      </c>
      <c r="C5" t="s">
        <v>48</v>
      </c>
      <c r="D5" t="s">
        <v>5</v>
      </c>
      <c r="E5" t="s">
        <v>6</v>
      </c>
      <c r="F5" t="s">
        <v>49</v>
      </c>
      <c r="G5" t="s">
        <v>50</v>
      </c>
      <c r="H5" t="s">
        <v>45</v>
      </c>
      <c r="I5" t="s">
        <v>46</v>
      </c>
      <c r="J5" t="s">
        <v>51</v>
      </c>
      <c r="K5" t="s">
        <v>52</v>
      </c>
      <c r="L5" t="s">
        <v>23</v>
      </c>
      <c r="M5" t="s">
        <v>53</v>
      </c>
    </row>
    <row r="6" spans="2:13">
      <c r="B6" s="5" t="str">
        <f t="array" aca="1" ref="B6" ca="1">IFERROR(INDEX(produit,SMALL(IF(litige=C$2,ROW(litige)-10,""),ROW($A1))),"")</f>
        <v>crème pink perfect 15 ml</v>
      </c>
      <c r="C6" s="7">
        <f ca="1">IFERROR(INDEX(bdd,MATCH($B6,produit,0),3),"")</f>
        <v>42789</v>
      </c>
      <c r="D6" s="10">
        <f ca="1">IFERROR(INDEX(bdd,MATCH($B6,produit,0),4),"")</f>
        <v>81479745</v>
      </c>
      <c r="E6" s="10" t="str">
        <f ca="1">IFERROR(INDEX(bdd,MATCH($B6,produit,0),5),"")</f>
        <v>chronopost</v>
      </c>
      <c r="F6" s="4" t="str">
        <f ca="1">IFERROR(INDEX(bdd,MATCH($B6,produit,0),7),"")</f>
        <v>produits manquants</v>
      </c>
      <c r="G6" s="8" t="str">
        <f ca="1">IFERROR(INDEX(bdd,MATCH($B6,produit,0),9),"")</f>
        <v>6AA30097</v>
      </c>
      <c r="H6" s="4">
        <f ca="1">IFERROR(INDEX(bdd,MATCH($B6,produit,0),10),"")</f>
        <v>12</v>
      </c>
      <c r="I6" s="4">
        <f ca="1">IFERROR(INDEX(bdd,MATCH($B6,produit,0),11),"")</f>
        <v>6</v>
      </c>
      <c r="J6" s="10" t="str">
        <f ca="1">IFERROR(INDEX(bdd,MATCH($B6,produit,0),1),"")</f>
        <v>erborian</v>
      </c>
      <c r="K6" s="11">
        <f ca="1">IFERROR(INDEX(bdd,MATCH($B6,produit,0),2),"")</f>
        <v>492706276</v>
      </c>
      <c r="L6" s="4" t="str">
        <f ca="1">IFERROR(INDEX(bdd,MATCH($B6,produit,0),12),"")</f>
        <v>nous gardons mes 6 en trop, mais nous attendons les 6 manquants</v>
      </c>
      <c r="M6" s="4" t="str">
        <f ca="1">IFERROR(INDEX(bdd,MATCH($B6,produit,0),13),"")</f>
        <v>Guillaume 1</v>
      </c>
    </row>
    <row r="7" spans="2:13">
      <c r="B7" s="5" t="str">
        <f t="array" aca="1" ref="B7" ca="1">IFERROR(INDEX(produit,SMALL(IF(litige=C$2,ROW(litige)-10,""),ROW($A2))),"")</f>
        <v>crème ride 15 ml</v>
      </c>
      <c r="C7" s="7">
        <f ca="1">IFERROR(INDEX(bdd,MATCH($B7,produit,0),3),"")</f>
        <v>0</v>
      </c>
      <c r="D7" s="10">
        <f ca="1">IFERROR(INDEX(bdd,MATCH($B7,produit,0),4),"")</f>
        <v>0</v>
      </c>
      <c r="E7" s="10">
        <f ca="1">IFERROR(INDEX(bdd,MATCH($B7,produit,0),5),"")</f>
        <v>0</v>
      </c>
      <c r="F7" s="4" t="str">
        <f ca="1">IFERROR(INDEX(bdd,MATCH($B7,produit,0),7),"")</f>
        <v>produits en trop</v>
      </c>
      <c r="G7" s="8" t="str">
        <f ca="1">IFERROR(INDEX(bdd,MATCH($B7,produit,0),9),"")</f>
        <v>6AA30067</v>
      </c>
      <c r="H7" s="4">
        <f ca="1">IFERROR(INDEX(bdd,MATCH($B7,produit,0),10),"")</f>
        <v>24</v>
      </c>
      <c r="I7" s="4">
        <f ca="1">IFERROR(INDEX(bdd,MATCH($B7,produit,0),11),"")</f>
        <v>6</v>
      </c>
      <c r="J7" s="10">
        <f ca="1">IFERROR(INDEX(bdd,MATCH($B7,produit,0),1),"")</f>
        <v>0</v>
      </c>
      <c r="K7" s="11">
        <f ca="1">IFERROR(INDEX(bdd,MATCH($B7,produit,0),2),"")</f>
        <v>0</v>
      </c>
      <c r="L7" s="4" t="str">
        <f ca="1">IFERROR(INDEX(bdd,MATCH($B7,produit,0),12),"")</f>
        <v>nous gardons mes 6 en trop, mais nous attendons les 6 manquants</v>
      </c>
      <c r="M7" s="4" t="str">
        <f ca="1">IFERROR(INDEX(bdd,MATCH($B7,produit,0),13),"")</f>
        <v>Guillaume 1</v>
      </c>
    </row>
    <row r="8" spans="2:13">
      <c r="B8" s="5" t="str">
        <f t="array" aca="1" ref="B8" ca="1">IFERROR(INDEX(produit,SMALL(IF(litige=C$2,ROW(litige)-10,""),ROW($A3))),"")</f>
        <v/>
      </c>
      <c r="C8" s="7" t="str">
        <f ca="1">IFERROR(INDEX(bdd,MATCH($B8,produit,0),3),"")</f>
        <v/>
      </c>
      <c r="D8" s="10" t="str">
        <f ca="1">IFERROR(INDEX(bdd,MATCH($B8,produit,0),4),"")</f>
        <v/>
      </c>
      <c r="E8" s="10" t="str">
        <f ca="1">IFERROR(INDEX(bdd,MATCH($B8,produit,0),5),"")</f>
        <v/>
      </c>
      <c r="F8" s="4" t="str">
        <f ca="1">IFERROR(INDEX(bdd,MATCH($B8,produit,0),7),"")</f>
        <v/>
      </c>
      <c r="G8" s="8" t="str">
        <f ca="1">IFERROR(INDEX(bdd,MATCH($B8,produit,0),9),"")</f>
        <v/>
      </c>
      <c r="H8" s="4" t="str">
        <f ca="1">IFERROR(INDEX(bdd,MATCH($B8,produit,0),10),"")</f>
        <v/>
      </c>
      <c r="I8" s="4" t="str">
        <f ca="1">IFERROR(INDEX(bdd,MATCH($B8,produit,0),11),"")</f>
        <v/>
      </c>
      <c r="J8" s="10" t="str">
        <f ca="1">IFERROR(INDEX(bdd,MATCH($B8,produit,0),1),"")</f>
        <v/>
      </c>
      <c r="K8" s="11" t="str">
        <f ca="1">IFERROR(INDEX(bdd,MATCH($B8,produit,0),2),"")</f>
        <v/>
      </c>
      <c r="L8" s="4" t="str">
        <f ca="1">IFERROR(INDEX(bdd,MATCH($B8,produit,0),12),"")</f>
        <v/>
      </c>
      <c r="M8" s="4" t="str">
        <f ca="1">IFERROR(INDEX(bdd,MATCH($B8,produit,0),13),"")</f>
        <v/>
      </c>
    </row>
    <row r="9" spans="2:13">
      <c r="B9" s="5" t="str">
        <f t="array" aca="1" ref="B9" ca="1">IFERROR(INDEX(produit,SMALL(IF(litige=C$2,ROW(litige)-10,""),ROW($A4))),"")</f>
        <v/>
      </c>
      <c r="C9" s="7" t="str">
        <f ca="1">IFERROR(INDEX(bdd,MATCH($B9,produit,0),3),"")</f>
        <v/>
      </c>
      <c r="D9" s="10" t="str">
        <f ca="1">IFERROR(INDEX(bdd,MATCH($B9,produit,0),4),"")</f>
        <v/>
      </c>
      <c r="E9" s="10" t="str">
        <f ca="1">IFERROR(INDEX(bdd,MATCH($B9,produit,0),5),"")</f>
        <v/>
      </c>
      <c r="F9" s="4" t="str">
        <f ca="1">IFERROR(INDEX(bdd,MATCH($B9,produit,0),7),"")</f>
        <v/>
      </c>
      <c r="G9" s="8" t="str">
        <f ca="1">IFERROR(INDEX(bdd,MATCH($B9,produit,0),9),"")</f>
        <v/>
      </c>
      <c r="H9" s="4" t="str">
        <f ca="1">IFERROR(INDEX(bdd,MATCH($B9,produit,0),10),"")</f>
        <v/>
      </c>
      <c r="I9" s="4" t="str">
        <f ca="1">IFERROR(INDEX(bdd,MATCH($B9,produit,0),11),"")</f>
        <v/>
      </c>
      <c r="J9" s="10" t="str">
        <f ca="1">IFERROR(INDEX(bdd,MATCH($B9,produit,0),1),"")</f>
        <v/>
      </c>
      <c r="K9" s="11" t="str">
        <f ca="1">IFERROR(INDEX(bdd,MATCH($B9,produit,0),2),"")</f>
        <v/>
      </c>
      <c r="L9" s="4" t="str">
        <f ca="1">IFERROR(INDEX(bdd,MATCH($B9,produit,0),12),"")</f>
        <v/>
      </c>
      <c r="M9" s="4" t="str">
        <f ca="1">IFERROR(INDEX(bdd,MATCH($B9,produit,0),13),"")</f>
        <v/>
      </c>
    </row>
    <row r="10" spans="2:13">
      <c r="B10" s="5" t="str">
        <f t="array" aca="1" ref="B10" ca="1">IFERROR(INDEX(produit,SMALL(IF(litige=C$2,ROW(litige)-10,""),ROW($A5))),"")</f>
        <v/>
      </c>
      <c r="C10" s="7" t="str">
        <f ca="1">IFERROR(INDEX(bdd,MATCH($B10,produit,0),3),"")</f>
        <v/>
      </c>
      <c r="D10" s="10" t="str">
        <f ca="1">IFERROR(INDEX(bdd,MATCH($B10,produit,0),4),"")</f>
        <v/>
      </c>
      <c r="E10" s="10" t="str">
        <f ca="1">IFERROR(INDEX(bdd,MATCH($B10,produit,0),5),"")</f>
        <v/>
      </c>
      <c r="F10" s="4" t="str">
        <f ca="1">IFERROR(INDEX(bdd,MATCH($B10,produit,0),7),"")</f>
        <v/>
      </c>
      <c r="G10" s="8" t="str">
        <f ca="1">IFERROR(INDEX(bdd,MATCH($B10,produit,0),9),"")</f>
        <v/>
      </c>
      <c r="H10" s="4" t="str">
        <f ca="1">IFERROR(INDEX(bdd,MATCH($B10,produit,0),10),"")</f>
        <v/>
      </c>
      <c r="I10" s="4" t="str">
        <f ca="1">IFERROR(INDEX(bdd,MATCH($B10,produit,0),11),"")</f>
        <v/>
      </c>
      <c r="J10" s="10" t="str">
        <f ca="1">IFERROR(INDEX(bdd,MATCH($B10,produit,0),1),"")</f>
        <v/>
      </c>
      <c r="K10" s="11" t="str">
        <f ca="1">IFERROR(INDEX(bdd,MATCH($B10,produit,0),2),"")</f>
        <v/>
      </c>
      <c r="L10" s="4" t="str">
        <f ca="1">IFERROR(INDEX(bdd,MATCH($B10,produit,0),12),"")</f>
        <v/>
      </c>
      <c r="M10" s="4" t="str">
        <f ca="1">IFERROR(INDEX(bdd,MATCH($B10,produit,0),13),"")</f>
        <v/>
      </c>
    </row>
    <row r="11" spans="2:13">
      <c r="B11" s="5" t="str">
        <f t="array" aca="1" ref="B11" ca="1">IFERROR(INDEX(produit,SMALL(IF(litige=C$2,ROW(litige)-10,""),ROW($A6))),"")</f>
        <v/>
      </c>
      <c r="C11" s="7" t="str">
        <f ca="1">IFERROR(INDEX(bdd,MATCH($B11,produit,0),3),"")</f>
        <v/>
      </c>
      <c r="D11" s="10" t="str">
        <f ca="1">IFERROR(INDEX(bdd,MATCH($B11,produit,0),4),"")</f>
        <v/>
      </c>
      <c r="E11" s="10" t="str">
        <f ca="1">IFERROR(INDEX(bdd,MATCH($B11,produit,0),5),"")</f>
        <v/>
      </c>
      <c r="F11" s="4" t="str">
        <f ca="1">IFERROR(INDEX(bdd,MATCH($B11,produit,0),7),"")</f>
        <v/>
      </c>
      <c r="G11" s="8" t="str">
        <f ca="1">IFERROR(INDEX(bdd,MATCH($B11,produit,0),9),"")</f>
        <v/>
      </c>
      <c r="H11" s="4" t="str">
        <f ca="1">IFERROR(INDEX(bdd,MATCH($B11,produit,0),10),"")</f>
        <v/>
      </c>
      <c r="I11" s="4" t="str">
        <f ca="1">IFERROR(INDEX(bdd,MATCH($B11,produit,0),11),"")</f>
        <v/>
      </c>
      <c r="J11" s="10" t="str">
        <f ca="1">IFERROR(INDEX(bdd,MATCH($B11,produit,0),1),"")</f>
        <v/>
      </c>
      <c r="K11" s="11" t="str">
        <f ca="1">IFERROR(INDEX(bdd,MATCH($B11,produit,0),2),"")</f>
        <v/>
      </c>
      <c r="L11" s="4" t="str">
        <f ca="1">IFERROR(INDEX(bdd,MATCH($B11,produit,0),12),"")</f>
        <v/>
      </c>
      <c r="M11" s="4" t="str">
        <f ca="1">IFERROR(INDEX(bdd,MATCH($B11,produit,0),13),"")</f>
        <v/>
      </c>
    </row>
    <row r="12" spans="2:13">
      <c r="B12" s="5" t="str">
        <f t="array" aca="1" ref="B12" ca="1">IFERROR(INDEX(produit,SMALL(IF(litige=C$2,ROW(litige)-10,""),ROW($A7))),"")</f>
        <v/>
      </c>
      <c r="C12" s="7" t="str">
        <f ca="1">IFERROR(INDEX(bdd,MATCH($B12,produit,0),3),"")</f>
        <v/>
      </c>
      <c r="D12" s="10" t="str">
        <f ca="1">IFERROR(INDEX(bdd,MATCH($B12,produit,0),4),"")</f>
        <v/>
      </c>
      <c r="E12" s="10" t="str">
        <f ca="1">IFERROR(INDEX(bdd,MATCH($B12,produit,0),5),"")</f>
        <v/>
      </c>
      <c r="F12" s="4" t="str">
        <f ca="1">IFERROR(INDEX(bdd,MATCH($B12,produit,0),7),"")</f>
        <v/>
      </c>
      <c r="G12" s="8" t="str">
        <f ca="1">IFERROR(INDEX(bdd,MATCH($B12,produit,0),9),"")</f>
        <v/>
      </c>
      <c r="H12" s="4" t="str">
        <f ca="1">IFERROR(INDEX(bdd,MATCH($B12,produit,0),10),"")</f>
        <v/>
      </c>
      <c r="I12" s="4" t="str">
        <f ca="1">IFERROR(INDEX(bdd,MATCH($B12,produit,0),11),"")</f>
        <v/>
      </c>
      <c r="J12" s="10" t="str">
        <f ca="1">IFERROR(INDEX(bdd,MATCH($B12,produit,0),1),"")</f>
        <v/>
      </c>
      <c r="K12" s="11" t="str">
        <f ca="1">IFERROR(INDEX(bdd,MATCH($B12,produit,0),2),"")</f>
        <v/>
      </c>
      <c r="L12" s="4" t="str">
        <f ca="1">IFERROR(INDEX(bdd,MATCH($B12,produit,0),12),"")</f>
        <v/>
      </c>
      <c r="M12" s="4" t="str">
        <f ca="1">IFERROR(INDEX(bdd,MATCH($B12,produit,0),13),"")</f>
        <v/>
      </c>
    </row>
    <row r="13" spans="2:13">
      <c r="B13" s="5" t="str">
        <f t="array" aca="1" ref="B13" ca="1">IFERROR(INDEX(produit,SMALL(IF(litige=C$2,ROW(litige)-10,""),ROW($A8))),"")</f>
        <v/>
      </c>
      <c r="C13" s="7" t="str">
        <f ca="1">IFERROR(INDEX(bdd,MATCH($B13,produit,0),3),"")</f>
        <v/>
      </c>
      <c r="D13" s="10" t="str">
        <f ca="1">IFERROR(INDEX(bdd,MATCH($B13,produit,0),4),"")</f>
        <v/>
      </c>
      <c r="E13" s="10" t="str">
        <f ca="1">IFERROR(INDEX(bdd,MATCH($B13,produit,0),5),"")</f>
        <v/>
      </c>
      <c r="F13" s="4" t="str">
        <f ca="1">IFERROR(INDEX(bdd,MATCH($B13,produit,0),7),"")</f>
        <v/>
      </c>
      <c r="G13" s="8" t="str">
        <f ca="1">IFERROR(INDEX(bdd,MATCH($B13,produit,0),9),"")</f>
        <v/>
      </c>
      <c r="H13" s="4" t="str">
        <f ca="1">IFERROR(INDEX(bdd,MATCH($B13,produit,0),10),"")</f>
        <v/>
      </c>
      <c r="I13" s="4" t="str">
        <f ca="1">IFERROR(INDEX(bdd,MATCH($B13,produit,0),11),"")</f>
        <v/>
      </c>
      <c r="J13" s="10" t="str">
        <f ca="1">IFERROR(INDEX(bdd,MATCH($B13,produit,0),1),"")</f>
        <v/>
      </c>
      <c r="K13" s="11" t="str">
        <f ca="1">IFERROR(INDEX(bdd,MATCH($B13,produit,0),2),"")</f>
        <v/>
      </c>
      <c r="L13" s="4" t="str">
        <f ca="1">IFERROR(INDEX(bdd,MATCH($B13,produit,0),12),"")</f>
        <v/>
      </c>
      <c r="M13" s="4" t="str">
        <f ca="1">IFERROR(INDEX(bdd,MATCH($B13,produit,0),13),"")</f>
        <v/>
      </c>
    </row>
  </sheetData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d5</dc:creator>
  <cp:lastModifiedBy>tulipe</cp:lastModifiedBy>
  <dcterms:created xsi:type="dcterms:W3CDTF">2017-07-11T13:04:43Z</dcterms:created>
  <dcterms:modified xsi:type="dcterms:W3CDTF">2017-07-11T19:19:57Z</dcterms:modified>
</cp:coreProperties>
</file>