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420" windowHeight="10320" activeTab="1"/>
  </bookViews>
  <sheets>
    <sheet name="Feuil1" sheetId="1" r:id="rId1"/>
    <sheet name="Feuil2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Feuil1!$C$8:$K$10</definedName>
  </definedNames>
  <calcPr calcId="124519"/>
  <fileRecoveryPr repairLoad="1"/>
</workbook>
</file>

<file path=xl/calcChain.xml><?xml version="1.0" encoding="utf-8"?>
<calcChain xmlns="http://schemas.openxmlformats.org/spreadsheetml/2006/main">
  <c r="A1" i="2"/>
  <c r="B5" s="1" a="1"/>
  <c r="B5" s="1"/>
  <c r="A17" l="1"/>
  <c r="A15"/>
  <c r="A13"/>
  <c r="A11"/>
  <c r="A9"/>
  <c r="A7"/>
  <c r="A5"/>
  <c r="A3"/>
  <c r="B18" a="1"/>
  <c r="B18" s="1"/>
  <c r="B16" a="1"/>
  <c r="B16" s="1"/>
  <c r="B14" a="1"/>
  <c r="B14" s="1"/>
  <c r="B12" a="1"/>
  <c r="B12" s="1"/>
  <c r="B10" a="1"/>
  <c r="B10" s="1"/>
  <c r="B8" a="1"/>
  <c r="B8" s="1"/>
  <c r="B6" a="1"/>
  <c r="B6" s="1"/>
  <c r="B4" a="1"/>
  <c r="B4" s="1"/>
  <c r="A18"/>
  <c r="A16"/>
  <c r="A14"/>
  <c r="A12"/>
  <c r="A10"/>
  <c r="A8"/>
  <c r="A6"/>
  <c r="A4"/>
  <c r="B3" a="1"/>
  <c r="B3" s="1"/>
  <c r="B17" a="1"/>
  <c r="B17" s="1"/>
  <c r="B15" a="1"/>
  <c r="B15" s="1"/>
  <c r="B13" a="1"/>
  <c r="B13" s="1"/>
  <c r="B11" a="1"/>
  <c r="B11" s="1"/>
  <c r="B9" a="1"/>
  <c r="B9" s="1"/>
  <c r="B7" a="1"/>
  <c r="B7" s="1"/>
  <c r="G9" i="1"/>
  <c r="E9"/>
  <c r="D9"/>
  <c r="K9" s="1"/>
  <c r="C9"/>
  <c r="H9" s="1"/>
  <c r="I9" s="1"/>
  <c r="F9" l="1"/>
  <c r="J9"/>
  <c r="G10"/>
  <c r="E10"/>
  <c r="D10"/>
  <c r="K10" s="1"/>
  <c r="C10"/>
  <c r="H10" s="1"/>
  <c r="I10" s="1"/>
  <c r="F10" l="1"/>
  <c r="J10"/>
  <c r="F2" l="1"/>
  <c r="Q4" l="1"/>
  <c r="P5"/>
  <c r="Q2"/>
  <c r="Q5"/>
  <c r="P3"/>
  <c r="P2"/>
  <c r="P4"/>
  <c r="P7" l="1"/>
  <c r="P6"/>
  <c r="P11" l="1"/>
  <c r="P14"/>
  <c r="P12"/>
  <c r="P15"/>
  <c r="P9"/>
  <c r="P13"/>
  <c r="P16"/>
  <c r="P10"/>
  <c r="Q3" l="1"/>
  <c r="Q6" l="1"/>
  <c r="F3" s="1"/>
  <c r="Q7" l="1"/>
</calcChain>
</file>

<file path=xl/sharedStrings.xml><?xml version="1.0" encoding="utf-8"?>
<sst xmlns="http://schemas.openxmlformats.org/spreadsheetml/2006/main" count="14" uniqueCount="14">
  <si>
    <t>METRE</t>
  </si>
  <si>
    <t>TITRE</t>
  </si>
  <si>
    <t>POSTE</t>
  </si>
  <si>
    <t>DATE</t>
  </si>
  <si>
    <t>QUANTITE</t>
  </si>
  <si>
    <t>PRIX</t>
  </si>
  <si>
    <t>REMARQUE</t>
  </si>
  <si>
    <t>D5112-e</t>
  </si>
  <si>
    <t>explication</t>
  </si>
  <si>
    <t>la colonne A sert a organiser le basculement d'un fichier a l'autre ;elle sert a renseigner le K de PETITE.VALEUR</t>
  </si>
  <si>
    <t>qui doit imperativement revenir a 1 lors du basculement provoqué par SIERREUR</t>
  </si>
  <si>
    <r>
      <rPr>
        <b/>
        <sz val="11"/>
        <color rgb="FFFF0000"/>
        <rFont val="Calibri"/>
        <family val="2"/>
        <scheme val="minor"/>
      </rPr>
      <t>j'ai integré cette formule dans la matricielle</t>
    </r>
    <r>
      <rPr>
        <sz val="11"/>
        <color theme="1"/>
        <rFont val="Calibri"/>
        <family val="2"/>
        <scheme val="minor"/>
      </rPr>
      <t xml:space="preserve"> de recherche multiple  mais je l'ai laissée apparente pour faciliter la comprehension </t>
    </r>
  </si>
  <si>
    <t xml:space="preserve">j'ai fait pour 300 lignes  et modifié (en vert dans chaque classeur) pour que tu puisses verifier plus facilement </t>
  </si>
  <si>
    <t xml:space="preserve">il te suffit de modifier les plages de INDEX selon la colonne desirée sans toucher au reste </t>
  </si>
</sst>
</file>

<file path=xl/styles.xml><?xml version="1.0" encoding="utf-8"?>
<styleSheet xmlns="http://schemas.openxmlformats.org/spreadsheetml/2006/main">
  <numFmts count="6">
    <numFmt numFmtId="164" formatCode="&quot;€&quot;\ #,##0;[Red]&quot;€&quot;\ \-#,##0"/>
    <numFmt numFmtId="165" formatCode="&quot;€&quot;\ #,##0.00;[Red]&quot;€&quot;\ \-#,##0.00"/>
    <numFmt numFmtId="166" formatCode="#,##0.000_ ;[Red]\-#,##0.000\ "/>
    <numFmt numFmtId="167" formatCode="d/mm/yyyy;@"/>
    <numFmt numFmtId="168" formatCode="0_ ;[Red]\-0\ "/>
    <numFmt numFmtId="169" formatCode="0.00000"/>
  </numFmts>
  <fonts count="1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Euphemia"/>
      <family val="2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double">
        <color indexed="64"/>
      </right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2">
    <xf numFmtId="0" fontId="0" fillId="0" borderId="0" xfId="0"/>
    <xf numFmtId="0" fontId="0" fillId="2" borderId="0" xfId="0" applyFill="1"/>
    <xf numFmtId="0" fontId="0" fillId="2" borderId="0" xfId="0" applyFill="1" applyBorder="1"/>
    <xf numFmtId="168" fontId="0" fillId="2" borderId="0" xfId="0" applyNumberFormat="1" applyFill="1"/>
    <xf numFmtId="167" fontId="0" fillId="2" borderId="0" xfId="0" applyNumberFormat="1" applyFill="1"/>
    <xf numFmtId="167" fontId="0" fillId="2" borderId="5" xfId="0" applyNumberFormat="1" applyFill="1" applyBorder="1"/>
    <xf numFmtId="166" fontId="0" fillId="2" borderId="0" xfId="0" applyNumberFormat="1" applyFill="1"/>
    <xf numFmtId="0" fontId="0" fillId="2" borderId="0" xfId="0" applyNumberFormat="1" applyFill="1"/>
    <xf numFmtId="0" fontId="0" fillId="2" borderId="5" xfId="0" applyNumberFormat="1" applyFill="1" applyBorder="1"/>
    <xf numFmtId="164" fontId="2" fillId="2" borderId="0" xfId="0" applyNumberFormat="1" applyFont="1" applyFill="1"/>
    <xf numFmtId="0" fontId="4" fillId="2" borderId="0" xfId="0" applyNumberFormat="1" applyFont="1" applyFill="1" applyAlignment="1">
      <alignment horizontal="center" vertical="center" wrapText="1"/>
    </xf>
    <xf numFmtId="0" fontId="0" fillId="2" borderId="0" xfId="0" applyNumberFormat="1" applyFill="1" applyBorder="1"/>
    <xf numFmtId="0" fontId="4" fillId="2" borderId="0" xfId="0" applyNumberFormat="1" applyFont="1" applyFill="1" applyBorder="1" applyAlignment="1">
      <alignment horizontal="center" vertical="center" wrapText="1"/>
    </xf>
    <xf numFmtId="168" fontId="0" fillId="2" borderId="0" xfId="0" applyNumberFormat="1" applyFill="1" applyBorder="1"/>
    <xf numFmtId="0" fontId="6" fillId="2" borderId="5" xfId="0" applyNumberFormat="1" applyFont="1" applyFill="1" applyBorder="1" applyAlignment="1">
      <alignment vertical="center" wrapText="1"/>
    </xf>
    <xf numFmtId="168" fontId="6" fillId="2" borderId="5" xfId="0" applyNumberFormat="1" applyFont="1" applyFill="1" applyBorder="1" applyAlignment="1">
      <alignment vertical="center"/>
    </xf>
    <xf numFmtId="167" fontId="0" fillId="2" borderId="5" xfId="0" applyNumberFormat="1" applyFill="1" applyBorder="1" applyAlignment="1">
      <alignment vertical="center"/>
    </xf>
    <xf numFmtId="167" fontId="0" fillId="2" borderId="10" xfId="0" applyNumberFormat="1" applyFill="1" applyBorder="1" applyAlignment="1">
      <alignment vertical="center"/>
    </xf>
    <xf numFmtId="0" fontId="6" fillId="2" borderId="5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7" fillId="2" borderId="1" xfId="0" applyFont="1" applyFill="1" applyBorder="1" applyAlignment="1">
      <alignment vertical="center"/>
    </xf>
    <xf numFmtId="165" fontId="2" fillId="4" borderId="8" xfId="1" applyNumberFormat="1" applyFont="1" applyFill="1" applyBorder="1" applyAlignment="1">
      <alignment horizontal="center" vertical="center"/>
    </xf>
    <xf numFmtId="166" fontId="3" fillId="4" borderId="8" xfId="0" applyNumberFormat="1" applyFont="1" applyFill="1" applyBorder="1" applyAlignment="1">
      <alignment horizontal="center" vertical="center" wrapText="1"/>
    </xf>
    <xf numFmtId="0" fontId="3" fillId="4" borderId="8" xfId="0" applyNumberFormat="1" applyFont="1" applyFill="1" applyBorder="1" applyAlignment="1">
      <alignment horizontal="center" vertical="center" wrapText="1"/>
    </xf>
    <xf numFmtId="167" fontId="3" fillId="4" borderId="8" xfId="0" applyNumberFormat="1" applyFont="1" applyFill="1" applyBorder="1" applyAlignment="1">
      <alignment horizontal="center" vertical="center"/>
    </xf>
    <xf numFmtId="0" fontId="4" fillId="4" borderId="8" xfId="0" applyNumberFormat="1" applyFont="1" applyFill="1" applyBorder="1" applyAlignment="1">
      <alignment horizontal="center" vertical="center" wrapText="1"/>
    </xf>
    <xf numFmtId="0" fontId="8" fillId="2" borderId="0" xfId="0" applyFont="1" applyFill="1"/>
    <xf numFmtId="164" fontId="5" fillId="3" borderId="6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NumberFormat="1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  <xf numFmtId="167" fontId="6" fillId="3" borderId="0" xfId="0" applyNumberFormat="1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center" vertical="center" wrapText="1"/>
    </xf>
    <xf numFmtId="164" fontId="5" fillId="3" borderId="3" xfId="0" applyNumberFormat="1" applyFont="1" applyFill="1" applyBorder="1" applyAlignment="1">
      <alignment horizontal="center" vertical="center"/>
    </xf>
    <xf numFmtId="167" fontId="6" fillId="3" borderId="1" xfId="0" applyNumberFormat="1" applyFont="1" applyFill="1" applyBorder="1" applyAlignment="1">
      <alignment horizontal="center" vertical="center"/>
    </xf>
    <xf numFmtId="168" fontId="6" fillId="3" borderId="2" xfId="0" applyNumberFormat="1" applyFont="1" applyFill="1" applyBorder="1" applyAlignment="1">
      <alignment horizontal="center" vertical="center"/>
    </xf>
    <xf numFmtId="168" fontId="6" fillId="3" borderId="7" xfId="0" applyNumberFormat="1" applyFont="1" applyFill="1" applyBorder="1" applyAlignment="1">
      <alignment horizontal="center" vertical="center"/>
    </xf>
    <xf numFmtId="164" fontId="5" fillId="3" borderId="4" xfId="0" applyNumberFormat="1" applyFont="1" applyFill="1" applyBorder="1" applyAlignment="1">
      <alignment horizontal="center" vertical="center"/>
    </xf>
    <xf numFmtId="168" fontId="6" fillId="3" borderId="9" xfId="0" applyNumberFormat="1" applyFont="1" applyFill="1" applyBorder="1" applyAlignment="1">
      <alignment horizontal="center" vertical="center"/>
    </xf>
    <xf numFmtId="0" fontId="8" fillId="2" borderId="0" xfId="0" applyFont="1" applyFill="1" applyBorder="1"/>
    <xf numFmtId="0" fontId="8" fillId="2" borderId="0" xfId="0" applyFont="1" applyFill="1" applyBorder="1" applyAlignment="1"/>
    <xf numFmtId="167" fontId="6" fillId="3" borderId="5" xfId="0" applyNumberFormat="1" applyFont="1" applyFill="1" applyBorder="1" applyAlignment="1" applyProtection="1">
      <alignment horizontal="center" vertical="center"/>
    </xf>
    <xf numFmtId="168" fontId="1" fillId="4" borderId="8" xfId="1" applyNumberFormat="1" applyFill="1" applyBorder="1" applyAlignment="1" applyProtection="1">
      <alignment horizontal="center" vertical="center"/>
    </xf>
    <xf numFmtId="169" fontId="4" fillId="2" borderId="0" xfId="0" applyNumberFormat="1" applyFont="1" applyFill="1" applyBorder="1" applyAlignment="1">
      <alignment horizontal="center" vertical="center" wrapText="1"/>
    </xf>
    <xf numFmtId="165" fontId="8" fillId="2" borderId="0" xfId="0" applyNumberFormat="1" applyFont="1" applyFill="1" applyBorder="1"/>
    <xf numFmtId="167" fontId="8" fillId="2" borderId="0" xfId="0" applyNumberFormat="1" applyFont="1" applyFill="1" applyBorder="1"/>
    <xf numFmtId="164" fontId="2" fillId="4" borderId="0" xfId="0" applyNumberFormat="1" applyFont="1" applyFill="1"/>
    <xf numFmtId="166" fontId="0" fillId="4" borderId="0" xfId="0" applyNumberFormat="1" applyFill="1"/>
    <xf numFmtId="0" fontId="0" fillId="4" borderId="0" xfId="0" applyNumberFormat="1" applyFill="1"/>
    <xf numFmtId="167" fontId="0" fillId="4" borderId="0" xfId="0" applyNumberFormat="1" applyFill="1"/>
    <xf numFmtId="0" fontId="4" fillId="4" borderId="0" xfId="0" applyNumberFormat="1" applyFont="1" applyFill="1" applyAlignment="1">
      <alignment horizontal="center" vertical="center" wrapText="1"/>
    </xf>
    <xf numFmtId="168" fontId="0" fillId="4" borderId="0" xfId="0" applyNumberFormat="1" applyFill="1"/>
    <xf numFmtId="167" fontId="0" fillId="2" borderId="0" xfId="0" applyNumberFormat="1" applyFill="1" applyBorder="1" applyAlignment="1">
      <alignment horizontal="left" vertical="center" indent="1"/>
    </xf>
    <xf numFmtId="0" fontId="9" fillId="2" borderId="0" xfId="0" applyNumberFormat="1" applyFont="1" applyFill="1" applyAlignment="1">
      <alignment horizontal="center" vertical="center" wrapText="1"/>
    </xf>
    <xf numFmtId="0" fontId="11" fillId="3" borderId="1" xfId="0" applyNumberFormat="1" applyFont="1" applyFill="1" applyBorder="1" applyAlignment="1">
      <alignment horizontal="center" vertical="center" wrapText="1"/>
    </xf>
    <xf numFmtId="0" fontId="11" fillId="3" borderId="0" xfId="0" applyNumberFormat="1" applyFont="1" applyFill="1" applyBorder="1" applyAlignment="1">
      <alignment horizontal="center" vertical="center" wrapText="1"/>
    </xf>
    <xf numFmtId="0" fontId="11" fillId="3" borderId="5" xfId="0" applyNumberFormat="1" applyFont="1" applyFill="1" applyBorder="1" applyAlignment="1">
      <alignment horizontal="center" vertical="center" wrapText="1"/>
    </xf>
    <xf numFmtId="0" fontId="9" fillId="2" borderId="0" xfId="0" applyNumberFormat="1" applyFont="1" applyFill="1" applyAlignment="1">
      <alignment horizontal="left" vertical="center" wrapText="1"/>
    </xf>
    <xf numFmtId="0" fontId="9" fillId="4" borderId="8" xfId="0" applyNumberFormat="1" applyFont="1" applyFill="1" applyBorder="1" applyAlignment="1">
      <alignment horizontal="left" vertical="center" wrapText="1"/>
    </xf>
    <xf numFmtId="0" fontId="9" fillId="4" borderId="0" xfId="0" applyNumberFormat="1" applyFont="1" applyFill="1" applyAlignment="1">
      <alignment horizontal="left" vertical="center" wrapText="1"/>
    </xf>
    <xf numFmtId="167" fontId="10" fillId="2" borderId="0" xfId="0" applyNumberFormat="1" applyFont="1" applyFill="1" applyBorder="1" applyAlignment="1">
      <alignment horizontal="center" vertical="center"/>
    </xf>
    <xf numFmtId="167" fontId="10" fillId="2" borderId="5" xfId="0" applyNumberFormat="1" applyFont="1" applyFill="1" applyBorder="1" applyAlignment="1">
      <alignment horizontal="center" vertical="center"/>
    </xf>
    <xf numFmtId="167" fontId="0" fillId="2" borderId="4" xfId="0" applyNumberFormat="1" applyFill="1" applyBorder="1" applyAlignment="1">
      <alignment horizontal="left" vertical="center" indent="1"/>
    </xf>
    <xf numFmtId="167" fontId="0" fillId="2" borderId="0" xfId="0" applyNumberFormat="1" applyFill="1" applyBorder="1" applyAlignment="1">
      <alignment horizontal="left" vertical="center" indent="1"/>
    </xf>
    <xf numFmtId="0" fontId="6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2">
    <dxf>
      <font>
        <b/>
        <i/>
        <color rgb="FFC00000"/>
      </font>
      <fill>
        <patternFill patternType="solid">
          <bgColor theme="0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ecret\CSC\1750-1799\VERIF\1753VERIF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file.srwt.tec-wl.be\data$\techdata\secret\CSC\1750-1799\VERIF\1753VERIF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ecret\CSC\1750-1799\VERIF\1752VERIF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file.srwt.tec-wl.be\data$\techdata\secret\CSC\1750-1799\VERIF\1752VERI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1753VERIF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1752VERIF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3P"/>
    </sheetNames>
    <sheetDataSet>
      <sheetData sheetId="0">
        <row r="1">
          <cell r="B1" t="str">
            <v>Référence</v>
          </cell>
          <cell r="C1" t="str">
            <v>Description</v>
          </cell>
        </row>
        <row r="2">
          <cell r="C2" t="str">
            <v>Travaux d'aménagements d'infrastructures visant à rendre les arrêts de bus TEC accessibles aux personnes à mobilité réduite - Ligne 82 du TEC Hainaut</v>
          </cell>
        </row>
        <row r="3">
          <cell r="C3" t="str">
            <v>CHAPITRE D : TRAVAUX PREPARATOIRES - DEMOLITIONS</v>
          </cell>
        </row>
        <row r="4">
          <cell r="B4" t="str">
            <v>D1320-C</v>
          </cell>
          <cell r="C4" t="str">
            <v>Débroussaillement, avec déchiquetage sur place</v>
          </cell>
          <cell r="D4">
            <v>12</v>
          </cell>
          <cell r="E4" t="str">
            <v>m2</v>
          </cell>
          <cell r="F4">
            <v>3</v>
          </cell>
          <cell r="G4">
            <v>7.43</v>
          </cell>
          <cell r="H4">
            <v>6.31</v>
          </cell>
          <cell r="I4">
            <v>8.5399999999999991</v>
          </cell>
          <cell r="J4">
            <v>36</v>
          </cell>
          <cell r="K4">
            <v>4.05</v>
          </cell>
          <cell r="L4">
            <v>48.6</v>
          </cell>
          <cell r="M4">
            <v>4.8499999999999996</v>
          </cell>
          <cell r="N4">
            <v>58.2</v>
          </cell>
          <cell r="O4">
            <v>11.28</v>
          </cell>
          <cell r="P4">
            <v>135.36000000000001</v>
          </cell>
          <cell r="Q4">
            <v>10</v>
          </cell>
          <cell r="R4">
            <v>120</v>
          </cell>
        </row>
        <row r="5">
          <cell r="C5" t="str">
            <v>Concerne : enlèvement de la haie. Arrêt B4 - Monument - Havré</v>
          </cell>
        </row>
        <row r="6">
          <cell r="B6" t="str">
            <v>D2200-C</v>
          </cell>
          <cell r="C6" t="str">
            <v>Démontage de clôture, en vue d'une réutilisation sur le chantier</v>
          </cell>
          <cell r="D6">
            <v>15</v>
          </cell>
          <cell r="E6" t="str">
            <v>m</v>
          </cell>
          <cell r="F6">
            <v>10</v>
          </cell>
          <cell r="G6">
            <v>12.64</v>
          </cell>
          <cell r="H6">
            <v>10.74</v>
          </cell>
          <cell r="I6">
            <v>14.54</v>
          </cell>
          <cell r="J6">
            <v>150</v>
          </cell>
          <cell r="K6">
            <v>10.66</v>
          </cell>
          <cell r="L6">
            <v>159.9</v>
          </cell>
          <cell r="M6">
            <v>15.27</v>
          </cell>
          <cell r="N6">
            <v>229.05</v>
          </cell>
          <cell r="O6">
            <v>11.28</v>
          </cell>
          <cell r="P6">
            <v>169.2</v>
          </cell>
          <cell r="Q6">
            <v>14</v>
          </cell>
          <cell r="R6">
            <v>210</v>
          </cell>
        </row>
        <row r="7">
          <cell r="C7" t="str">
            <v>Concerne : barrière basse en bois. Arrêt B2 - Clef du Bois à Mons.</v>
          </cell>
        </row>
        <row r="8">
          <cell r="B8" t="str">
            <v>D2200-E</v>
          </cell>
          <cell r="C8" t="str">
            <v>Démolition sélective de clôture, en vue d'une évacuation</v>
          </cell>
          <cell r="D8">
            <v>8</v>
          </cell>
          <cell r="E8" t="str">
            <v>m</v>
          </cell>
          <cell r="F8">
            <v>5</v>
          </cell>
          <cell r="G8">
            <v>6.28</v>
          </cell>
          <cell r="H8">
            <v>5.33</v>
          </cell>
          <cell r="I8">
            <v>7.22</v>
          </cell>
          <cell r="J8">
            <v>40</v>
          </cell>
          <cell r="K8">
            <v>4.84</v>
          </cell>
          <cell r="L8">
            <v>38.72</v>
          </cell>
          <cell r="M8">
            <v>7.24</v>
          </cell>
          <cell r="N8">
            <v>57.92</v>
          </cell>
          <cell r="O8">
            <v>5.31</v>
          </cell>
          <cell r="P8">
            <v>42.48</v>
          </cell>
          <cell r="Q8">
            <v>12.8</v>
          </cell>
          <cell r="R8">
            <v>102.4</v>
          </cell>
        </row>
        <row r="9">
          <cell r="C9" t="str">
            <v>Concerne : Clôture en piquet en bois  3 fils barbelés. Arrêt B2 - Clef du Bois à Mons.</v>
          </cell>
        </row>
        <row r="10">
          <cell r="B10" t="str">
            <v>D3312-RE</v>
          </cell>
          <cell r="C10" t="str">
            <v>Démolition sélective par fraisage de revêtement hydrocarboné, profondeur : E &lt;= 5 cm, largeur : 0.35&lt;B&lt;= 1 m,surface unitaire : 10&lt;S &lt;= 60 m², en recherche, en vue d'une évacuation</v>
          </cell>
          <cell r="D10">
            <v>140</v>
          </cell>
          <cell r="E10" t="str">
            <v>m2</v>
          </cell>
          <cell r="F10">
            <v>3</v>
          </cell>
          <cell r="G10">
            <v>15.98</v>
          </cell>
          <cell r="H10">
            <v>13.58</v>
          </cell>
          <cell r="I10">
            <v>18.37</v>
          </cell>
          <cell r="J10">
            <v>420</v>
          </cell>
          <cell r="K10">
            <v>16.399999999999999</v>
          </cell>
          <cell r="L10">
            <v>2296</v>
          </cell>
          <cell r="M10">
            <v>6.53</v>
          </cell>
          <cell r="N10">
            <v>914.2</v>
          </cell>
          <cell r="O10">
            <v>15.55</v>
          </cell>
          <cell r="P10">
            <v>2177</v>
          </cell>
          <cell r="Q10">
            <v>20</v>
          </cell>
          <cell r="R10">
            <v>2800</v>
          </cell>
        </row>
        <row r="11">
          <cell r="C11" t="str">
            <v>Concerne : Arrêts B1, B6, B10, B11 et B15</v>
          </cell>
        </row>
        <row r="12">
          <cell r="B12" t="str">
            <v>D3910-E</v>
          </cell>
          <cell r="C12" t="str">
            <v>Nettoyage haute pression (minimum 40 bars) après fraisage du revêtement</v>
          </cell>
          <cell r="D12">
            <v>140</v>
          </cell>
          <cell r="E12" t="str">
            <v>m2</v>
          </cell>
          <cell r="F12">
            <v>1</v>
          </cell>
          <cell r="G12">
            <v>3.25</v>
          </cell>
          <cell r="H12">
            <v>2.76</v>
          </cell>
          <cell r="I12">
            <v>3.74</v>
          </cell>
          <cell r="J12">
            <v>140</v>
          </cell>
          <cell r="K12">
            <v>6.81</v>
          </cell>
          <cell r="L12">
            <v>953.4</v>
          </cell>
          <cell r="M12">
            <v>1.5</v>
          </cell>
          <cell r="N12">
            <v>210</v>
          </cell>
          <cell r="O12">
            <v>1</v>
          </cell>
          <cell r="P12">
            <v>140</v>
          </cell>
          <cell r="Q12">
            <v>5</v>
          </cell>
          <cell r="R12">
            <v>700</v>
          </cell>
        </row>
        <row r="13">
          <cell r="C13" t="str">
            <v>Concerne : Arrêts B1, B6, B10, B11 et B15</v>
          </cell>
        </row>
        <row r="14">
          <cell r="B14" t="str">
            <v>D4111</v>
          </cell>
          <cell r="C14" t="str">
            <v>Sciage de revêtement en hydrocarboné, profondeur : E &lt;= 5 cm</v>
          </cell>
          <cell r="D14">
            <v>150</v>
          </cell>
          <cell r="E14" t="str">
            <v>m</v>
          </cell>
          <cell r="F14">
            <v>5</v>
          </cell>
          <cell r="G14">
            <v>3.55</v>
          </cell>
          <cell r="H14">
            <v>3.01</v>
          </cell>
          <cell r="I14">
            <v>4.08</v>
          </cell>
          <cell r="J14">
            <v>750</v>
          </cell>
          <cell r="K14">
            <v>2.33</v>
          </cell>
          <cell r="L14">
            <v>349.5</v>
          </cell>
          <cell r="M14">
            <v>2.4900000000000002</v>
          </cell>
          <cell r="N14">
            <v>373.5</v>
          </cell>
          <cell r="O14">
            <v>4.5999999999999996</v>
          </cell>
          <cell r="P14">
            <v>690</v>
          </cell>
          <cell r="Q14">
            <v>5.5</v>
          </cell>
          <cell r="R14">
            <v>825</v>
          </cell>
        </row>
        <row r="15">
          <cell r="C15" t="str">
            <v>Concerne : au droit du fraisage - Arrêts B1, B6, B10, B11 et B15</v>
          </cell>
        </row>
        <row r="16">
          <cell r="B16" t="str">
            <v>D4113</v>
          </cell>
          <cell r="C16" t="str">
            <v>Sciage de revêtement en hydrocarboné, profondeur : 10 &lt; E &lt;= 15 cm</v>
          </cell>
          <cell r="D16">
            <v>245</v>
          </cell>
          <cell r="E16" t="str">
            <v>m</v>
          </cell>
          <cell r="F16">
            <v>7</v>
          </cell>
          <cell r="G16">
            <v>3.96</v>
          </cell>
          <cell r="H16">
            <v>3.37</v>
          </cell>
          <cell r="I16">
            <v>4.55</v>
          </cell>
          <cell r="J16">
            <v>1715</v>
          </cell>
          <cell r="K16">
            <v>2.99</v>
          </cell>
          <cell r="L16">
            <v>732.55</v>
          </cell>
          <cell r="M16">
            <v>3.32</v>
          </cell>
          <cell r="N16">
            <v>813.4</v>
          </cell>
          <cell r="O16">
            <v>4.5999999999999996</v>
          </cell>
          <cell r="P16">
            <v>1127</v>
          </cell>
          <cell r="Q16">
            <v>7</v>
          </cell>
          <cell r="R16">
            <v>1715</v>
          </cell>
        </row>
        <row r="17">
          <cell r="C17" t="str">
            <v>Concerne : Arrêts B1, B5, B6, B10, B11, B15 et B16</v>
          </cell>
        </row>
        <row r="18">
          <cell r="B18" t="str">
            <v>D4125</v>
          </cell>
          <cell r="C18" t="str">
            <v>Sciage de revêtement en béton, profondeur : E &gt; 20 cm</v>
          </cell>
          <cell r="D18">
            <v>30</v>
          </cell>
          <cell r="E18" t="str">
            <v>m</v>
          </cell>
          <cell r="F18">
            <v>8</v>
          </cell>
          <cell r="G18">
            <v>20.27</v>
          </cell>
          <cell r="H18">
            <v>17.23</v>
          </cell>
          <cell r="I18">
            <v>23.3</v>
          </cell>
          <cell r="J18">
            <v>240</v>
          </cell>
          <cell r="K18">
            <v>20.03</v>
          </cell>
          <cell r="L18">
            <v>600.9</v>
          </cell>
          <cell r="M18">
            <v>20.5</v>
          </cell>
          <cell r="N18">
            <v>615</v>
          </cell>
          <cell r="O18">
            <v>6.56</v>
          </cell>
          <cell r="P18">
            <v>196.8</v>
          </cell>
          <cell r="Q18">
            <v>22</v>
          </cell>
          <cell r="R18">
            <v>660</v>
          </cell>
        </row>
        <row r="19">
          <cell r="C19" t="str">
            <v>Concerne : Arrêt B4 - Monument à Havré. Sciage de la bande en béton de 1m.</v>
          </cell>
        </row>
        <row r="20">
          <cell r="B20" t="str">
            <v>D4311-E</v>
          </cell>
          <cell r="C20" t="str">
            <v>Démolition sélective de revêtement en pavés de béton, en vue d'une évacuation</v>
          </cell>
          <cell r="D20">
            <v>70</v>
          </cell>
          <cell r="E20" t="str">
            <v>m2</v>
          </cell>
          <cell r="F20">
            <v>4</v>
          </cell>
          <cell r="G20">
            <v>5.58</v>
          </cell>
          <cell r="H20">
            <v>4.74</v>
          </cell>
          <cell r="I20">
            <v>6.42</v>
          </cell>
          <cell r="J20">
            <v>280</v>
          </cell>
          <cell r="K20">
            <v>2.69</v>
          </cell>
          <cell r="L20">
            <v>188.3</v>
          </cell>
          <cell r="M20">
            <v>6.34</v>
          </cell>
          <cell r="N20">
            <v>443.8</v>
          </cell>
          <cell r="O20">
            <v>5.31</v>
          </cell>
          <cell r="P20">
            <v>371.7</v>
          </cell>
          <cell r="Q20">
            <v>5.85</v>
          </cell>
          <cell r="R20">
            <v>409.5</v>
          </cell>
        </row>
        <row r="21">
          <cell r="C21" t="str">
            <v>Concerne : Arrêt B7 - Viaduc - Maurage. Pavés en zone de stationnement</v>
          </cell>
        </row>
        <row r="22">
          <cell r="B22" t="str">
            <v>D4321-E</v>
          </cell>
          <cell r="C22" t="str">
            <v>Démolition sélective de revêtement en hydrocarboné, épaisseur : E &lt;= 15 cm, en vue d'une évacuation</v>
          </cell>
          <cell r="D22">
            <v>430</v>
          </cell>
          <cell r="E22" t="str">
            <v>m2</v>
          </cell>
          <cell r="F22">
            <v>5</v>
          </cell>
          <cell r="G22">
            <v>5.83</v>
          </cell>
          <cell r="H22">
            <v>4.95</v>
          </cell>
          <cell r="I22">
            <v>6.7</v>
          </cell>
          <cell r="J22">
            <v>2150</v>
          </cell>
          <cell r="K22">
            <v>4.37</v>
          </cell>
          <cell r="L22">
            <v>1879.1</v>
          </cell>
          <cell r="M22">
            <v>6.34</v>
          </cell>
          <cell r="N22">
            <v>2726.2</v>
          </cell>
          <cell r="O22">
            <v>5.31</v>
          </cell>
          <cell r="P22">
            <v>2283.3000000000002</v>
          </cell>
          <cell r="Q22">
            <v>6.83</v>
          </cell>
          <cell r="R22">
            <v>2936.9</v>
          </cell>
        </row>
        <row r="23">
          <cell r="C23" t="str">
            <v>Concerne : démoltion de revêtement en hydrocarboné, y compris au droit des tranchées pour le raccordement d'avaloirs.</v>
          </cell>
        </row>
        <row r="24">
          <cell r="B24" t="str">
            <v>D4332-E</v>
          </cell>
          <cell r="C24" t="str">
            <v>Démolition sélective de revêtement en dalles de béton non armé, en vue d'une évacuation, épaisseur : 15 &lt; E &lt;= 25 cm</v>
          </cell>
          <cell r="D24">
            <v>18</v>
          </cell>
          <cell r="E24" t="str">
            <v>m2</v>
          </cell>
          <cell r="F24">
            <v>6</v>
          </cell>
          <cell r="G24">
            <v>9.77</v>
          </cell>
          <cell r="H24">
            <v>8.3000000000000007</v>
          </cell>
          <cell r="I24">
            <v>11.24</v>
          </cell>
          <cell r="J24">
            <v>108</v>
          </cell>
          <cell r="K24">
            <v>6.91</v>
          </cell>
          <cell r="L24">
            <v>124.38</v>
          </cell>
          <cell r="M24">
            <v>47</v>
          </cell>
          <cell r="N24">
            <v>846</v>
          </cell>
          <cell r="O24">
            <v>7.94</v>
          </cell>
          <cell r="P24">
            <v>142.91999999999999</v>
          </cell>
          <cell r="Q24">
            <v>11.6</v>
          </cell>
          <cell r="R24">
            <v>208.8</v>
          </cell>
        </row>
        <row r="25">
          <cell r="C25" t="str">
            <v>Concerne : Arrêt B4 - Monument - Havré. Démolition de 50cm de la bande en béton de 1m.</v>
          </cell>
        </row>
        <row r="26">
          <cell r="B26" t="str">
            <v>D4620-E</v>
          </cell>
          <cell r="C26" t="str">
            <v>Démolition sélective de fondation / sous-fondation de chaussée, en matériaux liés non armés, en vue d'une évacuation</v>
          </cell>
          <cell r="D26">
            <v>90</v>
          </cell>
          <cell r="E26" t="str">
            <v>m3</v>
          </cell>
          <cell r="F26">
            <v>15</v>
          </cell>
          <cell r="G26">
            <v>16.62</v>
          </cell>
          <cell r="H26">
            <v>14.13</v>
          </cell>
          <cell r="I26">
            <v>19.11</v>
          </cell>
          <cell r="J26">
            <v>1350</v>
          </cell>
          <cell r="K26">
            <v>19.010000000000002</v>
          </cell>
          <cell r="L26">
            <v>1710.9</v>
          </cell>
          <cell r="M26">
            <v>14.09</v>
          </cell>
          <cell r="N26">
            <v>1268.0999999999999</v>
          </cell>
          <cell r="O26">
            <v>15.94</v>
          </cell>
          <cell r="P26">
            <v>1434.6</v>
          </cell>
          <cell r="Q26">
            <v>17.3</v>
          </cell>
          <cell r="R26">
            <v>1557</v>
          </cell>
        </row>
        <row r="27">
          <cell r="C27" t="str">
            <v>Sur une épaisseur conventionnelle de 20cm.</v>
          </cell>
        </row>
        <row r="28">
          <cell r="B28" t="str">
            <v>D5112-E</v>
          </cell>
          <cell r="C28" t="str">
            <v>Démolition sélective de revêtement de terre-plein, en pavés de béton, en vue d'une évacuation</v>
          </cell>
          <cell r="D28">
            <v>260</v>
          </cell>
          <cell r="E28" t="str">
            <v>m2</v>
          </cell>
          <cell r="F28">
            <v>5</v>
          </cell>
          <cell r="G28">
            <v>5.81</v>
          </cell>
          <cell r="H28">
            <v>4.93</v>
          </cell>
          <cell r="I28">
            <v>6.68</v>
          </cell>
          <cell r="J28">
            <v>1300</v>
          </cell>
          <cell r="K28">
            <v>2.56</v>
          </cell>
          <cell r="L28">
            <v>665.6</v>
          </cell>
          <cell r="M28">
            <v>6.34</v>
          </cell>
          <cell r="N28">
            <v>1648.4</v>
          </cell>
          <cell r="O28">
            <v>5.31</v>
          </cell>
          <cell r="P28">
            <v>1380.6</v>
          </cell>
          <cell r="Q28">
            <v>6.3</v>
          </cell>
          <cell r="R28">
            <v>1638</v>
          </cell>
        </row>
        <row r="29">
          <cell r="B29" t="str">
            <v>D5122-E</v>
          </cell>
          <cell r="C29" t="str">
            <v>Démolition sélective de revêtement de terre-plein, en carreaux de béton, en vue d'une évacuation</v>
          </cell>
          <cell r="D29">
            <v>625</v>
          </cell>
          <cell r="E29" t="str">
            <v>m2</v>
          </cell>
          <cell r="F29">
            <v>5</v>
          </cell>
          <cell r="G29">
            <v>4.16</v>
          </cell>
          <cell r="H29">
            <v>3.54</v>
          </cell>
          <cell r="I29">
            <v>4.78</v>
          </cell>
          <cell r="J29">
            <v>3125</v>
          </cell>
          <cell r="K29">
            <v>2.56</v>
          </cell>
          <cell r="L29">
            <v>1600</v>
          </cell>
          <cell r="M29">
            <v>3.01</v>
          </cell>
          <cell r="N29">
            <v>1881.25</v>
          </cell>
          <cell r="O29">
            <v>5.31</v>
          </cell>
          <cell r="P29">
            <v>3318.75</v>
          </cell>
          <cell r="Q29">
            <v>5.5</v>
          </cell>
          <cell r="R29">
            <v>3437.5</v>
          </cell>
        </row>
        <row r="30">
          <cell r="B30" t="str">
            <v>D5123-E</v>
          </cell>
          <cell r="C30" t="str">
            <v>Démolition sélective de revêtement de terre-plein, en carreaux en mélange, en vue d'une évacuation</v>
          </cell>
          <cell r="D30">
            <v>10</v>
          </cell>
          <cell r="E30" t="str">
            <v>m2</v>
          </cell>
          <cell r="F30">
            <v>4</v>
          </cell>
          <cell r="G30">
            <v>5.54</v>
          </cell>
          <cell r="H30">
            <v>4.71</v>
          </cell>
          <cell r="I30">
            <v>6.37</v>
          </cell>
          <cell r="J30">
            <v>40</v>
          </cell>
          <cell r="K30">
            <v>2.56</v>
          </cell>
          <cell r="L30">
            <v>25.6</v>
          </cell>
          <cell r="M30">
            <v>5.77</v>
          </cell>
          <cell r="N30">
            <v>57.7</v>
          </cell>
          <cell r="O30">
            <v>5.31</v>
          </cell>
          <cell r="P30">
            <v>53.1</v>
          </cell>
          <cell r="Q30">
            <v>7.4</v>
          </cell>
          <cell r="R30">
            <v>74</v>
          </cell>
        </row>
        <row r="31">
          <cell r="C31" t="str">
            <v>Concerne : dalles de repérage collées en matière souple collées au revêtement. Arrêt B2 - Clef du Bois - Mons</v>
          </cell>
        </row>
        <row r="32">
          <cell r="B32" t="str">
            <v>D5131-E</v>
          </cell>
          <cell r="C32" t="str">
            <v>Démolition sélective de revêtement de terre-plein, en hydrocarboné, épaisseur : E &lt;= 10 cm, en vue d'une évacuation</v>
          </cell>
          <cell r="D32">
            <v>350</v>
          </cell>
          <cell r="E32" t="str">
            <v>m2</v>
          </cell>
          <cell r="F32">
            <v>6</v>
          </cell>
          <cell r="G32">
            <v>4.37</v>
          </cell>
          <cell r="H32">
            <v>3.71</v>
          </cell>
          <cell r="I32">
            <v>5.0199999999999996</v>
          </cell>
          <cell r="J32">
            <v>2100</v>
          </cell>
          <cell r="K32">
            <v>2.56</v>
          </cell>
          <cell r="L32">
            <v>896</v>
          </cell>
          <cell r="M32">
            <v>4.2300000000000004</v>
          </cell>
          <cell r="N32">
            <v>1480.5</v>
          </cell>
          <cell r="O32">
            <v>5.31</v>
          </cell>
          <cell r="P32">
            <v>1858.5</v>
          </cell>
          <cell r="Q32">
            <v>4.5</v>
          </cell>
          <cell r="R32">
            <v>1575</v>
          </cell>
        </row>
        <row r="33">
          <cell r="B33" t="str">
            <v>D5141-E</v>
          </cell>
          <cell r="C33" t="str">
            <v>Démolition sélective de revêtement de terre-plein, en béton non armé, en vue d'une évacuation</v>
          </cell>
          <cell r="D33">
            <v>70</v>
          </cell>
          <cell r="E33" t="str">
            <v>m2</v>
          </cell>
          <cell r="F33">
            <v>6</v>
          </cell>
          <cell r="G33">
            <v>7.67</v>
          </cell>
          <cell r="H33">
            <v>6.52</v>
          </cell>
          <cell r="I33">
            <v>8.82</v>
          </cell>
          <cell r="J33">
            <v>420</v>
          </cell>
          <cell r="K33">
            <v>6.06</v>
          </cell>
          <cell r="L33">
            <v>424.2</v>
          </cell>
          <cell r="M33">
            <v>9.0500000000000007</v>
          </cell>
          <cell r="N33">
            <v>633.5</v>
          </cell>
          <cell r="O33">
            <v>7.94</v>
          </cell>
          <cell r="P33">
            <v>555.79999999999995</v>
          </cell>
          <cell r="Q33">
            <v>7.4</v>
          </cell>
          <cell r="R33">
            <v>518</v>
          </cell>
        </row>
        <row r="34">
          <cell r="B34" t="str">
            <v>D5160-E</v>
          </cell>
          <cell r="C34" t="str">
            <v>Démolition sélective de revêtement de terre-plein, en matériaux non stabilisés, en vue d'une évacuation</v>
          </cell>
          <cell r="D34">
            <v>11</v>
          </cell>
          <cell r="E34" t="str">
            <v>m3</v>
          </cell>
          <cell r="F34">
            <v>13</v>
          </cell>
          <cell r="G34">
            <v>16.829999999999998</v>
          </cell>
          <cell r="H34">
            <v>14.3</v>
          </cell>
          <cell r="I34">
            <v>19.350000000000001</v>
          </cell>
          <cell r="J34">
            <v>143</v>
          </cell>
          <cell r="K34">
            <v>17.71</v>
          </cell>
          <cell r="L34">
            <v>194.81</v>
          </cell>
          <cell r="M34">
            <v>31.7</v>
          </cell>
          <cell r="N34">
            <v>348.7</v>
          </cell>
          <cell r="O34">
            <v>15.94</v>
          </cell>
          <cell r="P34">
            <v>175.34</v>
          </cell>
          <cell r="Q34">
            <v>11.82</v>
          </cell>
          <cell r="R34">
            <v>130.02000000000001</v>
          </cell>
        </row>
        <row r="35">
          <cell r="B35" t="str">
            <v>D5331-E</v>
          </cell>
          <cell r="C35" t="str">
            <v>Démolition sélective de fondation ou de sous-fondation de terre-plein, en béton maigre, en vue d'une évacuation</v>
          </cell>
          <cell r="D35">
            <v>40</v>
          </cell>
          <cell r="E35" t="str">
            <v>m3</v>
          </cell>
          <cell r="F35">
            <v>16</v>
          </cell>
          <cell r="G35">
            <v>23.52</v>
          </cell>
          <cell r="H35">
            <v>19.989999999999998</v>
          </cell>
          <cell r="I35">
            <v>27.05</v>
          </cell>
          <cell r="J35">
            <v>640</v>
          </cell>
          <cell r="K35">
            <v>21.04</v>
          </cell>
          <cell r="L35">
            <v>841.6</v>
          </cell>
          <cell r="M35">
            <v>37.29</v>
          </cell>
          <cell r="N35">
            <v>1491.6</v>
          </cell>
          <cell r="O35">
            <v>15.94</v>
          </cell>
          <cell r="P35">
            <v>637.6</v>
          </cell>
          <cell r="Q35">
            <v>26</v>
          </cell>
          <cell r="R35">
            <v>1040</v>
          </cell>
        </row>
        <row r="36">
          <cell r="C36" t="str">
            <v>Sur une épaisseur conventionnelle de 15cm.</v>
          </cell>
        </row>
        <row r="37">
          <cell r="B37" t="str">
            <v>D5332-E</v>
          </cell>
          <cell r="C37" t="str">
            <v>Démolition sélective de fondation ou de sous-fondation de terre-plein, en sable-ciment, en vue d'une évacuation</v>
          </cell>
          <cell r="D37">
            <v>135</v>
          </cell>
          <cell r="E37" t="str">
            <v>m3</v>
          </cell>
          <cell r="F37">
            <v>14</v>
          </cell>
          <cell r="G37">
            <v>19.66</v>
          </cell>
          <cell r="H37">
            <v>16.71</v>
          </cell>
          <cell r="I37">
            <v>22.61</v>
          </cell>
          <cell r="J37">
            <v>1890</v>
          </cell>
          <cell r="K37">
            <v>18.52</v>
          </cell>
          <cell r="L37">
            <v>2500.1999999999998</v>
          </cell>
          <cell r="M37">
            <v>37.29</v>
          </cell>
          <cell r="N37">
            <v>5034.1499999999996</v>
          </cell>
          <cell r="O37">
            <v>15.94</v>
          </cell>
          <cell r="P37">
            <v>2151.9</v>
          </cell>
          <cell r="Q37">
            <v>20.8</v>
          </cell>
          <cell r="R37">
            <v>2808</v>
          </cell>
        </row>
        <row r="38">
          <cell r="C38" t="str">
            <v>Sur une épaisseur conventionnelle de 15cm.</v>
          </cell>
        </row>
        <row r="39">
          <cell r="B39" t="str">
            <v>D6110-E</v>
          </cell>
          <cell r="C39" t="str">
            <v>Démolition sélective de bordures en pierre, en vue d'une évacuation</v>
          </cell>
          <cell r="D39">
            <v>80</v>
          </cell>
          <cell r="E39" t="str">
            <v>m</v>
          </cell>
          <cell r="F39">
            <v>6</v>
          </cell>
          <cell r="G39">
            <v>6.5</v>
          </cell>
          <cell r="H39">
            <v>5.52</v>
          </cell>
          <cell r="I39">
            <v>7.47</v>
          </cell>
          <cell r="J39">
            <v>480</v>
          </cell>
          <cell r="K39">
            <v>2.81</v>
          </cell>
          <cell r="L39">
            <v>224.8</v>
          </cell>
          <cell r="M39">
            <v>12.68</v>
          </cell>
          <cell r="N39">
            <v>1014.4</v>
          </cell>
          <cell r="O39">
            <v>5.31</v>
          </cell>
          <cell r="P39">
            <v>424.8</v>
          </cell>
          <cell r="Q39">
            <v>7.68</v>
          </cell>
          <cell r="R39">
            <v>614.4</v>
          </cell>
        </row>
        <row r="40">
          <cell r="C40" t="str">
            <v>Concerne : Arrêts B15 et B16</v>
          </cell>
        </row>
        <row r="41">
          <cell r="B41" t="str">
            <v>D6120-E</v>
          </cell>
          <cell r="C41" t="str">
            <v>Démolition sélective de bordures en béton préfabriqué, en vue d'une évacuation</v>
          </cell>
          <cell r="D41">
            <v>545</v>
          </cell>
          <cell r="E41" t="str">
            <v>m</v>
          </cell>
          <cell r="F41">
            <v>4</v>
          </cell>
          <cell r="G41">
            <v>5.3</v>
          </cell>
          <cell r="H41">
            <v>4.5</v>
          </cell>
          <cell r="I41">
            <v>6.09</v>
          </cell>
          <cell r="J41">
            <v>2180</v>
          </cell>
          <cell r="K41">
            <v>2.81</v>
          </cell>
          <cell r="L41">
            <v>1531.45</v>
          </cell>
          <cell r="M41">
            <v>5.28</v>
          </cell>
          <cell r="N41">
            <v>2877.6</v>
          </cell>
          <cell r="O41">
            <v>5.31</v>
          </cell>
          <cell r="P41">
            <v>2893.95</v>
          </cell>
          <cell r="Q41">
            <v>6.83</v>
          </cell>
          <cell r="R41">
            <v>3722.35</v>
          </cell>
        </row>
        <row r="42">
          <cell r="B42" t="str">
            <v>D6210-C</v>
          </cell>
          <cell r="C42" t="str">
            <v>Démontage de bordures en pierre, en vue d'une réutilisation sur le chantier</v>
          </cell>
          <cell r="D42">
            <v>2</v>
          </cell>
          <cell r="E42" t="str">
            <v>m</v>
          </cell>
          <cell r="F42">
            <v>6</v>
          </cell>
          <cell r="G42">
            <v>10.41</v>
          </cell>
          <cell r="H42">
            <v>8.84</v>
          </cell>
          <cell r="I42">
            <v>11.97</v>
          </cell>
          <cell r="J42">
            <v>12</v>
          </cell>
          <cell r="K42">
            <v>4.33</v>
          </cell>
          <cell r="L42">
            <v>8.66</v>
          </cell>
          <cell r="M42">
            <v>10.18</v>
          </cell>
          <cell r="N42">
            <v>20.36</v>
          </cell>
          <cell r="O42">
            <v>10.63</v>
          </cell>
          <cell r="P42">
            <v>21.26</v>
          </cell>
          <cell r="Q42">
            <v>18.75</v>
          </cell>
          <cell r="R42">
            <v>37.5</v>
          </cell>
        </row>
        <row r="43">
          <cell r="C43" t="str">
            <v>Concerne : Arrêt B14 - Monoyer à Houdeng-Aimeries. Démontage pour la remise à niveau.</v>
          </cell>
        </row>
        <row r="44">
          <cell r="B44" t="str">
            <v>D6312-E</v>
          </cell>
          <cell r="C44" t="str">
            <v>Démolition sélective de bande de contrebutage ou de filet d'eau, en pavés de béton, en vue d'une évacuation</v>
          </cell>
          <cell r="D44">
            <v>55</v>
          </cell>
          <cell r="E44" t="str">
            <v>m2</v>
          </cell>
          <cell r="F44">
            <v>6</v>
          </cell>
          <cell r="G44">
            <v>10.58</v>
          </cell>
          <cell r="H44">
            <v>8.99</v>
          </cell>
          <cell r="I44">
            <v>12.17</v>
          </cell>
          <cell r="J44">
            <v>330</v>
          </cell>
          <cell r="K44">
            <v>3.87</v>
          </cell>
          <cell r="L44">
            <v>212.85</v>
          </cell>
          <cell r="M44">
            <v>15.85</v>
          </cell>
          <cell r="N44">
            <v>871.75</v>
          </cell>
          <cell r="O44">
            <v>5.31</v>
          </cell>
          <cell r="P44">
            <v>292.05</v>
          </cell>
          <cell r="Q44">
            <v>27</v>
          </cell>
          <cell r="R44">
            <v>1485</v>
          </cell>
        </row>
        <row r="45">
          <cell r="C45" t="str">
            <v>Concerne : Arrêts B9, B11, B13, B15 et B16</v>
          </cell>
        </row>
        <row r="46">
          <cell r="B46" t="str">
            <v>D6322-E</v>
          </cell>
          <cell r="C46" t="str">
            <v>Démolition sélective de bande de contrebutage ou de filet d'eau, en béton préfabriqué, largeur : 25 &lt; B &lt;= 40 cm, en vue d'une évacuation</v>
          </cell>
          <cell r="D46">
            <v>25</v>
          </cell>
          <cell r="E46" t="str">
            <v>m</v>
          </cell>
          <cell r="F46">
            <v>4</v>
          </cell>
          <cell r="G46">
            <v>6.76</v>
          </cell>
          <cell r="H46">
            <v>5.74</v>
          </cell>
          <cell r="I46">
            <v>7.77</v>
          </cell>
          <cell r="J46">
            <v>100</v>
          </cell>
          <cell r="K46">
            <v>3.83</v>
          </cell>
          <cell r="L46">
            <v>95.75</v>
          </cell>
          <cell r="M46">
            <v>12.68</v>
          </cell>
          <cell r="N46">
            <v>317</v>
          </cell>
          <cell r="O46">
            <v>5.31</v>
          </cell>
          <cell r="P46">
            <v>132.75</v>
          </cell>
          <cell r="Q46">
            <v>8.1999999999999993</v>
          </cell>
          <cell r="R46">
            <v>205</v>
          </cell>
        </row>
        <row r="47">
          <cell r="C47" t="str">
            <v>Concerne : arrêt B10 - SNCB à Strepy-Bracquegnies, largeur 30cm.</v>
          </cell>
        </row>
        <row r="48">
          <cell r="B48" t="str">
            <v>D6323-E</v>
          </cell>
          <cell r="C48" t="str">
            <v>Démolition sélective de bande de contrebutage ou de filet d'eau, en béton préfabriqué, largeur : 40 &lt; B &lt;= 60 cm, en vue d'une évacuation</v>
          </cell>
          <cell r="D48">
            <v>25</v>
          </cell>
          <cell r="E48" t="str">
            <v>m</v>
          </cell>
          <cell r="F48">
            <v>6</v>
          </cell>
          <cell r="G48">
            <v>7.26</v>
          </cell>
          <cell r="H48">
            <v>6.17</v>
          </cell>
          <cell r="I48">
            <v>8.34</v>
          </cell>
          <cell r="J48">
            <v>150</v>
          </cell>
          <cell r="K48">
            <v>4.4000000000000004</v>
          </cell>
          <cell r="L48">
            <v>110</v>
          </cell>
          <cell r="M48">
            <v>15.85</v>
          </cell>
          <cell r="N48">
            <v>396.25</v>
          </cell>
          <cell r="O48">
            <v>5.31</v>
          </cell>
          <cell r="P48">
            <v>132.75</v>
          </cell>
          <cell r="Q48">
            <v>9.1999999999999993</v>
          </cell>
          <cell r="R48">
            <v>230</v>
          </cell>
        </row>
        <row r="49">
          <cell r="C49" t="str">
            <v>Concerne : Filet d'eau de 50cm. Arrêt B15 - Coron à Houdeng-Aimeries</v>
          </cell>
        </row>
        <row r="50">
          <cell r="B50" t="str">
            <v>D6332-E</v>
          </cell>
          <cell r="C50" t="str">
            <v>Démolition sélective de bande de contrebutage ou de filet d'eau, en béton exécuté en place, largeur : 25 &lt; B &lt;= 40 cm, en vue d'une évacuation</v>
          </cell>
          <cell r="D50">
            <v>70</v>
          </cell>
          <cell r="E50" t="str">
            <v>m</v>
          </cell>
          <cell r="F50">
            <v>5</v>
          </cell>
          <cell r="G50">
            <v>7.76</v>
          </cell>
          <cell r="H50">
            <v>6.59</v>
          </cell>
          <cell r="I50">
            <v>8.92</v>
          </cell>
          <cell r="J50">
            <v>350</v>
          </cell>
          <cell r="K50">
            <v>3.83</v>
          </cell>
          <cell r="L50">
            <v>268.10000000000002</v>
          </cell>
          <cell r="M50">
            <v>13.86</v>
          </cell>
          <cell r="N50">
            <v>970.2</v>
          </cell>
          <cell r="O50">
            <v>5.31</v>
          </cell>
          <cell r="P50">
            <v>371.7</v>
          </cell>
          <cell r="Q50">
            <v>10.199999999999999</v>
          </cell>
          <cell r="R50">
            <v>714</v>
          </cell>
        </row>
        <row r="51">
          <cell r="C51" t="str">
            <v>Concerne : bande en béton de  30cm. Arrêt B6 - Eglise à Boussoit</v>
          </cell>
        </row>
        <row r="52">
          <cell r="B52" t="str">
            <v>D6333-E</v>
          </cell>
          <cell r="C52" t="str">
            <v>Démolition sélective de bande de contrebutage ou de filet d'eau, en béton exécuté en place, largeur : 40 &lt; B &lt;= 60 cm, en vue d'une évacuation</v>
          </cell>
          <cell r="D52">
            <v>25</v>
          </cell>
          <cell r="E52" t="str">
            <v>m</v>
          </cell>
          <cell r="F52">
            <v>5</v>
          </cell>
          <cell r="G52">
            <v>8.26</v>
          </cell>
          <cell r="H52">
            <v>7.02</v>
          </cell>
          <cell r="I52">
            <v>9.49</v>
          </cell>
          <cell r="J52">
            <v>125</v>
          </cell>
          <cell r="K52">
            <v>4.4000000000000004</v>
          </cell>
          <cell r="L52">
            <v>110</v>
          </cell>
          <cell r="M52">
            <v>17.329999999999998</v>
          </cell>
          <cell r="N52">
            <v>433.25</v>
          </cell>
          <cell r="O52">
            <v>5.31</v>
          </cell>
          <cell r="P52">
            <v>132.75</v>
          </cell>
          <cell r="Q52">
            <v>11.2</v>
          </cell>
          <cell r="R52">
            <v>280</v>
          </cell>
        </row>
        <row r="53">
          <cell r="C53" t="str">
            <v>Concerne : Bande en béton de  50 cm. Arrêt B8 - Place à Maurage</v>
          </cell>
        </row>
        <row r="54">
          <cell r="B54" t="str">
            <v>D6340-E</v>
          </cell>
          <cell r="C54" t="str">
            <v>Démolition sélective de bande de contrebutage ou de filet d'eau, en asphalte coulé, en vue d'une évacuation</v>
          </cell>
          <cell r="D54">
            <v>30</v>
          </cell>
          <cell r="E54" t="str">
            <v>m2</v>
          </cell>
          <cell r="F54">
            <v>4</v>
          </cell>
          <cell r="G54">
            <v>7.27</v>
          </cell>
          <cell r="H54">
            <v>6.18</v>
          </cell>
          <cell r="I54">
            <v>8.36</v>
          </cell>
          <cell r="J54">
            <v>120</v>
          </cell>
          <cell r="K54">
            <v>2.69</v>
          </cell>
          <cell r="L54">
            <v>80.7</v>
          </cell>
          <cell r="M54">
            <v>9.23</v>
          </cell>
          <cell r="N54">
            <v>276.89999999999998</v>
          </cell>
          <cell r="O54">
            <v>5.31</v>
          </cell>
          <cell r="P54">
            <v>159.30000000000001</v>
          </cell>
          <cell r="Q54">
            <v>12</v>
          </cell>
          <cell r="R54">
            <v>360</v>
          </cell>
        </row>
        <row r="55">
          <cell r="C55" t="str">
            <v>Concerne : arrêt B10 - SCNB à Strepy-Bracquegnies.</v>
          </cell>
        </row>
        <row r="56">
          <cell r="B56" t="str">
            <v>D6910-E</v>
          </cell>
          <cell r="C56" t="str">
            <v>Démolition sélective, en vue d'une évacuation, de fondation d'élément linéaire, en matériau lié</v>
          </cell>
          <cell r="D56">
            <v>125</v>
          </cell>
          <cell r="E56" t="str">
            <v>m3</v>
          </cell>
          <cell r="F56">
            <v>20</v>
          </cell>
          <cell r="G56">
            <v>21.64</v>
          </cell>
          <cell r="H56">
            <v>18.39</v>
          </cell>
          <cell r="I56">
            <v>24.88</v>
          </cell>
          <cell r="J56">
            <v>2500</v>
          </cell>
          <cell r="K56">
            <v>21.27</v>
          </cell>
          <cell r="L56">
            <v>2658.75</v>
          </cell>
          <cell r="M56">
            <v>23.06</v>
          </cell>
          <cell r="N56">
            <v>2882.5</v>
          </cell>
          <cell r="O56">
            <v>21.25</v>
          </cell>
          <cell r="P56">
            <v>2656.25</v>
          </cell>
          <cell r="Q56">
            <v>22</v>
          </cell>
          <cell r="R56">
            <v>2750</v>
          </cell>
        </row>
        <row r="57">
          <cell r="B57" t="str">
            <v>D7110-E</v>
          </cell>
          <cell r="C57" t="str">
            <v>Démolition sélective, en vue d'une évacuation, d'avaloir</v>
          </cell>
          <cell r="D57">
            <v>3</v>
          </cell>
          <cell r="E57" t="str">
            <v>p</v>
          </cell>
          <cell r="F57">
            <v>40</v>
          </cell>
          <cell r="G57">
            <v>32.83</v>
          </cell>
          <cell r="H57">
            <v>27.9</v>
          </cell>
          <cell r="I57">
            <v>37.75</v>
          </cell>
          <cell r="J57">
            <v>120</v>
          </cell>
          <cell r="K57">
            <v>31.76</v>
          </cell>
          <cell r="L57">
            <v>95.28</v>
          </cell>
          <cell r="M57">
            <v>35.56</v>
          </cell>
          <cell r="N57">
            <v>106.68</v>
          </cell>
          <cell r="O57">
            <v>33.15</v>
          </cell>
          <cell r="P57">
            <v>99.45</v>
          </cell>
          <cell r="Q57">
            <v>32.5</v>
          </cell>
          <cell r="R57">
            <v>97.5</v>
          </cell>
        </row>
        <row r="58">
          <cell r="C58" t="str">
            <v>Concerne : Arrêts B6 - Eglise - Boussoit, B10 - SNCB-Strepy et B15 - Coron - Houdeng-Aimeries</v>
          </cell>
        </row>
        <row r="59">
          <cell r="B59" t="str">
            <v>D7210-C</v>
          </cell>
          <cell r="C59" t="str">
            <v>Démontage d'avaloir, en vue d'une réutilisation sur le chantier</v>
          </cell>
          <cell r="D59">
            <v>1</v>
          </cell>
          <cell r="E59" t="str">
            <v>p</v>
          </cell>
          <cell r="F59">
            <v>50</v>
          </cell>
          <cell r="G59">
            <v>38.11</v>
          </cell>
          <cell r="H59">
            <v>32.39</v>
          </cell>
          <cell r="I59">
            <v>43.83</v>
          </cell>
          <cell r="J59">
            <v>50</v>
          </cell>
          <cell r="K59">
            <v>31.76</v>
          </cell>
          <cell r="L59">
            <v>31.76</v>
          </cell>
          <cell r="M59">
            <v>32.020000000000003</v>
          </cell>
          <cell r="N59">
            <v>32.020000000000003</v>
          </cell>
          <cell r="O59">
            <v>44.2</v>
          </cell>
          <cell r="P59">
            <v>44.2</v>
          </cell>
          <cell r="Q59">
            <v>56.25</v>
          </cell>
          <cell r="R59">
            <v>56.25</v>
          </cell>
        </row>
        <row r="60">
          <cell r="C60" t="str">
            <v>Concerne : arrêt B13 - Jobrette à Houdeng-Aimeries</v>
          </cell>
        </row>
        <row r="61">
          <cell r="B61" t="str">
            <v>D7220-C</v>
          </cell>
          <cell r="C61" t="str">
            <v>Démontage de trappillon et/ou de grille, en vue d'une réutilisation sur le chantier</v>
          </cell>
          <cell r="D61">
            <v>2</v>
          </cell>
          <cell r="E61" t="str">
            <v>p</v>
          </cell>
          <cell r="F61">
            <v>40</v>
          </cell>
          <cell r="G61">
            <v>32.46</v>
          </cell>
          <cell r="H61">
            <v>27.59</v>
          </cell>
          <cell r="I61">
            <v>37.32</v>
          </cell>
          <cell r="J61">
            <v>80</v>
          </cell>
          <cell r="K61">
            <v>31.76</v>
          </cell>
          <cell r="L61">
            <v>63.52</v>
          </cell>
          <cell r="M61">
            <v>45.26</v>
          </cell>
          <cell r="N61">
            <v>90.52</v>
          </cell>
          <cell r="O61">
            <v>33.15</v>
          </cell>
          <cell r="P61">
            <v>66.3</v>
          </cell>
          <cell r="Q61">
            <v>16.25</v>
          </cell>
          <cell r="R61">
            <v>32.5</v>
          </cell>
        </row>
        <row r="62">
          <cell r="C62" t="str">
            <v>Concerne : pour la remise à niveau de trappillon</v>
          </cell>
        </row>
        <row r="63">
          <cell r="B63" t="str">
            <v>D7230-C</v>
          </cell>
          <cell r="C63" t="str">
            <v>Démontage d'accessoire de voirie autre qu'avaloir, trappillon ou grille, en vue d'une réutilisation sur le chantier</v>
          </cell>
          <cell r="D63">
            <v>4</v>
          </cell>
          <cell r="E63" t="str">
            <v>p</v>
          </cell>
          <cell r="F63">
            <v>25</v>
          </cell>
          <cell r="G63">
            <v>37.96</v>
          </cell>
          <cell r="H63">
            <v>32.26</v>
          </cell>
          <cell r="I63">
            <v>43.65</v>
          </cell>
          <cell r="J63">
            <v>100</v>
          </cell>
          <cell r="K63">
            <v>38.409999999999997</v>
          </cell>
          <cell r="L63">
            <v>153.63999999999999</v>
          </cell>
          <cell r="M63">
            <v>40.729999999999997</v>
          </cell>
          <cell r="N63">
            <v>162.91999999999999</v>
          </cell>
          <cell r="O63">
            <v>33.15</v>
          </cell>
          <cell r="P63">
            <v>132.6</v>
          </cell>
          <cell r="Q63">
            <v>37.5</v>
          </cell>
          <cell r="R63">
            <v>150</v>
          </cell>
        </row>
        <row r="64">
          <cell r="C64" t="str">
            <v>Concerne : Borne en vue d'une repose. Arrêts B2 - Clef du Bois à Mons et B4 - Monument à Havré.</v>
          </cell>
        </row>
        <row r="65">
          <cell r="B65" t="str">
            <v>D7230-C</v>
          </cell>
          <cell r="C65" t="str">
            <v>Démontage d'accessoire de voirie autre qu'avaloir, trappillon ou grille, en vue d'une réutilisation sur le chantier</v>
          </cell>
          <cell r="D65">
            <v>3</v>
          </cell>
          <cell r="E65" t="str">
            <v>p</v>
          </cell>
          <cell r="F65">
            <v>30</v>
          </cell>
          <cell r="G65">
            <v>36.94</v>
          </cell>
          <cell r="H65">
            <v>31.4</v>
          </cell>
          <cell r="I65">
            <v>42.48</v>
          </cell>
          <cell r="J65">
            <v>90</v>
          </cell>
          <cell r="K65">
            <v>31.76</v>
          </cell>
          <cell r="L65">
            <v>95.28</v>
          </cell>
          <cell r="M65">
            <v>40.729999999999997</v>
          </cell>
          <cell r="N65">
            <v>122.19</v>
          </cell>
          <cell r="O65">
            <v>33.15</v>
          </cell>
          <cell r="P65">
            <v>99.45</v>
          </cell>
          <cell r="Q65">
            <v>51.25</v>
          </cell>
          <cell r="R65">
            <v>153.75</v>
          </cell>
        </row>
        <row r="66">
          <cell r="C66" t="str">
            <v>Concerne : poubelle en vue d'une repose. Arrêt B2, B7 et B8</v>
          </cell>
        </row>
        <row r="67">
          <cell r="B67" t="str">
            <v>D7230-D</v>
          </cell>
          <cell r="C67" t="str">
            <v>Démontage d'accessoire de voirie autre qu'avaloir, trappillon ou grille, avec mise en dépôt</v>
          </cell>
          <cell r="D67">
            <v>1</v>
          </cell>
          <cell r="E67" t="str">
            <v>p</v>
          </cell>
          <cell r="F67">
            <v>200</v>
          </cell>
          <cell r="G67">
            <v>79.400000000000006</v>
          </cell>
          <cell r="H67">
            <v>67.489999999999995</v>
          </cell>
          <cell r="I67">
            <v>91.3</v>
          </cell>
          <cell r="J67">
            <v>200</v>
          </cell>
          <cell r="K67">
            <v>308.8</v>
          </cell>
          <cell r="L67">
            <v>308.8</v>
          </cell>
          <cell r="M67">
            <v>46.39</v>
          </cell>
          <cell r="N67">
            <v>46.39</v>
          </cell>
          <cell r="O67">
            <v>66.290000000000006</v>
          </cell>
          <cell r="P67">
            <v>66.290000000000006</v>
          </cell>
          <cell r="Q67">
            <v>92.5</v>
          </cell>
          <cell r="R67">
            <v>92.5</v>
          </cell>
        </row>
        <row r="68">
          <cell r="C68" t="str">
            <v>Concerne : Démontage d'îlot préfabriqué et mise au dépôt communal de la Ville de La Louvière, Rue Gustave Boël 59, 7100 La Louvière. Arrêt B6 - "Eglise".</v>
          </cell>
        </row>
        <row r="69">
          <cell r="B69" t="str">
            <v>D7311-E</v>
          </cell>
          <cell r="C69" t="str">
            <v>Démolition sélective, en vue d'une évacuation, de massif en maçonnerie, enterré</v>
          </cell>
          <cell r="D69">
            <v>10</v>
          </cell>
          <cell r="E69" t="str">
            <v>m3</v>
          </cell>
          <cell r="F69">
            <v>50</v>
          </cell>
          <cell r="G69">
            <v>52.86</v>
          </cell>
          <cell r="H69">
            <v>44.93</v>
          </cell>
          <cell r="I69">
            <v>60.78</v>
          </cell>
          <cell r="J69">
            <v>500</v>
          </cell>
          <cell r="K69">
            <v>35.56</v>
          </cell>
          <cell r="L69">
            <v>355.6</v>
          </cell>
          <cell r="M69">
            <v>50.71</v>
          </cell>
          <cell r="N69">
            <v>507.1</v>
          </cell>
          <cell r="O69">
            <v>66.37</v>
          </cell>
          <cell r="P69">
            <v>663.7</v>
          </cell>
          <cell r="Q69">
            <v>55</v>
          </cell>
          <cell r="R69">
            <v>550</v>
          </cell>
        </row>
        <row r="70">
          <cell r="C70" t="str">
            <v>Sur ordre du F.D. La démolition est appuyée de photos et à faire constater contradictoirement sous peine de se voir refuser les quantités portées</v>
          </cell>
        </row>
        <row r="71">
          <cell r="B71" t="str">
            <v>D7312-E</v>
          </cell>
          <cell r="C71" t="str">
            <v>Démolition sélective, en vue d'une évacuation, de massif en béton non armé, enterré</v>
          </cell>
          <cell r="D71">
            <v>10</v>
          </cell>
          <cell r="E71" t="str">
            <v>m3</v>
          </cell>
          <cell r="F71">
            <v>65</v>
          </cell>
          <cell r="G71">
            <v>67.16</v>
          </cell>
          <cell r="H71">
            <v>57.08</v>
          </cell>
          <cell r="I71">
            <v>77.23</v>
          </cell>
          <cell r="J71">
            <v>650</v>
          </cell>
          <cell r="K71">
            <v>40.24</v>
          </cell>
          <cell r="L71">
            <v>402.4</v>
          </cell>
          <cell r="M71">
            <v>69.31</v>
          </cell>
          <cell r="N71">
            <v>693.1</v>
          </cell>
          <cell r="O71">
            <v>86.81</v>
          </cell>
          <cell r="P71">
            <v>868.1</v>
          </cell>
          <cell r="Q71">
            <v>65</v>
          </cell>
          <cell r="R71">
            <v>650</v>
          </cell>
        </row>
        <row r="72">
          <cell r="C72" t="str">
            <v>Sur ordre du F.D. La démolition est appuyée de photos et à faire constater contradictoirement sous peine de se voir refuser les quantités portées</v>
          </cell>
        </row>
        <row r="73">
          <cell r="B73" t="str">
            <v>D8110-E</v>
          </cell>
          <cell r="C73" t="str">
            <v>Démolition sélective, en vue d'une évacuation, de fondation de signalisation verticale, en béton, de volume : V &lt;= 0,2 m3</v>
          </cell>
          <cell r="D73">
            <v>36</v>
          </cell>
          <cell r="E73" t="str">
            <v>p</v>
          </cell>
          <cell r="F73">
            <v>20</v>
          </cell>
          <cell r="G73">
            <v>32.520000000000003</v>
          </cell>
          <cell r="H73">
            <v>27.64</v>
          </cell>
          <cell r="I73">
            <v>37.4</v>
          </cell>
          <cell r="J73">
            <v>720</v>
          </cell>
          <cell r="K73">
            <v>13.71</v>
          </cell>
          <cell r="L73">
            <v>493.56</v>
          </cell>
          <cell r="M73">
            <v>32.54</v>
          </cell>
          <cell r="N73">
            <v>1171.44</v>
          </cell>
          <cell r="O73">
            <v>43.41</v>
          </cell>
          <cell r="P73">
            <v>1562.76</v>
          </cell>
          <cell r="Q73">
            <v>32.5</v>
          </cell>
          <cell r="R73">
            <v>1170</v>
          </cell>
        </row>
        <row r="74">
          <cell r="C74" t="str">
            <v>Concerne : massif en béton des panneaux bus et des panneaux de signalisation</v>
          </cell>
        </row>
        <row r="75">
          <cell r="B75" t="str">
            <v>D8311-E</v>
          </cell>
          <cell r="C75" t="str">
            <v>Démolition sélective, en vue d'une évacuation, de signal dispositif superficie totale : S &lt;= 0,5 m²</v>
          </cell>
          <cell r="D75">
            <v>10</v>
          </cell>
          <cell r="E75" t="str">
            <v>p</v>
          </cell>
          <cell r="F75">
            <v>15</v>
          </cell>
          <cell r="G75">
            <v>35.33</v>
          </cell>
          <cell r="H75">
            <v>30.03</v>
          </cell>
          <cell r="I75">
            <v>40.619999999999997</v>
          </cell>
          <cell r="J75">
            <v>150</v>
          </cell>
          <cell r="K75">
            <v>25.57</v>
          </cell>
          <cell r="L75">
            <v>255.7</v>
          </cell>
          <cell r="M75">
            <v>45</v>
          </cell>
          <cell r="N75">
            <v>450</v>
          </cell>
          <cell r="O75">
            <v>33.15</v>
          </cell>
          <cell r="P75">
            <v>331.5</v>
          </cell>
          <cell r="Q75">
            <v>37.5</v>
          </cell>
          <cell r="R75">
            <v>375</v>
          </cell>
        </row>
        <row r="76">
          <cell r="C76" t="str">
            <v>Concerne : Panneau bus</v>
          </cell>
        </row>
        <row r="77">
          <cell r="B77" t="str">
            <v>D8411-C</v>
          </cell>
          <cell r="C77" t="str">
            <v>Démontage de signal complet, sur 1 support, superficie totale : S &lt;= 0,5 m², en vue d'une réutilisation sur le chantier</v>
          </cell>
          <cell r="D77">
            <v>6</v>
          </cell>
          <cell r="E77" t="str">
            <v>p</v>
          </cell>
          <cell r="F77">
            <v>25</v>
          </cell>
          <cell r="G77">
            <v>35.33</v>
          </cell>
          <cell r="H77">
            <v>30.03</v>
          </cell>
          <cell r="I77">
            <v>40.619999999999997</v>
          </cell>
          <cell r="J77">
            <v>150</v>
          </cell>
          <cell r="K77">
            <v>25.57</v>
          </cell>
          <cell r="L77">
            <v>153.41999999999999</v>
          </cell>
          <cell r="M77">
            <v>69.38</v>
          </cell>
          <cell r="N77">
            <v>416.28</v>
          </cell>
          <cell r="O77">
            <v>33.15</v>
          </cell>
          <cell r="P77">
            <v>198.9</v>
          </cell>
          <cell r="Q77">
            <v>37.5</v>
          </cell>
          <cell r="R77">
            <v>225</v>
          </cell>
        </row>
        <row r="78">
          <cell r="C78" t="str">
            <v>Concerne : Panneau de signalisation</v>
          </cell>
        </row>
        <row r="79">
          <cell r="B79" t="str">
            <v>D8411-C</v>
          </cell>
          <cell r="C79" t="str">
            <v>Démontage de signal complet, sur 1 support, superficie totale : S &lt;= 0,5 m², en vue d'une réutilisation sur le chantier</v>
          </cell>
          <cell r="D79">
            <v>18</v>
          </cell>
          <cell r="E79" t="str">
            <v>p</v>
          </cell>
          <cell r="F79">
            <v>25</v>
          </cell>
          <cell r="G79">
            <v>40.03</v>
          </cell>
          <cell r="H79">
            <v>34.020000000000003</v>
          </cell>
          <cell r="I79">
            <v>46.03</v>
          </cell>
          <cell r="J79">
            <v>450</v>
          </cell>
          <cell r="K79">
            <v>25.57</v>
          </cell>
          <cell r="L79">
            <v>460.26</v>
          </cell>
          <cell r="M79">
            <v>69.38</v>
          </cell>
          <cell r="N79">
            <v>1248.8399999999999</v>
          </cell>
          <cell r="O79">
            <v>33.15</v>
          </cell>
          <cell r="P79">
            <v>596.70000000000005</v>
          </cell>
          <cell r="Q79">
            <v>46.9</v>
          </cell>
          <cell r="R79">
            <v>844.2</v>
          </cell>
        </row>
        <row r="80">
          <cell r="C80" t="str">
            <v>Concerne : Panneau bus</v>
          </cell>
        </row>
        <row r="81">
          <cell r="B81" t="str">
            <v>D8422-C</v>
          </cell>
          <cell r="C81" t="str">
            <v>Démontage de signal complet, sur 2 supports, superficie totale : 0,5 &lt; S &lt;= 1 m², en vue d'une réutilisation sur le chantier</v>
          </cell>
          <cell r="D81">
            <v>1</v>
          </cell>
          <cell r="E81" t="str">
            <v>p</v>
          </cell>
          <cell r="F81">
            <v>35</v>
          </cell>
          <cell r="G81">
            <v>46.29</v>
          </cell>
          <cell r="H81">
            <v>39.35</v>
          </cell>
          <cell r="I81">
            <v>53.23</v>
          </cell>
          <cell r="J81">
            <v>35</v>
          </cell>
          <cell r="K81">
            <v>51.14</v>
          </cell>
          <cell r="L81">
            <v>51.14</v>
          </cell>
          <cell r="M81">
            <v>75</v>
          </cell>
          <cell r="N81">
            <v>75</v>
          </cell>
          <cell r="O81">
            <v>41.44</v>
          </cell>
          <cell r="P81">
            <v>41.44</v>
          </cell>
          <cell r="Q81">
            <v>37.5</v>
          </cell>
          <cell r="R81">
            <v>37.5</v>
          </cell>
        </row>
        <row r="82">
          <cell r="C82" t="str">
            <v>Concerne : Panneau directionnel. Arrêt B4 - Monument à Havré</v>
          </cell>
        </row>
        <row r="83">
          <cell r="B83" t="str">
            <v>D8431-C</v>
          </cell>
          <cell r="C83" t="str">
            <v>Démontage de signal complet, sur 1 support, superficie totale : 1 &lt; S &lt;= 3 m², en vue d'une réutilisation sur le chantier</v>
          </cell>
          <cell r="D83">
            <v>1</v>
          </cell>
          <cell r="E83" t="str">
            <v>p</v>
          </cell>
          <cell r="F83">
            <v>50</v>
          </cell>
          <cell r="G83">
            <v>69.47</v>
          </cell>
          <cell r="H83">
            <v>59.05</v>
          </cell>
          <cell r="I83">
            <v>79.88</v>
          </cell>
          <cell r="J83">
            <v>50</v>
          </cell>
          <cell r="K83">
            <v>63.93</v>
          </cell>
          <cell r="L83">
            <v>63.93</v>
          </cell>
          <cell r="M83">
            <v>138.75</v>
          </cell>
          <cell r="N83">
            <v>138.75</v>
          </cell>
          <cell r="O83">
            <v>33.15</v>
          </cell>
          <cell r="P83">
            <v>33.15</v>
          </cell>
          <cell r="Q83">
            <v>75</v>
          </cell>
          <cell r="R83">
            <v>75</v>
          </cell>
        </row>
        <row r="84">
          <cell r="C84" t="str">
            <v>Concerne : Panneau de signalisation autorelevable sur l'îlot de l'arrêt B6 - Eglise - Boussoit</v>
          </cell>
        </row>
        <row r="85">
          <cell r="B85" t="str">
            <v>D8710-D</v>
          </cell>
          <cell r="C85" t="str">
            <v>Démontage de balise, avec mise en dépôt</v>
          </cell>
          <cell r="D85">
            <v>1</v>
          </cell>
          <cell r="E85" t="str">
            <v>p</v>
          </cell>
          <cell r="F85">
            <v>20</v>
          </cell>
          <cell r="G85">
            <v>29.36</v>
          </cell>
          <cell r="H85">
            <v>24.96</v>
          </cell>
          <cell r="I85">
            <v>33.76</v>
          </cell>
          <cell r="J85">
            <v>20</v>
          </cell>
          <cell r="K85">
            <v>25.57</v>
          </cell>
          <cell r="L85">
            <v>25.57</v>
          </cell>
          <cell r="M85">
            <v>75</v>
          </cell>
          <cell r="N85">
            <v>75</v>
          </cell>
          <cell r="O85">
            <v>33.15</v>
          </cell>
          <cell r="P85">
            <v>33.15</v>
          </cell>
          <cell r="Q85">
            <v>18.75</v>
          </cell>
          <cell r="R85">
            <v>18.75</v>
          </cell>
        </row>
        <row r="86">
          <cell r="C86" t="str">
            <v>Concerne : Balise jaune. Arrêt B6 - "Eglise" - Boussoit. Mise au dépôt communal de la Ville de La Louvière - Rue Gustave Boël 59, 7100 La Louvière.</v>
          </cell>
        </row>
        <row r="87">
          <cell r="B87" t="str">
            <v>D9100</v>
          </cell>
          <cell r="C87" t="str">
            <v>Somme réservée pour mise en CET</v>
          </cell>
          <cell r="D87">
            <v>200</v>
          </cell>
          <cell r="E87" t="str">
            <v>EUR</v>
          </cell>
          <cell r="F87">
            <v>1</v>
          </cell>
          <cell r="G87">
            <v>1</v>
          </cell>
          <cell r="H87">
            <v>0.85</v>
          </cell>
          <cell r="I87">
            <v>1.1499999999999999</v>
          </cell>
          <cell r="J87">
            <v>200</v>
          </cell>
          <cell r="K87">
            <v>1</v>
          </cell>
          <cell r="L87">
            <v>200</v>
          </cell>
          <cell r="M87">
            <v>1</v>
          </cell>
          <cell r="N87">
            <v>200</v>
          </cell>
          <cell r="O87">
            <v>1</v>
          </cell>
          <cell r="P87">
            <v>200</v>
          </cell>
          <cell r="Q87">
            <v>1</v>
          </cell>
          <cell r="R87">
            <v>200</v>
          </cell>
        </row>
        <row r="88">
          <cell r="C88" t="str">
            <v>Evacuation des déchets du(des) poste(s) n° 190</v>
          </cell>
        </row>
        <row r="89">
          <cell r="B89" t="str">
            <v>D9100</v>
          </cell>
          <cell r="C89" t="str">
            <v>Somme réservée pour mise en CET</v>
          </cell>
          <cell r="D89">
            <v>500</v>
          </cell>
          <cell r="E89" t="str">
            <v>EUR</v>
          </cell>
          <cell r="F89">
            <v>1</v>
          </cell>
          <cell r="G89">
            <v>1</v>
          </cell>
          <cell r="H89">
            <v>0.85</v>
          </cell>
          <cell r="I89">
            <v>1.1499999999999999</v>
          </cell>
          <cell r="J89">
            <v>500</v>
          </cell>
          <cell r="K89">
            <v>1</v>
          </cell>
          <cell r="L89">
            <v>500</v>
          </cell>
          <cell r="M89">
            <v>1</v>
          </cell>
          <cell r="N89">
            <v>500</v>
          </cell>
          <cell r="O89">
            <v>1</v>
          </cell>
          <cell r="P89">
            <v>500</v>
          </cell>
          <cell r="Q89">
            <v>1</v>
          </cell>
          <cell r="R89">
            <v>500</v>
          </cell>
        </row>
        <row r="90">
          <cell r="B90" t="str">
            <v>D9310</v>
          </cell>
          <cell r="C90" t="str">
            <v>Mise en Centre de Traitement Autorisé de déchets valorisables d'enrobé bitumineux en morceaux (D &gt; 32 mm)Code wallon des déchets : 17.03.02Mélanges bitumeux</v>
          </cell>
          <cell r="D90">
            <v>82.25</v>
          </cell>
          <cell r="E90" t="str">
            <v>t</v>
          </cell>
          <cell r="F90">
            <v>7</v>
          </cell>
          <cell r="G90">
            <v>10.25</v>
          </cell>
          <cell r="H90">
            <v>8.7100000000000009</v>
          </cell>
          <cell r="I90">
            <v>11.79</v>
          </cell>
          <cell r="J90">
            <v>575.75</v>
          </cell>
          <cell r="K90">
            <v>11.92</v>
          </cell>
          <cell r="L90">
            <v>980.42</v>
          </cell>
          <cell r="M90">
            <v>11</v>
          </cell>
          <cell r="N90">
            <v>904.75</v>
          </cell>
          <cell r="O90">
            <v>4.75</v>
          </cell>
          <cell r="P90">
            <v>390.69</v>
          </cell>
          <cell r="Q90">
            <v>9.5</v>
          </cell>
          <cell r="R90">
            <v>781.38</v>
          </cell>
        </row>
        <row r="91">
          <cell r="C91" t="str">
            <v>Evacuation des déchets du(des) poste(s) n° 10, 16, 29</v>
          </cell>
        </row>
        <row r="92">
          <cell r="B92" t="str">
            <v>D9321</v>
          </cell>
          <cell r="C92" t="str">
            <v>Mise en Centre de Traitement Autorisé de déchets valorisables de béton non arméCode wallon des déchets : 17.01.01Béton</v>
          </cell>
          <cell r="D92">
            <v>321.084</v>
          </cell>
          <cell r="E92" t="str">
            <v>t</v>
          </cell>
          <cell r="F92">
            <v>7</v>
          </cell>
          <cell r="G92">
            <v>5.0199999999999996</v>
          </cell>
          <cell r="H92">
            <v>4.2699999999999996</v>
          </cell>
          <cell r="I92">
            <v>5.77</v>
          </cell>
          <cell r="J92">
            <v>2247.59</v>
          </cell>
          <cell r="K92">
            <v>6.88</v>
          </cell>
          <cell r="L92">
            <v>2209.06</v>
          </cell>
          <cell r="M92">
            <v>3.54</v>
          </cell>
          <cell r="N92">
            <v>1136.6400000000001</v>
          </cell>
          <cell r="O92">
            <v>0.86</v>
          </cell>
          <cell r="P92">
            <v>276.13</v>
          </cell>
          <cell r="Q92">
            <v>6.5</v>
          </cell>
          <cell r="R92">
            <v>2087.0500000000002</v>
          </cell>
        </row>
        <row r="93">
          <cell r="C93" t="str">
            <v>Evacuation des déchets du(des) poste(s) n° 9, 11, 13, 14, 17, 19, 22, 24, 25, 26, 27, 28, 38, 39, 153, 158</v>
          </cell>
        </row>
        <row r="94">
          <cell r="B94" t="str">
            <v>D9323</v>
          </cell>
          <cell r="C94" t="str">
            <v>Mise en Centre de Traitement Autorisé de déchets valorisables d'empierrement liéCode wallon des déchets : 17.01.01Béton</v>
          </cell>
          <cell r="D94">
            <v>441</v>
          </cell>
          <cell r="E94" t="str">
            <v>t</v>
          </cell>
          <cell r="F94">
            <v>5</v>
          </cell>
          <cell r="G94">
            <v>5.75</v>
          </cell>
          <cell r="H94">
            <v>4.8899999999999997</v>
          </cell>
          <cell r="I94">
            <v>6.61</v>
          </cell>
          <cell r="J94">
            <v>2205</v>
          </cell>
          <cell r="K94">
            <v>8.4499999999999993</v>
          </cell>
          <cell r="L94">
            <v>3726.45</v>
          </cell>
          <cell r="M94">
            <v>5</v>
          </cell>
          <cell r="N94">
            <v>2205</v>
          </cell>
          <cell r="O94">
            <v>4.75</v>
          </cell>
          <cell r="P94">
            <v>2094.75</v>
          </cell>
          <cell r="Q94">
            <v>6.5</v>
          </cell>
          <cell r="R94">
            <v>2866.5</v>
          </cell>
        </row>
        <row r="95">
          <cell r="C95" t="str">
            <v>Evacuation des déchets du(des) poste(s) n° 12, 20, 30</v>
          </cell>
        </row>
        <row r="96">
          <cell r="B96" t="str">
            <v>D9330</v>
          </cell>
          <cell r="C96" t="str">
            <v>Mise en Centre de Traitement Autorisé de déchets valorisables de maçonnerieCode wallon des déchets : 17.01.02Briques</v>
          </cell>
          <cell r="D96">
            <v>14.4</v>
          </cell>
          <cell r="E96" t="str">
            <v>t</v>
          </cell>
          <cell r="F96">
            <v>6</v>
          </cell>
          <cell r="G96">
            <v>11.75</v>
          </cell>
          <cell r="H96">
            <v>9.99</v>
          </cell>
          <cell r="I96">
            <v>13.51</v>
          </cell>
          <cell r="J96">
            <v>86.4</v>
          </cell>
          <cell r="K96">
            <v>17.809999999999999</v>
          </cell>
          <cell r="L96">
            <v>256.45999999999998</v>
          </cell>
          <cell r="M96">
            <v>11</v>
          </cell>
          <cell r="N96">
            <v>158.4</v>
          </cell>
          <cell r="O96">
            <v>10.27</v>
          </cell>
          <cell r="P96">
            <v>147.88999999999999</v>
          </cell>
          <cell r="Q96">
            <v>12.5</v>
          </cell>
          <cell r="R96">
            <v>180</v>
          </cell>
        </row>
        <row r="97">
          <cell r="C97" t="str">
            <v>Evacuation des déchets du(des) poste(s) n° 37</v>
          </cell>
        </row>
        <row r="98">
          <cell r="B98" t="str">
            <v>D9341</v>
          </cell>
          <cell r="C98" t="str">
            <v>Mise en Centre de Traitement Autorisé de déchets valorisables métalliques ferreuxCode wallon des déchets : 17.04.05Fer et acier</v>
          </cell>
          <cell r="D98">
            <v>0.7</v>
          </cell>
          <cell r="E98" t="str">
            <v>t</v>
          </cell>
          <cell r="F98">
            <v>10</v>
          </cell>
          <cell r="G98">
            <v>16.43</v>
          </cell>
          <cell r="H98">
            <v>13.96</v>
          </cell>
          <cell r="I98">
            <v>18.89</v>
          </cell>
          <cell r="J98">
            <v>7</v>
          </cell>
          <cell r="K98">
            <v>9.85</v>
          </cell>
          <cell r="L98">
            <v>6.9</v>
          </cell>
          <cell r="M98">
            <v>23</v>
          </cell>
          <cell r="N98">
            <v>16.100000000000001</v>
          </cell>
          <cell r="O98">
            <v>0.86</v>
          </cell>
          <cell r="P98">
            <v>0.6</v>
          </cell>
          <cell r="Q98">
            <v>50</v>
          </cell>
          <cell r="R98">
            <v>35</v>
          </cell>
        </row>
        <row r="99">
          <cell r="C99" t="str">
            <v>Evacuation des déchets du(des) poste(s) n° 31, 40</v>
          </cell>
        </row>
        <row r="100">
          <cell r="B100" t="str">
            <v>D9342</v>
          </cell>
          <cell r="C100" t="str">
            <v>Mise en Centre de Traitement Autorisé de déchets valorisables métalliques non ferreuxCode wallon des déchets : 17.04.07Métaux en mélange</v>
          </cell>
          <cell r="D100">
            <v>0.08</v>
          </cell>
          <cell r="E100" t="str">
            <v>t</v>
          </cell>
          <cell r="F100">
            <v>10</v>
          </cell>
          <cell r="G100">
            <v>18.93</v>
          </cell>
          <cell r="H100">
            <v>16.09</v>
          </cell>
          <cell r="I100">
            <v>21.76</v>
          </cell>
          <cell r="J100">
            <v>0.8</v>
          </cell>
          <cell r="K100">
            <v>9.85</v>
          </cell>
          <cell r="L100">
            <v>0.79</v>
          </cell>
          <cell r="M100">
            <v>28</v>
          </cell>
          <cell r="N100">
            <v>2.2400000000000002</v>
          </cell>
          <cell r="O100">
            <v>0.86</v>
          </cell>
          <cell r="P100">
            <v>7.0000000000000007E-2</v>
          </cell>
          <cell r="Q100">
            <v>300</v>
          </cell>
          <cell r="R100">
            <v>24</v>
          </cell>
        </row>
        <row r="101">
          <cell r="C101" t="str">
            <v>Evacuation des déchets du(des) poste(s) n° 40</v>
          </cell>
        </row>
        <row r="102">
          <cell r="B102" t="str">
            <v>D9360</v>
          </cell>
          <cell r="C102" t="str">
            <v>Mise en CTA de déchets valorisables de construction et de démolition en mélangeCode wallon des déchets : 17.09.04Déchets de construction et démolition en mélange, ...</v>
          </cell>
          <cell r="D102">
            <v>365.346</v>
          </cell>
          <cell r="E102" t="str">
            <v>t</v>
          </cell>
          <cell r="F102">
            <v>12</v>
          </cell>
          <cell r="G102">
            <v>9.14</v>
          </cell>
          <cell r="H102">
            <v>7.76</v>
          </cell>
          <cell r="I102">
            <v>10.51</v>
          </cell>
          <cell r="J102">
            <v>4384.1499999999996</v>
          </cell>
          <cell r="K102">
            <v>13.96</v>
          </cell>
          <cell r="L102">
            <v>5100.2299999999996</v>
          </cell>
          <cell r="M102">
            <v>8</v>
          </cell>
          <cell r="N102">
            <v>2922.77</v>
          </cell>
          <cell r="O102">
            <v>10.27</v>
          </cell>
          <cell r="P102">
            <v>3752.1</v>
          </cell>
          <cell r="Q102">
            <v>6.5</v>
          </cell>
          <cell r="R102">
            <v>2374.75</v>
          </cell>
        </row>
        <row r="103">
          <cell r="C103" t="str">
            <v>Evacuation des déchets du(des) poste(s) n° 3, 9, 10, 11, 12, 13, 14, 15, 16, 17, 19, 20, 22, 24, 25, 26, 27, 28, 29, 30, 37, 38, 39, 40, 153, 158</v>
          </cell>
        </row>
        <row r="104">
          <cell r="B104" t="str">
            <v>D9411</v>
          </cell>
          <cell r="C104" t="str">
            <v>Mise en site autorisé de déchets traités de fraisats d'enrobés bitumineuxCode wallon des déchets : 17.03.02Mélanges bitumeux</v>
          </cell>
          <cell r="D104">
            <v>5.88</v>
          </cell>
          <cell r="E104" t="str">
            <v>m3</v>
          </cell>
          <cell r="F104">
            <v>8</v>
          </cell>
          <cell r="G104">
            <v>11.65</v>
          </cell>
          <cell r="H104">
            <v>9.9</v>
          </cell>
          <cell r="I104">
            <v>13.4</v>
          </cell>
          <cell r="J104">
            <v>47.04</v>
          </cell>
          <cell r="K104">
            <v>22.12</v>
          </cell>
          <cell r="L104">
            <v>130.07</v>
          </cell>
          <cell r="M104">
            <v>8</v>
          </cell>
          <cell r="N104">
            <v>47.04</v>
          </cell>
          <cell r="O104">
            <v>0.86</v>
          </cell>
          <cell r="P104">
            <v>5.0599999999999996</v>
          </cell>
          <cell r="Q104">
            <v>15.3</v>
          </cell>
          <cell r="R104">
            <v>89.96</v>
          </cell>
        </row>
        <row r="105">
          <cell r="C105" t="str">
            <v>Evacuation des déchets du(des) poste(s) n° 4, 5</v>
          </cell>
        </row>
        <row r="106">
          <cell r="B106" t="str">
            <v>D9420</v>
          </cell>
          <cell r="C106" t="str">
            <v>Mise en site autorisé de déchets traités de terresCode wallon des déchets : 17.05.04Terres et cailloux autres que ceux visés à la rubrique 17.05.03</v>
          </cell>
          <cell r="D106">
            <v>108.7</v>
          </cell>
          <cell r="E106" t="str">
            <v>m3</v>
          </cell>
          <cell r="F106">
            <v>15</v>
          </cell>
          <cell r="G106">
            <v>19.75</v>
          </cell>
          <cell r="H106">
            <v>16.79</v>
          </cell>
          <cell r="I106">
            <v>22.71</v>
          </cell>
          <cell r="J106">
            <v>1630.5</v>
          </cell>
          <cell r="K106">
            <v>21.01</v>
          </cell>
          <cell r="L106">
            <v>2283.79</v>
          </cell>
          <cell r="M106">
            <v>16</v>
          </cell>
          <cell r="N106">
            <v>1739.2</v>
          </cell>
          <cell r="O106">
            <v>18.489999999999998</v>
          </cell>
          <cell r="P106">
            <v>2009.86</v>
          </cell>
          <cell r="Q106">
            <v>25</v>
          </cell>
          <cell r="R106">
            <v>2717.5</v>
          </cell>
        </row>
        <row r="107">
          <cell r="C107" t="str">
            <v>Evacuation des déchets du(des) poste(s) n° 64, 66, 72, 76</v>
          </cell>
        </row>
        <row r="108">
          <cell r="B108" t="str">
            <v>D9421</v>
          </cell>
          <cell r="C108" t="str">
            <v>Mise en site autorisé de déchets traités de terres de retroussementCode wallon des déchets : 17.05.04Terres et cailloux autres que ceux visés à la rubrique 17.05.03</v>
          </cell>
          <cell r="D108">
            <v>24.8</v>
          </cell>
          <cell r="E108" t="str">
            <v>m3</v>
          </cell>
          <cell r="F108">
            <v>16</v>
          </cell>
          <cell r="G108">
            <v>17.25</v>
          </cell>
          <cell r="H108">
            <v>14.66</v>
          </cell>
          <cell r="I108">
            <v>19.829999999999998</v>
          </cell>
          <cell r="J108">
            <v>396.8</v>
          </cell>
          <cell r="K108">
            <v>21.01</v>
          </cell>
          <cell r="L108">
            <v>521.04999999999995</v>
          </cell>
          <cell r="M108">
            <v>16</v>
          </cell>
          <cell r="N108">
            <v>396.8</v>
          </cell>
          <cell r="O108">
            <v>18.489999999999998</v>
          </cell>
          <cell r="P108">
            <v>458.55</v>
          </cell>
          <cell r="Q108">
            <v>11.25</v>
          </cell>
          <cell r="R108">
            <v>279</v>
          </cell>
        </row>
        <row r="109">
          <cell r="C109" t="str">
            <v>Evacuation des déchets du(des) poste(s) n° 64</v>
          </cell>
        </row>
        <row r="110">
          <cell r="B110" t="str">
            <v>D9440</v>
          </cell>
          <cell r="C110" t="str">
            <v>Mise en site autorisé de déchets traités de pierres naturellesCode wallon des déchets : 01.01.02Déchets provenant de l'extraction de minéraux non métallifères</v>
          </cell>
          <cell r="D110">
            <v>13.5</v>
          </cell>
          <cell r="E110" t="str">
            <v>m3</v>
          </cell>
          <cell r="F110">
            <v>4</v>
          </cell>
          <cell r="G110">
            <v>16.53</v>
          </cell>
          <cell r="H110">
            <v>14.05</v>
          </cell>
          <cell r="I110">
            <v>19.010000000000002</v>
          </cell>
          <cell r="J110">
            <v>54</v>
          </cell>
          <cell r="K110">
            <v>16.059999999999999</v>
          </cell>
          <cell r="L110">
            <v>216.81</v>
          </cell>
          <cell r="M110">
            <v>17</v>
          </cell>
          <cell r="N110">
            <v>229.5</v>
          </cell>
          <cell r="O110">
            <v>18.489999999999998</v>
          </cell>
          <cell r="P110">
            <v>249.62</v>
          </cell>
          <cell r="Q110">
            <v>11.25</v>
          </cell>
          <cell r="R110">
            <v>151.88</v>
          </cell>
        </row>
        <row r="111">
          <cell r="C111" t="str">
            <v>Evacuation des déchets du(des) poste(s) n° 18, 21</v>
          </cell>
        </row>
        <row r="112">
          <cell r="B112" t="str">
            <v>D9450</v>
          </cell>
          <cell r="C112" t="str">
            <v>Mise en site autorisé de déchets traités de terres, sables et pierres naturelles en mélangeCode wallon des déchets : 17.05.04Terres et cailloux autres que 17.05.03</v>
          </cell>
          <cell r="D112">
            <v>104</v>
          </cell>
          <cell r="E112" t="str">
            <v>m3</v>
          </cell>
          <cell r="F112">
            <v>18</v>
          </cell>
          <cell r="G112">
            <v>21.01</v>
          </cell>
          <cell r="H112">
            <v>17.850000000000001</v>
          </cell>
          <cell r="I112">
            <v>24.16</v>
          </cell>
          <cell r="J112">
            <v>1872</v>
          </cell>
          <cell r="K112">
            <v>21.01</v>
          </cell>
          <cell r="L112">
            <v>2185.04</v>
          </cell>
          <cell r="M112">
            <v>21</v>
          </cell>
          <cell r="N112">
            <v>2184</v>
          </cell>
          <cell r="O112">
            <v>18.489999999999998</v>
          </cell>
          <cell r="P112">
            <v>1922.96</v>
          </cell>
          <cell r="Q112">
            <v>28</v>
          </cell>
          <cell r="R112">
            <v>2912</v>
          </cell>
        </row>
        <row r="113">
          <cell r="C113" t="str">
            <v>Evacuation des déchets du(des) poste(s) n° 18, 21, 66, 72, 76</v>
          </cell>
        </row>
        <row r="114">
          <cell r="C114" t="str">
            <v>CHAPITRE E : TERRASSEMENTS</v>
          </cell>
        </row>
        <row r="115">
          <cell r="B115" t="str">
            <v>E1201*</v>
          </cell>
          <cell r="C115" t="str">
            <v>Ripage d'installation souterraine - Un câble</v>
          </cell>
          <cell r="D115">
            <v>20</v>
          </cell>
          <cell r="E115" t="str">
            <v>m</v>
          </cell>
          <cell r="F115">
            <v>20</v>
          </cell>
          <cell r="G115">
            <v>15.63</v>
          </cell>
          <cell r="H115">
            <v>13.28</v>
          </cell>
          <cell r="I115">
            <v>17.97</v>
          </cell>
          <cell r="J115">
            <v>400</v>
          </cell>
          <cell r="K115">
            <v>12.75</v>
          </cell>
          <cell r="L115">
            <v>255</v>
          </cell>
          <cell r="M115">
            <v>33.39</v>
          </cell>
          <cell r="N115">
            <v>667.8</v>
          </cell>
          <cell r="O115">
            <v>11.05</v>
          </cell>
          <cell r="P115">
            <v>221</v>
          </cell>
          <cell r="Q115">
            <v>18.5</v>
          </cell>
          <cell r="R115">
            <v>370</v>
          </cell>
        </row>
        <row r="116">
          <cell r="C116" t="str">
            <v>Se référer aux articles additionnels annexés au CSC. Présence d'impétrants principalement sous trottoirs et accotements.</v>
          </cell>
        </row>
        <row r="117">
          <cell r="B117" t="str">
            <v>E1202*</v>
          </cell>
          <cell r="C117" t="str">
            <v>Ripage d'installation souterraine - Deux câbles et plus</v>
          </cell>
          <cell r="D117">
            <v>20</v>
          </cell>
          <cell r="E117" t="str">
            <v>m</v>
          </cell>
          <cell r="F117">
            <v>30</v>
          </cell>
          <cell r="G117">
            <v>31.17</v>
          </cell>
          <cell r="H117">
            <v>26.49</v>
          </cell>
          <cell r="I117">
            <v>35.840000000000003</v>
          </cell>
          <cell r="J117">
            <v>600</v>
          </cell>
          <cell r="K117">
            <v>22.33</v>
          </cell>
          <cell r="L117">
            <v>446.6</v>
          </cell>
          <cell r="M117">
            <v>76.05</v>
          </cell>
          <cell r="N117">
            <v>1521</v>
          </cell>
          <cell r="O117">
            <v>16.57</v>
          </cell>
          <cell r="P117">
            <v>331.4</v>
          </cell>
          <cell r="Q117">
            <v>40</v>
          </cell>
          <cell r="R117">
            <v>800</v>
          </cell>
        </row>
        <row r="118">
          <cell r="C118" t="str">
            <v>Se référer aux articles additionnels annexés au CSC. Présence d'impétrants principalement sous trottoirs et accotements.</v>
          </cell>
        </row>
        <row r="119">
          <cell r="B119" t="str">
            <v>E1203*</v>
          </cell>
          <cell r="C119" t="str">
            <v>Localisation et balisage d'installation souterraine, repérage par fouille de reconnaissance en zone revêtue</v>
          </cell>
          <cell r="D119">
            <v>30</v>
          </cell>
          <cell r="E119" t="str">
            <v>m3</v>
          </cell>
          <cell r="F119">
            <v>70</v>
          </cell>
          <cell r="G119">
            <v>105.85</v>
          </cell>
          <cell r="H119">
            <v>89.97</v>
          </cell>
          <cell r="I119">
            <v>121.73</v>
          </cell>
          <cell r="J119">
            <v>2100</v>
          </cell>
          <cell r="K119">
            <v>91.7</v>
          </cell>
          <cell r="L119">
            <v>2751</v>
          </cell>
          <cell r="M119">
            <v>80</v>
          </cell>
          <cell r="N119">
            <v>2400</v>
          </cell>
          <cell r="O119">
            <v>162.41</v>
          </cell>
          <cell r="P119">
            <v>4872.3</v>
          </cell>
          <cell r="Q119">
            <v>120</v>
          </cell>
          <cell r="R119">
            <v>3600</v>
          </cell>
        </row>
        <row r="120">
          <cell r="C120" t="str">
            <v>Sur instruction du F.D. - Toutes opérations comprises (déblais, remblais au sable, évacuation, mise en CTA,..) - Largeur forfaitaire de 60cm - Se référer au CSC</v>
          </cell>
        </row>
        <row r="121">
          <cell r="B121" t="str">
            <v>E2100-C</v>
          </cell>
          <cell r="C121" t="str">
            <v>Déblais de terre de retroussement, en vue d'une réutilisation sur le chantier</v>
          </cell>
          <cell r="D121">
            <v>4</v>
          </cell>
          <cell r="E121" t="str">
            <v>m3</v>
          </cell>
          <cell r="F121">
            <v>12</v>
          </cell>
          <cell r="G121">
            <v>13.55</v>
          </cell>
          <cell r="H121">
            <v>11.52</v>
          </cell>
          <cell r="I121">
            <v>15.58</v>
          </cell>
          <cell r="J121">
            <v>48</v>
          </cell>
          <cell r="K121">
            <v>6.35</v>
          </cell>
          <cell r="L121">
            <v>25.4</v>
          </cell>
          <cell r="M121">
            <v>18.98</v>
          </cell>
          <cell r="N121">
            <v>75.92</v>
          </cell>
          <cell r="O121">
            <v>21.25</v>
          </cell>
          <cell r="P121">
            <v>85</v>
          </cell>
          <cell r="Q121">
            <v>8.1199999999999992</v>
          </cell>
          <cell r="R121">
            <v>32.479999999999997</v>
          </cell>
        </row>
        <row r="122">
          <cell r="C122" t="str">
            <v>Concerne : Arrêts B2 - Clef du Bois à Mons et B6 - Eglise à Boussoit</v>
          </cell>
        </row>
        <row r="123">
          <cell r="B123" t="str">
            <v>E2100-E</v>
          </cell>
          <cell r="C123" t="str">
            <v>Déblais de terre de retroussement, en vue d'une évacuation</v>
          </cell>
          <cell r="D123">
            <v>31</v>
          </cell>
          <cell r="E123" t="str">
            <v>m3</v>
          </cell>
          <cell r="F123">
            <v>10</v>
          </cell>
          <cell r="G123">
            <v>15.21</v>
          </cell>
          <cell r="H123">
            <v>12.93</v>
          </cell>
          <cell r="I123">
            <v>17.489999999999998</v>
          </cell>
          <cell r="J123">
            <v>310</v>
          </cell>
          <cell r="K123">
            <v>14.28</v>
          </cell>
          <cell r="L123">
            <v>442.68</v>
          </cell>
          <cell r="M123">
            <v>16.14</v>
          </cell>
          <cell r="N123">
            <v>500.34</v>
          </cell>
          <cell r="O123">
            <v>21.25</v>
          </cell>
          <cell r="P123">
            <v>658.75</v>
          </cell>
          <cell r="Q123">
            <v>4.1900000000000004</v>
          </cell>
          <cell r="R123">
            <v>129.88999999999999</v>
          </cell>
        </row>
        <row r="124">
          <cell r="B124" t="str">
            <v>E2200-C</v>
          </cell>
          <cell r="C124" t="str">
            <v>Déblais généraux, en vue d'une réutilisation sur le chantier</v>
          </cell>
          <cell r="D124">
            <v>7</v>
          </cell>
          <cell r="E124" t="str">
            <v>m3</v>
          </cell>
          <cell r="F124">
            <v>10</v>
          </cell>
          <cell r="G124">
            <v>16.809999999999999</v>
          </cell>
          <cell r="H124">
            <v>14.29</v>
          </cell>
          <cell r="I124">
            <v>19.329999999999998</v>
          </cell>
          <cell r="J124">
            <v>70</v>
          </cell>
          <cell r="K124">
            <v>14.28</v>
          </cell>
          <cell r="L124">
            <v>99.96</v>
          </cell>
          <cell r="M124">
            <v>18.98</v>
          </cell>
          <cell r="N124">
            <v>132.86000000000001</v>
          </cell>
          <cell r="O124">
            <v>21.25</v>
          </cell>
          <cell r="P124">
            <v>148.75</v>
          </cell>
          <cell r="Q124">
            <v>14.64</v>
          </cell>
          <cell r="R124">
            <v>102.48</v>
          </cell>
        </row>
        <row r="125">
          <cell r="C125" t="str">
            <v>Concerne : arrêt B11 - Thieu à Strépy-Bracquegnies. Terrain réputé meuble.</v>
          </cell>
        </row>
        <row r="126">
          <cell r="B126" t="str">
            <v>E2200-E</v>
          </cell>
          <cell r="C126" t="str">
            <v>Déblais généraux, en vue d'une évacuation</v>
          </cell>
          <cell r="D126">
            <v>75</v>
          </cell>
          <cell r="E126" t="str">
            <v>m3</v>
          </cell>
          <cell r="F126">
            <v>12</v>
          </cell>
          <cell r="G126">
            <v>16.48</v>
          </cell>
          <cell r="H126">
            <v>14.01</v>
          </cell>
          <cell r="I126">
            <v>18.95</v>
          </cell>
          <cell r="J126">
            <v>900</v>
          </cell>
          <cell r="K126">
            <v>16.82</v>
          </cell>
          <cell r="L126">
            <v>1261.5</v>
          </cell>
          <cell r="M126">
            <v>16.14</v>
          </cell>
          <cell r="N126">
            <v>1210.5</v>
          </cell>
          <cell r="O126">
            <v>15.94</v>
          </cell>
          <cell r="P126">
            <v>1195.5</v>
          </cell>
          <cell r="Q126">
            <v>21.86</v>
          </cell>
          <cell r="R126">
            <v>1639.5</v>
          </cell>
        </row>
        <row r="127">
          <cell r="C127" t="str">
            <v>Concerne : pour la réalisation du fond du coffre et pour les éléments linéaires. Terrain réputé meuble.</v>
          </cell>
        </row>
        <row r="128">
          <cell r="B128" t="str">
            <v>E3110-C</v>
          </cell>
          <cell r="C128" t="str">
            <v>Remblais pour gazonnement et plantation, avec des terres de retroussement, en provenance du chantier</v>
          </cell>
          <cell r="D128">
            <v>4</v>
          </cell>
          <cell r="E128" t="str">
            <v>m3</v>
          </cell>
          <cell r="F128">
            <v>11</v>
          </cell>
          <cell r="G128">
            <v>20.16</v>
          </cell>
          <cell r="H128">
            <v>17.13</v>
          </cell>
          <cell r="I128">
            <v>23.18</v>
          </cell>
          <cell r="J128">
            <v>44</v>
          </cell>
          <cell r="K128">
            <v>16.82</v>
          </cell>
          <cell r="L128">
            <v>67.28</v>
          </cell>
          <cell r="M128">
            <v>23.49</v>
          </cell>
          <cell r="N128">
            <v>93.96</v>
          </cell>
          <cell r="O128">
            <v>23.91</v>
          </cell>
          <cell r="P128">
            <v>95.64</v>
          </cell>
          <cell r="Q128">
            <v>12</v>
          </cell>
          <cell r="R128">
            <v>48</v>
          </cell>
        </row>
        <row r="129">
          <cell r="C129" t="str">
            <v>Concerne : les terres de retroussement en accotement, terres à remettre en place après les travaux de celle-ci. Arrêts B2 - Clef du Boisn et B6 - Eglise</v>
          </cell>
        </row>
        <row r="130">
          <cell r="B130" t="str">
            <v>E3310</v>
          </cell>
          <cell r="C130" t="str">
            <v>Remblai, remblai général, avec fourniture</v>
          </cell>
          <cell r="D130">
            <v>110</v>
          </cell>
          <cell r="E130" t="str">
            <v>m3</v>
          </cell>
          <cell r="F130">
            <v>40</v>
          </cell>
          <cell r="G130">
            <v>40.39</v>
          </cell>
          <cell r="H130">
            <v>34.33</v>
          </cell>
          <cell r="I130">
            <v>46.44</v>
          </cell>
          <cell r="J130">
            <v>4400</v>
          </cell>
          <cell r="K130">
            <v>38.39</v>
          </cell>
          <cell r="L130">
            <v>4222.8999999999996</v>
          </cell>
          <cell r="M130">
            <v>42.38</v>
          </cell>
          <cell r="N130">
            <v>4661.8</v>
          </cell>
          <cell r="O130">
            <v>45.06</v>
          </cell>
          <cell r="P130">
            <v>4956.6000000000004</v>
          </cell>
          <cell r="Q130">
            <v>35</v>
          </cell>
          <cell r="R130">
            <v>3850</v>
          </cell>
        </row>
        <row r="131">
          <cell r="C131" t="str">
            <v>Concerne : pour la mise à niveau du fond de coffre. A l'aide de matériau de sous fondation type 2.</v>
          </cell>
        </row>
        <row r="132">
          <cell r="B132" t="str">
            <v>E3320-C</v>
          </cell>
          <cell r="C132" t="str">
            <v>Remblai, remblai général, sans fourniture, en provenance du chantier</v>
          </cell>
          <cell r="D132">
            <v>7</v>
          </cell>
          <cell r="E132" t="str">
            <v>m3</v>
          </cell>
          <cell r="F132">
            <v>8</v>
          </cell>
          <cell r="G132">
            <v>13.1</v>
          </cell>
          <cell r="H132">
            <v>11.13</v>
          </cell>
          <cell r="I132">
            <v>15.06</v>
          </cell>
          <cell r="J132">
            <v>56</v>
          </cell>
          <cell r="K132">
            <v>9.75</v>
          </cell>
          <cell r="L132">
            <v>68.25</v>
          </cell>
          <cell r="M132">
            <v>17.62</v>
          </cell>
          <cell r="N132">
            <v>123.34</v>
          </cell>
          <cell r="O132">
            <v>14.19</v>
          </cell>
          <cell r="P132">
            <v>99.33</v>
          </cell>
          <cell r="Q132">
            <v>12</v>
          </cell>
          <cell r="R132">
            <v>84</v>
          </cell>
        </row>
        <row r="133">
          <cell r="B133" t="str">
            <v>E6111</v>
          </cell>
          <cell r="C133" t="str">
            <v>Terrassement pour canalisation, CV ou d'appareils, profondeur moyenne du radier : PMR &lt;= 1 m, diamètre : DN &lt;= 300 mm</v>
          </cell>
          <cell r="D133">
            <v>5</v>
          </cell>
          <cell r="E133" t="str">
            <v>m</v>
          </cell>
          <cell r="F133">
            <v>25</v>
          </cell>
          <cell r="G133">
            <v>34.79</v>
          </cell>
          <cell r="H133">
            <v>29.57</v>
          </cell>
          <cell r="I133">
            <v>40.01</v>
          </cell>
          <cell r="J133">
            <v>125</v>
          </cell>
          <cell r="K133">
            <v>15.72</v>
          </cell>
          <cell r="L133">
            <v>78.599999999999994</v>
          </cell>
          <cell r="M133">
            <v>32.58</v>
          </cell>
          <cell r="N133">
            <v>162.9</v>
          </cell>
          <cell r="O133">
            <v>37.840000000000003</v>
          </cell>
          <cell r="P133">
            <v>189.2</v>
          </cell>
          <cell r="Q133">
            <v>37</v>
          </cell>
          <cell r="R133">
            <v>185</v>
          </cell>
        </row>
        <row r="134">
          <cell r="C134" t="str">
            <v>Concerne : pour le raccordement des avaloirs</v>
          </cell>
        </row>
        <row r="135">
          <cell r="B135" t="str">
            <v>E6211</v>
          </cell>
          <cell r="C135" t="str">
            <v>Terrassement pour canalisation, CV ou d'appareils, profondeur moyenne du radier : 1 m &lt; PMR &lt;= 2 m, diamètre : DN &lt;= 300 mm</v>
          </cell>
          <cell r="D135">
            <v>40</v>
          </cell>
          <cell r="E135" t="str">
            <v>m</v>
          </cell>
          <cell r="F135">
            <v>30</v>
          </cell>
          <cell r="G135">
            <v>39.29</v>
          </cell>
          <cell r="H135">
            <v>33.39</v>
          </cell>
          <cell r="I135">
            <v>45.18</v>
          </cell>
          <cell r="J135">
            <v>1200</v>
          </cell>
          <cell r="K135">
            <v>20.45</v>
          </cell>
          <cell r="L135">
            <v>818</v>
          </cell>
          <cell r="M135">
            <v>40.729999999999997</v>
          </cell>
          <cell r="N135">
            <v>1629.2</v>
          </cell>
          <cell r="O135">
            <v>37.840000000000003</v>
          </cell>
          <cell r="P135">
            <v>1513.6</v>
          </cell>
          <cell r="Q135">
            <v>41.1</v>
          </cell>
          <cell r="R135">
            <v>1644</v>
          </cell>
        </row>
        <row r="136">
          <cell r="C136" t="str">
            <v>Concerne : pour le raccordement des avaloirs</v>
          </cell>
        </row>
        <row r="137">
          <cell r="B137" t="str">
            <v>E9110-E</v>
          </cell>
          <cell r="C137" t="str">
            <v>Terrassement pour canalisation, drain, gaine, CV : divers, supplément, déblai excédentaire, en vue d'une évacuation</v>
          </cell>
          <cell r="D137">
            <v>80</v>
          </cell>
          <cell r="E137" t="str">
            <v>m3</v>
          </cell>
          <cell r="F137">
            <v>10</v>
          </cell>
          <cell r="G137">
            <v>5.27</v>
          </cell>
          <cell r="H137">
            <v>4.4800000000000004</v>
          </cell>
          <cell r="I137">
            <v>6.05</v>
          </cell>
          <cell r="J137">
            <v>800</v>
          </cell>
          <cell r="K137">
            <v>3.64</v>
          </cell>
          <cell r="L137">
            <v>291.2</v>
          </cell>
          <cell r="M137">
            <v>4.53</v>
          </cell>
          <cell r="N137">
            <v>362.4</v>
          </cell>
          <cell r="O137">
            <v>13.79</v>
          </cell>
          <cell r="P137">
            <v>1103.2</v>
          </cell>
          <cell r="Q137">
            <v>6</v>
          </cell>
          <cell r="R137">
            <v>480</v>
          </cell>
        </row>
        <row r="138">
          <cell r="C138" t="str">
            <v>Concerne : pour le raccordement des avaloirs</v>
          </cell>
        </row>
        <row r="139">
          <cell r="B139" t="str">
            <v>E9132</v>
          </cell>
          <cell r="C139" t="str">
            <v>Terrassement pour canalisation, drain, gaine, CV : divers, supplément, remblai spécial, en sable-ciment</v>
          </cell>
          <cell r="D139">
            <v>50</v>
          </cell>
          <cell r="E139" t="str">
            <v>m3</v>
          </cell>
          <cell r="F139">
            <v>55</v>
          </cell>
          <cell r="G139">
            <v>49.14</v>
          </cell>
          <cell r="H139">
            <v>41.76</v>
          </cell>
          <cell r="I139">
            <v>56.51</v>
          </cell>
          <cell r="J139">
            <v>2750</v>
          </cell>
          <cell r="K139">
            <v>56.44</v>
          </cell>
          <cell r="L139">
            <v>2822</v>
          </cell>
          <cell r="M139">
            <v>53.27</v>
          </cell>
          <cell r="N139">
            <v>2663.5</v>
          </cell>
          <cell r="O139">
            <v>43.23</v>
          </cell>
          <cell r="P139">
            <v>2161.5</v>
          </cell>
          <cell r="Q139">
            <v>45</v>
          </cell>
          <cell r="R139">
            <v>2250</v>
          </cell>
        </row>
        <row r="140">
          <cell r="C140" t="str">
            <v>Concerne : pour le raccordement des avaloirs</v>
          </cell>
        </row>
        <row r="141">
          <cell r="C141" t="str">
            <v>CHAPITRE F : SOUS-FONDATIONS ET FONDATIONS</v>
          </cell>
        </row>
        <row r="142">
          <cell r="B142" t="str">
            <v>F1110</v>
          </cell>
          <cell r="C142" t="str">
            <v>Travaux préalables, géosynthétiques, géotextile anticontaminant</v>
          </cell>
          <cell r="D142">
            <v>2025</v>
          </cell>
          <cell r="E142" t="str">
            <v>m2</v>
          </cell>
          <cell r="F142">
            <v>1.2</v>
          </cell>
          <cell r="G142">
            <v>1.25</v>
          </cell>
          <cell r="H142">
            <v>1.06</v>
          </cell>
          <cell r="I142">
            <v>1.43</v>
          </cell>
          <cell r="J142">
            <v>2430</v>
          </cell>
          <cell r="K142">
            <v>1.42</v>
          </cell>
          <cell r="L142">
            <v>2875.5</v>
          </cell>
          <cell r="M142">
            <v>1.24</v>
          </cell>
          <cell r="N142">
            <v>2511</v>
          </cell>
          <cell r="O142">
            <v>0.98</v>
          </cell>
          <cell r="P142">
            <v>1984.5</v>
          </cell>
          <cell r="Q142">
            <v>1.25</v>
          </cell>
          <cell r="R142">
            <v>2531.25</v>
          </cell>
        </row>
        <row r="143">
          <cell r="C143" t="str">
            <v>Concerne : en-dessous des trottoirs et des éléments linéaires.</v>
          </cell>
        </row>
        <row r="144">
          <cell r="B144" t="str">
            <v>F1200</v>
          </cell>
          <cell r="C144" t="str">
            <v>Travaux préalables, compactage du fond de coffre</v>
          </cell>
          <cell r="D144">
            <v>2025</v>
          </cell>
          <cell r="E144" t="str">
            <v>m2</v>
          </cell>
          <cell r="F144">
            <v>0.6</v>
          </cell>
          <cell r="G144">
            <v>0.46</v>
          </cell>
          <cell r="H144">
            <v>0.39</v>
          </cell>
          <cell r="I144">
            <v>0.52</v>
          </cell>
          <cell r="J144">
            <v>1215</v>
          </cell>
          <cell r="K144">
            <v>0.37</v>
          </cell>
          <cell r="L144">
            <v>749.25</v>
          </cell>
          <cell r="M144">
            <v>0.41</v>
          </cell>
          <cell r="N144">
            <v>830.25</v>
          </cell>
          <cell r="O144">
            <v>0.5</v>
          </cell>
          <cell r="P144">
            <v>1012.5</v>
          </cell>
          <cell r="Q144">
            <v>0.5</v>
          </cell>
          <cell r="R144">
            <v>1012.5</v>
          </cell>
        </row>
        <row r="145">
          <cell r="B145" t="str">
            <v>F1400-E</v>
          </cell>
          <cell r="C145" t="str">
            <v>Travaux préalables, remplacement de sol impropre, en vue d'une évacuation</v>
          </cell>
          <cell r="D145">
            <v>50</v>
          </cell>
          <cell r="E145" t="str">
            <v>m3</v>
          </cell>
          <cell r="F145">
            <v>40</v>
          </cell>
          <cell r="G145">
            <v>46.24</v>
          </cell>
          <cell r="H145">
            <v>39.299999999999997</v>
          </cell>
          <cell r="I145">
            <v>53.17</v>
          </cell>
          <cell r="J145">
            <v>2000</v>
          </cell>
          <cell r="K145">
            <v>36.590000000000003</v>
          </cell>
          <cell r="L145">
            <v>1829.5</v>
          </cell>
          <cell r="M145">
            <v>40.47</v>
          </cell>
          <cell r="N145">
            <v>2023.5</v>
          </cell>
          <cell r="O145">
            <v>52.68</v>
          </cell>
          <cell r="P145">
            <v>2634</v>
          </cell>
          <cell r="Q145">
            <v>52</v>
          </cell>
          <cell r="R145">
            <v>2600</v>
          </cell>
        </row>
        <row r="146">
          <cell r="C146" t="str">
            <v>Sur instruction du F.D. - Remblai en matériau de sous-fondation type 2</v>
          </cell>
        </row>
        <row r="147">
          <cell r="B147" t="str">
            <v>F1511</v>
          </cell>
          <cell r="C147" t="str">
            <v>Travaux préalables, reprofilage d'une sous-fondation/fondation préexistante, reprofilage et compactage, d'une sous-fondation préexistante</v>
          </cell>
          <cell r="D147">
            <v>1530</v>
          </cell>
          <cell r="E147" t="str">
            <v>m2</v>
          </cell>
          <cell r="F147">
            <v>1.5</v>
          </cell>
          <cell r="G147">
            <v>2.62</v>
          </cell>
          <cell r="H147">
            <v>2.2200000000000002</v>
          </cell>
          <cell r="I147">
            <v>3.01</v>
          </cell>
          <cell r="J147">
            <v>2295</v>
          </cell>
          <cell r="K147">
            <v>2.73</v>
          </cell>
          <cell r="L147">
            <v>4176.8999999999996</v>
          </cell>
          <cell r="M147">
            <v>1.1100000000000001</v>
          </cell>
          <cell r="N147">
            <v>1698.3</v>
          </cell>
          <cell r="O147">
            <v>3.55</v>
          </cell>
          <cell r="P147">
            <v>5431.5</v>
          </cell>
          <cell r="Q147">
            <v>2.5</v>
          </cell>
          <cell r="R147">
            <v>3825</v>
          </cell>
        </row>
        <row r="148">
          <cell r="B148" t="str">
            <v>F1521-F</v>
          </cell>
          <cell r="C148" t="str">
            <v>Travaux préalables, reprofilage d'une sous-fondation/fondation préexistante, matériaux d'apport pour reprofilage, pour une sous-fondation</v>
          </cell>
          <cell r="D148">
            <v>50</v>
          </cell>
          <cell r="E148" t="str">
            <v>t</v>
          </cell>
          <cell r="F148">
            <v>20</v>
          </cell>
          <cell r="G148">
            <v>15.86</v>
          </cell>
          <cell r="H148">
            <v>13.48</v>
          </cell>
          <cell r="I148">
            <v>18.23</v>
          </cell>
          <cell r="J148">
            <v>1000</v>
          </cell>
          <cell r="K148">
            <v>14.56</v>
          </cell>
          <cell r="L148">
            <v>728</v>
          </cell>
          <cell r="M148">
            <v>12.31</v>
          </cell>
          <cell r="N148">
            <v>615.5</v>
          </cell>
          <cell r="O148">
            <v>17.149999999999999</v>
          </cell>
          <cell r="P148">
            <v>857.5</v>
          </cell>
          <cell r="Q148">
            <v>40</v>
          </cell>
          <cell r="R148">
            <v>2000</v>
          </cell>
        </row>
        <row r="149">
          <cell r="B149" t="str">
            <v>F2430</v>
          </cell>
          <cell r="C149" t="str">
            <v>Sous-fondation de type granulaire, type 2, épaisseur : E = 20 cm</v>
          </cell>
          <cell r="D149">
            <v>150</v>
          </cell>
          <cell r="E149" t="str">
            <v>m2</v>
          </cell>
          <cell r="F149">
            <v>8</v>
          </cell>
          <cell r="G149">
            <v>8.2899999999999991</v>
          </cell>
          <cell r="H149">
            <v>7.04</v>
          </cell>
          <cell r="I149">
            <v>9.5299999999999994</v>
          </cell>
          <cell r="J149">
            <v>1200</v>
          </cell>
          <cell r="K149">
            <v>8.67</v>
          </cell>
          <cell r="L149">
            <v>1300.5</v>
          </cell>
          <cell r="M149">
            <v>7.2</v>
          </cell>
          <cell r="N149">
            <v>1080</v>
          </cell>
          <cell r="O149">
            <v>9.7200000000000006</v>
          </cell>
          <cell r="P149">
            <v>1458</v>
          </cell>
          <cell r="Q149">
            <v>7.9</v>
          </cell>
          <cell r="R149">
            <v>1185</v>
          </cell>
        </row>
        <row r="150">
          <cell r="B150" t="str">
            <v>F3332</v>
          </cell>
          <cell r="C150" t="str">
            <v>Fondation en empierrement continu type II A (au ciment), épaisseur : E = 15 cm</v>
          </cell>
          <cell r="D150">
            <v>180</v>
          </cell>
          <cell r="E150" t="str">
            <v>m2</v>
          </cell>
          <cell r="F150">
            <v>16</v>
          </cell>
          <cell r="G150">
            <v>11.54</v>
          </cell>
          <cell r="H150">
            <v>9.8000000000000007</v>
          </cell>
          <cell r="I150">
            <v>13.27</v>
          </cell>
          <cell r="J150">
            <v>2880</v>
          </cell>
          <cell r="K150">
            <v>11.74</v>
          </cell>
          <cell r="L150">
            <v>2113.1999999999998</v>
          </cell>
          <cell r="M150">
            <v>10.19</v>
          </cell>
          <cell r="N150">
            <v>1834.2</v>
          </cell>
          <cell r="O150">
            <v>12.76</v>
          </cell>
          <cell r="P150">
            <v>2296.8000000000002</v>
          </cell>
          <cell r="Q150">
            <v>11.33</v>
          </cell>
          <cell r="R150">
            <v>2039.4</v>
          </cell>
        </row>
        <row r="151">
          <cell r="C151" t="str">
            <v>Concerne : Arrêts B1 - Obourg et B2 Clef du Bois à Mons</v>
          </cell>
        </row>
        <row r="152">
          <cell r="B152" t="str">
            <v>F3334</v>
          </cell>
          <cell r="C152" t="str">
            <v>Fondation en empierrement continu type II A (au ciment), épaisseur : E = 25 cm</v>
          </cell>
          <cell r="D152">
            <v>145</v>
          </cell>
          <cell r="E152" t="str">
            <v>m2</v>
          </cell>
          <cell r="F152">
            <v>20</v>
          </cell>
          <cell r="G152">
            <v>18.75</v>
          </cell>
          <cell r="H152">
            <v>15.93</v>
          </cell>
          <cell r="I152">
            <v>21.56</v>
          </cell>
          <cell r="J152">
            <v>2900</v>
          </cell>
          <cell r="K152">
            <v>18.59</v>
          </cell>
          <cell r="L152">
            <v>2695.55</v>
          </cell>
          <cell r="M152">
            <v>14.01</v>
          </cell>
          <cell r="N152">
            <v>2031.45</v>
          </cell>
          <cell r="O152">
            <v>18.899999999999999</v>
          </cell>
          <cell r="P152">
            <v>2740.5</v>
          </cell>
          <cell r="Q152">
            <v>20.29</v>
          </cell>
          <cell r="R152">
            <v>2942.05</v>
          </cell>
        </row>
        <row r="153">
          <cell r="B153" t="str">
            <v>F3335</v>
          </cell>
          <cell r="C153" t="str">
            <v>Fondation en empierrement continu type II A (au ciment), épaisseur : E = 30 cm</v>
          </cell>
          <cell r="D153">
            <v>20</v>
          </cell>
          <cell r="E153" t="str">
            <v>m2</v>
          </cell>
          <cell r="F153">
            <v>25</v>
          </cell>
          <cell r="G153">
            <v>21.92</v>
          </cell>
          <cell r="H153">
            <v>18.63</v>
          </cell>
          <cell r="I153">
            <v>25.2</v>
          </cell>
          <cell r="J153">
            <v>500</v>
          </cell>
          <cell r="K153">
            <v>21.83</v>
          </cell>
          <cell r="L153">
            <v>436.6</v>
          </cell>
          <cell r="M153">
            <v>16.809999999999999</v>
          </cell>
          <cell r="N153">
            <v>336.2</v>
          </cell>
          <cell r="O153">
            <v>22.69</v>
          </cell>
          <cell r="P153">
            <v>453.8</v>
          </cell>
          <cell r="Q153">
            <v>22</v>
          </cell>
          <cell r="R153">
            <v>440</v>
          </cell>
        </row>
        <row r="154">
          <cell r="C154" t="str">
            <v>Concerne : Arrêt B10 "SNCB" à Strépy. Pour le ragréage de la voirie.</v>
          </cell>
        </row>
        <row r="155">
          <cell r="B155" t="str">
            <v>F4412</v>
          </cell>
          <cell r="C155" t="str">
            <v>Fondation en béton classe C 16/20 ou type III, pour terre-plein, épaisseur : E = 15 cm</v>
          </cell>
          <cell r="D155">
            <v>1530</v>
          </cell>
          <cell r="E155" t="str">
            <v>m2</v>
          </cell>
          <cell r="F155">
            <v>14</v>
          </cell>
          <cell r="G155">
            <v>13.52</v>
          </cell>
          <cell r="H155">
            <v>11.49</v>
          </cell>
          <cell r="I155">
            <v>15.54</v>
          </cell>
          <cell r="J155">
            <v>21420</v>
          </cell>
          <cell r="K155">
            <v>13.91</v>
          </cell>
          <cell r="L155">
            <v>21282.3</v>
          </cell>
          <cell r="M155">
            <v>9.92</v>
          </cell>
          <cell r="N155">
            <v>15177.6</v>
          </cell>
          <cell r="O155">
            <v>15.2</v>
          </cell>
          <cell r="P155">
            <v>23256</v>
          </cell>
          <cell r="Q155">
            <v>13.12</v>
          </cell>
          <cell r="R155">
            <v>20073.599999999999</v>
          </cell>
        </row>
        <row r="156">
          <cell r="C156" t="str">
            <v>Concerne : Fondation en béton C16/20 des trottoirs</v>
          </cell>
        </row>
        <row r="157">
          <cell r="B157" t="str">
            <v>F4422</v>
          </cell>
          <cell r="C157" t="str">
            <v>Fondation en béton classe C 16/20 ou type III, pour fondation et contrebutage d'élément linéaire, section : 0,05 m2 &lt; S &lt;= 0,10 m2</v>
          </cell>
          <cell r="D157">
            <v>182</v>
          </cell>
          <cell r="E157" t="str">
            <v>m</v>
          </cell>
          <cell r="F157">
            <v>10</v>
          </cell>
          <cell r="G157">
            <v>8.51</v>
          </cell>
          <cell r="H157">
            <v>7.23</v>
          </cell>
          <cell r="I157">
            <v>9.7799999999999994</v>
          </cell>
          <cell r="J157">
            <v>1820</v>
          </cell>
          <cell r="K157">
            <v>9.6199999999999992</v>
          </cell>
          <cell r="L157">
            <v>1750.84</v>
          </cell>
          <cell r="M157">
            <v>9.14</v>
          </cell>
          <cell r="N157">
            <v>1663.48</v>
          </cell>
          <cell r="O157">
            <v>7.87</v>
          </cell>
          <cell r="P157">
            <v>1432.34</v>
          </cell>
          <cell r="Q157">
            <v>6.75</v>
          </cell>
          <cell r="R157">
            <v>1228.5</v>
          </cell>
        </row>
        <row r="158">
          <cell r="C158" t="str">
            <v>Concerne : fondation en béton C16/20 des bordures ID1.</v>
          </cell>
        </row>
        <row r="159">
          <cell r="B159" t="str">
            <v>F4423</v>
          </cell>
          <cell r="C159" t="str">
            <v>Fondation en béton classe C 16/20 ou type III, pour fondation et contrebutage d'élément linéaire, section : 0,10 m2 &lt; S &lt;= 0,15 m2</v>
          </cell>
          <cell r="D159">
            <v>883</v>
          </cell>
          <cell r="E159" t="str">
            <v>m</v>
          </cell>
          <cell r="F159">
            <v>12</v>
          </cell>
          <cell r="G159">
            <v>11.53</v>
          </cell>
          <cell r="H159">
            <v>9.8000000000000007</v>
          </cell>
          <cell r="I159">
            <v>13.26</v>
          </cell>
          <cell r="J159">
            <v>10596</v>
          </cell>
          <cell r="K159">
            <v>11.91</v>
          </cell>
          <cell r="L159">
            <v>10516.53</v>
          </cell>
          <cell r="M159">
            <v>10.46</v>
          </cell>
          <cell r="N159">
            <v>9236.18</v>
          </cell>
          <cell r="O159">
            <v>11.81</v>
          </cell>
          <cell r="P159">
            <v>10428.23</v>
          </cell>
          <cell r="Q159">
            <v>11.25</v>
          </cell>
          <cell r="R159">
            <v>9933.75</v>
          </cell>
        </row>
        <row r="160">
          <cell r="C160" t="str">
            <v>Concerne : fondation en béton C16/20 des bordures en pierre bleue, bordures type IB, IA, IE, bandes en béton coulé IIA1, IIE1, bandes IID1, Filets d'eau pavé</v>
          </cell>
        </row>
        <row r="161">
          <cell r="C161" t="str">
            <v>CHAPITRE G : REVETEMENTS</v>
          </cell>
        </row>
        <row r="162">
          <cell r="B162" t="str">
            <v>G2111</v>
          </cell>
          <cell r="C162" t="str">
            <v>Enrobés à squelette sableux, AC-20base3-1 - épaisseur E = 60 mm</v>
          </cell>
          <cell r="D162">
            <v>225</v>
          </cell>
          <cell r="E162" t="str">
            <v>m2</v>
          </cell>
          <cell r="F162">
            <v>20</v>
          </cell>
          <cell r="G162">
            <v>25.81</v>
          </cell>
          <cell r="H162">
            <v>21.93</v>
          </cell>
          <cell r="I162">
            <v>29.68</v>
          </cell>
          <cell r="J162">
            <v>4500</v>
          </cell>
          <cell r="K162">
            <v>26.61</v>
          </cell>
          <cell r="L162">
            <v>5987.25</v>
          </cell>
          <cell r="M162">
            <v>30</v>
          </cell>
          <cell r="N162">
            <v>6750</v>
          </cell>
          <cell r="O162">
            <v>18.579999999999998</v>
          </cell>
          <cell r="P162">
            <v>4180.5</v>
          </cell>
          <cell r="Q162">
            <v>25</v>
          </cell>
          <cell r="R162">
            <v>5625</v>
          </cell>
        </row>
        <row r="163">
          <cell r="C163" t="str">
            <v>Sur une largeur maximum de 1m.</v>
          </cell>
        </row>
        <row r="164">
          <cell r="B164" t="str">
            <v>G2611</v>
          </cell>
          <cell r="C164" t="str">
            <v>Enrobés à squelette sableux, AC-10surf4-1 - épaisseur E = 40 mm</v>
          </cell>
          <cell r="D164">
            <v>130</v>
          </cell>
          <cell r="E164" t="str">
            <v>m2</v>
          </cell>
          <cell r="F164">
            <v>19</v>
          </cell>
          <cell r="G164">
            <v>24.62</v>
          </cell>
          <cell r="H164">
            <v>20.92</v>
          </cell>
          <cell r="I164">
            <v>28.31</v>
          </cell>
          <cell r="J164">
            <v>2470</v>
          </cell>
          <cell r="K164">
            <v>29.23</v>
          </cell>
          <cell r="L164">
            <v>3799.9</v>
          </cell>
          <cell r="M164">
            <v>35</v>
          </cell>
          <cell r="N164">
            <v>4550</v>
          </cell>
          <cell r="O164">
            <v>13.45</v>
          </cell>
          <cell r="P164">
            <v>1748.5</v>
          </cell>
          <cell r="Q164">
            <v>20</v>
          </cell>
          <cell r="R164">
            <v>2600</v>
          </cell>
        </row>
        <row r="165">
          <cell r="C165" t="str">
            <v>Sur une largeur maximum de 1m.</v>
          </cell>
        </row>
        <row r="166">
          <cell r="B166" t="str">
            <v>G5221</v>
          </cell>
          <cell r="C166" t="str">
            <v>Opération sur revêtement en enrobé, couche de collage sur enrobé bitumineux récent</v>
          </cell>
          <cell r="D166">
            <v>130</v>
          </cell>
          <cell r="E166" t="str">
            <v>m2</v>
          </cell>
          <cell r="F166">
            <v>0.5</v>
          </cell>
          <cell r="G166">
            <v>1.2</v>
          </cell>
          <cell r="H166">
            <v>1.02</v>
          </cell>
          <cell r="I166">
            <v>1.37</v>
          </cell>
          <cell r="J166">
            <v>65</v>
          </cell>
          <cell r="K166">
            <v>2.69</v>
          </cell>
          <cell r="L166">
            <v>349.7</v>
          </cell>
          <cell r="M166">
            <v>0.6</v>
          </cell>
          <cell r="N166">
            <v>78</v>
          </cell>
          <cell r="O166">
            <v>1.64</v>
          </cell>
          <cell r="P166">
            <v>213.2</v>
          </cell>
          <cell r="Q166">
            <v>0.75</v>
          </cell>
          <cell r="R166">
            <v>97.5</v>
          </cell>
        </row>
        <row r="167">
          <cell r="B167" t="str">
            <v>G5232</v>
          </cell>
          <cell r="C167" t="str">
            <v>Opération sur revêtement en enrobé, couche de collage sur surface fraisée en enrobé bitumineux</v>
          </cell>
          <cell r="D167">
            <v>80</v>
          </cell>
          <cell r="E167" t="str">
            <v>m2</v>
          </cell>
          <cell r="F167">
            <v>0.5</v>
          </cell>
          <cell r="G167">
            <v>1.42</v>
          </cell>
          <cell r="H167">
            <v>1.21</v>
          </cell>
          <cell r="I167">
            <v>1.63</v>
          </cell>
          <cell r="J167">
            <v>40</v>
          </cell>
          <cell r="K167">
            <v>2.69</v>
          </cell>
          <cell r="L167">
            <v>215.2</v>
          </cell>
          <cell r="M167">
            <v>0.7</v>
          </cell>
          <cell r="N167">
            <v>56</v>
          </cell>
          <cell r="O167">
            <v>1.64</v>
          </cell>
          <cell r="P167">
            <v>131.19999999999999</v>
          </cell>
          <cell r="Q167">
            <v>1.2</v>
          </cell>
          <cell r="R167">
            <v>96</v>
          </cell>
        </row>
        <row r="168">
          <cell r="B168" t="str">
            <v>G5311</v>
          </cell>
          <cell r="C168" t="str">
            <v>Opération sur revêtement en enrobé, traitement des joints et des bords, traitement de joints, au moyen d'une bande bitumineuse préformée pour joint</v>
          </cell>
          <cell r="D168">
            <v>250</v>
          </cell>
          <cell r="E168" t="str">
            <v>m</v>
          </cell>
          <cell r="F168">
            <v>7</v>
          </cell>
          <cell r="G168">
            <v>5.75</v>
          </cell>
          <cell r="H168">
            <v>4.8899999999999997</v>
          </cell>
          <cell r="I168">
            <v>6.61</v>
          </cell>
          <cell r="J168">
            <v>1750</v>
          </cell>
          <cell r="K168">
            <v>7.57</v>
          </cell>
          <cell r="L168">
            <v>1892.5</v>
          </cell>
          <cell r="M168">
            <v>5.5</v>
          </cell>
          <cell r="N168">
            <v>1375</v>
          </cell>
          <cell r="O168">
            <v>4.9800000000000004</v>
          </cell>
          <cell r="P168">
            <v>1245</v>
          </cell>
          <cell r="Q168">
            <v>6</v>
          </cell>
          <cell r="R168">
            <v>1500</v>
          </cell>
        </row>
        <row r="169">
          <cell r="C169" t="str">
            <v>Concerne : joint entre nouveau et ancien revêtement hydrocarboné</v>
          </cell>
        </row>
        <row r="170">
          <cell r="B170" t="str">
            <v>G5313</v>
          </cell>
          <cell r="C170" t="str">
            <v>Opération sur revêtement en enrobé, traitement des joints et des bords, traitement de joints, au moyen d'un produit de scellement coulé à chaud</v>
          </cell>
          <cell r="D170">
            <v>115</v>
          </cell>
          <cell r="E170" t="str">
            <v>m</v>
          </cell>
          <cell r="F170">
            <v>2.5</v>
          </cell>
          <cell r="G170">
            <v>7.1</v>
          </cell>
          <cell r="H170">
            <v>6.04</v>
          </cell>
          <cell r="I170">
            <v>8.17</v>
          </cell>
          <cell r="J170">
            <v>287.5</v>
          </cell>
          <cell r="K170">
            <v>9.3000000000000007</v>
          </cell>
          <cell r="L170">
            <v>1069.5</v>
          </cell>
          <cell r="M170">
            <v>8.8000000000000007</v>
          </cell>
          <cell r="N170">
            <v>1012</v>
          </cell>
          <cell r="O170">
            <v>4.66</v>
          </cell>
          <cell r="P170">
            <v>535.9</v>
          </cell>
          <cell r="Q170">
            <v>5.4</v>
          </cell>
          <cell r="R170">
            <v>621</v>
          </cell>
        </row>
        <row r="171">
          <cell r="C171" t="str">
            <v>Concerne : joint entre les nouveaux éléments linéaires et l'asphalte existante</v>
          </cell>
        </row>
        <row r="172">
          <cell r="B172" t="str">
            <v>G8111</v>
          </cell>
          <cell r="C172" t="str">
            <v>Revêtement en béton pour terre-plein aménagé, discontinu, épaisseur E = 150 mm</v>
          </cell>
          <cell r="D172">
            <v>80</v>
          </cell>
          <cell r="E172" t="str">
            <v>m2</v>
          </cell>
          <cell r="F172">
            <v>30</v>
          </cell>
          <cell r="G172">
            <v>40.520000000000003</v>
          </cell>
          <cell r="H172">
            <v>34.44</v>
          </cell>
          <cell r="I172">
            <v>46.6</v>
          </cell>
          <cell r="J172">
            <v>2400</v>
          </cell>
          <cell r="K172">
            <v>41.03</v>
          </cell>
          <cell r="L172">
            <v>3282.4</v>
          </cell>
          <cell r="M172">
            <v>45</v>
          </cell>
          <cell r="N172">
            <v>3600</v>
          </cell>
          <cell r="O172">
            <v>40.01</v>
          </cell>
          <cell r="P172">
            <v>3200.8</v>
          </cell>
          <cell r="Q172">
            <v>38</v>
          </cell>
          <cell r="R172">
            <v>3040</v>
          </cell>
        </row>
        <row r="173">
          <cell r="C173" t="str">
            <v>Concerne : arrêt B3 - Saint-Antoine à Havré</v>
          </cell>
        </row>
        <row r="174">
          <cell r="B174" t="str">
            <v>G8196*</v>
          </cell>
          <cell r="C174" t="str">
            <v>Sciage de dalles en béton ép. inférieure à 20cm.</v>
          </cell>
          <cell r="D174">
            <v>12</v>
          </cell>
          <cell r="E174" t="str">
            <v>m</v>
          </cell>
          <cell r="F174">
            <v>8</v>
          </cell>
          <cell r="G174">
            <v>10.75</v>
          </cell>
          <cell r="H174">
            <v>9.1300000000000008</v>
          </cell>
          <cell r="I174">
            <v>12.36</v>
          </cell>
          <cell r="J174">
            <v>96</v>
          </cell>
          <cell r="K174">
            <v>7.83</v>
          </cell>
          <cell r="L174">
            <v>93.96</v>
          </cell>
          <cell r="M174">
            <v>13.66</v>
          </cell>
          <cell r="N174">
            <v>163.92</v>
          </cell>
          <cell r="O174">
            <v>6.56</v>
          </cell>
          <cell r="P174">
            <v>78.72</v>
          </cell>
          <cell r="Q174">
            <v>18</v>
          </cell>
          <cell r="R174">
            <v>216</v>
          </cell>
        </row>
        <row r="175">
          <cell r="C175" t="str">
            <v>Concerne : sciage pour la pose des dalles de repérage. Arrêt B3 - Saint-Antoine à Havré</v>
          </cell>
        </row>
        <row r="176">
          <cell r="B176" t="str">
            <v>G8222</v>
          </cell>
          <cell r="C176" t="str">
            <v>Revêtement en enrobé pour terre-plein aménagé, AC-10surf4-1, épaisseur E = 40 mm</v>
          </cell>
          <cell r="D176">
            <v>30</v>
          </cell>
          <cell r="E176" t="str">
            <v>m2</v>
          </cell>
          <cell r="F176">
            <v>22</v>
          </cell>
          <cell r="G176">
            <v>29.62</v>
          </cell>
          <cell r="H176">
            <v>25.17</v>
          </cell>
          <cell r="I176">
            <v>34.06</v>
          </cell>
          <cell r="J176">
            <v>660</v>
          </cell>
          <cell r="K176">
            <v>29.23</v>
          </cell>
          <cell r="L176">
            <v>876.9</v>
          </cell>
          <cell r="M176">
            <v>30</v>
          </cell>
          <cell r="N176">
            <v>900</v>
          </cell>
          <cell r="O176">
            <v>13.45</v>
          </cell>
          <cell r="P176">
            <v>403.5</v>
          </cell>
          <cell r="Q176">
            <v>30</v>
          </cell>
          <cell r="R176">
            <v>900</v>
          </cell>
        </row>
        <row r="177">
          <cell r="C177" t="str">
            <v>Concerne : pour le ragréage. Arrêts B6, B7 et B8</v>
          </cell>
        </row>
        <row r="178">
          <cell r="B178" t="str">
            <v>G8222</v>
          </cell>
          <cell r="C178" t="str">
            <v>Revêtement en enrobé pour terre-plein aménagé, AC-10surf4-1, épaisseur E = 40 mm</v>
          </cell>
          <cell r="D178">
            <v>330</v>
          </cell>
          <cell r="E178" t="str">
            <v>m2</v>
          </cell>
          <cell r="F178">
            <v>19</v>
          </cell>
          <cell r="G178">
            <v>22</v>
          </cell>
          <cell r="H178">
            <v>18.7</v>
          </cell>
          <cell r="I178">
            <v>25.3</v>
          </cell>
          <cell r="J178">
            <v>6270</v>
          </cell>
          <cell r="K178">
            <v>26.93</v>
          </cell>
          <cell r="L178">
            <v>8886.9</v>
          </cell>
          <cell r="M178">
            <v>22</v>
          </cell>
          <cell r="N178">
            <v>7260</v>
          </cell>
          <cell r="O178">
            <v>13.45</v>
          </cell>
          <cell r="P178">
            <v>4438.5</v>
          </cell>
          <cell r="Q178">
            <v>22</v>
          </cell>
          <cell r="R178">
            <v>7260</v>
          </cell>
        </row>
        <row r="179">
          <cell r="C179" t="str">
            <v>Concerne : arrêts B1, B2 et B8</v>
          </cell>
        </row>
        <row r="180">
          <cell r="B180" t="str">
            <v>G8283*</v>
          </cell>
          <cell r="C180" t="str">
            <v>Sciage du revêtement hydrocarboné. Epaisseur estimée = 4cm.</v>
          </cell>
          <cell r="D180">
            <v>60</v>
          </cell>
          <cell r="E180" t="str">
            <v>m</v>
          </cell>
          <cell r="F180">
            <v>3</v>
          </cell>
          <cell r="G180">
            <v>4.12</v>
          </cell>
          <cell r="H180">
            <v>3.5</v>
          </cell>
          <cell r="I180">
            <v>4.74</v>
          </cell>
          <cell r="J180">
            <v>180</v>
          </cell>
          <cell r="K180">
            <v>3.74</v>
          </cell>
          <cell r="L180">
            <v>224.4</v>
          </cell>
          <cell r="M180">
            <v>2.4900000000000002</v>
          </cell>
          <cell r="N180">
            <v>149.4</v>
          </cell>
          <cell r="O180">
            <v>4.5999999999999996</v>
          </cell>
          <cell r="P180">
            <v>276</v>
          </cell>
          <cell r="Q180">
            <v>4.5</v>
          </cell>
          <cell r="R180">
            <v>270</v>
          </cell>
        </row>
        <row r="181">
          <cell r="C181" t="str">
            <v>Concerne : pour la pose des dalles de répérage. Arrêts B1 et B2.</v>
          </cell>
        </row>
        <row r="182">
          <cell r="B182" t="str">
            <v>G8511</v>
          </cell>
          <cell r="C182" t="str">
            <v>Revêtement en pavés de béton type A1 ou A2, rectangle ou carré, épaisseur : E = 80 mm</v>
          </cell>
          <cell r="D182">
            <v>1005</v>
          </cell>
          <cell r="E182" t="str">
            <v>m2</v>
          </cell>
          <cell r="F182">
            <v>30</v>
          </cell>
          <cell r="G182">
            <v>22.95</v>
          </cell>
          <cell r="H182">
            <v>19.510000000000002</v>
          </cell>
          <cell r="I182">
            <v>26.39</v>
          </cell>
          <cell r="J182">
            <v>30150</v>
          </cell>
          <cell r="K182">
            <v>26.1</v>
          </cell>
          <cell r="L182">
            <v>26230.5</v>
          </cell>
          <cell r="M182">
            <v>22.9</v>
          </cell>
          <cell r="N182">
            <v>23014.5</v>
          </cell>
          <cell r="O182">
            <v>22.63</v>
          </cell>
          <cell r="P182">
            <v>22743.15</v>
          </cell>
          <cell r="Q182">
            <v>23</v>
          </cell>
          <cell r="R182">
            <v>23115</v>
          </cell>
        </row>
        <row r="183">
          <cell r="C183" t="str">
            <v>Concerne : Pavés béton 22x11x8cm bordeau. Pose perpendiculaire, à joint alternés - Y compris pavé entier le long des façades, murêts,...et de la bordure de quai</v>
          </cell>
        </row>
        <row r="184">
          <cell r="B184" t="str">
            <v>G8511</v>
          </cell>
          <cell r="C184" t="str">
            <v>Revêtement en pavés de béton type A1 ou A2, rectangle ou carré, épaisseur : E = 80 mm</v>
          </cell>
          <cell r="D184">
            <v>46</v>
          </cell>
          <cell r="E184" t="str">
            <v>m2</v>
          </cell>
          <cell r="F184">
            <v>30</v>
          </cell>
          <cell r="G184">
            <v>27.84</v>
          </cell>
          <cell r="H184">
            <v>23.66</v>
          </cell>
          <cell r="I184">
            <v>32.01</v>
          </cell>
          <cell r="J184">
            <v>1380</v>
          </cell>
          <cell r="K184">
            <v>27.56</v>
          </cell>
          <cell r="L184">
            <v>1267.76</v>
          </cell>
          <cell r="M184">
            <v>27.67</v>
          </cell>
          <cell r="N184">
            <v>1272.82</v>
          </cell>
          <cell r="O184">
            <v>65.13</v>
          </cell>
          <cell r="P184">
            <v>2995.98</v>
          </cell>
          <cell r="Q184">
            <v>28</v>
          </cell>
          <cell r="R184">
            <v>1288</v>
          </cell>
        </row>
        <row r="185">
          <cell r="C185" t="str">
            <v>Concerne : pavés 22x11x8cm, pour les lignes d'éveil à la vigilance. Pose longitudinale.</v>
          </cell>
        </row>
        <row r="186">
          <cell r="B186" t="str">
            <v>G8511</v>
          </cell>
          <cell r="C186" t="str">
            <v>Revêtement en pavés de béton type A1 ou A2, rectangle ou carré, épaisseur : E = 80 mm</v>
          </cell>
          <cell r="D186">
            <v>140</v>
          </cell>
          <cell r="E186" t="str">
            <v>m2</v>
          </cell>
          <cell r="F186">
            <v>28</v>
          </cell>
          <cell r="G186">
            <v>31.36</v>
          </cell>
          <cell r="H186">
            <v>26.65</v>
          </cell>
          <cell r="I186">
            <v>36.06</v>
          </cell>
          <cell r="J186">
            <v>3920</v>
          </cell>
          <cell r="K186">
            <v>33.04</v>
          </cell>
          <cell r="L186">
            <v>4625.6000000000004</v>
          </cell>
          <cell r="M186">
            <v>32.71</v>
          </cell>
          <cell r="N186">
            <v>4579.3999999999996</v>
          </cell>
          <cell r="O186">
            <v>22.63</v>
          </cell>
          <cell r="P186">
            <v>3168.2</v>
          </cell>
          <cell r="Q186">
            <v>30</v>
          </cell>
          <cell r="R186">
            <v>4200</v>
          </cell>
        </row>
        <row r="187">
          <cell r="C187" t="str">
            <v>Concerne : Pavés béton 14x14x8cm gris. Arrêts B4 - Monument et B5 - Place à Havré (Mons). Pose perpendiculaire à joints alternés. Identiques à ceux existants.</v>
          </cell>
        </row>
        <row r="188">
          <cell r="B188" t="str">
            <v>G8560</v>
          </cell>
          <cell r="C188" t="str">
            <v>Sciage de pavés en béton pour terre-plein aménagé</v>
          </cell>
          <cell r="D188">
            <v>950</v>
          </cell>
          <cell r="E188" t="str">
            <v>m</v>
          </cell>
          <cell r="F188">
            <v>6</v>
          </cell>
          <cell r="G188">
            <v>7.44</v>
          </cell>
          <cell r="H188">
            <v>6.32</v>
          </cell>
          <cell r="I188">
            <v>8.5500000000000007</v>
          </cell>
          <cell r="J188">
            <v>5700</v>
          </cell>
          <cell r="K188">
            <v>7.17</v>
          </cell>
          <cell r="L188">
            <v>6811.5</v>
          </cell>
          <cell r="M188">
            <v>7.77</v>
          </cell>
          <cell r="N188">
            <v>7381.5</v>
          </cell>
          <cell r="O188">
            <v>5.61</v>
          </cell>
          <cell r="P188">
            <v>5329.5</v>
          </cell>
          <cell r="Q188">
            <v>7.7</v>
          </cell>
          <cell r="R188">
            <v>7315</v>
          </cell>
        </row>
        <row r="189">
          <cell r="B189" t="str">
            <v>G8581</v>
          </cell>
          <cell r="C189" t="str">
            <v>Supplément pour pavés pour terre-plein aménagé, colorés dans la masse (mortier seulement)</v>
          </cell>
          <cell r="D189">
            <v>1005</v>
          </cell>
          <cell r="E189" t="str">
            <v>m2</v>
          </cell>
          <cell r="F189">
            <v>3</v>
          </cell>
          <cell r="G189">
            <v>1.98</v>
          </cell>
          <cell r="H189">
            <v>1.68</v>
          </cell>
          <cell r="I189">
            <v>2.27</v>
          </cell>
          <cell r="J189">
            <v>3015</v>
          </cell>
          <cell r="K189">
            <v>1.95</v>
          </cell>
          <cell r="L189">
            <v>1959.75</v>
          </cell>
          <cell r="M189">
            <v>3.32</v>
          </cell>
          <cell r="N189">
            <v>3336.6</v>
          </cell>
          <cell r="O189">
            <v>0.43</v>
          </cell>
          <cell r="P189">
            <v>432.15</v>
          </cell>
          <cell r="Q189">
            <v>2</v>
          </cell>
          <cell r="R189">
            <v>2010</v>
          </cell>
        </row>
        <row r="190">
          <cell r="C190" t="str">
            <v>Concerne : Pavés béton 22x11x8cm nuancé bordeau</v>
          </cell>
        </row>
        <row r="191">
          <cell r="B191" t="str">
            <v>G8584</v>
          </cell>
          <cell r="C191" t="str">
            <v>Supplément pour pavés pour terre-plein aménagé, colorés blanc (couche de revêtement, mortier et granulats)</v>
          </cell>
          <cell r="D191">
            <v>46</v>
          </cell>
          <cell r="E191" t="str">
            <v>m2</v>
          </cell>
          <cell r="F191">
            <v>10</v>
          </cell>
          <cell r="G191">
            <v>20.39</v>
          </cell>
          <cell r="H191">
            <v>17.329999999999998</v>
          </cell>
          <cell r="I191">
            <v>23.45</v>
          </cell>
          <cell r="J191">
            <v>460</v>
          </cell>
          <cell r="K191">
            <v>8.26</v>
          </cell>
          <cell r="L191">
            <v>379.96</v>
          </cell>
          <cell r="M191">
            <v>14.78</v>
          </cell>
          <cell r="N191">
            <v>679.88</v>
          </cell>
          <cell r="O191">
            <v>65.13</v>
          </cell>
          <cell r="P191">
            <v>2995.98</v>
          </cell>
          <cell r="Q191">
            <v>26</v>
          </cell>
          <cell r="R191">
            <v>1196</v>
          </cell>
        </row>
        <row r="192">
          <cell r="C192" t="str">
            <v>Concerne : ligne blanche en pavés béton blancs</v>
          </cell>
        </row>
        <row r="193">
          <cell r="B193" t="str">
            <v>G8723</v>
          </cell>
          <cell r="C193" t="str">
            <v>Dallage en béton, 300 x 300 mm, épaisseur : E = 60 mm</v>
          </cell>
          <cell r="D193">
            <v>300</v>
          </cell>
          <cell r="E193" t="str">
            <v>m2</v>
          </cell>
          <cell r="F193">
            <v>25</v>
          </cell>
          <cell r="G193">
            <v>36.54</v>
          </cell>
          <cell r="H193">
            <v>31.06</v>
          </cell>
          <cell r="I193">
            <v>42.02</v>
          </cell>
          <cell r="J193">
            <v>7500</v>
          </cell>
          <cell r="K193">
            <v>35.79</v>
          </cell>
          <cell r="L193">
            <v>10737</v>
          </cell>
          <cell r="M193">
            <v>37.29</v>
          </cell>
          <cell r="N193">
            <v>11187</v>
          </cell>
          <cell r="O193">
            <v>34.4</v>
          </cell>
          <cell r="P193">
            <v>10320</v>
          </cell>
          <cell r="Q193">
            <v>55</v>
          </cell>
          <cell r="R193">
            <v>16500</v>
          </cell>
        </row>
        <row r="194">
          <cell r="C194" t="str">
            <v>Concerne : arrêts B7, B8, B10, B11 et B15</v>
          </cell>
        </row>
        <row r="195">
          <cell r="B195" t="str">
            <v>G8729</v>
          </cell>
          <cell r="C195" t="str">
            <v>Sciage de dalles en béton</v>
          </cell>
          <cell r="D195">
            <v>220</v>
          </cell>
          <cell r="E195" t="str">
            <v>m</v>
          </cell>
          <cell r="F195">
            <v>6</v>
          </cell>
          <cell r="G195">
            <v>6.86</v>
          </cell>
          <cell r="H195">
            <v>5.83</v>
          </cell>
          <cell r="I195">
            <v>7.89</v>
          </cell>
          <cell r="J195">
            <v>1320</v>
          </cell>
          <cell r="K195">
            <v>8.67</v>
          </cell>
          <cell r="L195">
            <v>1907.4</v>
          </cell>
          <cell r="M195">
            <v>7.72</v>
          </cell>
          <cell r="N195">
            <v>1698.4</v>
          </cell>
          <cell r="O195">
            <v>5.61</v>
          </cell>
          <cell r="P195">
            <v>1234.2</v>
          </cell>
          <cell r="Q195">
            <v>6</v>
          </cell>
          <cell r="R195">
            <v>1320</v>
          </cell>
        </row>
        <row r="196">
          <cell r="C196" t="str">
            <v>Concerne : arrêts B7, B8, B10, B11 et B15</v>
          </cell>
        </row>
        <row r="197">
          <cell r="B197" t="str">
            <v>G8832</v>
          </cell>
          <cell r="C197" t="str">
            <v>Revêtement en granulats, épaisseur : E = 10 cm</v>
          </cell>
          <cell r="D197">
            <v>50</v>
          </cell>
          <cell r="E197" t="str">
            <v>m2</v>
          </cell>
          <cell r="F197">
            <v>10</v>
          </cell>
          <cell r="G197">
            <v>7.89</v>
          </cell>
          <cell r="H197">
            <v>6.71</v>
          </cell>
          <cell r="I197">
            <v>9.07</v>
          </cell>
          <cell r="J197">
            <v>500</v>
          </cell>
          <cell r="K197">
            <v>8.7799999999999994</v>
          </cell>
          <cell r="L197">
            <v>439</v>
          </cell>
          <cell r="M197">
            <v>13.73</v>
          </cell>
          <cell r="N197">
            <v>686.5</v>
          </cell>
          <cell r="O197">
            <v>6.26</v>
          </cell>
          <cell r="P197">
            <v>313</v>
          </cell>
          <cell r="Q197">
            <v>7</v>
          </cell>
          <cell r="R197">
            <v>350</v>
          </cell>
        </row>
        <row r="198">
          <cell r="C198" t="str">
            <v>Concerne : pour le ragréage en graviers. Granulat calciare calibre 6/14 (idem existants).</v>
          </cell>
        </row>
        <row r="199">
          <cell r="B199" t="str">
            <v>G8910</v>
          </cell>
          <cell r="C199" t="str">
            <v>Revêtement en dalles de repérage : dalles de conduite</v>
          </cell>
          <cell r="D199">
            <v>50</v>
          </cell>
          <cell r="E199" t="str">
            <v>m2</v>
          </cell>
          <cell r="F199">
            <v>100</v>
          </cell>
          <cell r="G199">
            <v>85.73</v>
          </cell>
          <cell r="H199">
            <v>72.87</v>
          </cell>
          <cell r="I199">
            <v>98.59</v>
          </cell>
          <cell r="J199">
            <v>5000</v>
          </cell>
          <cell r="K199">
            <v>91.51</v>
          </cell>
          <cell r="L199">
            <v>4575.5</v>
          </cell>
          <cell r="M199">
            <v>86.46</v>
          </cell>
          <cell r="N199">
            <v>4323</v>
          </cell>
          <cell r="O199">
            <v>84.11</v>
          </cell>
          <cell r="P199">
            <v>4205.5</v>
          </cell>
          <cell r="Q199">
            <v>85</v>
          </cell>
          <cell r="R199">
            <v>4250</v>
          </cell>
        </row>
        <row r="200">
          <cell r="B200" t="str">
            <v>G8920</v>
          </cell>
          <cell r="C200" t="str">
            <v>Revêtement en dalles de repérage : dalles d'éveil à la vigilance</v>
          </cell>
          <cell r="D200">
            <v>15</v>
          </cell>
          <cell r="E200" t="str">
            <v>m2</v>
          </cell>
          <cell r="F200">
            <v>100</v>
          </cell>
          <cell r="G200">
            <v>85.73</v>
          </cell>
          <cell r="H200">
            <v>72.87</v>
          </cell>
          <cell r="I200">
            <v>98.59</v>
          </cell>
          <cell r="J200">
            <v>1500</v>
          </cell>
          <cell r="K200">
            <v>91.51</v>
          </cell>
          <cell r="L200">
            <v>1372.65</v>
          </cell>
          <cell r="M200">
            <v>86.46</v>
          </cell>
          <cell r="N200">
            <v>1296.9000000000001</v>
          </cell>
          <cell r="O200">
            <v>84.11</v>
          </cell>
          <cell r="P200">
            <v>1261.6500000000001</v>
          </cell>
          <cell r="Q200">
            <v>85</v>
          </cell>
          <cell r="R200">
            <v>1275</v>
          </cell>
        </row>
        <row r="201">
          <cell r="B201" t="str">
            <v>G8930</v>
          </cell>
          <cell r="C201" t="str">
            <v>Revêtement en dalles de repérage : dalles d'information</v>
          </cell>
          <cell r="D201">
            <v>11</v>
          </cell>
          <cell r="E201" t="str">
            <v>m2</v>
          </cell>
          <cell r="F201">
            <v>150</v>
          </cell>
          <cell r="G201">
            <v>287.95999999999998</v>
          </cell>
          <cell r="H201">
            <v>244.76</v>
          </cell>
          <cell r="I201">
            <v>331.15</v>
          </cell>
          <cell r="J201">
            <v>1650</v>
          </cell>
          <cell r="K201">
            <v>281.2</v>
          </cell>
          <cell r="L201">
            <v>3093.2</v>
          </cell>
          <cell r="M201">
            <v>294.70999999999998</v>
          </cell>
          <cell r="N201">
            <v>3241.81</v>
          </cell>
          <cell r="O201">
            <v>297.76</v>
          </cell>
          <cell r="P201">
            <v>3275.36</v>
          </cell>
          <cell r="Q201">
            <v>130</v>
          </cell>
          <cell r="R201">
            <v>1430</v>
          </cell>
        </row>
        <row r="202">
          <cell r="B202" t="str">
            <v>G8971</v>
          </cell>
          <cell r="C202" t="str">
            <v>Sciage de dalles de repérage en béton</v>
          </cell>
          <cell r="D202">
            <v>30</v>
          </cell>
          <cell r="E202" t="str">
            <v>m</v>
          </cell>
          <cell r="F202">
            <v>6</v>
          </cell>
          <cell r="G202">
            <v>7</v>
          </cell>
          <cell r="H202">
            <v>5.95</v>
          </cell>
          <cell r="I202">
            <v>8.0500000000000007</v>
          </cell>
          <cell r="J202">
            <v>180</v>
          </cell>
          <cell r="K202">
            <v>6.01</v>
          </cell>
          <cell r="L202">
            <v>180.3</v>
          </cell>
          <cell r="M202">
            <v>16.809999999999999</v>
          </cell>
          <cell r="N202">
            <v>504.3</v>
          </cell>
          <cell r="O202">
            <v>7.99</v>
          </cell>
          <cell r="P202">
            <v>239.7</v>
          </cell>
          <cell r="Q202">
            <v>6</v>
          </cell>
          <cell r="R202">
            <v>180</v>
          </cell>
        </row>
        <row r="203">
          <cell r="B203" t="str">
            <v>G8982</v>
          </cell>
          <cell r="C203" t="str">
            <v>Supplément pour dalles de repérage colorées dans la couche de revêtement (mortier seulement)</v>
          </cell>
          <cell r="D203">
            <v>65</v>
          </cell>
          <cell r="E203" t="str">
            <v>m2</v>
          </cell>
          <cell r="F203">
            <v>5</v>
          </cell>
          <cell r="G203">
            <v>4</v>
          </cell>
          <cell r="H203">
            <v>3.4</v>
          </cell>
          <cell r="I203">
            <v>4.5999999999999996</v>
          </cell>
          <cell r="J203">
            <v>325</v>
          </cell>
          <cell r="K203">
            <v>5.91</v>
          </cell>
          <cell r="L203">
            <v>384.15</v>
          </cell>
          <cell r="M203">
            <v>3</v>
          </cell>
          <cell r="N203">
            <v>195</v>
          </cell>
          <cell r="O203">
            <v>0.43</v>
          </cell>
          <cell r="P203">
            <v>27.95</v>
          </cell>
          <cell r="Q203">
            <v>5</v>
          </cell>
          <cell r="R203">
            <v>325</v>
          </cell>
        </row>
        <row r="204">
          <cell r="C204" t="str">
            <v>Concerne : dalle de repérage blanche</v>
          </cell>
        </row>
        <row r="205">
          <cell r="B205" t="str">
            <v>G8992</v>
          </cell>
          <cell r="C205" t="str">
            <v>Supplément pour couche de pose au mortier de dalles de repérage</v>
          </cell>
          <cell r="D205">
            <v>76</v>
          </cell>
          <cell r="E205" t="str">
            <v>m2</v>
          </cell>
          <cell r="F205">
            <v>5</v>
          </cell>
          <cell r="G205">
            <v>5.96</v>
          </cell>
          <cell r="H205">
            <v>5.0599999999999996</v>
          </cell>
          <cell r="I205">
            <v>6.85</v>
          </cell>
          <cell r="J205">
            <v>380</v>
          </cell>
          <cell r="K205">
            <v>5.91</v>
          </cell>
          <cell r="L205">
            <v>449.16</v>
          </cell>
          <cell r="M205">
            <v>8.39</v>
          </cell>
          <cell r="N205">
            <v>637.64</v>
          </cell>
          <cell r="O205">
            <v>2.8</v>
          </cell>
          <cell r="P205">
            <v>212.8</v>
          </cell>
          <cell r="Q205">
            <v>6</v>
          </cell>
          <cell r="R205">
            <v>456</v>
          </cell>
        </row>
        <row r="206">
          <cell r="C206" t="str">
            <v>CHAPITRE H : ELEMENTS LINEAIRES</v>
          </cell>
        </row>
        <row r="207">
          <cell r="B207" t="str">
            <v>H1100-C</v>
          </cell>
          <cell r="C207" t="str">
            <v>Bordure en pierre naturelle, en provenance du chantier</v>
          </cell>
          <cell r="D207">
            <v>2</v>
          </cell>
          <cell r="E207" t="str">
            <v>m</v>
          </cell>
          <cell r="F207">
            <v>15</v>
          </cell>
          <cell r="G207">
            <v>18.46</v>
          </cell>
          <cell r="H207">
            <v>15.69</v>
          </cell>
          <cell r="I207">
            <v>21.22</v>
          </cell>
          <cell r="J207">
            <v>30</v>
          </cell>
          <cell r="K207">
            <v>16.91</v>
          </cell>
          <cell r="L207">
            <v>33.82</v>
          </cell>
          <cell r="M207">
            <v>12.39</v>
          </cell>
          <cell r="N207">
            <v>24.78</v>
          </cell>
          <cell r="O207">
            <v>28.55</v>
          </cell>
          <cell r="P207">
            <v>57.1</v>
          </cell>
          <cell r="Q207">
            <v>20</v>
          </cell>
          <cell r="R207">
            <v>40</v>
          </cell>
        </row>
        <row r="208">
          <cell r="C208" t="str">
            <v>Concerne : Arrêt B14 - Monoyer - Houdeng-Aimeries. Bordures TEC en pierre bleue.</v>
          </cell>
        </row>
        <row r="209">
          <cell r="B209" t="str">
            <v>H1173</v>
          </cell>
          <cell r="C209" t="str">
            <v>Bordure en pierre naturelle, type TEC, largeur : B = 150 mm, hauteur : H = 350 mm, chanfrein : a = 20 mm, b = 160 mm, rayon : R = 20 mm, classe 5</v>
          </cell>
          <cell r="D209">
            <v>12</v>
          </cell>
          <cell r="E209" t="str">
            <v>m</v>
          </cell>
          <cell r="F209">
            <v>150</v>
          </cell>
          <cell r="G209">
            <v>120.39</v>
          </cell>
          <cell r="H209">
            <v>102.33</v>
          </cell>
          <cell r="I209">
            <v>138.44999999999999</v>
          </cell>
          <cell r="J209">
            <v>1800</v>
          </cell>
          <cell r="K209">
            <v>120.78</v>
          </cell>
          <cell r="L209">
            <v>1449.36</v>
          </cell>
          <cell r="M209">
            <v>123.45</v>
          </cell>
          <cell r="N209">
            <v>1481.4</v>
          </cell>
          <cell r="O209">
            <v>93.58</v>
          </cell>
          <cell r="P209">
            <v>1122.96</v>
          </cell>
          <cell r="Q209">
            <v>120</v>
          </cell>
          <cell r="R209">
            <v>1440</v>
          </cell>
        </row>
        <row r="210">
          <cell r="C210" t="str">
            <v>Concerne :   Arrêt B14 - Monoyer à Houdeng-Aimeries.</v>
          </cell>
        </row>
        <row r="211">
          <cell r="B211" t="str">
            <v>H1211</v>
          </cell>
          <cell r="C211" t="str">
            <v>Bordure en béton, type IA, largeur : B = 150 mm, hauteur : H = 350 mm, chanfrein : c = 20 mm, élément droit, longueur : L = 1 m</v>
          </cell>
          <cell r="D211">
            <v>275</v>
          </cell>
          <cell r="E211" t="str">
            <v>m</v>
          </cell>
          <cell r="F211">
            <v>22</v>
          </cell>
          <cell r="G211">
            <v>26.05</v>
          </cell>
          <cell r="H211">
            <v>22.14</v>
          </cell>
          <cell r="I211">
            <v>29.95</v>
          </cell>
          <cell r="J211">
            <v>6050</v>
          </cell>
          <cell r="K211">
            <v>23.49</v>
          </cell>
          <cell r="L211">
            <v>6459.75</v>
          </cell>
          <cell r="M211">
            <v>21.13</v>
          </cell>
          <cell r="N211">
            <v>5810.75</v>
          </cell>
          <cell r="O211">
            <v>31.94</v>
          </cell>
          <cell r="P211">
            <v>8783.5</v>
          </cell>
          <cell r="Q211">
            <v>28.6</v>
          </cell>
          <cell r="R211">
            <v>7865</v>
          </cell>
        </row>
        <row r="212">
          <cell r="B212" t="str">
            <v>H1213</v>
          </cell>
          <cell r="C212" t="str">
            <v>Bordure en béton, type IA, largeur : B = 150 mm, hauteur : H = 350 mm, chanfrein : c = 20 mm, élément courbe</v>
          </cell>
          <cell r="D212">
            <v>8</v>
          </cell>
          <cell r="E212" t="str">
            <v>m</v>
          </cell>
          <cell r="F212">
            <v>38</v>
          </cell>
          <cell r="G212">
            <v>44.5</v>
          </cell>
          <cell r="H212">
            <v>37.83</v>
          </cell>
          <cell r="I212">
            <v>51.18</v>
          </cell>
          <cell r="J212">
            <v>304</v>
          </cell>
          <cell r="K212">
            <v>42.9</v>
          </cell>
          <cell r="L212">
            <v>343.2</v>
          </cell>
          <cell r="M212">
            <v>37.82</v>
          </cell>
          <cell r="N212">
            <v>302.56</v>
          </cell>
          <cell r="O212">
            <v>52.23</v>
          </cell>
          <cell r="P212">
            <v>417.84</v>
          </cell>
          <cell r="Q212">
            <v>46.1</v>
          </cell>
          <cell r="R212">
            <v>368.8</v>
          </cell>
        </row>
        <row r="213">
          <cell r="C213" t="str">
            <v>Concerne : Arrêts B4 et B6</v>
          </cell>
        </row>
        <row r="214">
          <cell r="B214" t="str">
            <v>H1214</v>
          </cell>
          <cell r="C214" t="str">
            <v>Bordure en béton, type IA, largeur : B = 150 mm, hauteur : H = 350 mm, chanfrein : c = 20 mm, élément d'angle à 90°</v>
          </cell>
          <cell r="D214">
            <v>4</v>
          </cell>
          <cell r="E214" t="str">
            <v>p</v>
          </cell>
          <cell r="F214">
            <v>45</v>
          </cell>
          <cell r="G214">
            <v>43.5</v>
          </cell>
          <cell r="H214">
            <v>36.979999999999997</v>
          </cell>
          <cell r="I214">
            <v>50.03</v>
          </cell>
          <cell r="J214">
            <v>180</v>
          </cell>
          <cell r="K214">
            <v>42.9</v>
          </cell>
          <cell r="L214">
            <v>171.6</v>
          </cell>
          <cell r="M214">
            <v>40.15</v>
          </cell>
          <cell r="N214">
            <v>160.6</v>
          </cell>
          <cell r="O214">
            <v>49.18</v>
          </cell>
          <cell r="P214">
            <v>196.72</v>
          </cell>
          <cell r="Q214">
            <v>44.1</v>
          </cell>
          <cell r="R214">
            <v>176.4</v>
          </cell>
        </row>
        <row r="215">
          <cell r="C215" t="str">
            <v>Concerne : Arrêt B2</v>
          </cell>
        </row>
        <row r="216">
          <cell r="B216" t="str">
            <v>H1215</v>
          </cell>
          <cell r="C216" t="str">
            <v>Bordure en béton, type IA, largeur : B = 150 mm, hauteur : H = 350 mm, chanfrein : c = 20 mm, élément d'angle à 135°</v>
          </cell>
          <cell r="D216">
            <v>14</v>
          </cell>
          <cell r="E216" t="str">
            <v>p</v>
          </cell>
          <cell r="F216">
            <v>45</v>
          </cell>
          <cell r="G216">
            <v>43.5</v>
          </cell>
          <cell r="H216">
            <v>36.979999999999997</v>
          </cell>
          <cell r="I216">
            <v>50.03</v>
          </cell>
          <cell r="J216">
            <v>630</v>
          </cell>
          <cell r="K216">
            <v>42.9</v>
          </cell>
          <cell r="L216">
            <v>600.6</v>
          </cell>
          <cell r="M216">
            <v>40.15</v>
          </cell>
          <cell r="N216">
            <v>562.1</v>
          </cell>
          <cell r="O216">
            <v>49.18</v>
          </cell>
          <cell r="P216">
            <v>688.52</v>
          </cell>
          <cell r="Q216">
            <v>44.1</v>
          </cell>
          <cell r="R216">
            <v>617.4</v>
          </cell>
        </row>
        <row r="217">
          <cell r="C217" t="str">
            <v>Concerne : Arrêts B6, B15 et B16</v>
          </cell>
        </row>
        <row r="218">
          <cell r="B218" t="str">
            <v>H1221</v>
          </cell>
          <cell r="C218" t="str">
            <v>Bordure en béton, type IB, largeur : B = 200 mm, hauteur : H = 300 mm, chanfrein : c = 20 mm, élément droit, longueur : L = 1 m</v>
          </cell>
          <cell r="D218">
            <v>235</v>
          </cell>
          <cell r="E218" t="str">
            <v>m</v>
          </cell>
          <cell r="F218">
            <v>23</v>
          </cell>
          <cell r="G218">
            <v>26.99</v>
          </cell>
          <cell r="H218">
            <v>22.94</v>
          </cell>
          <cell r="I218">
            <v>31.03</v>
          </cell>
          <cell r="J218">
            <v>5405</v>
          </cell>
          <cell r="K218">
            <v>24.37</v>
          </cell>
          <cell r="L218">
            <v>5726.95</v>
          </cell>
          <cell r="M218">
            <v>22.45</v>
          </cell>
          <cell r="N218">
            <v>5275.75</v>
          </cell>
          <cell r="O218">
            <v>35.770000000000003</v>
          </cell>
          <cell r="P218">
            <v>8405.9500000000007</v>
          </cell>
          <cell r="Q218">
            <v>29.6</v>
          </cell>
          <cell r="R218">
            <v>6956</v>
          </cell>
        </row>
        <row r="219">
          <cell r="C219" t="str">
            <v>Concerne : Arrêts B1, B7, B10, B11, B12 et B13</v>
          </cell>
        </row>
        <row r="220">
          <cell r="B220" t="str">
            <v>H1223</v>
          </cell>
          <cell r="C220" t="str">
            <v>Bordure en béton, type IB, largeur : B = 200 mm, hauteur : H = 300 mm, chanfrein : c = 20 mm, élément courbe</v>
          </cell>
          <cell r="D220">
            <v>30</v>
          </cell>
          <cell r="E220" t="str">
            <v>m</v>
          </cell>
          <cell r="F220">
            <v>37</v>
          </cell>
          <cell r="G220">
            <v>45.5</v>
          </cell>
          <cell r="H220">
            <v>38.68</v>
          </cell>
          <cell r="I220">
            <v>52.33</v>
          </cell>
          <cell r="J220">
            <v>1110</v>
          </cell>
          <cell r="K220">
            <v>42.9</v>
          </cell>
          <cell r="L220">
            <v>1287</v>
          </cell>
          <cell r="M220">
            <v>36.72</v>
          </cell>
          <cell r="N220">
            <v>1101.5999999999999</v>
          </cell>
          <cell r="O220">
            <v>52.23</v>
          </cell>
          <cell r="P220">
            <v>1566.9</v>
          </cell>
          <cell r="Q220">
            <v>48.1</v>
          </cell>
          <cell r="R220">
            <v>1443</v>
          </cell>
        </row>
        <row r="221">
          <cell r="C221" t="str">
            <v>Concerne : Arrêts B10 et B11</v>
          </cell>
        </row>
        <row r="222">
          <cell r="B222" t="str">
            <v>H1224</v>
          </cell>
          <cell r="C222" t="str">
            <v>Bordure en béton, type IB, largeur : B = 200 mm, hauteur : H = 300 mm, chanfrein : c = 20 mm, élément d'angle à 90°</v>
          </cell>
          <cell r="D222">
            <v>2</v>
          </cell>
          <cell r="E222" t="str">
            <v>p</v>
          </cell>
          <cell r="F222">
            <v>40</v>
          </cell>
          <cell r="G222">
            <v>44.38</v>
          </cell>
          <cell r="H222">
            <v>37.72</v>
          </cell>
          <cell r="I222">
            <v>51.04</v>
          </cell>
          <cell r="J222">
            <v>80</v>
          </cell>
          <cell r="K222">
            <v>42.9</v>
          </cell>
          <cell r="L222">
            <v>85.8</v>
          </cell>
          <cell r="M222">
            <v>43.76</v>
          </cell>
          <cell r="N222">
            <v>87.52</v>
          </cell>
          <cell r="O222">
            <v>49.18</v>
          </cell>
          <cell r="P222">
            <v>98.36</v>
          </cell>
          <cell r="Q222">
            <v>45</v>
          </cell>
          <cell r="R222">
            <v>90</v>
          </cell>
        </row>
        <row r="223">
          <cell r="C223" t="str">
            <v>Concerne : Arrêt B11 - Thieu à Strépy-Bracquegnies</v>
          </cell>
        </row>
        <row r="224">
          <cell r="B224" t="str">
            <v>H1225</v>
          </cell>
          <cell r="C224" t="str">
            <v>Bordure en béton, type IB, largeur : B = 200 mm, hauteur : H = 300 mm, chanfrein : c = 20 mm, élément d'angle à 135°</v>
          </cell>
          <cell r="D224">
            <v>6</v>
          </cell>
          <cell r="E224" t="str">
            <v>p</v>
          </cell>
          <cell r="F224">
            <v>40</v>
          </cell>
          <cell r="G224">
            <v>44.38</v>
          </cell>
          <cell r="H224">
            <v>37.72</v>
          </cell>
          <cell r="I224">
            <v>51.04</v>
          </cell>
          <cell r="J224">
            <v>240</v>
          </cell>
          <cell r="K224">
            <v>42.9</v>
          </cell>
          <cell r="L224">
            <v>257.39999999999998</v>
          </cell>
          <cell r="M224">
            <v>43.76</v>
          </cell>
          <cell r="N224">
            <v>262.56</v>
          </cell>
          <cell r="O224">
            <v>49.18</v>
          </cell>
          <cell r="P224">
            <v>295.08</v>
          </cell>
          <cell r="Q224">
            <v>45</v>
          </cell>
          <cell r="R224">
            <v>270</v>
          </cell>
        </row>
        <row r="225">
          <cell r="C225" t="str">
            <v>Concerne : arrêts B1 et B7</v>
          </cell>
        </row>
        <row r="226">
          <cell r="B226" t="str">
            <v>H1251</v>
          </cell>
          <cell r="C226" t="str">
            <v>Bordure en béton, type IE, largeur : B = 200 mm, hauteur : H = 270 mm, chanfrein : c = 100/50 mm, élément droit, longueur : L = 1 m</v>
          </cell>
          <cell r="D226">
            <v>5</v>
          </cell>
          <cell r="E226" t="str">
            <v>m</v>
          </cell>
          <cell r="F226">
            <v>25</v>
          </cell>
          <cell r="G226">
            <v>26.95</v>
          </cell>
          <cell r="H226">
            <v>22.91</v>
          </cell>
          <cell r="I226">
            <v>30.99</v>
          </cell>
          <cell r="J226">
            <v>125</v>
          </cell>
          <cell r="K226">
            <v>23.69</v>
          </cell>
          <cell r="L226">
            <v>118.45</v>
          </cell>
          <cell r="M226">
            <v>24.9</v>
          </cell>
          <cell r="N226">
            <v>124.5</v>
          </cell>
          <cell r="O226">
            <v>35.26</v>
          </cell>
          <cell r="P226">
            <v>176.3</v>
          </cell>
          <cell r="Q226">
            <v>29</v>
          </cell>
          <cell r="R226">
            <v>145</v>
          </cell>
        </row>
        <row r="227">
          <cell r="C227" t="str">
            <v>Concerne : arrêt B1 - Obourg à Mons</v>
          </cell>
        </row>
        <row r="228">
          <cell r="B228" t="str">
            <v>H1291</v>
          </cell>
          <cell r="C228" t="str">
            <v>Bordure en béton, élément spécial de transition entre les types IB et IE</v>
          </cell>
          <cell r="D228">
            <v>20</v>
          </cell>
          <cell r="E228" t="str">
            <v>m</v>
          </cell>
          <cell r="F228">
            <v>45</v>
          </cell>
          <cell r="G228">
            <v>43.67</v>
          </cell>
          <cell r="H228">
            <v>37.119999999999997</v>
          </cell>
          <cell r="I228">
            <v>50.22</v>
          </cell>
          <cell r="J228">
            <v>900</v>
          </cell>
          <cell r="K228">
            <v>40.39</v>
          </cell>
          <cell r="L228">
            <v>807.8</v>
          </cell>
          <cell r="M228">
            <v>44.24</v>
          </cell>
          <cell r="N228">
            <v>884.8</v>
          </cell>
          <cell r="O228">
            <v>45.55</v>
          </cell>
          <cell r="P228">
            <v>911</v>
          </cell>
          <cell r="Q228">
            <v>43.1</v>
          </cell>
          <cell r="R228">
            <v>862</v>
          </cell>
        </row>
        <row r="229">
          <cell r="C229" t="str">
            <v>Concerne : Arrêts B1, B10, B11 , B12 et B13</v>
          </cell>
        </row>
        <row r="230">
          <cell r="B230" t="str">
            <v>H1311</v>
          </cell>
          <cell r="C230" t="str">
            <v>Bordure en béton, type ID1, largeur : B = 100 mm, hauteur : H = 300 mm, élément droit de longueur : L = 1 m</v>
          </cell>
          <cell r="D230">
            <v>182</v>
          </cell>
          <cell r="E230" t="str">
            <v>m</v>
          </cell>
          <cell r="F230">
            <v>19</v>
          </cell>
          <cell r="G230">
            <v>21.26</v>
          </cell>
          <cell r="H230">
            <v>18.07</v>
          </cell>
          <cell r="I230">
            <v>24.45</v>
          </cell>
          <cell r="J230">
            <v>3458</v>
          </cell>
          <cell r="K230">
            <v>18.72</v>
          </cell>
          <cell r="L230">
            <v>3407.04</v>
          </cell>
          <cell r="M230">
            <v>14.79</v>
          </cell>
          <cell r="N230">
            <v>2691.78</v>
          </cell>
          <cell r="O230">
            <v>32.04</v>
          </cell>
          <cell r="P230">
            <v>5831.28</v>
          </cell>
          <cell r="Q230">
            <v>23.8</v>
          </cell>
          <cell r="R230">
            <v>4331.6000000000004</v>
          </cell>
        </row>
        <row r="231">
          <cell r="B231" t="str">
            <v>H1911</v>
          </cell>
          <cell r="C231" t="str">
            <v>Sciage de bordure en pierre</v>
          </cell>
          <cell r="D231">
            <v>2</v>
          </cell>
          <cell r="E231" t="str">
            <v>p</v>
          </cell>
          <cell r="F231">
            <v>12</v>
          </cell>
          <cell r="G231">
            <v>10.199999999999999</v>
          </cell>
          <cell r="H231">
            <v>8.67</v>
          </cell>
          <cell r="I231">
            <v>11.73</v>
          </cell>
          <cell r="J231">
            <v>24</v>
          </cell>
          <cell r="K231">
            <v>5.91</v>
          </cell>
          <cell r="L231">
            <v>11.82</v>
          </cell>
          <cell r="M231">
            <v>16.579999999999998</v>
          </cell>
          <cell r="N231">
            <v>33.159999999999997</v>
          </cell>
          <cell r="O231">
            <v>9.4</v>
          </cell>
          <cell r="P231">
            <v>18.8</v>
          </cell>
          <cell r="Q231">
            <v>11</v>
          </cell>
          <cell r="R231">
            <v>22</v>
          </cell>
        </row>
        <row r="232">
          <cell r="B232" t="str">
            <v>H1912</v>
          </cell>
          <cell r="C232" t="str">
            <v>Sciage de bordure en béton</v>
          </cell>
          <cell r="D232">
            <v>115</v>
          </cell>
          <cell r="E232" t="str">
            <v>p</v>
          </cell>
          <cell r="F232">
            <v>7</v>
          </cell>
          <cell r="G232">
            <v>5.67</v>
          </cell>
          <cell r="H232">
            <v>4.82</v>
          </cell>
          <cell r="I232">
            <v>6.51</v>
          </cell>
          <cell r="J232">
            <v>805</v>
          </cell>
          <cell r="K232">
            <v>5.91</v>
          </cell>
          <cell r="L232">
            <v>679.65</v>
          </cell>
          <cell r="M232">
            <v>5.42</v>
          </cell>
          <cell r="N232">
            <v>623.29999999999995</v>
          </cell>
          <cell r="O232">
            <v>9.4</v>
          </cell>
          <cell r="P232">
            <v>1081</v>
          </cell>
          <cell r="Q232">
            <v>5</v>
          </cell>
          <cell r="R232">
            <v>575</v>
          </cell>
        </row>
        <row r="233">
          <cell r="B233" t="str">
            <v>H3410</v>
          </cell>
          <cell r="C233" t="str">
            <v>Filet d'eau en pavés de béton, épaisseur : E = 80 mm</v>
          </cell>
          <cell r="D233">
            <v>4</v>
          </cell>
          <cell r="E233" t="str">
            <v>m2</v>
          </cell>
          <cell r="F233">
            <v>30</v>
          </cell>
          <cell r="G233">
            <v>35.5</v>
          </cell>
          <cell r="H233">
            <v>30.18</v>
          </cell>
          <cell r="I233">
            <v>40.83</v>
          </cell>
          <cell r="J233">
            <v>120</v>
          </cell>
          <cell r="K233">
            <v>32.380000000000003</v>
          </cell>
          <cell r="L233">
            <v>129.52000000000001</v>
          </cell>
          <cell r="M233">
            <v>35</v>
          </cell>
          <cell r="N233">
            <v>140</v>
          </cell>
          <cell r="O233">
            <v>111.8</v>
          </cell>
          <cell r="P233">
            <v>447.2</v>
          </cell>
          <cell r="Q233">
            <v>36</v>
          </cell>
          <cell r="R233">
            <v>144</v>
          </cell>
        </row>
        <row r="234">
          <cell r="C234" t="str">
            <v>Concerne : arrêt B4. Filet d'eau largeur 22cm.</v>
          </cell>
        </row>
        <row r="235">
          <cell r="B235" t="str">
            <v>H3491</v>
          </cell>
          <cell r="C235" t="str">
            <v>Supplément pour jointoiement au mortier de ciment de pavés en béton pour filet d'eau</v>
          </cell>
          <cell r="D235">
            <v>4</v>
          </cell>
          <cell r="E235" t="str">
            <v>m2</v>
          </cell>
          <cell r="F235">
            <v>8</v>
          </cell>
          <cell r="G235">
            <v>7.49</v>
          </cell>
          <cell r="H235">
            <v>6.37</v>
          </cell>
          <cell r="I235">
            <v>8.61</v>
          </cell>
          <cell r="J235">
            <v>32</v>
          </cell>
          <cell r="K235">
            <v>7.98</v>
          </cell>
          <cell r="L235">
            <v>31.92</v>
          </cell>
          <cell r="M235">
            <v>14</v>
          </cell>
          <cell r="N235">
            <v>56</v>
          </cell>
          <cell r="O235">
            <v>2.8</v>
          </cell>
          <cell r="P235">
            <v>11.2</v>
          </cell>
          <cell r="Q235">
            <v>7</v>
          </cell>
          <cell r="R235">
            <v>28</v>
          </cell>
        </row>
        <row r="236">
          <cell r="C236" t="str">
            <v>Concerne : arrêt B4. Filet d'eau largeur 22cm.</v>
          </cell>
        </row>
        <row r="237">
          <cell r="B237" t="str">
            <v>H4241</v>
          </cell>
          <cell r="C237" t="str">
            <v>Bande de contrebutage en béton préfabriqué, type IID1 : largeur : B = 200 mm, élément de longueur : L = 1 m</v>
          </cell>
          <cell r="D237">
            <v>32</v>
          </cell>
          <cell r="E237" t="str">
            <v>m</v>
          </cell>
          <cell r="F237">
            <v>25</v>
          </cell>
          <cell r="G237">
            <v>25.4</v>
          </cell>
          <cell r="H237">
            <v>21.59</v>
          </cell>
          <cell r="I237">
            <v>29.2</v>
          </cell>
          <cell r="J237">
            <v>800</v>
          </cell>
          <cell r="K237">
            <v>23.69</v>
          </cell>
          <cell r="L237">
            <v>758.08</v>
          </cell>
          <cell r="M237">
            <v>21.29</v>
          </cell>
          <cell r="N237">
            <v>681.28</v>
          </cell>
          <cell r="O237">
            <v>36.5</v>
          </cell>
          <cell r="P237">
            <v>1168</v>
          </cell>
          <cell r="Q237">
            <v>27.1</v>
          </cell>
          <cell r="R237">
            <v>867.2</v>
          </cell>
        </row>
        <row r="238">
          <cell r="C238" t="str">
            <v>Concerne : arrêts B11 - Thieu à Strépy et B15 - Coron à Houdeng-Aimeries</v>
          </cell>
        </row>
        <row r="239">
          <cell r="B239" t="str">
            <v>H4313</v>
          </cell>
          <cell r="C239" t="str">
            <v>Bande de contrebutage en béton coulé sur place, profil type IIA1 : largeur : B = 500 mm, épaisseur : E = 200 mm</v>
          </cell>
          <cell r="D239">
            <v>25</v>
          </cell>
          <cell r="E239" t="str">
            <v>m</v>
          </cell>
          <cell r="F239">
            <v>25</v>
          </cell>
          <cell r="G239">
            <v>37.53</v>
          </cell>
          <cell r="H239">
            <v>31.9</v>
          </cell>
          <cell r="I239">
            <v>43.16</v>
          </cell>
          <cell r="J239">
            <v>625</v>
          </cell>
          <cell r="K239">
            <v>40.06</v>
          </cell>
          <cell r="L239">
            <v>1001.5</v>
          </cell>
          <cell r="M239">
            <v>35</v>
          </cell>
          <cell r="N239">
            <v>875</v>
          </cell>
          <cell r="O239">
            <v>69.540000000000006</v>
          </cell>
          <cell r="P239">
            <v>1738.5</v>
          </cell>
          <cell r="Q239">
            <v>33</v>
          </cell>
          <cell r="R239">
            <v>825</v>
          </cell>
        </row>
        <row r="240">
          <cell r="C240" t="str">
            <v>Concerne : Arrêt B8 - Place à Maurage</v>
          </cell>
        </row>
        <row r="241">
          <cell r="B241" t="str">
            <v>H4353</v>
          </cell>
          <cell r="C241" t="str">
            <v>Bande de contrebutage en béton coulé sur place, profil type IIE1 : largeur : B = 300 mm, épaisseur : E = 200 mm</v>
          </cell>
          <cell r="D241">
            <v>180</v>
          </cell>
          <cell r="E241" t="str">
            <v>m</v>
          </cell>
          <cell r="F241">
            <v>20</v>
          </cell>
          <cell r="G241">
            <v>34.75</v>
          </cell>
          <cell r="H241">
            <v>29.53</v>
          </cell>
          <cell r="I241">
            <v>39.96</v>
          </cell>
          <cell r="J241">
            <v>3600</v>
          </cell>
          <cell r="K241">
            <v>34.090000000000003</v>
          </cell>
          <cell r="L241">
            <v>6136.2</v>
          </cell>
          <cell r="M241">
            <v>23.5</v>
          </cell>
          <cell r="N241">
            <v>4230</v>
          </cell>
          <cell r="O241">
            <v>65.08</v>
          </cell>
          <cell r="P241">
            <v>11714.4</v>
          </cell>
          <cell r="Q241">
            <v>35.4</v>
          </cell>
          <cell r="R241">
            <v>6372</v>
          </cell>
        </row>
        <row r="242">
          <cell r="C242" t="str">
            <v>Concerne : Arrêts B6, B9, B10 et B13</v>
          </cell>
        </row>
        <row r="243">
          <cell r="B243" t="str">
            <v>H4910</v>
          </cell>
          <cell r="C243" t="str">
            <v>Sciage de bande de contrebutage en béton préfabriqué</v>
          </cell>
          <cell r="D243">
            <v>2</v>
          </cell>
          <cell r="E243" t="str">
            <v>p</v>
          </cell>
          <cell r="F243">
            <v>8</v>
          </cell>
          <cell r="G243">
            <v>7.23</v>
          </cell>
          <cell r="H243">
            <v>6.14</v>
          </cell>
          <cell r="I243">
            <v>8.31</v>
          </cell>
          <cell r="J243">
            <v>16</v>
          </cell>
          <cell r="K243">
            <v>5.91</v>
          </cell>
          <cell r="L243">
            <v>11.82</v>
          </cell>
          <cell r="M243">
            <v>7.45</v>
          </cell>
          <cell r="N243">
            <v>14.9</v>
          </cell>
          <cell r="O243">
            <v>9.4</v>
          </cell>
          <cell r="P243">
            <v>18.8</v>
          </cell>
          <cell r="Q243">
            <v>7</v>
          </cell>
          <cell r="R243">
            <v>14</v>
          </cell>
        </row>
        <row r="244">
          <cell r="B244" t="str">
            <v>H4921</v>
          </cell>
          <cell r="C244" t="str">
            <v>Sciage pour bande de contrebutage en béton coulé</v>
          </cell>
          <cell r="D244">
            <v>4</v>
          </cell>
          <cell r="E244" t="str">
            <v>p</v>
          </cell>
          <cell r="F244">
            <v>8</v>
          </cell>
          <cell r="G244">
            <v>6.22</v>
          </cell>
          <cell r="H244">
            <v>5.28</v>
          </cell>
          <cell r="I244">
            <v>7.15</v>
          </cell>
          <cell r="J244">
            <v>32</v>
          </cell>
          <cell r="K244">
            <v>4.43</v>
          </cell>
          <cell r="L244">
            <v>17.72</v>
          </cell>
          <cell r="M244">
            <v>2</v>
          </cell>
          <cell r="N244">
            <v>8</v>
          </cell>
          <cell r="O244">
            <v>9.4</v>
          </cell>
          <cell r="P244">
            <v>37.6</v>
          </cell>
          <cell r="Q244">
            <v>8</v>
          </cell>
          <cell r="R244">
            <v>32</v>
          </cell>
        </row>
        <row r="245">
          <cell r="C245" t="str">
            <v>Concerne : Arrêt B10 - Strepy. Pour les joints de dilatation autour des avaloirs.</v>
          </cell>
        </row>
        <row r="246">
          <cell r="B246" t="str">
            <v>H4922</v>
          </cell>
          <cell r="C246" t="str">
            <v>Joint de dilatation pour bande de contrebutage en béton coulé</v>
          </cell>
          <cell r="D246">
            <v>4</v>
          </cell>
          <cell r="E246" t="str">
            <v>p</v>
          </cell>
          <cell r="F246">
            <v>24</v>
          </cell>
          <cell r="G246">
            <v>4.92</v>
          </cell>
          <cell r="H246">
            <v>4.18</v>
          </cell>
          <cell r="I246">
            <v>5.66</v>
          </cell>
          <cell r="J246">
            <v>96</v>
          </cell>
          <cell r="K246">
            <v>6.6</v>
          </cell>
          <cell r="L246">
            <v>26.4</v>
          </cell>
          <cell r="M246">
            <v>2</v>
          </cell>
          <cell r="N246">
            <v>8</v>
          </cell>
          <cell r="O246">
            <v>3.24</v>
          </cell>
          <cell r="P246">
            <v>12.96</v>
          </cell>
          <cell r="Q246">
            <v>15</v>
          </cell>
          <cell r="R246">
            <v>60</v>
          </cell>
        </row>
        <row r="247">
          <cell r="C247" t="str">
            <v>Concerne : Arrêt B10 - Strepy. Pour les joints de dilatation autour des avaloirs.</v>
          </cell>
        </row>
        <row r="248">
          <cell r="B248" t="str">
            <v>H4930</v>
          </cell>
          <cell r="C248" t="str">
            <v>Joint longitudinal entre bordure et BC en produit de scell.</v>
          </cell>
          <cell r="D248">
            <v>315</v>
          </cell>
          <cell r="E248" t="str">
            <v>m</v>
          </cell>
          <cell r="F248">
            <v>4</v>
          </cell>
          <cell r="G248">
            <v>5.46</v>
          </cell>
          <cell r="H248">
            <v>4.6399999999999997</v>
          </cell>
          <cell r="I248">
            <v>6.27</v>
          </cell>
          <cell r="J248">
            <v>1260</v>
          </cell>
          <cell r="K248">
            <v>6.13</v>
          </cell>
          <cell r="L248">
            <v>1930.95</v>
          </cell>
          <cell r="M248">
            <v>2.5</v>
          </cell>
          <cell r="N248">
            <v>787.5</v>
          </cell>
          <cell r="O248">
            <v>5.51</v>
          </cell>
          <cell r="P248">
            <v>1735.65</v>
          </cell>
          <cell r="Q248">
            <v>5.4</v>
          </cell>
          <cell r="R248">
            <v>1701</v>
          </cell>
        </row>
        <row r="249">
          <cell r="C249" t="str">
            <v>Concerne : joint entre la nouvelle bordure et l'élément linéaire existant en béton</v>
          </cell>
        </row>
        <row r="250">
          <cell r="C250" t="str">
            <v>CHAPITRE I : DRAINAGE ET EGOUTTAGE</v>
          </cell>
        </row>
        <row r="251">
          <cell r="B251" t="str">
            <v>I3333</v>
          </cell>
          <cell r="C251" t="str">
            <v>Tuyau en P.V.C., série SDR 34, diamètre : DN = 160 mm</v>
          </cell>
          <cell r="D251">
            <v>65</v>
          </cell>
          <cell r="E251" t="str">
            <v>m</v>
          </cell>
          <cell r="F251">
            <v>35</v>
          </cell>
          <cell r="G251">
            <v>36.93</v>
          </cell>
          <cell r="H251">
            <v>31.39</v>
          </cell>
          <cell r="I251">
            <v>42.47</v>
          </cell>
          <cell r="J251">
            <v>2275</v>
          </cell>
          <cell r="K251">
            <v>28.66</v>
          </cell>
          <cell r="L251">
            <v>1862.9</v>
          </cell>
          <cell r="M251">
            <v>39.26</v>
          </cell>
          <cell r="N251">
            <v>2551.9</v>
          </cell>
          <cell r="O251">
            <v>49.95</v>
          </cell>
          <cell r="P251">
            <v>3246.75</v>
          </cell>
          <cell r="Q251">
            <v>34.6</v>
          </cell>
          <cell r="R251">
            <v>2249</v>
          </cell>
        </row>
        <row r="252">
          <cell r="C252" t="str">
            <v>Concerne : tuyau de raccordement des avaloirs - Y compris enrobage au sable-ciment, pièces spéciales, coudes,...</v>
          </cell>
        </row>
        <row r="253">
          <cell r="B253" t="str">
            <v>I4231</v>
          </cell>
          <cell r="C253" t="str">
            <v>Raccord de tuyau DN &lt; 250 mm sur tuyau existant</v>
          </cell>
          <cell r="D253">
            <v>7</v>
          </cell>
          <cell r="E253" t="str">
            <v>p</v>
          </cell>
          <cell r="F253">
            <v>75</v>
          </cell>
          <cell r="G253">
            <v>76.540000000000006</v>
          </cell>
          <cell r="H253">
            <v>65.05</v>
          </cell>
          <cell r="I253">
            <v>88.02</v>
          </cell>
          <cell r="J253">
            <v>525</v>
          </cell>
          <cell r="K253">
            <v>103.43</v>
          </cell>
          <cell r="L253">
            <v>724.01</v>
          </cell>
          <cell r="M253">
            <v>51.52</v>
          </cell>
          <cell r="N253">
            <v>360.64</v>
          </cell>
          <cell r="O253">
            <v>78.069999999999993</v>
          </cell>
          <cell r="P253">
            <v>546.49</v>
          </cell>
          <cell r="Q253">
            <v>75</v>
          </cell>
          <cell r="R253">
            <v>525</v>
          </cell>
        </row>
        <row r="254">
          <cell r="C254" t="str">
            <v>Concerne : Raccordement des avaloirs</v>
          </cell>
        </row>
        <row r="255">
          <cell r="B255" t="str">
            <v>I6100-C</v>
          </cell>
          <cell r="C255" t="str">
            <v>Avaloir de remploi en provenance du chantier</v>
          </cell>
          <cell r="D255">
            <v>1</v>
          </cell>
          <cell r="E255" t="str">
            <v>p</v>
          </cell>
          <cell r="F255">
            <v>150</v>
          </cell>
          <cell r="G255">
            <v>139.72999999999999</v>
          </cell>
          <cell r="H255">
            <v>118.77</v>
          </cell>
          <cell r="I255">
            <v>160.68</v>
          </cell>
          <cell r="J255">
            <v>150</v>
          </cell>
          <cell r="K255">
            <v>119.45</v>
          </cell>
          <cell r="L255">
            <v>119.45</v>
          </cell>
          <cell r="M255">
            <v>45.07</v>
          </cell>
          <cell r="N255">
            <v>45.07</v>
          </cell>
          <cell r="O255">
            <v>164.83</v>
          </cell>
          <cell r="P255">
            <v>164.83</v>
          </cell>
          <cell r="Q255">
            <v>160</v>
          </cell>
          <cell r="R255">
            <v>160</v>
          </cell>
        </row>
        <row r="256">
          <cell r="C256" t="str">
            <v>Concerne : arrêt B13 - Jobrette à Houdeng-Aimeries</v>
          </cell>
        </row>
        <row r="257">
          <cell r="B257" t="str">
            <v>I6111</v>
          </cell>
          <cell r="C257" t="str">
            <v>Avaloir, classe D 400, avec coupe-odeur, pour filet d'eau de largeur : B = 30 cm, surface d'absorption : S &gt;= 18 dm2</v>
          </cell>
          <cell r="D257">
            <v>4</v>
          </cell>
          <cell r="E257" t="str">
            <v>p</v>
          </cell>
          <cell r="F257">
            <v>375</v>
          </cell>
          <cell r="G257">
            <v>325.20999999999998</v>
          </cell>
          <cell r="H257">
            <v>276.42</v>
          </cell>
          <cell r="I257">
            <v>373.99</v>
          </cell>
          <cell r="J257">
            <v>1500</v>
          </cell>
          <cell r="K257">
            <v>323.08</v>
          </cell>
          <cell r="L257">
            <v>1292.32</v>
          </cell>
          <cell r="M257">
            <v>325.41000000000003</v>
          </cell>
          <cell r="N257">
            <v>1301.6400000000001</v>
          </cell>
          <cell r="O257">
            <v>442.75</v>
          </cell>
          <cell r="P257">
            <v>1771</v>
          </cell>
          <cell r="Q257">
            <v>325</v>
          </cell>
          <cell r="R257">
            <v>1300</v>
          </cell>
        </row>
        <row r="258">
          <cell r="C258" t="str">
            <v>Concerne : Arrêts B6, B10, B11 et B15</v>
          </cell>
        </row>
        <row r="259">
          <cell r="B259" t="str">
            <v>I6131</v>
          </cell>
          <cell r="C259" t="str">
            <v>Avaloir, classe C 250, avec coupe-odeur, pour filet d'eau de largeur : B = 20 cm, surface d'absorption : S &gt;= 4 dm2</v>
          </cell>
          <cell r="D259">
            <v>2</v>
          </cell>
          <cell r="E259" t="str">
            <v>p</v>
          </cell>
          <cell r="F259">
            <v>325</v>
          </cell>
          <cell r="G259">
            <v>301.08999999999997</v>
          </cell>
          <cell r="H259">
            <v>255.92</v>
          </cell>
          <cell r="I259">
            <v>346.25</v>
          </cell>
          <cell r="J259">
            <v>650</v>
          </cell>
          <cell r="K259">
            <v>317.17</v>
          </cell>
          <cell r="L259">
            <v>634.34</v>
          </cell>
          <cell r="M259">
            <v>277.70999999999998</v>
          </cell>
          <cell r="N259">
            <v>555.41999999999996</v>
          </cell>
          <cell r="O259">
            <v>442.75</v>
          </cell>
          <cell r="P259">
            <v>885.5</v>
          </cell>
          <cell r="Q259">
            <v>285</v>
          </cell>
          <cell r="R259">
            <v>570</v>
          </cell>
        </row>
        <row r="260">
          <cell r="C260" t="str">
            <v>Concerne : arrêts B5 et B15. Avaloir dans le trottoir avec grille réglementaire aux normes PMR.</v>
          </cell>
        </row>
        <row r="261">
          <cell r="C261" t="str">
            <v>CHAPITRE J : PETITS OUVRAGES D'ART</v>
          </cell>
        </row>
        <row r="262">
          <cell r="B262" t="str">
            <v>J8230</v>
          </cell>
          <cell r="C262" t="str">
            <v>Garde-corps métallique avec protection par galvanisation et peinture</v>
          </cell>
          <cell r="D262">
            <v>15</v>
          </cell>
          <cell r="E262" t="str">
            <v>m</v>
          </cell>
          <cell r="F262">
            <v>250</v>
          </cell>
          <cell r="G262">
            <v>375.49</v>
          </cell>
          <cell r="H262">
            <v>319.17</v>
          </cell>
          <cell r="I262">
            <v>431.81</v>
          </cell>
          <cell r="J262">
            <v>3750</v>
          </cell>
          <cell r="K262">
            <v>319.44</v>
          </cell>
          <cell r="L262">
            <v>4791.6000000000004</v>
          </cell>
          <cell r="M262">
            <v>280</v>
          </cell>
          <cell r="N262">
            <v>4200</v>
          </cell>
          <cell r="O262">
            <v>431.54</v>
          </cell>
          <cell r="P262">
            <v>6473.1</v>
          </cell>
          <cell r="Q262">
            <v>570</v>
          </cell>
          <cell r="R262">
            <v>8550</v>
          </cell>
        </row>
        <row r="263">
          <cell r="C263" t="str">
            <v>Concerne : Arrêt B11 - Thieu à Strépy-Bracquegnies. RAL 7036.</v>
          </cell>
        </row>
        <row r="264">
          <cell r="B264" t="str">
            <v>J8301*</v>
          </cell>
          <cell r="C264" t="str">
            <v>Repose de la barrière basse en provenance du poste D2200C. Y compris toutes fournitures et évacuations éventuelles.</v>
          </cell>
          <cell r="D264">
            <v>15</v>
          </cell>
          <cell r="E264" t="str">
            <v>m</v>
          </cell>
          <cell r="F264">
            <v>15</v>
          </cell>
          <cell r="G264">
            <v>41.97</v>
          </cell>
          <cell r="H264">
            <v>35.67</v>
          </cell>
          <cell r="I264">
            <v>48.27</v>
          </cell>
          <cell r="J264">
            <v>225</v>
          </cell>
          <cell r="K264">
            <v>33.94</v>
          </cell>
          <cell r="L264">
            <v>509.1</v>
          </cell>
          <cell r="M264">
            <v>110</v>
          </cell>
          <cell r="N264">
            <v>1650</v>
          </cell>
          <cell r="O264">
            <v>15.5</v>
          </cell>
          <cell r="P264">
            <v>232.5</v>
          </cell>
          <cell r="Q264">
            <v>50</v>
          </cell>
          <cell r="R264">
            <v>750</v>
          </cell>
        </row>
        <row r="265">
          <cell r="C265" t="str">
            <v>Concerne : barrière basse en bois. Arrêt B2 - Clef du Bois - Mons</v>
          </cell>
        </row>
        <row r="266">
          <cell r="B266" t="str">
            <v>J8311</v>
          </cell>
          <cell r="C266" t="str">
            <v>Clôture, hauteur : H &lt; 1,25 m</v>
          </cell>
          <cell r="D266">
            <v>8</v>
          </cell>
          <cell r="E266" t="str">
            <v>m</v>
          </cell>
          <cell r="F266">
            <v>15</v>
          </cell>
          <cell r="G266">
            <v>39.07</v>
          </cell>
          <cell r="H266">
            <v>33.21</v>
          </cell>
          <cell r="I266">
            <v>44.93</v>
          </cell>
          <cell r="J266">
            <v>120</v>
          </cell>
          <cell r="K266">
            <v>16.649999999999999</v>
          </cell>
          <cell r="L266">
            <v>133.19999999999999</v>
          </cell>
          <cell r="M266">
            <v>35</v>
          </cell>
          <cell r="N266">
            <v>280</v>
          </cell>
          <cell r="O266">
            <v>43.14</v>
          </cell>
          <cell r="P266">
            <v>345.12</v>
          </cell>
          <cell r="Q266">
            <v>65</v>
          </cell>
          <cell r="R266">
            <v>520</v>
          </cell>
        </row>
        <row r="267">
          <cell r="C267" t="str">
            <v>Concerne : Clôture en piquet en bois  3 fils barbelés, clôture identique à celle existante. Arrêt B2 - Clef du Bois - Mons. Toutes opérations comprises.</v>
          </cell>
        </row>
        <row r="268">
          <cell r="C268" t="str">
            <v>CHAPITRE L : SIGNALISATION</v>
          </cell>
        </row>
        <row r="269">
          <cell r="B269" t="str">
            <v>L1110-P</v>
          </cell>
          <cell r="C269" t="str">
            <v>Pose de signaux complets, à un ou plusieurs panneaux, superficie totale : S &lt;= 0,5 m2, sur 1 support</v>
          </cell>
          <cell r="D269">
            <v>29</v>
          </cell>
          <cell r="E269" t="str">
            <v>p</v>
          </cell>
          <cell r="F269">
            <v>50</v>
          </cell>
          <cell r="G269">
            <v>63.79</v>
          </cell>
          <cell r="H269">
            <v>54.22</v>
          </cell>
          <cell r="I269">
            <v>73.349999999999994</v>
          </cell>
          <cell r="J269">
            <v>1450</v>
          </cell>
          <cell r="K269">
            <v>56.88</v>
          </cell>
          <cell r="L269">
            <v>1649.52</v>
          </cell>
          <cell r="M269">
            <v>58.63</v>
          </cell>
          <cell r="N269">
            <v>1700.27</v>
          </cell>
          <cell r="O269">
            <v>68.94</v>
          </cell>
          <cell r="P269">
            <v>1999.26</v>
          </cell>
          <cell r="Q269">
            <v>112.5</v>
          </cell>
          <cell r="R269">
            <v>3262.5</v>
          </cell>
        </row>
        <row r="270">
          <cell r="C270" t="str">
            <v>Concerne : Panneau bus. Pose de nouveaux panneaux fournis par le TEC - Contact : Mr Robin 065/40.49.67.</v>
          </cell>
        </row>
        <row r="271">
          <cell r="B271" t="str">
            <v>L1110-P</v>
          </cell>
          <cell r="C271" t="str">
            <v>Pose de signaux complets, à un ou plusieurs panneaux, superficie totale : S &lt;= 0,5 m2, sur 1 support</v>
          </cell>
          <cell r="D271">
            <v>4</v>
          </cell>
          <cell r="E271" t="str">
            <v>p</v>
          </cell>
          <cell r="F271">
            <v>50</v>
          </cell>
          <cell r="G271">
            <v>63.79</v>
          </cell>
          <cell r="H271">
            <v>54.22</v>
          </cell>
          <cell r="I271">
            <v>73.349999999999994</v>
          </cell>
          <cell r="J271">
            <v>200</v>
          </cell>
          <cell r="K271">
            <v>56.88</v>
          </cell>
          <cell r="L271">
            <v>227.52</v>
          </cell>
          <cell r="M271">
            <v>58.63</v>
          </cell>
          <cell r="N271">
            <v>234.52</v>
          </cell>
          <cell r="O271">
            <v>68.94</v>
          </cell>
          <cell r="P271">
            <v>275.76</v>
          </cell>
          <cell r="Q271">
            <v>75</v>
          </cell>
          <cell r="R271">
            <v>300</v>
          </cell>
        </row>
        <row r="272">
          <cell r="C272" t="str">
            <v>Concerne : Panneau de signalisation en provenance du démontage</v>
          </cell>
        </row>
        <row r="273">
          <cell r="B273" t="str">
            <v>L1220-P</v>
          </cell>
          <cell r="C273" t="str">
            <v>Pose de signaux complets, à un ou plusieurs panneaux, superficie totale : 0,5 &lt; S &lt;= 1 m2, sur 2 supports</v>
          </cell>
          <cell r="D273">
            <v>1</v>
          </cell>
          <cell r="E273" t="str">
            <v>p</v>
          </cell>
          <cell r="F273">
            <v>60</v>
          </cell>
          <cell r="G273">
            <v>110.65</v>
          </cell>
          <cell r="H273">
            <v>94.05</v>
          </cell>
          <cell r="I273">
            <v>127.25</v>
          </cell>
          <cell r="J273">
            <v>60</v>
          </cell>
          <cell r="K273">
            <v>99.49</v>
          </cell>
          <cell r="L273">
            <v>99.49</v>
          </cell>
          <cell r="M273">
            <v>144.52000000000001</v>
          </cell>
          <cell r="N273">
            <v>144.52000000000001</v>
          </cell>
          <cell r="O273">
            <v>108.8</v>
          </cell>
          <cell r="P273">
            <v>108.8</v>
          </cell>
          <cell r="Q273">
            <v>112.5</v>
          </cell>
          <cell r="R273">
            <v>112.5</v>
          </cell>
        </row>
        <row r="274">
          <cell r="C274" t="str">
            <v>Concerne : Panneau directionnel en provenance du démontage. Arrêt B4 - Monument à Havré</v>
          </cell>
        </row>
        <row r="275">
          <cell r="B275" t="str">
            <v>L1310-P</v>
          </cell>
          <cell r="C275" t="str">
            <v>Pose de signaux complets (film type 1), à un ou plusieurs panneaux, superficie totale : 1 &lt; S &lt;= 3 m2, sur 1 support</v>
          </cell>
          <cell r="D275">
            <v>1</v>
          </cell>
          <cell r="E275" t="str">
            <v>p</v>
          </cell>
          <cell r="F275">
            <v>60</v>
          </cell>
          <cell r="G275">
            <v>171.12</v>
          </cell>
          <cell r="H275">
            <v>145.44999999999999</v>
          </cell>
          <cell r="I275">
            <v>196.79</v>
          </cell>
          <cell r="J275">
            <v>60</v>
          </cell>
          <cell r="K275">
            <v>196.11</v>
          </cell>
          <cell r="L275">
            <v>196.11</v>
          </cell>
          <cell r="M275">
            <v>192.24</v>
          </cell>
          <cell r="N275">
            <v>192.24</v>
          </cell>
          <cell r="O275">
            <v>68.94</v>
          </cell>
          <cell r="P275">
            <v>68.94</v>
          </cell>
          <cell r="Q275">
            <v>150</v>
          </cell>
          <cell r="R275">
            <v>150</v>
          </cell>
        </row>
        <row r="276">
          <cell r="C276" t="str">
            <v>Concerne : Panneau de signalisation autorelevable en provenance du démonatge. Arrêt B6 - Eglise à Boussoit</v>
          </cell>
        </row>
        <row r="277">
          <cell r="C277" t="str">
            <v>CHAPITRE M : TRAVAUX D'ENTRETIEN ET DE REPARATION</v>
          </cell>
        </row>
        <row r="278">
          <cell r="B278" t="str">
            <v>M1910</v>
          </cell>
          <cell r="C278" t="str">
            <v>Mise à niveau de trappillons</v>
          </cell>
          <cell r="D278">
            <v>6</v>
          </cell>
          <cell r="E278" t="str">
            <v>p</v>
          </cell>
          <cell r="F278">
            <v>225</v>
          </cell>
          <cell r="G278">
            <v>135.56</v>
          </cell>
          <cell r="H278">
            <v>115.22</v>
          </cell>
          <cell r="I278">
            <v>155.88999999999999</v>
          </cell>
          <cell r="J278">
            <v>1350</v>
          </cell>
          <cell r="K278">
            <v>123.71</v>
          </cell>
          <cell r="L278">
            <v>742.26</v>
          </cell>
          <cell r="M278">
            <v>147.4</v>
          </cell>
          <cell r="N278">
            <v>884.4</v>
          </cell>
          <cell r="O278">
            <v>119.88</v>
          </cell>
          <cell r="P278">
            <v>719.28</v>
          </cell>
          <cell r="Q278">
            <v>160</v>
          </cell>
          <cell r="R278">
            <v>960</v>
          </cell>
        </row>
        <row r="279">
          <cell r="B279" t="str">
            <v>M1940</v>
          </cell>
          <cell r="C279" t="str">
            <v>Mise à niveau de soupiraux</v>
          </cell>
          <cell r="D279">
            <v>6</v>
          </cell>
          <cell r="E279" t="str">
            <v>p</v>
          </cell>
          <cell r="F279">
            <v>120</v>
          </cell>
          <cell r="G279">
            <v>87.69</v>
          </cell>
          <cell r="H279">
            <v>74.540000000000006</v>
          </cell>
          <cell r="I279">
            <v>100.84</v>
          </cell>
          <cell r="J279">
            <v>720</v>
          </cell>
          <cell r="K279">
            <v>62.88</v>
          </cell>
          <cell r="L279">
            <v>377.28</v>
          </cell>
          <cell r="M279">
            <v>124.93</v>
          </cell>
          <cell r="N279">
            <v>749.58</v>
          </cell>
          <cell r="O279">
            <v>29.97</v>
          </cell>
          <cell r="P279">
            <v>179.82</v>
          </cell>
          <cell r="Q279">
            <v>112.5</v>
          </cell>
          <cell r="R279">
            <v>675</v>
          </cell>
        </row>
        <row r="280">
          <cell r="B280" t="str">
            <v>M1950</v>
          </cell>
          <cell r="C280" t="str">
            <v>Mise à niveau de bouches à clé</v>
          </cell>
          <cell r="D280">
            <v>15</v>
          </cell>
          <cell r="E280" t="str">
            <v>p</v>
          </cell>
          <cell r="F280">
            <v>50</v>
          </cell>
          <cell r="G280">
            <v>25.06</v>
          </cell>
          <cell r="H280">
            <v>21.3</v>
          </cell>
          <cell r="I280">
            <v>28.81</v>
          </cell>
          <cell r="J280">
            <v>750</v>
          </cell>
          <cell r="K280">
            <v>19.7</v>
          </cell>
          <cell r="L280">
            <v>295.5</v>
          </cell>
          <cell r="M280">
            <v>20.14</v>
          </cell>
          <cell r="N280">
            <v>302.10000000000002</v>
          </cell>
          <cell r="O280">
            <v>29.97</v>
          </cell>
          <cell r="P280">
            <v>449.55</v>
          </cell>
          <cell r="Q280">
            <v>35</v>
          </cell>
          <cell r="R280">
            <v>525</v>
          </cell>
        </row>
        <row r="281">
          <cell r="B281" t="str">
            <v>M1960</v>
          </cell>
          <cell r="C281" t="str">
            <v>Mise à niveau de trappillons de bouches d'incendie</v>
          </cell>
          <cell r="D281">
            <v>2</v>
          </cell>
          <cell r="E281" t="str">
            <v>p</v>
          </cell>
          <cell r="F281">
            <v>120</v>
          </cell>
          <cell r="G281">
            <v>56.45</v>
          </cell>
          <cell r="H281">
            <v>47.98</v>
          </cell>
          <cell r="I281">
            <v>64.91</v>
          </cell>
          <cell r="J281">
            <v>240</v>
          </cell>
          <cell r="K281">
            <v>62.88</v>
          </cell>
          <cell r="L281">
            <v>125.76</v>
          </cell>
          <cell r="M281">
            <v>50.01</v>
          </cell>
          <cell r="N281">
            <v>100.02</v>
          </cell>
          <cell r="O281">
            <v>39.96</v>
          </cell>
          <cell r="P281">
            <v>79.92</v>
          </cell>
          <cell r="Q281">
            <v>75</v>
          </cell>
          <cell r="R281">
            <v>150</v>
          </cell>
        </row>
        <row r="282">
          <cell r="B282" t="str">
            <v>M1970</v>
          </cell>
          <cell r="C282" t="str">
            <v>Mise à niveau de pavés repères</v>
          </cell>
          <cell r="D282">
            <v>15</v>
          </cell>
          <cell r="E282" t="str">
            <v>p</v>
          </cell>
          <cell r="F282">
            <v>50</v>
          </cell>
          <cell r="G282">
            <v>28.99</v>
          </cell>
          <cell r="H282">
            <v>24.64</v>
          </cell>
          <cell r="I282">
            <v>33.33</v>
          </cell>
          <cell r="J282">
            <v>750</v>
          </cell>
          <cell r="K282">
            <v>19.7</v>
          </cell>
          <cell r="L282">
            <v>295.5</v>
          </cell>
          <cell r="M282">
            <v>39.61</v>
          </cell>
          <cell r="N282">
            <v>594.15</v>
          </cell>
          <cell r="O282">
            <v>29.97</v>
          </cell>
          <cell r="P282">
            <v>449.55</v>
          </cell>
          <cell r="Q282">
            <v>28</v>
          </cell>
          <cell r="R282">
            <v>420</v>
          </cell>
        </row>
        <row r="283">
          <cell r="B283" t="str">
            <v>M5210-E</v>
          </cell>
          <cell r="C283" t="str">
            <v>Pavage en pavés de béton, démolition sélective avec évacuation</v>
          </cell>
          <cell r="D283">
            <v>5</v>
          </cell>
          <cell r="E283" t="str">
            <v>m2</v>
          </cell>
          <cell r="F283">
            <v>10</v>
          </cell>
          <cell r="G283">
            <v>8.2799999999999994</v>
          </cell>
          <cell r="H283">
            <v>7.04</v>
          </cell>
          <cell r="I283">
            <v>9.52</v>
          </cell>
          <cell r="J283">
            <v>50</v>
          </cell>
          <cell r="K283">
            <v>3.87</v>
          </cell>
          <cell r="L283">
            <v>19.350000000000001</v>
          </cell>
          <cell r="M283">
            <v>17.21</v>
          </cell>
          <cell r="N283">
            <v>86.05</v>
          </cell>
          <cell r="O283">
            <v>5.31</v>
          </cell>
          <cell r="P283">
            <v>26.55</v>
          </cell>
          <cell r="Q283">
            <v>11.25</v>
          </cell>
          <cell r="R283">
            <v>56.25</v>
          </cell>
        </row>
        <row r="284">
          <cell r="C284" t="str">
            <v>Concerne : pour le ragréage</v>
          </cell>
        </row>
        <row r="285">
          <cell r="B285" t="str">
            <v>M5220-C</v>
          </cell>
          <cell r="C285" t="str">
            <v>Pavage en pavés de béton, démontage en vue d'une réutilisation sur le chantier</v>
          </cell>
          <cell r="D285">
            <v>10</v>
          </cell>
          <cell r="E285" t="str">
            <v>m2</v>
          </cell>
          <cell r="F285">
            <v>5</v>
          </cell>
          <cell r="G285">
            <v>7.06</v>
          </cell>
          <cell r="H285">
            <v>6</v>
          </cell>
          <cell r="I285">
            <v>8.1199999999999992</v>
          </cell>
          <cell r="J285">
            <v>50</v>
          </cell>
          <cell r="K285">
            <v>6.62</v>
          </cell>
          <cell r="L285">
            <v>66.2</v>
          </cell>
          <cell r="M285">
            <v>8.15</v>
          </cell>
          <cell r="N285">
            <v>81.5</v>
          </cell>
          <cell r="O285">
            <v>5.31</v>
          </cell>
          <cell r="P285">
            <v>53.1</v>
          </cell>
          <cell r="Q285">
            <v>7.5</v>
          </cell>
          <cell r="R285">
            <v>75</v>
          </cell>
        </row>
        <row r="286">
          <cell r="C286" t="str">
            <v>Concerne : pour le ragréage  Arrêt B7 - Viaduc- Maurage - Pavés en béton en parking</v>
          </cell>
        </row>
        <row r="287">
          <cell r="B287" t="str">
            <v>M5230-P</v>
          </cell>
          <cell r="C287" t="str">
            <v>Pavage en pavés de béton, pose</v>
          </cell>
          <cell r="D287">
            <v>15</v>
          </cell>
          <cell r="E287" t="str">
            <v>m2</v>
          </cell>
          <cell r="F287">
            <v>15</v>
          </cell>
          <cell r="G287">
            <v>19.04</v>
          </cell>
          <cell r="H287">
            <v>16.18</v>
          </cell>
          <cell r="I287">
            <v>21.9</v>
          </cell>
          <cell r="J287">
            <v>225</v>
          </cell>
          <cell r="K287">
            <v>19.399999999999999</v>
          </cell>
          <cell r="L287">
            <v>291</v>
          </cell>
          <cell r="M287">
            <v>19.91</v>
          </cell>
          <cell r="N287">
            <v>298.64999999999998</v>
          </cell>
          <cell r="O287">
            <v>18.68</v>
          </cell>
          <cell r="P287">
            <v>280.2</v>
          </cell>
          <cell r="Q287">
            <v>18</v>
          </cell>
          <cell r="R287">
            <v>270</v>
          </cell>
        </row>
        <row r="288">
          <cell r="C288" t="str">
            <v>Concerne : pour le ragréage et l'Arrêt B7 - Viaduc- Maurage - Pavés en béton en parking</v>
          </cell>
        </row>
        <row r="289">
          <cell r="B289" t="str">
            <v>M5240-F</v>
          </cell>
          <cell r="C289" t="str">
            <v>Pavage en pavés de béton, fourniture de pavés neufs</v>
          </cell>
          <cell r="D289">
            <v>5</v>
          </cell>
          <cell r="E289" t="str">
            <v>m2</v>
          </cell>
          <cell r="F289">
            <v>22</v>
          </cell>
          <cell r="G289">
            <v>11.83</v>
          </cell>
          <cell r="H289">
            <v>10.050000000000001</v>
          </cell>
          <cell r="I289">
            <v>13.6</v>
          </cell>
          <cell r="J289">
            <v>110</v>
          </cell>
          <cell r="K289">
            <v>9.91</v>
          </cell>
          <cell r="L289">
            <v>49.55</v>
          </cell>
          <cell r="M289">
            <v>15.06</v>
          </cell>
          <cell r="N289">
            <v>75.3</v>
          </cell>
          <cell r="O289">
            <v>11.65</v>
          </cell>
          <cell r="P289">
            <v>58.25</v>
          </cell>
          <cell r="Q289">
            <v>12</v>
          </cell>
          <cell r="R289">
            <v>60</v>
          </cell>
        </row>
        <row r="290">
          <cell r="C290" t="str">
            <v>Concerne : pour le ragréage</v>
          </cell>
        </row>
        <row r="291">
          <cell r="B291" t="str">
            <v>M5250</v>
          </cell>
          <cell r="C291" t="str">
            <v>Pavage en pavés de béton, sciage des pavés</v>
          </cell>
          <cell r="D291">
            <v>1</v>
          </cell>
          <cell r="E291" t="str">
            <v>m</v>
          </cell>
          <cell r="F291">
            <v>6</v>
          </cell>
          <cell r="G291">
            <v>7.09</v>
          </cell>
          <cell r="H291">
            <v>6.02</v>
          </cell>
          <cell r="I291">
            <v>8.15</v>
          </cell>
          <cell r="J291">
            <v>6</v>
          </cell>
          <cell r="K291">
            <v>7.17</v>
          </cell>
          <cell r="L291">
            <v>7.17</v>
          </cell>
          <cell r="M291">
            <v>7.77</v>
          </cell>
          <cell r="N291">
            <v>7.77</v>
          </cell>
          <cell r="O291">
            <v>5.61</v>
          </cell>
          <cell r="P291">
            <v>5.61</v>
          </cell>
          <cell r="Q291">
            <v>7</v>
          </cell>
          <cell r="R291">
            <v>7</v>
          </cell>
        </row>
        <row r="292">
          <cell r="B292" t="str">
            <v>M5310-E</v>
          </cell>
          <cell r="C292" t="str">
            <v>Dallage de béton, démolition sélective avec évacuation</v>
          </cell>
          <cell r="D292">
            <v>3</v>
          </cell>
          <cell r="E292" t="str">
            <v>m2</v>
          </cell>
          <cell r="F292">
            <v>6</v>
          </cell>
          <cell r="G292">
            <v>5.54</v>
          </cell>
          <cell r="H292">
            <v>4.71</v>
          </cell>
          <cell r="I292">
            <v>6.37</v>
          </cell>
          <cell r="J292">
            <v>18</v>
          </cell>
          <cell r="K292">
            <v>3.87</v>
          </cell>
          <cell r="L292">
            <v>11.61</v>
          </cell>
          <cell r="M292">
            <v>5.77</v>
          </cell>
          <cell r="N292">
            <v>17.309999999999999</v>
          </cell>
          <cell r="O292">
            <v>5.31</v>
          </cell>
          <cell r="P292">
            <v>15.93</v>
          </cell>
          <cell r="Q292">
            <v>12.5</v>
          </cell>
          <cell r="R292">
            <v>37.5</v>
          </cell>
        </row>
        <row r="293">
          <cell r="C293" t="str">
            <v>Concerne : pour le ragréage</v>
          </cell>
        </row>
        <row r="294">
          <cell r="B294" t="str">
            <v>M5320-C</v>
          </cell>
          <cell r="C294" t="str">
            <v>Dallage de béton, démontage en vue d'une réutilisation sur le chantier</v>
          </cell>
          <cell r="D294">
            <v>17</v>
          </cell>
          <cell r="E294" t="str">
            <v>m2</v>
          </cell>
          <cell r="F294">
            <v>10</v>
          </cell>
          <cell r="G294">
            <v>5.97</v>
          </cell>
          <cell r="H294">
            <v>5.07</v>
          </cell>
          <cell r="I294">
            <v>6.86</v>
          </cell>
          <cell r="J294">
            <v>170</v>
          </cell>
          <cell r="K294">
            <v>6.62</v>
          </cell>
          <cell r="L294">
            <v>112.54</v>
          </cell>
          <cell r="M294">
            <v>3.98</v>
          </cell>
          <cell r="N294">
            <v>67.66</v>
          </cell>
          <cell r="O294">
            <v>5.31</v>
          </cell>
          <cell r="P294">
            <v>90.27</v>
          </cell>
          <cell r="Q294">
            <v>17.600000000000001</v>
          </cell>
          <cell r="R294">
            <v>299.2</v>
          </cell>
        </row>
        <row r="295">
          <cell r="C295" t="str">
            <v>Concerne : pour le ragréage et dans l'abri Arrêt - B12 rue Neuve à Houdeng</v>
          </cell>
        </row>
        <row r="296">
          <cell r="B296" t="str">
            <v>M5330-P</v>
          </cell>
          <cell r="C296" t="str">
            <v>Dallage de béton, pose</v>
          </cell>
          <cell r="D296">
            <v>20</v>
          </cell>
          <cell r="E296" t="str">
            <v>m2</v>
          </cell>
          <cell r="F296">
            <v>10</v>
          </cell>
          <cell r="G296">
            <v>33.71</v>
          </cell>
          <cell r="H296">
            <v>28.65</v>
          </cell>
          <cell r="I296">
            <v>38.770000000000003</v>
          </cell>
          <cell r="J296">
            <v>200</v>
          </cell>
          <cell r="K296">
            <v>27.04</v>
          </cell>
          <cell r="L296">
            <v>540.79999999999995</v>
          </cell>
          <cell r="M296">
            <v>34.22</v>
          </cell>
          <cell r="N296">
            <v>684.4</v>
          </cell>
          <cell r="O296">
            <v>33.200000000000003</v>
          </cell>
          <cell r="P296">
            <v>664</v>
          </cell>
          <cell r="Q296">
            <v>45</v>
          </cell>
          <cell r="R296">
            <v>900</v>
          </cell>
        </row>
        <row r="297">
          <cell r="C297" t="str">
            <v>Concerne : pour le ragréage et dans l'abri Arrêt - B12 rue Neuve à Houdeng</v>
          </cell>
        </row>
        <row r="298">
          <cell r="B298" t="str">
            <v>M5340-F</v>
          </cell>
          <cell r="C298" t="str">
            <v>Dallage de béton, fourniture de dalle neuve</v>
          </cell>
          <cell r="D298">
            <v>3</v>
          </cell>
          <cell r="E298" t="str">
            <v>m2</v>
          </cell>
          <cell r="F298">
            <v>15</v>
          </cell>
          <cell r="G298">
            <v>10.56</v>
          </cell>
          <cell r="H298">
            <v>8.9700000000000006</v>
          </cell>
          <cell r="I298">
            <v>12.14</v>
          </cell>
          <cell r="J298">
            <v>45</v>
          </cell>
          <cell r="K298">
            <v>10.11</v>
          </cell>
          <cell r="L298">
            <v>30.33</v>
          </cell>
          <cell r="M298">
            <v>16.36</v>
          </cell>
          <cell r="N298">
            <v>49.08</v>
          </cell>
          <cell r="O298">
            <v>9.56</v>
          </cell>
          <cell r="P298">
            <v>28.68</v>
          </cell>
          <cell r="Q298">
            <v>11</v>
          </cell>
          <cell r="R298">
            <v>33</v>
          </cell>
        </row>
        <row r="299">
          <cell r="C299" t="str">
            <v>Concerne : pour le ragréage</v>
          </cell>
        </row>
        <row r="300">
          <cell r="C300" t="str">
            <v>CHAPITRE O : GAZONNEMENTS, PLANTATIONS ET MOBILIER URBAIN</v>
          </cell>
        </row>
        <row r="301">
          <cell r="B301" t="str">
            <v>O1212</v>
          </cell>
          <cell r="C301" t="str">
            <v>Mise sous profil</v>
          </cell>
          <cell r="D301">
            <v>150</v>
          </cell>
          <cell r="E301" t="str">
            <v>m2</v>
          </cell>
          <cell r="F301">
            <v>3</v>
          </cell>
          <cell r="G301">
            <v>2.36</v>
          </cell>
          <cell r="H301">
            <v>2</v>
          </cell>
          <cell r="I301">
            <v>2.71</v>
          </cell>
          <cell r="J301">
            <v>450</v>
          </cell>
          <cell r="K301">
            <v>1.97</v>
          </cell>
          <cell r="L301">
            <v>295.5</v>
          </cell>
          <cell r="M301">
            <v>2.5</v>
          </cell>
          <cell r="N301">
            <v>375</v>
          </cell>
          <cell r="O301">
            <v>2.21</v>
          </cell>
          <cell r="P301">
            <v>331.5</v>
          </cell>
          <cell r="Q301">
            <v>5.46</v>
          </cell>
          <cell r="R301">
            <v>819</v>
          </cell>
        </row>
        <row r="302">
          <cell r="C302" t="str">
            <v>Concerne : remise sous profil de talus et d'accotements</v>
          </cell>
        </row>
        <row r="303">
          <cell r="B303" t="str">
            <v>O1322</v>
          </cell>
          <cell r="C303" t="str">
            <v>Amélioration du sol par engrais organique non rémanent</v>
          </cell>
          <cell r="D303">
            <v>4</v>
          </cell>
          <cell r="E303" t="str">
            <v>kg</v>
          </cell>
          <cell r="F303">
            <v>5</v>
          </cell>
          <cell r="G303">
            <v>16.77</v>
          </cell>
          <cell r="H303">
            <v>14.25</v>
          </cell>
          <cell r="I303">
            <v>19.29</v>
          </cell>
          <cell r="J303">
            <v>20</v>
          </cell>
          <cell r="K303">
            <v>13.54</v>
          </cell>
          <cell r="L303">
            <v>54.16</v>
          </cell>
          <cell r="M303">
            <v>65</v>
          </cell>
          <cell r="N303">
            <v>260</v>
          </cell>
          <cell r="O303">
            <v>8.6300000000000008</v>
          </cell>
          <cell r="P303">
            <v>34.520000000000003</v>
          </cell>
          <cell r="Q303">
            <v>20</v>
          </cell>
          <cell r="R303">
            <v>80</v>
          </cell>
        </row>
        <row r="304">
          <cell r="C304" t="str">
            <v>Concerne : arrêt B4 - Monument - Havré. Pour la plantation de la haie</v>
          </cell>
        </row>
        <row r="305">
          <cell r="B305" t="str">
            <v>O1621</v>
          </cell>
          <cell r="C305" t="str">
            <v>Remblais pour zones de plantation : terre arable</v>
          </cell>
          <cell r="D305">
            <v>2</v>
          </cell>
          <cell r="E305" t="str">
            <v>m3</v>
          </cell>
          <cell r="F305">
            <v>80</v>
          </cell>
          <cell r="G305">
            <v>40.86</v>
          </cell>
          <cell r="H305">
            <v>34.729999999999997</v>
          </cell>
          <cell r="I305">
            <v>46.98</v>
          </cell>
          <cell r="J305">
            <v>160</v>
          </cell>
          <cell r="K305">
            <v>37.92</v>
          </cell>
          <cell r="L305">
            <v>75.84</v>
          </cell>
          <cell r="M305">
            <v>70.44</v>
          </cell>
          <cell r="N305">
            <v>140.88</v>
          </cell>
          <cell r="O305">
            <v>43.79</v>
          </cell>
          <cell r="P305">
            <v>87.58</v>
          </cell>
          <cell r="Q305">
            <v>25</v>
          </cell>
          <cell r="R305">
            <v>50</v>
          </cell>
        </row>
        <row r="306">
          <cell r="C306" t="str">
            <v>Concerne : arrêt B4 - Monument - Havré. Pour la plantation de la haie</v>
          </cell>
        </row>
        <row r="307">
          <cell r="B307" t="str">
            <v>O2210</v>
          </cell>
          <cell r="C307" t="str">
            <v>Gazonnement par semis de pelouse</v>
          </cell>
          <cell r="D307">
            <v>120</v>
          </cell>
          <cell r="E307" t="str">
            <v>m2</v>
          </cell>
          <cell r="F307">
            <v>3.5</v>
          </cell>
          <cell r="G307">
            <v>2.4300000000000002</v>
          </cell>
          <cell r="H307">
            <v>2.0699999999999998</v>
          </cell>
          <cell r="I307">
            <v>2.79</v>
          </cell>
          <cell r="J307">
            <v>420</v>
          </cell>
          <cell r="K307">
            <v>2.27</v>
          </cell>
          <cell r="L307">
            <v>272.39999999999998</v>
          </cell>
          <cell r="M307">
            <v>2.2000000000000002</v>
          </cell>
          <cell r="N307">
            <v>264</v>
          </cell>
          <cell r="O307">
            <v>2.59</v>
          </cell>
          <cell r="P307">
            <v>310.8</v>
          </cell>
          <cell r="Q307">
            <v>3</v>
          </cell>
          <cell r="R307">
            <v>360</v>
          </cell>
        </row>
        <row r="308">
          <cell r="C308" t="str">
            <v>Concerne : accotements engazonnés</v>
          </cell>
        </row>
        <row r="309">
          <cell r="B309" t="str">
            <v>O4530-21</v>
          </cell>
          <cell r="C309" t="str">
            <v>Plantation de plant forestier, hauteur : 80 &lt; H &lt;= 100 cm : Ligustrum vulgare</v>
          </cell>
          <cell r="D309">
            <v>40</v>
          </cell>
          <cell r="E309" t="str">
            <v>p</v>
          </cell>
          <cell r="F309">
            <v>2.5</v>
          </cell>
          <cell r="G309">
            <v>6.82</v>
          </cell>
          <cell r="H309">
            <v>5.79</v>
          </cell>
          <cell r="I309">
            <v>7.84</v>
          </cell>
          <cell r="J309">
            <v>100</v>
          </cell>
          <cell r="K309">
            <v>4.26</v>
          </cell>
          <cell r="L309">
            <v>170.4</v>
          </cell>
          <cell r="M309">
            <v>5</v>
          </cell>
          <cell r="N309">
            <v>200</v>
          </cell>
          <cell r="O309">
            <v>8.6300000000000008</v>
          </cell>
          <cell r="P309">
            <v>345.2</v>
          </cell>
          <cell r="Q309">
            <v>13.2</v>
          </cell>
          <cell r="R309">
            <v>528</v>
          </cell>
        </row>
        <row r="310">
          <cell r="C310" t="str">
            <v>Concerne : Arrêt B4 - Monument à Havré. Pour la plantation de la haie</v>
          </cell>
        </row>
        <row r="311">
          <cell r="B311" t="str">
            <v>O4921</v>
          </cell>
          <cell r="C311" t="str">
            <v>Clôture pour tuteurage de haie basse : H = 0,80 m</v>
          </cell>
          <cell r="D311">
            <v>8</v>
          </cell>
          <cell r="E311" t="str">
            <v>m</v>
          </cell>
          <cell r="F311">
            <v>12</v>
          </cell>
          <cell r="G311">
            <v>21.35</v>
          </cell>
          <cell r="H311">
            <v>18.149999999999999</v>
          </cell>
          <cell r="I311">
            <v>24.55</v>
          </cell>
          <cell r="J311">
            <v>96</v>
          </cell>
          <cell r="K311">
            <v>17.7</v>
          </cell>
          <cell r="L311">
            <v>141.6</v>
          </cell>
          <cell r="M311">
            <v>25</v>
          </cell>
          <cell r="N311">
            <v>200</v>
          </cell>
          <cell r="O311">
            <v>8.6300000000000008</v>
          </cell>
          <cell r="P311">
            <v>69.040000000000006</v>
          </cell>
          <cell r="Q311">
            <v>30</v>
          </cell>
          <cell r="R311">
            <v>240</v>
          </cell>
        </row>
        <row r="312">
          <cell r="C312" t="str">
            <v>Concerne : Arrêt B4 - Monument - Havré. Pour la plantation de la haie</v>
          </cell>
        </row>
        <row r="313">
          <cell r="B313" t="str">
            <v>O7002*</v>
          </cell>
          <cell r="C313" t="str">
            <v>Dépose et repose d'abribus sur le lieux existant pour la mise à niveau ou le déplacement de ceux-ci. Abribus publicitaire.</v>
          </cell>
          <cell r="D313">
            <v>1</v>
          </cell>
          <cell r="E313" t="str">
            <v>p</v>
          </cell>
          <cell r="F313">
            <v>1665</v>
          </cell>
          <cell r="G313">
            <v>2319.38</v>
          </cell>
          <cell r="H313">
            <v>1971.47</v>
          </cell>
          <cell r="I313">
            <v>2667.29</v>
          </cell>
          <cell r="J313">
            <v>1665</v>
          </cell>
          <cell r="K313">
            <v>564.9</v>
          </cell>
          <cell r="L313">
            <v>564.9</v>
          </cell>
          <cell r="M313">
            <v>3500</v>
          </cell>
          <cell r="N313">
            <v>3500</v>
          </cell>
          <cell r="O313">
            <v>3388.76</v>
          </cell>
          <cell r="P313">
            <v>3388.76</v>
          </cell>
          <cell r="Q313">
            <v>1250</v>
          </cell>
          <cell r="R313">
            <v>1250</v>
          </cell>
        </row>
        <row r="314">
          <cell r="C314" t="str">
            <v>Concerne : Arrêt B12 - Neuve - Houdeng-Aimeries. Selon les directives et en coordination avec le publiciste "Clearchannel".</v>
          </cell>
        </row>
        <row r="315">
          <cell r="B315" t="str">
            <v>O7130</v>
          </cell>
          <cell r="C315" t="str">
            <v>Mobilier urbain : banc</v>
          </cell>
          <cell r="D315">
            <v>5</v>
          </cell>
          <cell r="E315" t="str">
            <v>p</v>
          </cell>
          <cell r="F315">
            <v>1200</v>
          </cell>
          <cell r="G315">
            <v>1823.76</v>
          </cell>
          <cell r="H315">
            <v>1550.19</v>
          </cell>
          <cell r="I315">
            <v>2097.3200000000002</v>
          </cell>
          <cell r="J315">
            <v>6000</v>
          </cell>
          <cell r="K315">
            <v>2188.13</v>
          </cell>
          <cell r="L315">
            <v>10940.65</v>
          </cell>
          <cell r="M315">
            <v>1459.38</v>
          </cell>
          <cell r="N315">
            <v>7296.9</v>
          </cell>
          <cell r="O315">
            <v>1262.3900000000001</v>
          </cell>
          <cell r="P315">
            <v>6311.95</v>
          </cell>
          <cell r="Q315">
            <v>2330</v>
          </cell>
          <cell r="R315">
            <v>11650</v>
          </cell>
        </row>
        <row r="316">
          <cell r="C316" t="str">
            <v>Concerne : Arrêts B1, B2, B3 et B5. Modèle de la Ville de Mons. RAL 7022. Voir descriptif au CSC.</v>
          </cell>
        </row>
        <row r="317">
          <cell r="B317" t="str">
            <v>O7130</v>
          </cell>
          <cell r="C317" t="str">
            <v>Mobilier urbain : banc</v>
          </cell>
          <cell r="D317">
            <v>5</v>
          </cell>
          <cell r="E317" t="str">
            <v>p</v>
          </cell>
          <cell r="F317">
            <v>1500</v>
          </cell>
          <cell r="G317">
            <v>1457.35</v>
          </cell>
          <cell r="H317">
            <v>1238.75</v>
          </cell>
          <cell r="I317">
            <v>1675.95</v>
          </cell>
          <cell r="J317">
            <v>7500</v>
          </cell>
          <cell r="K317">
            <v>1374.7</v>
          </cell>
          <cell r="L317">
            <v>6873.5</v>
          </cell>
          <cell r="M317">
            <v>2303.36</v>
          </cell>
          <cell r="N317">
            <v>11516.8</v>
          </cell>
          <cell r="O317">
            <v>1197.6500000000001</v>
          </cell>
          <cell r="P317">
            <v>5988.25</v>
          </cell>
          <cell r="Q317">
            <v>1540</v>
          </cell>
          <cell r="R317">
            <v>7700</v>
          </cell>
        </row>
        <row r="318">
          <cell r="C318" t="str">
            <v>Concerne : Arrêts B6, B8, B11 et B13. Modèle de la Ville de La Louvière. RAL 7036. Voir descriptif au CSC.</v>
          </cell>
        </row>
        <row r="319">
          <cell r="B319" t="str">
            <v>O7201*</v>
          </cell>
          <cell r="C319" t="str">
            <v>Pose de poubelle en provenance du chantier</v>
          </cell>
          <cell r="D319">
            <v>3</v>
          </cell>
          <cell r="E319" t="str">
            <v>p</v>
          </cell>
          <cell r="F319">
            <v>50</v>
          </cell>
          <cell r="G319">
            <v>104.54</v>
          </cell>
          <cell r="H319">
            <v>88.85</v>
          </cell>
          <cell r="I319">
            <v>120.22</v>
          </cell>
          <cell r="J319">
            <v>150</v>
          </cell>
          <cell r="K319">
            <v>86.73</v>
          </cell>
          <cell r="L319">
            <v>260.19</v>
          </cell>
          <cell r="M319">
            <v>84</v>
          </cell>
          <cell r="N319">
            <v>252</v>
          </cell>
          <cell r="O319">
            <v>122.34</v>
          </cell>
          <cell r="P319">
            <v>367.02</v>
          </cell>
          <cell r="Q319">
            <v>150</v>
          </cell>
          <cell r="R319">
            <v>450</v>
          </cell>
        </row>
        <row r="320">
          <cell r="C320" t="str">
            <v>Concerne : Arrêts B2, B7 et B8</v>
          </cell>
        </row>
        <row r="321">
          <cell r="B321" t="str">
            <v>O7240</v>
          </cell>
          <cell r="C321" t="str">
            <v>Mobilier urbain : poubelle métallique</v>
          </cell>
          <cell r="D321">
            <v>11</v>
          </cell>
          <cell r="E321" t="str">
            <v>P</v>
          </cell>
          <cell r="F321">
            <v>1200</v>
          </cell>
          <cell r="G321">
            <v>1043.3499999999999</v>
          </cell>
          <cell r="H321">
            <v>886.85</v>
          </cell>
          <cell r="I321">
            <v>1199.8499999999999</v>
          </cell>
          <cell r="J321">
            <v>13200</v>
          </cell>
          <cell r="K321">
            <v>973.18</v>
          </cell>
          <cell r="L321">
            <v>10704.98</v>
          </cell>
          <cell r="M321">
            <v>1066.7</v>
          </cell>
          <cell r="N321">
            <v>11733.7</v>
          </cell>
          <cell r="O321">
            <v>1148.1300000000001</v>
          </cell>
          <cell r="P321">
            <v>12629.43</v>
          </cell>
          <cell r="Q321">
            <v>1020</v>
          </cell>
          <cell r="R321">
            <v>11220</v>
          </cell>
        </row>
        <row r="322">
          <cell r="C322" t="str">
            <v>Concerne : Modèle de la Ville de La Louvière. Voir descriptif au CSC.</v>
          </cell>
        </row>
        <row r="323">
          <cell r="B323" t="str">
            <v>O7240</v>
          </cell>
          <cell r="C323" t="str">
            <v>Mobilier urbain : poubelle métallique</v>
          </cell>
          <cell r="D323">
            <v>5</v>
          </cell>
          <cell r="E323" t="str">
            <v>P</v>
          </cell>
          <cell r="F323">
            <v>1000</v>
          </cell>
          <cell r="G323">
            <v>1032.49</v>
          </cell>
          <cell r="H323">
            <v>877.61</v>
          </cell>
          <cell r="I323">
            <v>1187.3599999999999</v>
          </cell>
          <cell r="J323">
            <v>5000</v>
          </cell>
          <cell r="K323">
            <v>962.35</v>
          </cell>
          <cell r="L323">
            <v>4811.75</v>
          </cell>
          <cell r="M323">
            <v>1054.97</v>
          </cell>
          <cell r="N323">
            <v>5274.85</v>
          </cell>
          <cell r="O323">
            <v>1191.29</v>
          </cell>
          <cell r="P323">
            <v>5956.45</v>
          </cell>
          <cell r="Q323">
            <v>1010</v>
          </cell>
          <cell r="R323">
            <v>5050</v>
          </cell>
        </row>
        <row r="324">
          <cell r="C324" t="str">
            <v>Concerne : Arrêts B1, B3, B4 et B5. Modèle de la Ville de Mons. Voir descriptif au CSC.</v>
          </cell>
        </row>
        <row r="325">
          <cell r="B325" t="str">
            <v>O7310</v>
          </cell>
          <cell r="C325" t="str">
            <v>Mobilier urbain : borne carrée en bois</v>
          </cell>
          <cell r="D325">
            <v>4</v>
          </cell>
          <cell r="E325" t="str">
            <v>p</v>
          </cell>
          <cell r="F325">
            <v>50</v>
          </cell>
          <cell r="G325">
            <v>65.94</v>
          </cell>
          <cell r="H325">
            <v>56.05</v>
          </cell>
          <cell r="I325">
            <v>75.83</v>
          </cell>
          <cell r="J325">
            <v>200</v>
          </cell>
          <cell r="K325">
            <v>56.88</v>
          </cell>
          <cell r="L325">
            <v>227.52</v>
          </cell>
          <cell r="M325">
            <v>122.84</v>
          </cell>
          <cell r="N325">
            <v>491.36</v>
          </cell>
          <cell r="O325">
            <v>39.25</v>
          </cell>
          <cell r="P325">
            <v>157</v>
          </cell>
          <cell r="Q325">
            <v>75</v>
          </cell>
          <cell r="R325">
            <v>300</v>
          </cell>
        </row>
        <row r="326">
          <cell r="C326" t="str">
            <v>Concerne : Repose de borne en provenance du poste D7230-C. Arrêts B2 - Clef du Bois - Mons et A4 - Monument - Havré. Toutes opérations et fournitures comprises</v>
          </cell>
        </row>
        <row r="327">
          <cell r="C327" t="str">
            <v>CHAPITRE S : SIGNALISATION  HORIZONTALE</v>
          </cell>
        </row>
        <row r="328">
          <cell r="B328" t="str">
            <v>S1210-E</v>
          </cell>
          <cell r="C328" t="str">
            <v>Travaux préparatoires aux marquages, effacement de marques peintes</v>
          </cell>
          <cell r="D328">
            <v>26</v>
          </cell>
          <cell r="E328" t="str">
            <v>m2</v>
          </cell>
          <cell r="F328">
            <v>5</v>
          </cell>
          <cell r="G328">
            <v>30.26</v>
          </cell>
          <cell r="H328">
            <v>25.72</v>
          </cell>
          <cell r="I328">
            <v>34.79</v>
          </cell>
          <cell r="J328">
            <v>130</v>
          </cell>
          <cell r="K328">
            <v>21.67</v>
          </cell>
          <cell r="L328">
            <v>563.41999999999996</v>
          </cell>
          <cell r="M328">
            <v>87.91</v>
          </cell>
          <cell r="N328">
            <v>2285.66</v>
          </cell>
          <cell r="O328">
            <v>38.840000000000003</v>
          </cell>
          <cell r="P328">
            <v>1009.84</v>
          </cell>
          <cell r="Q328">
            <v>20</v>
          </cell>
          <cell r="R328">
            <v>520</v>
          </cell>
        </row>
        <row r="329">
          <cell r="C329" t="str">
            <v>Concerne : arrêts B2, B6, B11 et B15</v>
          </cell>
        </row>
        <row r="330">
          <cell r="B330" t="str">
            <v>S3511</v>
          </cell>
          <cell r="C330" t="str">
            <v>Marques routières permanentes : systèmes profilés, films structurés préformés collés à chaud, ligne continue, largeur 10 &lt;= B &lt;= 30 cm</v>
          </cell>
          <cell r="D330">
            <v>11</v>
          </cell>
          <cell r="E330" t="str">
            <v>m2</v>
          </cell>
          <cell r="F330">
            <v>40</v>
          </cell>
          <cell r="G330">
            <v>38.68</v>
          </cell>
          <cell r="H330">
            <v>32.880000000000003</v>
          </cell>
          <cell r="I330">
            <v>44.48</v>
          </cell>
          <cell r="J330">
            <v>440</v>
          </cell>
          <cell r="K330">
            <v>42.36</v>
          </cell>
          <cell r="L330">
            <v>465.96</v>
          </cell>
          <cell r="M330">
            <v>117.22</v>
          </cell>
          <cell r="N330">
            <v>1289.42</v>
          </cell>
          <cell r="O330">
            <v>25.89</v>
          </cell>
          <cell r="P330">
            <v>284.79000000000002</v>
          </cell>
          <cell r="Q330">
            <v>35</v>
          </cell>
          <cell r="R330">
            <v>385</v>
          </cell>
        </row>
        <row r="331">
          <cell r="C331" t="str">
            <v>Concerne : Arrêts B1, B2, B10 et B12</v>
          </cell>
        </row>
        <row r="332">
          <cell r="B332" t="str">
            <v>S3512</v>
          </cell>
          <cell r="C332" t="str">
            <v>Marques routières permanentes : systèmes profilés, films structurés préformés collés à chaud, ligne discontinue, largeur 10 &lt;= B &lt;= 30 cm</v>
          </cell>
          <cell r="D332">
            <v>7</v>
          </cell>
          <cell r="E332" t="str">
            <v>m2</v>
          </cell>
          <cell r="F332">
            <v>40</v>
          </cell>
          <cell r="G332">
            <v>38.68</v>
          </cell>
          <cell r="H332">
            <v>32.880000000000003</v>
          </cell>
          <cell r="I332">
            <v>44.48</v>
          </cell>
          <cell r="J332">
            <v>280</v>
          </cell>
          <cell r="K332">
            <v>42.36</v>
          </cell>
          <cell r="L332">
            <v>296.52</v>
          </cell>
          <cell r="M332">
            <v>117.22</v>
          </cell>
          <cell r="N332">
            <v>820.54</v>
          </cell>
          <cell r="O332">
            <v>25.89</v>
          </cell>
          <cell r="P332">
            <v>181.23</v>
          </cell>
          <cell r="Q332">
            <v>35</v>
          </cell>
          <cell r="R332">
            <v>245</v>
          </cell>
        </row>
        <row r="333">
          <cell r="C333" t="str">
            <v>Concerne : arrêts B6 - Eglise - Boussoit et B11 - Thieu - Strépy-Bracquegnies</v>
          </cell>
        </row>
        <row r="334">
          <cell r="B334" t="str">
            <v>S3522</v>
          </cell>
          <cell r="C334" t="str">
            <v>Marques routières permanentes : systèmes profilés, films structurés préformés collés à chaud, ligne d'arrêt, largeur B = 50 cm, passage pour piéton</v>
          </cell>
          <cell r="D334">
            <v>39</v>
          </cell>
          <cell r="E334" t="str">
            <v>m2</v>
          </cell>
          <cell r="F334">
            <v>40</v>
          </cell>
          <cell r="G334">
            <v>42.68</v>
          </cell>
          <cell r="H334">
            <v>36.28</v>
          </cell>
          <cell r="I334">
            <v>49.08</v>
          </cell>
          <cell r="J334">
            <v>1560</v>
          </cell>
          <cell r="K334">
            <v>42.36</v>
          </cell>
          <cell r="L334">
            <v>1652.04</v>
          </cell>
          <cell r="M334">
            <v>117.22</v>
          </cell>
          <cell r="N334">
            <v>4571.58</v>
          </cell>
          <cell r="O334">
            <v>20.71</v>
          </cell>
          <cell r="P334">
            <v>807.69</v>
          </cell>
          <cell r="Q334">
            <v>43</v>
          </cell>
          <cell r="R334">
            <v>1677</v>
          </cell>
        </row>
        <row r="335">
          <cell r="C335" t="str">
            <v>Concerne : Arrêts B2, B10 et B11.</v>
          </cell>
        </row>
        <row r="336">
          <cell r="B336" t="str">
            <v>S3523</v>
          </cell>
          <cell r="C336" t="str">
            <v>Marques routières permanentes : systèmes profilés, films structurés préformés collés à chaud, ligne d'arrêt, largeur B = 50 cm, strie</v>
          </cell>
          <cell r="D336">
            <v>7</v>
          </cell>
          <cell r="E336" t="str">
            <v>m2</v>
          </cell>
          <cell r="F336">
            <v>45</v>
          </cell>
          <cell r="G336">
            <v>43.18</v>
          </cell>
          <cell r="H336">
            <v>36.700000000000003</v>
          </cell>
          <cell r="I336">
            <v>49.66</v>
          </cell>
          <cell r="J336">
            <v>315</v>
          </cell>
          <cell r="K336">
            <v>42.36</v>
          </cell>
          <cell r="L336">
            <v>296.52</v>
          </cell>
          <cell r="M336">
            <v>117.22</v>
          </cell>
          <cell r="N336">
            <v>820.54</v>
          </cell>
          <cell r="O336">
            <v>20.71</v>
          </cell>
          <cell r="P336">
            <v>144.97</v>
          </cell>
          <cell r="Q336">
            <v>44</v>
          </cell>
          <cell r="R336">
            <v>308</v>
          </cell>
        </row>
        <row r="337">
          <cell r="C337" t="str">
            <v>Concerne : arrêt B6</v>
          </cell>
        </row>
        <row r="338">
          <cell r="B338" t="str">
            <v>S9178</v>
          </cell>
          <cell r="C338" t="str">
            <v>Fourniture avec pose de marques figuratives blanches, cycliste, vélo, autres à préciser</v>
          </cell>
          <cell r="D338">
            <v>2</v>
          </cell>
          <cell r="E338" t="str">
            <v>p</v>
          </cell>
          <cell r="F338">
            <v>60</v>
          </cell>
          <cell r="G338">
            <v>45.74</v>
          </cell>
          <cell r="H338">
            <v>38.869999999999997</v>
          </cell>
          <cell r="I338">
            <v>52.6</v>
          </cell>
          <cell r="J338">
            <v>120</v>
          </cell>
          <cell r="K338">
            <v>43.34</v>
          </cell>
          <cell r="L338">
            <v>86.68</v>
          </cell>
          <cell r="M338">
            <v>70.33</v>
          </cell>
          <cell r="N338">
            <v>140.66</v>
          </cell>
          <cell r="O338">
            <v>47.47</v>
          </cell>
          <cell r="P338">
            <v>94.94</v>
          </cell>
          <cell r="Q338">
            <v>44</v>
          </cell>
          <cell r="R338">
            <v>88</v>
          </cell>
        </row>
        <row r="339">
          <cell r="C339" t="str">
            <v>Concerne : vélo 150 x 90 cm. Arrêts B2 et B15 - Coron - Houdeng-Aimeries</v>
          </cell>
        </row>
        <row r="340">
          <cell r="B340" t="str">
            <v>S9184</v>
          </cell>
          <cell r="C340" t="str">
            <v>Fourniture avec pose de marques figuratives blanches, lettrages, autres à préciser</v>
          </cell>
          <cell r="D340">
            <v>28</v>
          </cell>
          <cell r="E340" t="str">
            <v>p</v>
          </cell>
          <cell r="F340">
            <v>210</v>
          </cell>
          <cell r="G340">
            <v>152</v>
          </cell>
          <cell r="H340">
            <v>129.19999999999999</v>
          </cell>
          <cell r="I340">
            <v>174.79</v>
          </cell>
          <cell r="J340">
            <v>5880</v>
          </cell>
          <cell r="K340">
            <v>196.11</v>
          </cell>
          <cell r="L340">
            <v>5491.08</v>
          </cell>
          <cell r="M340">
            <v>82.05</v>
          </cell>
          <cell r="N340">
            <v>2297.4</v>
          </cell>
          <cell r="O340">
            <v>107.88</v>
          </cell>
          <cell r="P340">
            <v>3020.64</v>
          </cell>
          <cell r="Q340">
            <v>215</v>
          </cell>
          <cell r="R340">
            <v>6020</v>
          </cell>
        </row>
        <row r="341">
          <cell r="C341" t="str">
            <v>Concerne marquage BUS hauteur 2m (5m²) - 1 pièce = "BUS"</v>
          </cell>
        </row>
        <row r="342">
          <cell r="B342" t="str">
            <v>S9193</v>
          </cell>
          <cell r="C342" t="str">
            <v>Fourniture avec pose de marques figuratives blanches, chevrons, dim. 150 x 90 x 10 cm</v>
          </cell>
          <cell r="D342">
            <v>2</v>
          </cell>
          <cell r="E342" t="str">
            <v>p</v>
          </cell>
          <cell r="F342">
            <v>50</v>
          </cell>
          <cell r="G342">
            <v>39.47</v>
          </cell>
          <cell r="H342">
            <v>33.549999999999997</v>
          </cell>
          <cell r="I342">
            <v>45.39</v>
          </cell>
          <cell r="J342">
            <v>100</v>
          </cell>
          <cell r="K342">
            <v>36.94</v>
          </cell>
          <cell r="L342">
            <v>73.88</v>
          </cell>
          <cell r="M342">
            <v>35.17</v>
          </cell>
          <cell r="N342">
            <v>70.34</v>
          </cell>
          <cell r="O342">
            <v>47.47</v>
          </cell>
          <cell r="P342">
            <v>94.94</v>
          </cell>
          <cell r="Q342">
            <v>42</v>
          </cell>
          <cell r="R342">
            <v>84</v>
          </cell>
        </row>
        <row r="343">
          <cell r="C343" t="str">
            <v>Concerne : Arrêts B2 et B15 - Coron - Houdeng-Aimeries</v>
          </cell>
        </row>
        <row r="344">
          <cell r="C344" t="str">
            <v>CHAPITRE X : TRAVAUX EN REGIE ET DIVERS</v>
          </cell>
        </row>
        <row r="345">
          <cell r="B345" t="str">
            <v>X1110</v>
          </cell>
          <cell r="C345" t="str">
            <v>Prestation d'ouvrier non qualifié</v>
          </cell>
          <cell r="D345">
            <v>20</v>
          </cell>
          <cell r="E345" t="str">
            <v>h</v>
          </cell>
          <cell r="F345">
            <v>38</v>
          </cell>
          <cell r="G345">
            <v>37.5</v>
          </cell>
          <cell r="H345">
            <v>31.88</v>
          </cell>
          <cell r="I345">
            <v>43.13</v>
          </cell>
          <cell r="J345">
            <v>760</v>
          </cell>
          <cell r="K345">
            <v>45.9</v>
          </cell>
          <cell r="L345">
            <v>918</v>
          </cell>
          <cell r="M345">
            <v>40</v>
          </cell>
          <cell r="N345">
            <v>800</v>
          </cell>
          <cell r="O345">
            <v>32.68</v>
          </cell>
          <cell r="P345">
            <v>653.6</v>
          </cell>
          <cell r="Q345">
            <v>35</v>
          </cell>
          <cell r="R345">
            <v>700</v>
          </cell>
        </row>
        <row r="346">
          <cell r="B346" t="str">
            <v>X1120</v>
          </cell>
          <cell r="C346" t="str">
            <v>Prestation d'ouvrier spécialisé</v>
          </cell>
          <cell r="D346">
            <v>20</v>
          </cell>
          <cell r="E346" t="str">
            <v>h</v>
          </cell>
          <cell r="F346">
            <v>40</v>
          </cell>
          <cell r="G346">
            <v>39</v>
          </cell>
          <cell r="H346">
            <v>33.15</v>
          </cell>
          <cell r="I346">
            <v>44.85</v>
          </cell>
          <cell r="J346">
            <v>800</v>
          </cell>
          <cell r="K346">
            <v>46</v>
          </cell>
          <cell r="L346">
            <v>920</v>
          </cell>
          <cell r="M346">
            <v>42</v>
          </cell>
          <cell r="N346">
            <v>840</v>
          </cell>
          <cell r="O346">
            <v>32.68</v>
          </cell>
          <cell r="P346">
            <v>653.6</v>
          </cell>
          <cell r="Q346">
            <v>36</v>
          </cell>
          <cell r="R346">
            <v>720</v>
          </cell>
        </row>
        <row r="347">
          <cell r="B347" t="str">
            <v>X1130</v>
          </cell>
          <cell r="C347" t="str">
            <v>Prestation d'ouvrier qualifié du 1er échelon</v>
          </cell>
          <cell r="D347">
            <v>20</v>
          </cell>
          <cell r="E347" t="str">
            <v>h</v>
          </cell>
          <cell r="F347">
            <v>41</v>
          </cell>
          <cell r="G347">
            <v>41</v>
          </cell>
          <cell r="H347">
            <v>34.85</v>
          </cell>
          <cell r="I347">
            <v>47.15</v>
          </cell>
          <cell r="J347">
            <v>820</v>
          </cell>
          <cell r="K347">
            <v>46.16</v>
          </cell>
          <cell r="L347">
            <v>923.2</v>
          </cell>
          <cell r="M347">
            <v>45</v>
          </cell>
          <cell r="N347">
            <v>900</v>
          </cell>
          <cell r="O347">
            <v>34.69</v>
          </cell>
          <cell r="P347">
            <v>693.8</v>
          </cell>
          <cell r="Q347">
            <v>37</v>
          </cell>
          <cell r="R347">
            <v>740</v>
          </cell>
        </row>
        <row r="348">
          <cell r="B348" t="str">
            <v>X1140</v>
          </cell>
          <cell r="C348" t="str">
            <v>Prestation d'ouvrier qualifié du 2ème échelon</v>
          </cell>
          <cell r="D348">
            <v>20</v>
          </cell>
          <cell r="E348" t="str">
            <v>h</v>
          </cell>
          <cell r="F348">
            <v>42</v>
          </cell>
          <cell r="G348">
            <v>42.3</v>
          </cell>
          <cell r="H348">
            <v>35.96</v>
          </cell>
          <cell r="I348">
            <v>48.65</v>
          </cell>
          <cell r="J348">
            <v>840</v>
          </cell>
          <cell r="K348">
            <v>46.44</v>
          </cell>
          <cell r="L348">
            <v>928.8</v>
          </cell>
          <cell r="M348">
            <v>48</v>
          </cell>
          <cell r="N348">
            <v>960</v>
          </cell>
          <cell r="O348">
            <v>38.159999999999997</v>
          </cell>
          <cell r="P348">
            <v>763.2</v>
          </cell>
          <cell r="Q348">
            <v>37.5</v>
          </cell>
          <cell r="R348">
            <v>750</v>
          </cell>
        </row>
        <row r="349">
          <cell r="B349" t="str">
            <v>X2120</v>
          </cell>
          <cell r="C349" t="str">
            <v>Utilisation d'un camion de charge utile comprise entre 10 t et 15 t</v>
          </cell>
          <cell r="D349">
            <v>20</v>
          </cell>
          <cell r="E349" t="str">
            <v>h</v>
          </cell>
          <cell r="F349">
            <v>65</v>
          </cell>
          <cell r="G349">
            <v>59.85</v>
          </cell>
          <cell r="H349">
            <v>50.87</v>
          </cell>
          <cell r="I349">
            <v>68.819999999999993</v>
          </cell>
          <cell r="J349">
            <v>1300</v>
          </cell>
          <cell r="K349">
            <v>58.9</v>
          </cell>
          <cell r="L349">
            <v>1178</v>
          </cell>
          <cell r="M349">
            <v>98</v>
          </cell>
          <cell r="N349">
            <v>1960</v>
          </cell>
          <cell r="O349">
            <v>59.69</v>
          </cell>
          <cell r="P349">
            <v>1193.8</v>
          </cell>
          <cell r="Q349">
            <v>60</v>
          </cell>
          <cell r="R349">
            <v>1200</v>
          </cell>
        </row>
        <row r="350">
          <cell r="B350" t="str">
            <v>X2220</v>
          </cell>
          <cell r="C350" t="str">
            <v>Utilisation d'un engin de terrassement, puissance comprise entre 50 KW et 75 KW</v>
          </cell>
          <cell r="D350">
            <v>20</v>
          </cell>
          <cell r="E350" t="str">
            <v>h</v>
          </cell>
          <cell r="F350">
            <v>70</v>
          </cell>
          <cell r="G350">
            <v>76.11</v>
          </cell>
          <cell r="H350">
            <v>64.69</v>
          </cell>
          <cell r="I350">
            <v>87.53</v>
          </cell>
          <cell r="J350">
            <v>1400</v>
          </cell>
          <cell r="K350">
            <v>87.22</v>
          </cell>
          <cell r="L350">
            <v>1744.4</v>
          </cell>
          <cell r="M350">
            <v>95</v>
          </cell>
          <cell r="N350">
            <v>1900</v>
          </cell>
          <cell r="O350">
            <v>61.16</v>
          </cell>
          <cell r="P350">
            <v>1223.2</v>
          </cell>
          <cell r="Q350">
            <v>65</v>
          </cell>
          <cell r="R350">
            <v>1300</v>
          </cell>
        </row>
        <row r="351">
          <cell r="B351" t="str">
            <v>X2310</v>
          </cell>
          <cell r="C351" t="str">
            <v>Utilisation d'un rouleau vibrant de masse inférieure à 1 t</v>
          </cell>
          <cell r="D351">
            <v>20</v>
          </cell>
          <cell r="E351" t="str">
            <v>h</v>
          </cell>
          <cell r="F351">
            <v>30</v>
          </cell>
          <cell r="G351">
            <v>51.1</v>
          </cell>
          <cell r="H351">
            <v>43.43</v>
          </cell>
          <cell r="I351">
            <v>58.76</v>
          </cell>
          <cell r="J351">
            <v>600</v>
          </cell>
          <cell r="K351">
            <v>56.05</v>
          </cell>
          <cell r="L351">
            <v>1121</v>
          </cell>
          <cell r="M351">
            <v>55</v>
          </cell>
          <cell r="N351">
            <v>1100</v>
          </cell>
          <cell r="O351">
            <v>47.19</v>
          </cell>
          <cell r="P351">
            <v>943.8</v>
          </cell>
          <cell r="Q351">
            <v>8</v>
          </cell>
          <cell r="R351">
            <v>160</v>
          </cell>
        </row>
        <row r="352">
          <cell r="B352" t="str">
            <v>X2510-E</v>
          </cell>
          <cell r="C352" t="str">
            <v>Utilisation d'une balayeuse-aspiratrice à ramassage automatique, en vue d'une évacuation</v>
          </cell>
          <cell r="D352">
            <v>10</v>
          </cell>
          <cell r="E352" t="str">
            <v>h</v>
          </cell>
          <cell r="F352">
            <v>65</v>
          </cell>
          <cell r="G352">
            <v>100</v>
          </cell>
          <cell r="H352">
            <v>85</v>
          </cell>
          <cell r="I352">
            <v>115</v>
          </cell>
          <cell r="J352">
            <v>650</v>
          </cell>
          <cell r="K352">
            <v>124.6</v>
          </cell>
          <cell r="L352">
            <v>1246</v>
          </cell>
          <cell r="M352">
            <v>115</v>
          </cell>
          <cell r="N352">
            <v>1150</v>
          </cell>
          <cell r="O352">
            <v>65.66</v>
          </cell>
          <cell r="P352">
            <v>656.6</v>
          </cell>
          <cell r="Q352">
            <v>85</v>
          </cell>
          <cell r="R352">
            <v>850</v>
          </cell>
        </row>
        <row r="353">
          <cell r="B353" t="str">
            <v>X5230</v>
          </cell>
          <cell r="C353" t="str">
            <v>Plans après travaux sur support informatique et copie sur support papier, en 3 exemplaires</v>
          </cell>
          <cell r="D353">
            <v>1</v>
          </cell>
          <cell r="E353" t="str">
            <v>PG</v>
          </cell>
          <cell r="F353">
            <v>4500</v>
          </cell>
          <cell r="G353">
            <v>2282.7399999999998</v>
          </cell>
          <cell r="H353">
            <v>1940.33</v>
          </cell>
          <cell r="I353">
            <v>2625.15</v>
          </cell>
          <cell r="J353">
            <v>4500</v>
          </cell>
          <cell r="K353">
            <v>2817.1</v>
          </cell>
          <cell r="L353">
            <v>2817.1</v>
          </cell>
          <cell r="M353">
            <v>2000</v>
          </cell>
          <cell r="N353">
            <v>2000</v>
          </cell>
          <cell r="O353">
            <v>2565.48</v>
          </cell>
          <cell r="P353">
            <v>2565.48</v>
          </cell>
          <cell r="Q353">
            <v>1600</v>
          </cell>
          <cell r="R353">
            <v>1600</v>
          </cell>
        </row>
        <row r="354">
          <cell r="C354" t="str">
            <v>Concerne : plan as-built de l'ensemble des arrêts</v>
          </cell>
        </row>
        <row r="355">
          <cell r="B355" t="str">
            <v>X5310</v>
          </cell>
          <cell r="C355" t="str">
            <v>Etat des lieux à la requête du pouvoir adjudicataire, d'objets définis dans les documents d'adjudication, situés dans le voisinage du chantier</v>
          </cell>
          <cell r="D355">
            <v>1</v>
          </cell>
          <cell r="E355" t="str">
            <v>PG</v>
          </cell>
          <cell r="F355">
            <v>4500</v>
          </cell>
          <cell r="G355">
            <v>1704.28</v>
          </cell>
          <cell r="H355">
            <v>1448.63</v>
          </cell>
          <cell r="I355">
            <v>1959.92</v>
          </cell>
          <cell r="J355">
            <v>4500</v>
          </cell>
          <cell r="K355">
            <v>1408.55</v>
          </cell>
          <cell r="L355">
            <v>1408.55</v>
          </cell>
          <cell r="M355">
            <v>2000</v>
          </cell>
          <cell r="N355">
            <v>2000</v>
          </cell>
          <cell r="O355">
            <v>9062.27</v>
          </cell>
          <cell r="P355">
            <v>9062.27</v>
          </cell>
          <cell r="Q355">
            <v>800</v>
          </cell>
          <cell r="R355">
            <v>800</v>
          </cell>
        </row>
        <row r="356">
          <cell r="C356" t="str">
            <v>Concerne : états des lieux des arrêts et de leurs abords</v>
          </cell>
        </row>
        <row r="357">
          <cell r="B357" t="str">
            <v>X9001*</v>
          </cell>
          <cell r="C357" t="str">
            <v>Détermination de la portance du sol en corps de remblaiEssais à la plaque de 200cm²</v>
          </cell>
          <cell r="D357">
            <v>6</v>
          </cell>
          <cell r="E357" t="str">
            <v>p</v>
          </cell>
          <cell r="F357">
            <v>125</v>
          </cell>
          <cell r="G357">
            <v>200.6</v>
          </cell>
          <cell r="H357">
            <v>170.51</v>
          </cell>
          <cell r="I357">
            <v>230.69</v>
          </cell>
          <cell r="J357">
            <v>750</v>
          </cell>
          <cell r="K357">
            <v>264.37</v>
          </cell>
          <cell r="L357">
            <v>1586.22</v>
          </cell>
          <cell r="M357">
            <v>135</v>
          </cell>
          <cell r="N357">
            <v>810</v>
          </cell>
          <cell r="O357">
            <v>251.2</v>
          </cell>
          <cell r="P357">
            <v>1507.2</v>
          </cell>
          <cell r="Q357">
            <v>150</v>
          </cell>
          <cell r="R357">
            <v>900</v>
          </cell>
        </row>
        <row r="358">
          <cell r="C358" t="str">
            <v>Conforme aux prescriptions du cahier spécial des charges</v>
          </cell>
        </row>
        <row r="359">
          <cell r="B359" t="str">
            <v>X9002*</v>
          </cell>
          <cell r="C359" t="str">
            <v>Détermination de la portance du sol en fond de coffreEssais à la plaque de 200cm²</v>
          </cell>
          <cell r="D359">
            <v>6</v>
          </cell>
          <cell r="E359" t="str">
            <v>p</v>
          </cell>
          <cell r="F359">
            <v>125</v>
          </cell>
          <cell r="G359">
            <v>200.6</v>
          </cell>
          <cell r="H359">
            <v>170.51</v>
          </cell>
          <cell r="I359">
            <v>230.69</v>
          </cell>
          <cell r="J359">
            <v>750</v>
          </cell>
          <cell r="K359">
            <v>264.37</v>
          </cell>
          <cell r="L359">
            <v>1586.22</v>
          </cell>
          <cell r="M359">
            <v>135</v>
          </cell>
          <cell r="N359">
            <v>810</v>
          </cell>
          <cell r="O359">
            <v>251.2</v>
          </cell>
          <cell r="P359">
            <v>1507.2</v>
          </cell>
          <cell r="Q359">
            <v>150</v>
          </cell>
          <cell r="R359">
            <v>900</v>
          </cell>
        </row>
        <row r="360">
          <cell r="C360" t="str">
            <v>Conforme aux prescriptions du cahier spécial des charges</v>
          </cell>
        </row>
        <row r="361">
          <cell r="B361" t="str">
            <v>X9112</v>
          </cell>
          <cell r="C361" t="str">
            <v>Somme réservée pour frais de réception technique a posteriori</v>
          </cell>
          <cell r="D361">
            <v>5000</v>
          </cell>
          <cell r="E361" t="str">
            <v>EUR</v>
          </cell>
          <cell r="F361">
            <v>1</v>
          </cell>
          <cell r="G361">
            <v>1</v>
          </cell>
          <cell r="H361">
            <v>0.85</v>
          </cell>
          <cell r="I361">
            <v>1.1499999999999999</v>
          </cell>
          <cell r="J361">
            <v>5000</v>
          </cell>
          <cell r="K361">
            <v>1</v>
          </cell>
          <cell r="L361">
            <v>5000</v>
          </cell>
          <cell r="M361">
            <v>1</v>
          </cell>
          <cell r="N361">
            <v>5000</v>
          </cell>
          <cell r="O361">
            <v>1</v>
          </cell>
          <cell r="P361">
            <v>5000</v>
          </cell>
          <cell r="Q361">
            <v>1</v>
          </cell>
          <cell r="R361">
            <v>5000</v>
          </cell>
        </row>
        <row r="362">
          <cell r="C362" t="str">
            <v>Concerne : essais et contre-essais</v>
          </cell>
        </row>
        <row r="364">
          <cell r="C364" t="str">
            <v>Total :</v>
          </cell>
          <cell r="J364">
            <v>296540.53000000003</v>
          </cell>
          <cell r="L364">
            <v>310441.07</v>
          </cell>
          <cell r="N364">
            <v>311816.46000000002</v>
          </cell>
          <cell r="P364">
            <v>323724.53000000003</v>
          </cell>
          <cell r="R364">
            <v>328858.59000000003</v>
          </cell>
        </row>
        <row r="365">
          <cell r="C365" t="str">
            <v>TVA :</v>
          </cell>
          <cell r="J365">
            <v>0</v>
          </cell>
          <cell r="L365">
            <v>0</v>
          </cell>
          <cell r="N365">
            <v>0</v>
          </cell>
          <cell r="P365">
            <v>0</v>
          </cell>
          <cell r="R365">
            <v>0</v>
          </cell>
        </row>
        <row r="366">
          <cell r="C366" t="str">
            <v>Total TVAC :</v>
          </cell>
          <cell r="J366">
            <v>296540.53000000003</v>
          </cell>
          <cell r="L366">
            <v>310441.07</v>
          </cell>
          <cell r="N366">
            <v>311816.46000000002</v>
          </cell>
          <cell r="P366">
            <v>323724.53000000003</v>
          </cell>
          <cell r="R366">
            <v>328858.59000000003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3P"/>
    </sheetNames>
    <sheetDataSet>
      <sheetData sheetId="0">
        <row r="2">
          <cell r="C2" t="str">
            <v>Travaux d'aménagements d'infrastructures visant à rendre les arrêts de bus TEC accessibles aux personnes à mobilité réduite - Ligne 82 du TEC Hainaut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3P"/>
    </sheetNames>
    <sheetDataSet>
      <sheetData sheetId="0">
        <row r="1">
          <cell r="B1" t="str">
            <v>Référence</v>
          </cell>
          <cell r="C1" t="str">
            <v>Description</v>
          </cell>
        </row>
        <row r="2">
          <cell r="C2" t="str">
            <v>Travaux d'aménagements d'infrastructures visant à rendre les arrêts de bus TEC accessibles aux personnes à mobilité réduite sur les lignes 19,20 et 31 du TEC Brabant Wallon</v>
          </cell>
        </row>
        <row r="3">
          <cell r="C3" t="str">
            <v>CHAPITRE D : TRAVAUX PREPARATOIRES - DEMOLITIONS</v>
          </cell>
        </row>
        <row r="4">
          <cell r="B4" t="str">
            <v>D1120-CE</v>
          </cell>
          <cell r="C4" t="str">
            <v>Abattage d'arbre, périmètre : 1,5 &lt; CA &lt;= 3 m, avec broyage des branches et en vue d'une évacuation du tronc</v>
          </cell>
          <cell r="D4">
            <v>1</v>
          </cell>
          <cell r="E4" t="str">
            <v>p</v>
          </cell>
          <cell r="F4">
            <v>250</v>
          </cell>
          <cell r="G4">
            <v>329.78</v>
          </cell>
          <cell r="H4">
            <v>280.32</v>
          </cell>
          <cell r="I4">
            <v>379.25</v>
          </cell>
          <cell r="J4">
            <v>250</v>
          </cell>
          <cell r="K4">
            <v>50</v>
          </cell>
          <cell r="L4">
            <v>50</v>
          </cell>
          <cell r="M4">
            <v>489.35</v>
          </cell>
          <cell r="N4">
            <v>489.35</v>
          </cell>
          <cell r="O4">
            <v>450</v>
          </cell>
          <cell r="P4">
            <v>450</v>
          </cell>
        </row>
        <row r="5">
          <cell r="C5" t="str">
            <v>Concerne : Acer pseudoplatanus - Arrêt A10 - Hocaille - Louvain-la-Neuve</v>
          </cell>
        </row>
        <row r="6">
          <cell r="B6" t="str">
            <v>D1221-E</v>
          </cell>
          <cell r="C6" t="str">
            <v>Essouchement, périmètre : 1,5 &lt; Cs &lt;= 3 m, par extraction complète, en vue d'une évacuation</v>
          </cell>
          <cell r="D6">
            <v>1</v>
          </cell>
          <cell r="E6" t="str">
            <v>p</v>
          </cell>
          <cell r="F6">
            <v>125</v>
          </cell>
          <cell r="G6">
            <v>167.97</v>
          </cell>
          <cell r="H6">
            <v>142.77000000000001</v>
          </cell>
          <cell r="I6">
            <v>193.16</v>
          </cell>
          <cell r="J6">
            <v>125</v>
          </cell>
          <cell r="K6">
            <v>50</v>
          </cell>
          <cell r="L6">
            <v>50</v>
          </cell>
          <cell r="M6">
            <v>203.9</v>
          </cell>
          <cell r="N6">
            <v>203.9</v>
          </cell>
          <cell r="O6">
            <v>250</v>
          </cell>
          <cell r="P6">
            <v>250</v>
          </cell>
        </row>
        <row r="7">
          <cell r="C7" t="str">
            <v>Concerne : Arrêt A10 - Hocaille - Louvain-la-Neuve</v>
          </cell>
        </row>
        <row r="8">
          <cell r="B8" t="str">
            <v>D1320-C</v>
          </cell>
          <cell r="C8" t="str">
            <v>Débroussaillement, avec déchiquetage sur place</v>
          </cell>
          <cell r="D8">
            <v>100</v>
          </cell>
          <cell r="E8" t="str">
            <v>m2</v>
          </cell>
          <cell r="F8">
            <v>3</v>
          </cell>
          <cell r="G8">
            <v>3.92</v>
          </cell>
          <cell r="H8">
            <v>3.33</v>
          </cell>
          <cell r="I8">
            <v>4.51</v>
          </cell>
          <cell r="J8">
            <v>300</v>
          </cell>
          <cell r="K8">
            <v>3</v>
          </cell>
          <cell r="L8">
            <v>300</v>
          </cell>
          <cell r="M8">
            <v>4.2699999999999996</v>
          </cell>
          <cell r="N8">
            <v>427</v>
          </cell>
          <cell r="O8">
            <v>4.5</v>
          </cell>
          <cell r="P8">
            <v>450</v>
          </cell>
        </row>
        <row r="9">
          <cell r="C9" t="str">
            <v>Concerne : diverses zones de plantations (massifs, haies, plantes rampantes, etc...)</v>
          </cell>
        </row>
        <row r="10">
          <cell r="B10" t="str">
            <v>D2200-E</v>
          </cell>
          <cell r="C10" t="str">
            <v>Démolition sélective de clôture, en vue d'une évacuation</v>
          </cell>
          <cell r="D10">
            <v>17</v>
          </cell>
          <cell r="E10" t="str">
            <v>m</v>
          </cell>
          <cell r="F10">
            <v>5</v>
          </cell>
          <cell r="G10">
            <v>6.55</v>
          </cell>
          <cell r="H10">
            <v>5.56</v>
          </cell>
          <cell r="I10">
            <v>7.53</v>
          </cell>
          <cell r="J10">
            <v>85</v>
          </cell>
          <cell r="K10">
            <v>10</v>
          </cell>
          <cell r="L10">
            <v>170</v>
          </cell>
          <cell r="M10">
            <v>3.64</v>
          </cell>
          <cell r="N10">
            <v>61.88</v>
          </cell>
          <cell r="O10">
            <v>6</v>
          </cell>
          <cell r="P10">
            <v>102</v>
          </cell>
        </row>
        <row r="11">
          <cell r="C11" t="str">
            <v>Concerne : Clôture pour tuteurage de la haie. Arrêt A11 - Gare autobus - Louvain-la-Neuve.</v>
          </cell>
        </row>
        <row r="12">
          <cell r="B12" t="str">
            <v>D3312-RE</v>
          </cell>
          <cell r="C12" t="str">
            <v>Démolition sélective par fraisage de revêtement hydrocarboné, profondeur : E &lt;= 5 cm, largeur : 0.35&lt;B&lt;= 1 m,surface unitaire : 10&lt;S &lt;= 60 m², en recherche, en vue d'une évacuation</v>
          </cell>
          <cell r="D12">
            <v>161</v>
          </cell>
          <cell r="E12" t="str">
            <v>m2</v>
          </cell>
          <cell r="F12">
            <v>3</v>
          </cell>
          <cell r="G12">
            <v>11.92</v>
          </cell>
          <cell r="H12">
            <v>10.130000000000001</v>
          </cell>
          <cell r="I12">
            <v>13.71</v>
          </cell>
          <cell r="J12">
            <v>483</v>
          </cell>
          <cell r="K12">
            <v>8</v>
          </cell>
          <cell r="L12">
            <v>1288</v>
          </cell>
          <cell r="M12">
            <v>12.77</v>
          </cell>
          <cell r="N12">
            <v>2055.9699999999998</v>
          </cell>
          <cell r="O12">
            <v>15</v>
          </cell>
          <cell r="P12">
            <v>2415</v>
          </cell>
        </row>
        <row r="13">
          <cell r="C13" t="str">
            <v>Concerne : Arrêts A4, A12 et A13</v>
          </cell>
        </row>
        <row r="14">
          <cell r="B14" t="str">
            <v>D3910-E</v>
          </cell>
          <cell r="C14" t="str">
            <v>Nettoyage haute pression (minimum 40 bars) après fraisage du revêtement</v>
          </cell>
          <cell r="D14">
            <v>161</v>
          </cell>
          <cell r="E14" t="str">
            <v>m2</v>
          </cell>
          <cell r="F14">
            <v>1</v>
          </cell>
          <cell r="G14">
            <v>3.92</v>
          </cell>
          <cell r="H14">
            <v>3.33</v>
          </cell>
          <cell r="I14">
            <v>4.51</v>
          </cell>
          <cell r="J14">
            <v>161</v>
          </cell>
          <cell r="K14">
            <v>5</v>
          </cell>
          <cell r="L14">
            <v>805</v>
          </cell>
          <cell r="M14">
            <v>5.96</v>
          </cell>
          <cell r="N14">
            <v>959.56</v>
          </cell>
          <cell r="O14">
            <v>0.8</v>
          </cell>
          <cell r="P14">
            <v>128.80000000000001</v>
          </cell>
        </row>
        <row r="15">
          <cell r="C15" t="str">
            <v>Concerne : Arrêts A4, A12 et A13</v>
          </cell>
        </row>
        <row r="16">
          <cell r="B16" t="str">
            <v>D4111</v>
          </cell>
          <cell r="C16" t="str">
            <v>Sciage de revêtement en hydrocarboné, profondeur : E &lt;= 5 cm</v>
          </cell>
          <cell r="D16">
            <v>161</v>
          </cell>
          <cell r="E16" t="str">
            <v>m</v>
          </cell>
          <cell r="F16">
            <v>5</v>
          </cell>
          <cell r="G16">
            <v>4.71</v>
          </cell>
          <cell r="H16">
            <v>4</v>
          </cell>
          <cell r="I16">
            <v>5.42</v>
          </cell>
          <cell r="J16">
            <v>805</v>
          </cell>
          <cell r="K16">
            <v>5</v>
          </cell>
          <cell r="L16">
            <v>805</v>
          </cell>
          <cell r="M16">
            <v>2.33</v>
          </cell>
          <cell r="N16">
            <v>375.13</v>
          </cell>
          <cell r="O16">
            <v>6.8</v>
          </cell>
          <cell r="P16">
            <v>1094.8</v>
          </cell>
        </row>
        <row r="17">
          <cell r="C17" t="str">
            <v>Concerne : Au droit du fraisage - Arrêts A4, A12 et A13</v>
          </cell>
        </row>
        <row r="18">
          <cell r="B18" t="str">
            <v>D4113</v>
          </cell>
          <cell r="C18" t="str">
            <v>Sciage de revêtement en hydrocarboné, profondeur : 10 &lt; E &lt;= 15 cm</v>
          </cell>
          <cell r="D18">
            <v>179</v>
          </cell>
          <cell r="E18" t="str">
            <v>m</v>
          </cell>
          <cell r="F18">
            <v>7</v>
          </cell>
          <cell r="G18">
            <v>5.75</v>
          </cell>
          <cell r="H18">
            <v>4.8899999999999997</v>
          </cell>
          <cell r="I18">
            <v>6.61</v>
          </cell>
          <cell r="J18">
            <v>1253</v>
          </cell>
          <cell r="K18">
            <v>5</v>
          </cell>
          <cell r="L18">
            <v>895</v>
          </cell>
          <cell r="M18">
            <v>3.55</v>
          </cell>
          <cell r="N18">
            <v>635.45000000000005</v>
          </cell>
          <cell r="O18">
            <v>8.6999999999999993</v>
          </cell>
          <cell r="P18">
            <v>1557.3</v>
          </cell>
        </row>
        <row r="19">
          <cell r="C19" t="str">
            <v>Concerne : Arrêts A4, A11, A12 et A13</v>
          </cell>
        </row>
        <row r="20">
          <cell r="B20" t="str">
            <v>D4125</v>
          </cell>
          <cell r="C20" t="str">
            <v>Sciage de revêtement en béton, profondeur : E &gt; 20 cm</v>
          </cell>
          <cell r="D20">
            <v>65</v>
          </cell>
          <cell r="E20" t="str">
            <v>m</v>
          </cell>
          <cell r="F20">
            <v>8</v>
          </cell>
          <cell r="G20">
            <v>13.69</v>
          </cell>
          <cell r="H20">
            <v>11.64</v>
          </cell>
          <cell r="I20">
            <v>15.75</v>
          </cell>
          <cell r="J20">
            <v>520</v>
          </cell>
          <cell r="K20">
            <v>8</v>
          </cell>
          <cell r="L20">
            <v>520</v>
          </cell>
          <cell r="M20">
            <v>21.08</v>
          </cell>
          <cell r="N20">
            <v>1370.2</v>
          </cell>
          <cell r="O20">
            <v>12</v>
          </cell>
          <cell r="P20">
            <v>780</v>
          </cell>
        </row>
        <row r="21">
          <cell r="C21" t="str">
            <v>Concerne : Arrêt A8 - Chenil du Bois Papa - Ottignies</v>
          </cell>
        </row>
        <row r="22">
          <cell r="B22" t="str">
            <v>D4311-E</v>
          </cell>
          <cell r="C22" t="str">
            <v>Démolition sélective de revêtement en pavés de béton, en vue d'une évacuation</v>
          </cell>
          <cell r="D22">
            <v>25</v>
          </cell>
          <cell r="E22" t="str">
            <v>m2</v>
          </cell>
          <cell r="F22">
            <v>5</v>
          </cell>
          <cell r="G22">
            <v>6.36</v>
          </cell>
          <cell r="H22">
            <v>5.41</v>
          </cell>
          <cell r="I22">
            <v>7.31</v>
          </cell>
          <cell r="J22">
            <v>125</v>
          </cell>
          <cell r="K22">
            <v>10</v>
          </cell>
          <cell r="L22">
            <v>250</v>
          </cell>
          <cell r="M22">
            <v>4.08</v>
          </cell>
          <cell r="N22">
            <v>102</v>
          </cell>
          <cell r="O22">
            <v>5</v>
          </cell>
          <cell r="P22">
            <v>125</v>
          </cell>
        </row>
        <row r="23">
          <cell r="C23" t="str">
            <v>Concerne : Arrêt A7 - Chée de la Croix - Ottignies - Pavés en béton de la zone de stationnement.</v>
          </cell>
        </row>
        <row r="24">
          <cell r="B24" t="str">
            <v>D4321-E</v>
          </cell>
          <cell r="C24" t="str">
            <v>Démolition sélective de revêtement en hydrocarboné, épaisseur : E &lt;= 15 cm, en vue d'une évacuation</v>
          </cell>
          <cell r="D24">
            <v>364</v>
          </cell>
          <cell r="E24" t="str">
            <v>m2</v>
          </cell>
          <cell r="F24">
            <v>5</v>
          </cell>
          <cell r="G24">
            <v>5.8</v>
          </cell>
          <cell r="H24">
            <v>4.93</v>
          </cell>
          <cell r="I24">
            <v>6.67</v>
          </cell>
          <cell r="J24">
            <v>1820</v>
          </cell>
          <cell r="K24">
            <v>10</v>
          </cell>
          <cell r="L24">
            <v>3640</v>
          </cell>
          <cell r="M24">
            <v>3.39</v>
          </cell>
          <cell r="N24">
            <v>1233.96</v>
          </cell>
          <cell r="O24">
            <v>4</v>
          </cell>
          <cell r="P24">
            <v>1456</v>
          </cell>
        </row>
        <row r="25">
          <cell r="C25" t="str">
            <v>Concerne : Arrêts A4, A11, A12 et A13. Sur une épaisseur estimée de 10cm.</v>
          </cell>
        </row>
        <row r="26">
          <cell r="B26" t="str">
            <v>D4332-E</v>
          </cell>
          <cell r="C26" t="str">
            <v>Démolition sélective de revêtement en dalles de béton non armé, en vue d'une évacuation, épaisseur : 15 &lt; E &lt;= 25 cm</v>
          </cell>
          <cell r="D26">
            <v>90</v>
          </cell>
          <cell r="E26" t="str">
            <v>m2</v>
          </cell>
          <cell r="F26">
            <v>10</v>
          </cell>
          <cell r="G26">
            <v>12.3</v>
          </cell>
          <cell r="H26">
            <v>10.46</v>
          </cell>
          <cell r="I26">
            <v>14.15</v>
          </cell>
          <cell r="J26">
            <v>900</v>
          </cell>
          <cell r="K26">
            <v>18</v>
          </cell>
          <cell r="L26">
            <v>1620</v>
          </cell>
          <cell r="M26">
            <v>6.91</v>
          </cell>
          <cell r="N26">
            <v>621.9</v>
          </cell>
          <cell r="O26">
            <v>12</v>
          </cell>
          <cell r="P26">
            <v>1080</v>
          </cell>
        </row>
        <row r="27">
          <cell r="C27" t="str">
            <v>Concerne : Arrêt A8 - Chenil du Bois Papa - Ottignies</v>
          </cell>
        </row>
        <row r="28">
          <cell r="B28" t="str">
            <v>D4332-E</v>
          </cell>
          <cell r="C28" t="str">
            <v>Démolition sélective de revêtement en dalles de béton non armé, en vue d'une évacuation, épaisseur : 15 &lt; E &lt;= 25 cm</v>
          </cell>
          <cell r="D28">
            <v>30</v>
          </cell>
          <cell r="E28" t="str">
            <v>m2</v>
          </cell>
          <cell r="F28">
            <v>10</v>
          </cell>
          <cell r="G28">
            <v>13.64</v>
          </cell>
          <cell r="H28">
            <v>11.59</v>
          </cell>
          <cell r="I28">
            <v>15.68</v>
          </cell>
          <cell r="J28">
            <v>300</v>
          </cell>
          <cell r="K28">
            <v>22</v>
          </cell>
          <cell r="L28">
            <v>660</v>
          </cell>
          <cell r="M28">
            <v>6.91</v>
          </cell>
          <cell r="N28">
            <v>207.3</v>
          </cell>
          <cell r="O28">
            <v>12</v>
          </cell>
          <cell r="P28">
            <v>360</v>
          </cell>
        </row>
        <row r="29">
          <cell r="C29" t="str">
            <v>Concerne : Arrêt A5 - Cité Noirhat - Bande en béton de 1m</v>
          </cell>
        </row>
        <row r="30">
          <cell r="B30" t="str">
            <v>D4620-E</v>
          </cell>
          <cell r="C30" t="str">
            <v>Démolition sélective de fondation / sous-fondation de chaussée, en matériaux liés non armés, en vue d'une évacuation</v>
          </cell>
          <cell r="D30">
            <v>100</v>
          </cell>
          <cell r="E30" t="str">
            <v>m3</v>
          </cell>
          <cell r="F30">
            <v>20</v>
          </cell>
          <cell r="G30">
            <v>26.67</v>
          </cell>
          <cell r="H30">
            <v>22.67</v>
          </cell>
          <cell r="I30">
            <v>30.67</v>
          </cell>
          <cell r="J30">
            <v>2000</v>
          </cell>
          <cell r="K30">
            <v>30</v>
          </cell>
          <cell r="L30">
            <v>3000</v>
          </cell>
          <cell r="M30">
            <v>20.02</v>
          </cell>
          <cell r="N30">
            <v>2002</v>
          </cell>
          <cell r="O30">
            <v>30</v>
          </cell>
          <cell r="P30">
            <v>3000</v>
          </cell>
        </row>
        <row r="31">
          <cell r="C31" t="str">
            <v>Sur une épaisseur conventionnelle de 20cm.</v>
          </cell>
        </row>
        <row r="32">
          <cell r="B32" t="str">
            <v>D5112-E</v>
          </cell>
          <cell r="C32" t="str">
            <v>Démolition sélective de revêtement de terre-plein, en pavés de béton, en vue d'une évacuation</v>
          </cell>
          <cell r="D32">
            <v>190</v>
          </cell>
          <cell r="E32" t="str">
            <v>m2</v>
          </cell>
          <cell r="F32">
            <v>5</v>
          </cell>
          <cell r="G32">
            <v>4.16</v>
          </cell>
          <cell r="H32">
            <v>3.54</v>
          </cell>
          <cell r="I32">
            <v>4.79</v>
          </cell>
          <cell r="J32">
            <v>950</v>
          </cell>
          <cell r="K32">
            <v>6</v>
          </cell>
          <cell r="L32">
            <v>1140</v>
          </cell>
          <cell r="M32">
            <v>2.4900000000000002</v>
          </cell>
          <cell r="N32">
            <v>473.1</v>
          </cell>
          <cell r="O32">
            <v>4</v>
          </cell>
          <cell r="P32">
            <v>760</v>
          </cell>
        </row>
        <row r="33">
          <cell r="B33" t="str">
            <v>D5122-E</v>
          </cell>
          <cell r="C33" t="str">
            <v>Démolition sélective de revêtement de terre-plein, en carreaux de béton, en vue d'une évacuation</v>
          </cell>
          <cell r="D33">
            <v>235</v>
          </cell>
          <cell r="E33" t="str">
            <v>m2</v>
          </cell>
          <cell r="F33">
            <v>5</v>
          </cell>
          <cell r="G33">
            <v>4.16</v>
          </cell>
          <cell r="H33">
            <v>3.54</v>
          </cell>
          <cell r="I33">
            <v>4.79</v>
          </cell>
          <cell r="J33">
            <v>1175</v>
          </cell>
          <cell r="K33">
            <v>6</v>
          </cell>
          <cell r="L33">
            <v>1410</v>
          </cell>
          <cell r="M33">
            <v>2.4900000000000002</v>
          </cell>
          <cell r="N33">
            <v>585.15</v>
          </cell>
          <cell r="O33">
            <v>4</v>
          </cell>
          <cell r="P33">
            <v>940</v>
          </cell>
        </row>
        <row r="34">
          <cell r="B34" t="str">
            <v>D5131-E</v>
          </cell>
          <cell r="C34" t="str">
            <v>Démolition sélective de revêtement de terre-plein, en hydrocarboné, épaisseur : E &lt;= 10 cm, en vue d'une évacuation</v>
          </cell>
          <cell r="D34">
            <v>60</v>
          </cell>
          <cell r="E34" t="str">
            <v>m2</v>
          </cell>
          <cell r="F34">
            <v>6</v>
          </cell>
          <cell r="G34">
            <v>4.16</v>
          </cell>
          <cell r="H34">
            <v>3.54</v>
          </cell>
          <cell r="I34">
            <v>4.79</v>
          </cell>
          <cell r="J34">
            <v>360</v>
          </cell>
          <cell r="K34">
            <v>6</v>
          </cell>
          <cell r="L34">
            <v>360</v>
          </cell>
          <cell r="M34">
            <v>2.4900000000000002</v>
          </cell>
          <cell r="N34">
            <v>149.4</v>
          </cell>
          <cell r="O34">
            <v>4</v>
          </cell>
          <cell r="P34">
            <v>240</v>
          </cell>
        </row>
        <row r="35">
          <cell r="B35" t="str">
            <v>D5141-E</v>
          </cell>
          <cell r="C35" t="str">
            <v>Démolition sélective de revêtement de terre-plein, en béton non armé, en vue d'une évacuation</v>
          </cell>
          <cell r="D35">
            <v>75</v>
          </cell>
          <cell r="E35" t="str">
            <v>m2</v>
          </cell>
          <cell r="F35">
            <v>8</v>
          </cell>
          <cell r="G35">
            <v>10.29</v>
          </cell>
          <cell r="H35">
            <v>8.75</v>
          </cell>
          <cell r="I35">
            <v>11.83</v>
          </cell>
          <cell r="J35">
            <v>600</v>
          </cell>
          <cell r="K35">
            <v>18</v>
          </cell>
          <cell r="L35">
            <v>1350</v>
          </cell>
          <cell r="M35">
            <v>6.37</v>
          </cell>
          <cell r="N35">
            <v>477.75</v>
          </cell>
          <cell r="O35">
            <v>6.5</v>
          </cell>
          <cell r="P35">
            <v>487.5</v>
          </cell>
        </row>
        <row r="36">
          <cell r="B36" t="str">
            <v>D5160-E</v>
          </cell>
          <cell r="C36" t="str">
            <v>Démolition sélective de revêtement de terre-plein, en matériaux non stabilisés, en vue d'une évacuation</v>
          </cell>
          <cell r="D36">
            <v>1.5</v>
          </cell>
          <cell r="E36" t="str">
            <v>m3</v>
          </cell>
          <cell r="F36">
            <v>13</v>
          </cell>
          <cell r="G36">
            <v>45.9</v>
          </cell>
          <cell r="H36">
            <v>39.020000000000003</v>
          </cell>
          <cell r="I36">
            <v>52.79</v>
          </cell>
          <cell r="J36">
            <v>19.5</v>
          </cell>
          <cell r="K36">
            <v>90</v>
          </cell>
          <cell r="L36">
            <v>135</v>
          </cell>
          <cell r="M36">
            <v>17.71</v>
          </cell>
          <cell r="N36">
            <v>26.57</v>
          </cell>
          <cell r="O36">
            <v>30</v>
          </cell>
          <cell r="P36">
            <v>45</v>
          </cell>
        </row>
        <row r="37">
          <cell r="B37" t="str">
            <v>D5211-D</v>
          </cell>
          <cell r="C37" t="str">
            <v>Démontage de revêtement de terre-plein, en pavés de pierre, avec mise en dépôt</v>
          </cell>
          <cell r="D37">
            <v>55</v>
          </cell>
          <cell r="E37" t="str">
            <v>m2</v>
          </cell>
          <cell r="F37">
            <v>8</v>
          </cell>
          <cell r="G37">
            <v>8.3699999999999992</v>
          </cell>
          <cell r="H37">
            <v>7.12</v>
          </cell>
          <cell r="I37">
            <v>9.6300000000000008</v>
          </cell>
          <cell r="J37">
            <v>440</v>
          </cell>
          <cell r="K37">
            <v>10</v>
          </cell>
          <cell r="L37">
            <v>550</v>
          </cell>
          <cell r="M37">
            <v>5.62</v>
          </cell>
          <cell r="N37">
            <v>309.10000000000002</v>
          </cell>
          <cell r="O37">
            <v>9.5</v>
          </cell>
          <cell r="P37">
            <v>522.5</v>
          </cell>
        </row>
        <row r="38">
          <cell r="C38" t="str">
            <v>Concerne : Arrêt A6 - Ecole Provinciale à Court-Saint-Etienne. Mise en dépôt au dépôt communal de Court-Saint-Etienne.</v>
          </cell>
        </row>
        <row r="39">
          <cell r="B39" t="str">
            <v>D5211-E</v>
          </cell>
          <cell r="C39" t="str">
            <v>Démontage de revêtement de terre-plein, en pavés de pierre, en vue d'une évacuation</v>
          </cell>
          <cell r="D39">
            <v>15</v>
          </cell>
          <cell r="E39" t="str">
            <v>m2</v>
          </cell>
          <cell r="F39">
            <v>6</v>
          </cell>
          <cell r="G39">
            <v>6.69</v>
          </cell>
          <cell r="H39">
            <v>5.69</v>
          </cell>
          <cell r="I39">
            <v>7.7</v>
          </cell>
          <cell r="J39">
            <v>90</v>
          </cell>
          <cell r="K39">
            <v>8</v>
          </cell>
          <cell r="L39">
            <v>120</v>
          </cell>
          <cell r="M39">
            <v>4.08</v>
          </cell>
          <cell r="N39">
            <v>61.2</v>
          </cell>
          <cell r="O39">
            <v>8</v>
          </cell>
          <cell r="P39">
            <v>120</v>
          </cell>
        </row>
        <row r="40">
          <cell r="C40" t="str">
            <v>Concerne : Arrêt A3 - Eglise - Genappe. Dalles en pierre bleue non réutilisables</v>
          </cell>
        </row>
        <row r="41">
          <cell r="B41" t="str">
            <v>D5221-C</v>
          </cell>
          <cell r="C41" t="str">
            <v>Démontage de revêtement de terre-plein, en carreaux de pierre, en vue d'une réutilisation sur le chantier</v>
          </cell>
          <cell r="D41">
            <v>60</v>
          </cell>
          <cell r="E41" t="str">
            <v>m2</v>
          </cell>
          <cell r="F41">
            <v>8</v>
          </cell>
          <cell r="G41">
            <v>15.02</v>
          </cell>
          <cell r="H41">
            <v>12.77</v>
          </cell>
          <cell r="I41">
            <v>17.28</v>
          </cell>
          <cell r="J41">
            <v>480</v>
          </cell>
          <cell r="K41">
            <v>8</v>
          </cell>
          <cell r="L41">
            <v>480</v>
          </cell>
          <cell r="M41">
            <v>25.07</v>
          </cell>
          <cell r="N41">
            <v>1504.2</v>
          </cell>
          <cell r="O41">
            <v>12</v>
          </cell>
          <cell r="P41">
            <v>720</v>
          </cell>
        </row>
        <row r="42">
          <cell r="C42" t="str">
            <v>Concerne : Arrêt A3 - Eglise - Genappe. Démontage soigneux, nettoyage, en vue d'une repose.</v>
          </cell>
        </row>
        <row r="43">
          <cell r="B43" t="str">
            <v>D5221-E</v>
          </cell>
          <cell r="C43" t="str">
            <v>Démontage de revêtement de terre-plein, en carreaux de pierre, en vue d'une évacuation</v>
          </cell>
          <cell r="D43">
            <v>15</v>
          </cell>
          <cell r="E43" t="str">
            <v>m2</v>
          </cell>
          <cell r="F43">
            <v>6</v>
          </cell>
          <cell r="G43">
            <v>7.36</v>
          </cell>
          <cell r="H43">
            <v>6.26</v>
          </cell>
          <cell r="I43">
            <v>8.4600000000000009</v>
          </cell>
          <cell r="J43">
            <v>90</v>
          </cell>
          <cell r="K43">
            <v>10</v>
          </cell>
          <cell r="L43">
            <v>150</v>
          </cell>
          <cell r="M43">
            <v>4.08</v>
          </cell>
          <cell r="N43">
            <v>61.2</v>
          </cell>
          <cell r="O43">
            <v>8</v>
          </cell>
          <cell r="P43">
            <v>120</v>
          </cell>
        </row>
        <row r="44">
          <cell r="C44" t="str">
            <v>Concerne : Arrêt A3 - Eglise - Genappe. Dalles non récupérables</v>
          </cell>
        </row>
        <row r="45">
          <cell r="B45" t="str">
            <v>D5331-E</v>
          </cell>
          <cell r="C45" t="str">
            <v>Démolition sélective de fondation ou de sous-fondation de terre-plein, en béton maigre, en vue d'une évacuation</v>
          </cell>
          <cell r="D45">
            <v>45</v>
          </cell>
          <cell r="E45" t="str">
            <v>m3</v>
          </cell>
          <cell r="F45">
            <v>16</v>
          </cell>
          <cell r="G45">
            <v>30.39</v>
          </cell>
          <cell r="H45">
            <v>25.83</v>
          </cell>
          <cell r="I45">
            <v>34.94</v>
          </cell>
          <cell r="J45">
            <v>720</v>
          </cell>
          <cell r="K45">
            <v>30</v>
          </cell>
          <cell r="L45">
            <v>1350</v>
          </cell>
          <cell r="M45">
            <v>21.16</v>
          </cell>
          <cell r="N45">
            <v>952.2</v>
          </cell>
          <cell r="O45">
            <v>40</v>
          </cell>
          <cell r="P45">
            <v>1800</v>
          </cell>
        </row>
        <row r="46">
          <cell r="C46" t="str">
            <v>Sur une épaisseur conventionnelle de 15cm.</v>
          </cell>
        </row>
        <row r="47">
          <cell r="B47" t="str">
            <v>D5332-E</v>
          </cell>
          <cell r="C47" t="str">
            <v>Démolition sélective de fondation ou de sous-fondation de terre-plein, en sable-ciment, en vue d'une évacuation</v>
          </cell>
          <cell r="D47">
            <v>70</v>
          </cell>
          <cell r="E47" t="str">
            <v>m3</v>
          </cell>
          <cell r="F47">
            <v>14</v>
          </cell>
          <cell r="G47">
            <v>29.83</v>
          </cell>
          <cell r="H47">
            <v>25.35</v>
          </cell>
          <cell r="I47">
            <v>34.299999999999997</v>
          </cell>
          <cell r="J47">
            <v>980</v>
          </cell>
          <cell r="K47">
            <v>30</v>
          </cell>
          <cell r="L47">
            <v>2100</v>
          </cell>
          <cell r="M47">
            <v>19.48</v>
          </cell>
          <cell r="N47">
            <v>1363.6</v>
          </cell>
          <cell r="O47">
            <v>40</v>
          </cell>
          <cell r="P47">
            <v>2800</v>
          </cell>
        </row>
        <row r="48">
          <cell r="C48" t="str">
            <v>Sur une épaisseur conventionnelle de 15cm.</v>
          </cell>
        </row>
        <row r="49">
          <cell r="B49" t="str">
            <v>D6120-E</v>
          </cell>
          <cell r="C49" t="str">
            <v>Démolition sélective de bordures en béton préfabriqué, en vue d'une évacuation</v>
          </cell>
          <cell r="D49">
            <v>370</v>
          </cell>
          <cell r="E49" t="str">
            <v>m</v>
          </cell>
          <cell r="F49">
            <v>4</v>
          </cell>
          <cell r="G49">
            <v>4.32</v>
          </cell>
          <cell r="H49">
            <v>3.67</v>
          </cell>
          <cell r="I49">
            <v>4.97</v>
          </cell>
          <cell r="J49">
            <v>1480</v>
          </cell>
          <cell r="K49">
            <v>6</v>
          </cell>
          <cell r="L49">
            <v>2220</v>
          </cell>
          <cell r="M49">
            <v>2.96</v>
          </cell>
          <cell r="N49">
            <v>1095.2</v>
          </cell>
          <cell r="O49">
            <v>4</v>
          </cell>
          <cell r="P49">
            <v>1480</v>
          </cell>
        </row>
        <row r="50">
          <cell r="B50" t="str">
            <v>D6210-C</v>
          </cell>
          <cell r="C50" t="str">
            <v>Démontage de bordures en pierre, en vue d'une réutilisation sur le chantier</v>
          </cell>
          <cell r="D50">
            <v>16</v>
          </cell>
          <cell r="E50" t="str">
            <v>m</v>
          </cell>
          <cell r="F50">
            <v>7</v>
          </cell>
          <cell r="G50">
            <v>7.52</v>
          </cell>
          <cell r="H50">
            <v>6.39</v>
          </cell>
          <cell r="I50">
            <v>8.65</v>
          </cell>
          <cell r="J50">
            <v>112</v>
          </cell>
          <cell r="K50">
            <v>6</v>
          </cell>
          <cell r="L50">
            <v>96</v>
          </cell>
          <cell r="M50">
            <v>4.5599999999999996</v>
          </cell>
          <cell r="N50">
            <v>72.959999999999994</v>
          </cell>
          <cell r="O50">
            <v>12</v>
          </cell>
          <cell r="P50">
            <v>192</v>
          </cell>
        </row>
        <row r="51">
          <cell r="C51" t="str">
            <v>Concerne : Arrêt A3 - Eglise - Genappe. Bordure autour des arbres, constituée de pavés de pierre naturelle.</v>
          </cell>
        </row>
        <row r="52">
          <cell r="B52" t="str">
            <v>D6210-C</v>
          </cell>
          <cell r="C52" t="str">
            <v>Démontage de bordures en pierre, en vue d'une réutilisation sur le chantier</v>
          </cell>
          <cell r="D52">
            <v>22</v>
          </cell>
          <cell r="E52" t="str">
            <v>m</v>
          </cell>
          <cell r="F52">
            <v>7</v>
          </cell>
          <cell r="G52">
            <v>7.52</v>
          </cell>
          <cell r="H52">
            <v>6.39</v>
          </cell>
          <cell r="I52">
            <v>8.65</v>
          </cell>
          <cell r="J52">
            <v>154</v>
          </cell>
          <cell r="K52">
            <v>6</v>
          </cell>
          <cell r="L52">
            <v>132</v>
          </cell>
          <cell r="M52">
            <v>4.5599999999999996</v>
          </cell>
          <cell r="N52">
            <v>100.32</v>
          </cell>
          <cell r="O52">
            <v>12</v>
          </cell>
          <cell r="P52">
            <v>264</v>
          </cell>
        </row>
        <row r="53">
          <cell r="C53" t="str">
            <v>Concerne : Arrêt A5 - "Cité - Noirhat". Bordures TEC en pierre bleue. Démontage soigneux.</v>
          </cell>
        </row>
        <row r="54">
          <cell r="B54" t="str">
            <v>D6210-D</v>
          </cell>
          <cell r="C54" t="str">
            <v>Démontage de bordures en pierre, avec mise en dépôt</v>
          </cell>
          <cell r="D54">
            <v>25</v>
          </cell>
          <cell r="E54" t="str">
            <v>m</v>
          </cell>
          <cell r="F54">
            <v>8</v>
          </cell>
          <cell r="G54">
            <v>10.36</v>
          </cell>
          <cell r="H54">
            <v>8.81</v>
          </cell>
          <cell r="I54">
            <v>11.92</v>
          </cell>
          <cell r="J54">
            <v>200</v>
          </cell>
          <cell r="K54">
            <v>8</v>
          </cell>
          <cell r="L54">
            <v>200</v>
          </cell>
          <cell r="M54">
            <v>8.09</v>
          </cell>
          <cell r="N54">
            <v>202.25</v>
          </cell>
          <cell r="O54">
            <v>15</v>
          </cell>
          <cell r="P54">
            <v>375</v>
          </cell>
        </row>
        <row r="55">
          <cell r="C55" t="str">
            <v>Concerne : Arrêt A3 "Eglise" à Genappe. Mise dans le dépôt communal de AC de Genappe. Adresse du dépôt : Pavé Saint-Joseph à 1471 Genappe.</v>
          </cell>
        </row>
        <row r="56">
          <cell r="B56" t="str">
            <v>D6312-E</v>
          </cell>
          <cell r="C56" t="str">
            <v>Démolition sélective de bande de contrebutage ou de filet d'eau, en pavés de béton, en vue d'une évacuation</v>
          </cell>
          <cell r="D56">
            <v>4</v>
          </cell>
          <cell r="E56" t="str">
            <v>m2</v>
          </cell>
          <cell r="F56">
            <v>6</v>
          </cell>
          <cell r="G56">
            <v>12.03</v>
          </cell>
          <cell r="H56">
            <v>10.220000000000001</v>
          </cell>
          <cell r="I56">
            <v>13.83</v>
          </cell>
          <cell r="J56">
            <v>24</v>
          </cell>
          <cell r="K56">
            <v>26</v>
          </cell>
          <cell r="L56">
            <v>104</v>
          </cell>
          <cell r="M56">
            <v>4.08</v>
          </cell>
          <cell r="N56">
            <v>16.32</v>
          </cell>
          <cell r="O56">
            <v>6</v>
          </cell>
          <cell r="P56">
            <v>24</v>
          </cell>
        </row>
        <row r="57">
          <cell r="C57" t="str">
            <v>Concerne : Arrêt A7 - "Chée de la Croix" à Ottignies - Filet d'eau en pavés béton entre le parking et la voirie.</v>
          </cell>
        </row>
        <row r="58">
          <cell r="B58" t="str">
            <v>D6322-E</v>
          </cell>
          <cell r="C58" t="str">
            <v>Démolition sélective de bande de contrebutage ou de filet d'eau, en béton préfabriqué, largeur : 25 &lt; B &lt;= 40 cm, en vue d'une évacuation</v>
          </cell>
          <cell r="D58">
            <v>55</v>
          </cell>
          <cell r="E58" t="str">
            <v>m</v>
          </cell>
          <cell r="F58">
            <v>5</v>
          </cell>
          <cell r="G58">
            <v>5.34</v>
          </cell>
          <cell r="H58">
            <v>4.54</v>
          </cell>
          <cell r="I58">
            <v>6.14</v>
          </cell>
          <cell r="J58">
            <v>275</v>
          </cell>
          <cell r="K58">
            <v>6</v>
          </cell>
          <cell r="L58">
            <v>330</v>
          </cell>
          <cell r="M58">
            <v>4.03</v>
          </cell>
          <cell r="N58">
            <v>221.65</v>
          </cell>
          <cell r="O58">
            <v>6</v>
          </cell>
          <cell r="P58">
            <v>330</v>
          </cell>
        </row>
        <row r="59">
          <cell r="C59" t="str">
            <v>Concerne : Arrêt A13 - "Pavillon" à Ways. Bande de contrebutage de 30cm</v>
          </cell>
        </row>
        <row r="60">
          <cell r="B60" t="str">
            <v>D6323-E</v>
          </cell>
          <cell r="C60" t="str">
            <v>Démolition sélective de bande de contrebutage ou de filet d'eau, en béton préfabriqué, largeur : 40 &lt; B &lt;= 60 cm, en vue d'une évacuation</v>
          </cell>
          <cell r="D60">
            <v>105</v>
          </cell>
          <cell r="E60" t="str">
            <v>m</v>
          </cell>
          <cell r="F60">
            <v>6</v>
          </cell>
          <cell r="G60">
            <v>5.54</v>
          </cell>
          <cell r="H60">
            <v>4.71</v>
          </cell>
          <cell r="I60">
            <v>6.37</v>
          </cell>
          <cell r="J60">
            <v>630</v>
          </cell>
          <cell r="K60">
            <v>6</v>
          </cell>
          <cell r="L60">
            <v>630</v>
          </cell>
          <cell r="M60">
            <v>4.63</v>
          </cell>
          <cell r="N60">
            <v>486.15</v>
          </cell>
          <cell r="O60">
            <v>6</v>
          </cell>
          <cell r="P60">
            <v>630</v>
          </cell>
        </row>
        <row r="61">
          <cell r="C61" t="str">
            <v>Concerne : Arrêt A9 - "Bauloy" à Ottignies et A10 "Hocaille" à LLN. Bordure-filet d'eau de 50cm.</v>
          </cell>
        </row>
        <row r="62">
          <cell r="B62" t="str">
            <v>D6333-E</v>
          </cell>
          <cell r="C62" t="str">
            <v>Démolition sélective de bande de contrebutage ou de filet d'eau, en béton exécuté en place, largeur : 40 &lt; B &lt;= 60 cm, en vue d'une évacuation</v>
          </cell>
          <cell r="D62">
            <v>35</v>
          </cell>
          <cell r="E62" t="str">
            <v>m</v>
          </cell>
          <cell r="F62">
            <v>5</v>
          </cell>
          <cell r="G62">
            <v>5.54</v>
          </cell>
          <cell r="H62">
            <v>4.71</v>
          </cell>
          <cell r="I62">
            <v>6.37</v>
          </cell>
          <cell r="J62">
            <v>175</v>
          </cell>
          <cell r="K62">
            <v>6</v>
          </cell>
          <cell r="L62">
            <v>210</v>
          </cell>
          <cell r="M62">
            <v>4.63</v>
          </cell>
          <cell r="N62">
            <v>162.05000000000001</v>
          </cell>
          <cell r="O62">
            <v>6</v>
          </cell>
          <cell r="P62">
            <v>210</v>
          </cell>
        </row>
        <row r="63">
          <cell r="C63" t="str">
            <v>Concerne : Arrêt A5 - "Cité -Noirhat" - Bande en béton de 50 cm.</v>
          </cell>
        </row>
        <row r="64">
          <cell r="B64" t="str">
            <v>D6340-E</v>
          </cell>
          <cell r="C64" t="str">
            <v>Démolition sélective de bande de contrebutage ou de filet d'eau, en asphalte coulé, en vue d'une évacuation</v>
          </cell>
          <cell r="D64">
            <v>15</v>
          </cell>
          <cell r="E64" t="str">
            <v>m2</v>
          </cell>
          <cell r="F64">
            <v>4</v>
          </cell>
          <cell r="G64">
            <v>6.23</v>
          </cell>
          <cell r="H64">
            <v>5.3</v>
          </cell>
          <cell r="I64">
            <v>7.16</v>
          </cell>
          <cell r="J64">
            <v>60</v>
          </cell>
          <cell r="K64">
            <v>10</v>
          </cell>
          <cell r="L64">
            <v>150</v>
          </cell>
          <cell r="M64">
            <v>2.69</v>
          </cell>
          <cell r="N64">
            <v>40.35</v>
          </cell>
          <cell r="O64">
            <v>6</v>
          </cell>
          <cell r="P64">
            <v>90</v>
          </cell>
        </row>
        <row r="65">
          <cell r="C65" t="str">
            <v>Concerne : Arrêts A4 "Pont" à Ways et  A13 - "Pavillon" à Ways.</v>
          </cell>
        </row>
        <row r="66">
          <cell r="B66" t="str">
            <v>D6631-E</v>
          </cell>
          <cell r="C66" t="str">
            <v>Démolition sélective, en vue d'une évacuation, de bordure de sécurité haute en béton</v>
          </cell>
          <cell r="D66">
            <v>20</v>
          </cell>
          <cell r="E66" t="str">
            <v>m</v>
          </cell>
          <cell r="F66">
            <v>5</v>
          </cell>
          <cell r="G66">
            <v>10.8</v>
          </cell>
          <cell r="H66">
            <v>9.18</v>
          </cell>
          <cell r="I66">
            <v>12.42</v>
          </cell>
          <cell r="J66">
            <v>100</v>
          </cell>
          <cell r="K66">
            <v>6</v>
          </cell>
          <cell r="L66">
            <v>120</v>
          </cell>
          <cell r="M66">
            <v>20.39</v>
          </cell>
          <cell r="N66">
            <v>407.8</v>
          </cell>
          <cell r="O66">
            <v>6</v>
          </cell>
          <cell r="P66">
            <v>120</v>
          </cell>
        </row>
        <row r="67">
          <cell r="C67" t="str">
            <v>Concerne : Arrêt A12 - Tasnier à Wavre - Bordure New Jersey.</v>
          </cell>
        </row>
        <row r="68">
          <cell r="B68" t="str">
            <v>D6910-E</v>
          </cell>
          <cell r="C68" t="str">
            <v>Démolition sélective, en vue d'une évacuation, de fondation d'élément linéaire, en matériau lié</v>
          </cell>
          <cell r="D68">
            <v>90</v>
          </cell>
          <cell r="E68" t="str">
            <v>m3</v>
          </cell>
          <cell r="F68">
            <v>22</v>
          </cell>
          <cell r="G68">
            <v>28.76</v>
          </cell>
          <cell r="H68">
            <v>24.44</v>
          </cell>
          <cell r="I68">
            <v>33.07</v>
          </cell>
          <cell r="J68">
            <v>1980</v>
          </cell>
          <cell r="K68">
            <v>30</v>
          </cell>
          <cell r="L68">
            <v>2700</v>
          </cell>
          <cell r="M68">
            <v>21.27</v>
          </cell>
          <cell r="N68">
            <v>1914.3</v>
          </cell>
          <cell r="O68">
            <v>35</v>
          </cell>
          <cell r="P68">
            <v>3150</v>
          </cell>
        </row>
        <row r="69">
          <cell r="B69" t="str">
            <v>D7110-E</v>
          </cell>
          <cell r="C69" t="str">
            <v>Démolition sélective, en vue d'une évacuation, d'avaloir</v>
          </cell>
          <cell r="D69">
            <v>7</v>
          </cell>
          <cell r="E69" t="str">
            <v>p</v>
          </cell>
          <cell r="F69">
            <v>50</v>
          </cell>
          <cell r="G69">
            <v>26.14</v>
          </cell>
          <cell r="H69">
            <v>22.22</v>
          </cell>
          <cell r="I69">
            <v>30.06</v>
          </cell>
          <cell r="J69">
            <v>350</v>
          </cell>
          <cell r="K69">
            <v>30</v>
          </cell>
          <cell r="L69">
            <v>210</v>
          </cell>
          <cell r="M69">
            <v>33.43</v>
          </cell>
          <cell r="N69">
            <v>234.01</v>
          </cell>
          <cell r="O69">
            <v>15</v>
          </cell>
          <cell r="P69">
            <v>105</v>
          </cell>
        </row>
        <row r="70">
          <cell r="C70" t="str">
            <v>Concerne : Arrêts A4, A12 et A13</v>
          </cell>
        </row>
        <row r="71">
          <cell r="B71" t="str">
            <v>D7130-E</v>
          </cell>
          <cell r="C71" t="str">
            <v>Démolition sélective, en vue d'une évacuation, d'accessoire de voirie autre qu'avaloir, trappillon ou grille</v>
          </cell>
          <cell r="D71">
            <v>24</v>
          </cell>
          <cell r="E71" t="str">
            <v>p</v>
          </cell>
          <cell r="F71">
            <v>10</v>
          </cell>
          <cell r="G71">
            <v>12.16</v>
          </cell>
          <cell r="H71">
            <v>10.33</v>
          </cell>
          <cell r="I71">
            <v>13.98</v>
          </cell>
          <cell r="J71">
            <v>240</v>
          </cell>
          <cell r="K71">
            <v>10</v>
          </cell>
          <cell r="L71">
            <v>240</v>
          </cell>
          <cell r="M71">
            <v>16.47</v>
          </cell>
          <cell r="N71">
            <v>395.28</v>
          </cell>
          <cell r="O71">
            <v>10</v>
          </cell>
          <cell r="P71">
            <v>240</v>
          </cell>
        </row>
        <row r="72">
          <cell r="C72" t="str">
            <v>Concerne : Borne en bois - Arrêt A10 "Hocaille" à LLN.</v>
          </cell>
        </row>
        <row r="73">
          <cell r="B73" t="str">
            <v>D7130-E</v>
          </cell>
          <cell r="C73" t="str">
            <v>Démolition sélective, en vue d'une évacuation, d'accessoire de voirie autre qu'avaloir, trappillon ou grille</v>
          </cell>
          <cell r="D73">
            <v>2</v>
          </cell>
          <cell r="E73" t="str">
            <v>p</v>
          </cell>
          <cell r="F73">
            <v>25</v>
          </cell>
          <cell r="G73">
            <v>24.48</v>
          </cell>
          <cell r="H73">
            <v>20.81</v>
          </cell>
          <cell r="I73">
            <v>28.15</v>
          </cell>
          <cell r="J73">
            <v>50</v>
          </cell>
          <cell r="K73">
            <v>30</v>
          </cell>
          <cell r="L73">
            <v>60</v>
          </cell>
          <cell r="M73">
            <v>33.43</v>
          </cell>
          <cell r="N73">
            <v>66.86</v>
          </cell>
          <cell r="O73">
            <v>10</v>
          </cell>
          <cell r="P73">
            <v>20</v>
          </cell>
        </row>
        <row r="74">
          <cell r="C74" t="str">
            <v>Concerne : Poubelle des arrêts A4 "Pont" à Ways et A12 "Tasnier" à Wavre.</v>
          </cell>
        </row>
        <row r="75">
          <cell r="B75" t="str">
            <v>D7220-C</v>
          </cell>
          <cell r="C75" t="str">
            <v>Démontage de trappillon et/ou de grille, en vue d'une réutilisation sur le chantier</v>
          </cell>
          <cell r="D75">
            <v>4</v>
          </cell>
          <cell r="E75" t="str">
            <v>p</v>
          </cell>
          <cell r="F75">
            <v>40</v>
          </cell>
          <cell r="G75">
            <v>32.81</v>
          </cell>
          <cell r="H75">
            <v>27.89</v>
          </cell>
          <cell r="I75">
            <v>37.729999999999997</v>
          </cell>
          <cell r="J75">
            <v>160</v>
          </cell>
          <cell r="K75">
            <v>30</v>
          </cell>
          <cell r="L75">
            <v>120</v>
          </cell>
          <cell r="M75">
            <v>33.43</v>
          </cell>
          <cell r="N75">
            <v>133.72</v>
          </cell>
          <cell r="O75">
            <v>35</v>
          </cell>
          <cell r="P75">
            <v>140</v>
          </cell>
        </row>
        <row r="76">
          <cell r="C76" t="str">
            <v>Concerne : Pour la remise à niveau de trappillon.</v>
          </cell>
        </row>
        <row r="77">
          <cell r="B77" t="str">
            <v>D7230-C</v>
          </cell>
          <cell r="C77" t="str">
            <v>Démontage d'accessoire de voirie autre qu'avaloir, trappillon ou grille, en vue d'une réutilisation sur le chantier</v>
          </cell>
          <cell r="D77">
            <v>1</v>
          </cell>
          <cell r="E77" t="str">
            <v>p</v>
          </cell>
          <cell r="F77">
            <v>40</v>
          </cell>
          <cell r="G77">
            <v>36.14</v>
          </cell>
          <cell r="H77">
            <v>30.72</v>
          </cell>
          <cell r="I77">
            <v>41.56</v>
          </cell>
          <cell r="J77">
            <v>40</v>
          </cell>
          <cell r="K77">
            <v>30</v>
          </cell>
          <cell r="L77">
            <v>30</v>
          </cell>
          <cell r="M77">
            <v>33.43</v>
          </cell>
          <cell r="N77">
            <v>33.43</v>
          </cell>
          <cell r="O77">
            <v>45</v>
          </cell>
          <cell r="P77">
            <v>45</v>
          </cell>
        </row>
        <row r="78">
          <cell r="C78" t="str">
            <v>Concerne : Poubelle de l'arrêt A5 "Cité-Noirhat" en vue d'une repose.</v>
          </cell>
        </row>
        <row r="79">
          <cell r="B79" t="str">
            <v>D7230-D</v>
          </cell>
          <cell r="C79" t="str">
            <v>Démontage d'accessoire de voirie autre qu'avaloir, trappillon ou grille, avec mise en dépôt</v>
          </cell>
          <cell r="D79">
            <v>1</v>
          </cell>
          <cell r="E79" t="str">
            <v>p</v>
          </cell>
          <cell r="F79">
            <v>250</v>
          </cell>
          <cell r="G79">
            <v>405.94</v>
          </cell>
          <cell r="H79">
            <v>345.05</v>
          </cell>
          <cell r="I79">
            <v>466.83</v>
          </cell>
          <cell r="J79">
            <v>250</v>
          </cell>
          <cell r="K79">
            <v>30</v>
          </cell>
          <cell r="L79">
            <v>30</v>
          </cell>
          <cell r="M79">
            <v>437.83</v>
          </cell>
          <cell r="N79">
            <v>437.83</v>
          </cell>
          <cell r="O79">
            <v>750</v>
          </cell>
          <cell r="P79">
            <v>750</v>
          </cell>
        </row>
        <row r="80">
          <cell r="C80" t="str">
            <v>Concerne : Abribus de l'arrêt A3 - "Eglise" à Genappe. Stockage au dépôt communal de AC de Genappe. Adresse du dépôt : Pavé Saint-Joseph à 1471 Genappe.</v>
          </cell>
        </row>
        <row r="81">
          <cell r="B81" t="str">
            <v>D7230-D</v>
          </cell>
          <cell r="C81" t="str">
            <v>Démontage d'accessoire de voirie autre qu'avaloir, trappillon ou grille, avec mise en dépôt</v>
          </cell>
          <cell r="D81">
            <v>3</v>
          </cell>
          <cell r="E81" t="str">
            <v>p</v>
          </cell>
          <cell r="F81">
            <v>50</v>
          </cell>
          <cell r="G81">
            <v>59.76</v>
          </cell>
          <cell r="H81">
            <v>50.8</v>
          </cell>
          <cell r="I81">
            <v>68.72</v>
          </cell>
          <cell r="J81">
            <v>150</v>
          </cell>
          <cell r="K81">
            <v>30</v>
          </cell>
          <cell r="L81">
            <v>90</v>
          </cell>
          <cell r="M81">
            <v>64.28</v>
          </cell>
          <cell r="N81">
            <v>192.84</v>
          </cell>
          <cell r="O81">
            <v>85</v>
          </cell>
          <cell r="P81">
            <v>255</v>
          </cell>
        </row>
        <row r="82">
          <cell r="C82" t="str">
            <v>Concerne : Grille d'arbre de l'arrêt A3 - "Eglise" à Genappe. Stockage provisoire au dépôt communal de AC de Genappe.</v>
          </cell>
        </row>
        <row r="83">
          <cell r="B83" t="str">
            <v>D7230-D</v>
          </cell>
          <cell r="C83" t="str">
            <v>Démontage d'accessoire de voirie autre qu'avaloir, trappillon ou grille, avec mise en dépôt</v>
          </cell>
          <cell r="D83">
            <v>1</v>
          </cell>
          <cell r="E83" t="str">
            <v>p</v>
          </cell>
          <cell r="F83">
            <v>100</v>
          </cell>
          <cell r="G83">
            <v>42.47</v>
          </cell>
          <cell r="H83">
            <v>36.1</v>
          </cell>
          <cell r="I83">
            <v>48.84</v>
          </cell>
          <cell r="J83">
            <v>100</v>
          </cell>
          <cell r="K83">
            <v>30</v>
          </cell>
          <cell r="L83">
            <v>30</v>
          </cell>
          <cell r="M83">
            <v>67.400000000000006</v>
          </cell>
          <cell r="N83">
            <v>67.400000000000006</v>
          </cell>
          <cell r="O83">
            <v>30</v>
          </cell>
          <cell r="P83">
            <v>30</v>
          </cell>
        </row>
        <row r="84">
          <cell r="C84" t="str">
            <v>Concerne : Arceaux vélo de l'arrêt A3 - "Eglise" à Genappe. Stockage au dépôt communal de AC de Genappe. Adresse du dépôt : Pavé Saint-Joseph à 1471 Genappe.</v>
          </cell>
        </row>
        <row r="85">
          <cell r="B85" t="str">
            <v>D7230-D</v>
          </cell>
          <cell r="C85" t="str">
            <v>Démontage d'accessoire de voirie autre qu'avaloir, trappillon ou grille, avec mise en dépôt</v>
          </cell>
          <cell r="D85">
            <v>8</v>
          </cell>
          <cell r="E85" t="str">
            <v>p</v>
          </cell>
          <cell r="F85">
            <v>45</v>
          </cell>
          <cell r="G85">
            <v>33.47</v>
          </cell>
          <cell r="H85">
            <v>28.45</v>
          </cell>
          <cell r="I85">
            <v>38.49</v>
          </cell>
          <cell r="J85">
            <v>360</v>
          </cell>
          <cell r="K85">
            <v>30</v>
          </cell>
          <cell r="L85">
            <v>240</v>
          </cell>
          <cell r="M85">
            <v>40.42</v>
          </cell>
          <cell r="N85">
            <v>323.36</v>
          </cell>
          <cell r="O85">
            <v>30</v>
          </cell>
          <cell r="P85">
            <v>240</v>
          </cell>
        </row>
        <row r="86">
          <cell r="C86" t="str">
            <v>Concerne : Borne de l'arrêt A3 - "Eglise" à Genappe. Mise dans le dépôt communal de AC de Genappe.</v>
          </cell>
        </row>
        <row r="87">
          <cell r="B87" t="str">
            <v>D7311-E</v>
          </cell>
          <cell r="C87" t="str">
            <v>Démolition sélective, en vue d'une évacuation, de massif en maçonnerie, enterré</v>
          </cell>
          <cell r="D87">
            <v>10</v>
          </cell>
          <cell r="E87" t="str">
            <v>m3</v>
          </cell>
          <cell r="F87">
            <v>50</v>
          </cell>
          <cell r="G87">
            <v>40.81</v>
          </cell>
          <cell r="H87">
            <v>34.69</v>
          </cell>
          <cell r="I87">
            <v>46.93</v>
          </cell>
          <cell r="J87">
            <v>500</v>
          </cell>
          <cell r="K87">
            <v>30</v>
          </cell>
          <cell r="L87">
            <v>300</v>
          </cell>
          <cell r="M87">
            <v>37.43</v>
          </cell>
          <cell r="N87">
            <v>374.3</v>
          </cell>
          <cell r="O87">
            <v>55</v>
          </cell>
          <cell r="P87">
            <v>550</v>
          </cell>
        </row>
        <row r="88">
          <cell r="C88" t="str">
            <v>Sur ordre du F.D. La démolition est appuyée de photos et à faire constater contradictoirement sous peine de se voir refuser les quantités portées.</v>
          </cell>
        </row>
        <row r="89">
          <cell r="B89" t="str">
            <v>D7312-E</v>
          </cell>
          <cell r="C89" t="str">
            <v>Démolition sélective, en vue d'une évacuation, de massif en béton non armé, enterré</v>
          </cell>
          <cell r="D89">
            <v>10</v>
          </cell>
          <cell r="E89" t="str">
            <v>m3</v>
          </cell>
          <cell r="F89">
            <v>65</v>
          </cell>
          <cell r="G89">
            <v>42.45</v>
          </cell>
          <cell r="H89">
            <v>36.090000000000003</v>
          </cell>
          <cell r="I89">
            <v>48.82</v>
          </cell>
          <cell r="J89">
            <v>650</v>
          </cell>
          <cell r="K89">
            <v>30</v>
          </cell>
          <cell r="L89">
            <v>300</v>
          </cell>
          <cell r="M89">
            <v>42.36</v>
          </cell>
          <cell r="N89">
            <v>423.6</v>
          </cell>
          <cell r="O89">
            <v>55</v>
          </cell>
          <cell r="P89">
            <v>550</v>
          </cell>
        </row>
        <row r="90">
          <cell r="C90" t="str">
            <v>Sur ordre du F.D. La démolition est appuyée de photos et à faire constater contradictoirement sous peine de se voir refuser les quantités portées.</v>
          </cell>
        </row>
        <row r="91">
          <cell r="B91" t="str">
            <v>D8110-E</v>
          </cell>
          <cell r="C91" t="str">
            <v>Démolition sélective, en vue d'une évacuation, de fondation de signalisation verticale, en béton, de volume : V &lt;= 0,2 m3</v>
          </cell>
          <cell r="D91">
            <v>28</v>
          </cell>
          <cell r="E91" t="str">
            <v>p</v>
          </cell>
          <cell r="F91">
            <v>20</v>
          </cell>
          <cell r="G91">
            <v>15.82</v>
          </cell>
          <cell r="H91">
            <v>13.45</v>
          </cell>
          <cell r="I91">
            <v>18.190000000000001</v>
          </cell>
          <cell r="J91">
            <v>560</v>
          </cell>
          <cell r="K91">
            <v>20</v>
          </cell>
          <cell r="L91">
            <v>560</v>
          </cell>
          <cell r="M91">
            <v>12.46</v>
          </cell>
          <cell r="N91">
            <v>348.88</v>
          </cell>
          <cell r="O91">
            <v>15</v>
          </cell>
          <cell r="P91">
            <v>420</v>
          </cell>
        </row>
        <row r="92">
          <cell r="C92" t="str">
            <v>Concerne : massif en béton des panneaux bus et des panneaux de signalisation.</v>
          </cell>
        </row>
        <row r="93">
          <cell r="B93" t="str">
            <v>D8311-E</v>
          </cell>
          <cell r="C93" t="str">
            <v>Démolition sélective, en vue d'une évacuation, de signal dispositif superficie totale : S &lt;= 0,5 m²</v>
          </cell>
          <cell r="D93">
            <v>5</v>
          </cell>
          <cell r="E93" t="str">
            <v>p</v>
          </cell>
          <cell r="F93">
            <v>15</v>
          </cell>
          <cell r="G93">
            <v>34.090000000000003</v>
          </cell>
          <cell r="H93">
            <v>28.97</v>
          </cell>
          <cell r="I93">
            <v>39.200000000000003</v>
          </cell>
          <cell r="J93">
            <v>75</v>
          </cell>
          <cell r="K93">
            <v>30</v>
          </cell>
          <cell r="L93">
            <v>150</v>
          </cell>
          <cell r="M93">
            <v>32.26</v>
          </cell>
          <cell r="N93">
            <v>161.30000000000001</v>
          </cell>
          <cell r="O93">
            <v>40</v>
          </cell>
          <cell r="P93">
            <v>200</v>
          </cell>
        </row>
        <row r="94">
          <cell r="C94" t="str">
            <v>Concerne : Panneau bus.</v>
          </cell>
        </row>
        <row r="95">
          <cell r="B95" t="str">
            <v>D8411-C</v>
          </cell>
          <cell r="C95" t="str">
            <v>Démontage de signal complet, sur 1 support, superficie totale : S &lt;= 0,5 m², en vue d'une réutilisation sur le chantier</v>
          </cell>
          <cell r="D95">
            <v>7</v>
          </cell>
          <cell r="E95" t="str">
            <v>p</v>
          </cell>
          <cell r="F95">
            <v>25</v>
          </cell>
          <cell r="G95">
            <v>30.01</v>
          </cell>
          <cell r="H95">
            <v>25.51</v>
          </cell>
          <cell r="I95">
            <v>34.520000000000003</v>
          </cell>
          <cell r="J95">
            <v>175</v>
          </cell>
          <cell r="K95">
            <v>30</v>
          </cell>
          <cell r="L95">
            <v>210</v>
          </cell>
          <cell r="M95">
            <v>20.04</v>
          </cell>
          <cell r="N95">
            <v>140.28</v>
          </cell>
          <cell r="O95">
            <v>40</v>
          </cell>
          <cell r="P95">
            <v>280</v>
          </cell>
        </row>
        <row r="96">
          <cell r="C96" t="str">
            <v>Concerne : Panneau bus.</v>
          </cell>
        </row>
        <row r="97">
          <cell r="B97" t="str">
            <v>D8411-C</v>
          </cell>
          <cell r="C97" t="str">
            <v>Démontage de signal complet, sur 1 support, superficie totale : S &lt;= 0,5 m², en vue d'une réutilisation sur le chantier</v>
          </cell>
          <cell r="D97">
            <v>15</v>
          </cell>
          <cell r="E97" t="str">
            <v>p</v>
          </cell>
          <cell r="F97">
            <v>25</v>
          </cell>
          <cell r="G97">
            <v>30.01</v>
          </cell>
          <cell r="H97">
            <v>25.51</v>
          </cell>
          <cell r="I97">
            <v>34.520000000000003</v>
          </cell>
          <cell r="J97">
            <v>375</v>
          </cell>
          <cell r="K97">
            <v>30</v>
          </cell>
          <cell r="L97">
            <v>450</v>
          </cell>
          <cell r="M97">
            <v>20.04</v>
          </cell>
          <cell r="N97">
            <v>300.60000000000002</v>
          </cell>
          <cell r="O97">
            <v>40</v>
          </cell>
          <cell r="P97">
            <v>600</v>
          </cell>
        </row>
        <row r="98">
          <cell r="C98" t="str">
            <v>Concerne : Panneau de signalisation.</v>
          </cell>
        </row>
        <row r="99">
          <cell r="B99" t="str">
            <v>D9100</v>
          </cell>
          <cell r="C99" t="str">
            <v>Somme réservée pour mise en CET</v>
          </cell>
          <cell r="D99">
            <v>100</v>
          </cell>
          <cell r="E99" t="str">
            <v>EUR</v>
          </cell>
          <cell r="F99">
            <v>1</v>
          </cell>
          <cell r="G99">
            <v>1</v>
          </cell>
          <cell r="H99">
            <v>0.85</v>
          </cell>
          <cell r="I99">
            <v>1.1499999999999999</v>
          </cell>
          <cell r="J99">
            <v>100</v>
          </cell>
          <cell r="K99">
            <v>1</v>
          </cell>
          <cell r="L99">
            <v>100</v>
          </cell>
          <cell r="M99">
            <v>1</v>
          </cell>
          <cell r="N99">
            <v>100</v>
          </cell>
          <cell r="O99">
            <v>1</v>
          </cell>
          <cell r="P99">
            <v>100</v>
          </cell>
        </row>
        <row r="100">
          <cell r="C100" t="str">
            <v>Evacuation des déchets du(des) poste(s) n° 227</v>
          </cell>
        </row>
        <row r="101">
          <cell r="B101" t="str">
            <v>D9100</v>
          </cell>
          <cell r="C101" t="str">
            <v>Somme réservée pour mise en CET</v>
          </cell>
          <cell r="D101">
            <v>500</v>
          </cell>
          <cell r="E101" t="str">
            <v>EUR</v>
          </cell>
          <cell r="F101">
            <v>1</v>
          </cell>
          <cell r="G101">
            <v>1</v>
          </cell>
          <cell r="H101">
            <v>0.85</v>
          </cell>
          <cell r="I101">
            <v>1.1499999999999999</v>
          </cell>
          <cell r="J101">
            <v>500</v>
          </cell>
          <cell r="K101">
            <v>1</v>
          </cell>
          <cell r="L101">
            <v>500</v>
          </cell>
          <cell r="M101">
            <v>1</v>
          </cell>
          <cell r="N101">
            <v>500</v>
          </cell>
          <cell r="O101">
            <v>1</v>
          </cell>
          <cell r="P101">
            <v>500</v>
          </cell>
        </row>
        <row r="102">
          <cell r="B102" t="str">
            <v>D9310</v>
          </cell>
          <cell r="C102" t="str">
            <v>Mise en Centre de Traitement Autorisé de déchets valorisables d'enrobé bitumineux en morceaux (D &gt; 32 mm)Code wallon des déchets : 17.03.02Mélanges bitumeux</v>
          </cell>
          <cell r="D102">
            <v>51.125</v>
          </cell>
          <cell r="E102" t="str">
            <v>t</v>
          </cell>
          <cell r="F102">
            <v>7</v>
          </cell>
          <cell r="G102">
            <v>8.74</v>
          </cell>
          <cell r="H102">
            <v>7.43</v>
          </cell>
          <cell r="I102">
            <v>10.050000000000001</v>
          </cell>
          <cell r="J102">
            <v>357.88</v>
          </cell>
          <cell r="K102">
            <v>2</v>
          </cell>
          <cell r="L102">
            <v>102.25</v>
          </cell>
          <cell r="M102">
            <v>9.2200000000000006</v>
          </cell>
          <cell r="N102">
            <v>471.37</v>
          </cell>
          <cell r="O102">
            <v>15</v>
          </cell>
          <cell r="P102">
            <v>766.88</v>
          </cell>
        </row>
        <row r="103">
          <cell r="C103" t="str">
            <v>Evacuation des déchets du(des) poste(s) n° 11, 17, 34</v>
          </cell>
        </row>
        <row r="104">
          <cell r="B104" t="str">
            <v>D9321</v>
          </cell>
          <cell r="C104" t="str">
            <v>Mise en Centre de Traitement Autorisé de déchets valorisables de béton non arméCode wallon des déchets : 17.01.01Béton</v>
          </cell>
          <cell r="D104">
            <v>305.19</v>
          </cell>
          <cell r="E104" t="str">
            <v>t</v>
          </cell>
          <cell r="F104">
            <v>5</v>
          </cell>
          <cell r="G104">
            <v>5.74</v>
          </cell>
          <cell r="H104">
            <v>4.88</v>
          </cell>
          <cell r="I104">
            <v>6.6</v>
          </cell>
          <cell r="J104">
            <v>1525.95</v>
          </cell>
          <cell r="K104">
            <v>2</v>
          </cell>
          <cell r="L104">
            <v>610.38</v>
          </cell>
          <cell r="M104">
            <v>5.21</v>
          </cell>
          <cell r="N104">
            <v>1590.04</v>
          </cell>
          <cell r="O104">
            <v>10</v>
          </cell>
          <cell r="P104">
            <v>3051.9</v>
          </cell>
        </row>
        <row r="105">
          <cell r="C105" t="str">
            <v>Evacuation des déchets du(des) poste(s) n° 10, 12, 13, 15, 16, 18, 24, 26, 30, 31, 32, 33, 35, 47, 48, 169, 176</v>
          </cell>
        </row>
        <row r="106">
          <cell r="B106" t="str">
            <v>D9323</v>
          </cell>
          <cell r="C106" t="str">
            <v>Mise en Centre de Traitement Autorisé de déchets valorisables d'empierrement liéCode wallon des déchets : 17.01.01Béton</v>
          </cell>
          <cell r="D106">
            <v>450</v>
          </cell>
          <cell r="E106" t="str">
            <v>t</v>
          </cell>
          <cell r="F106">
            <v>5</v>
          </cell>
          <cell r="G106">
            <v>6.34</v>
          </cell>
          <cell r="H106">
            <v>5.39</v>
          </cell>
          <cell r="I106">
            <v>7.29</v>
          </cell>
          <cell r="J106">
            <v>2250</v>
          </cell>
          <cell r="K106">
            <v>2</v>
          </cell>
          <cell r="L106">
            <v>900</v>
          </cell>
          <cell r="M106">
            <v>7.03</v>
          </cell>
          <cell r="N106">
            <v>3163.5</v>
          </cell>
          <cell r="O106">
            <v>10</v>
          </cell>
          <cell r="P106">
            <v>4500</v>
          </cell>
        </row>
        <row r="107">
          <cell r="C107" t="str">
            <v>Evacuation des déchets du(des) poste(s) n° 14, 25, 36</v>
          </cell>
        </row>
        <row r="108">
          <cell r="B108" t="str">
            <v>D9330</v>
          </cell>
          <cell r="C108" t="str">
            <v>Mise en Centre de Traitement Autorisé de déchets valorisables de maçonnerieCode wallon des déchets : 17.01.02Briques</v>
          </cell>
          <cell r="D108">
            <v>14.4</v>
          </cell>
          <cell r="E108" t="str">
            <v>t</v>
          </cell>
          <cell r="F108">
            <v>6</v>
          </cell>
          <cell r="G108">
            <v>11.6</v>
          </cell>
          <cell r="H108">
            <v>9.86</v>
          </cell>
          <cell r="I108">
            <v>13.34</v>
          </cell>
          <cell r="J108">
            <v>86.4</v>
          </cell>
          <cell r="K108">
            <v>2</v>
          </cell>
          <cell r="L108">
            <v>28.8</v>
          </cell>
          <cell r="M108">
            <v>17.809999999999999</v>
          </cell>
          <cell r="N108">
            <v>256.45999999999998</v>
          </cell>
          <cell r="O108">
            <v>15</v>
          </cell>
          <cell r="P108">
            <v>216</v>
          </cell>
        </row>
        <row r="109">
          <cell r="C109" t="str">
            <v>Evacuation des déchets du(des) poste(s) n° 46</v>
          </cell>
        </row>
        <row r="110">
          <cell r="B110" t="str">
            <v>D9341</v>
          </cell>
          <cell r="C110" t="str">
            <v>Mise en Centre de Traitement Autorisé de déchets valorisables métalliques ferreuxCode wallon des déchets : 17.04.05Fer et acier</v>
          </cell>
          <cell r="D110">
            <v>5.35</v>
          </cell>
          <cell r="E110" t="str">
            <v>t</v>
          </cell>
          <cell r="F110">
            <v>10</v>
          </cell>
          <cell r="G110">
            <v>4.28</v>
          </cell>
          <cell r="H110">
            <v>3.64</v>
          </cell>
          <cell r="I110">
            <v>4.93</v>
          </cell>
          <cell r="J110">
            <v>53.5</v>
          </cell>
          <cell r="K110">
            <v>2</v>
          </cell>
          <cell r="L110">
            <v>10.7</v>
          </cell>
          <cell r="M110">
            <v>9.85</v>
          </cell>
          <cell r="N110">
            <v>52.7</v>
          </cell>
          <cell r="O110">
            <v>1</v>
          </cell>
          <cell r="P110">
            <v>5.35</v>
          </cell>
        </row>
        <row r="111">
          <cell r="C111" t="str">
            <v>Evacuation des déchets du(des) poste(s) n° 37, 38, 39, 49</v>
          </cell>
        </row>
        <row r="112">
          <cell r="B112" t="str">
            <v>D9342</v>
          </cell>
          <cell r="C112" t="str">
            <v>Mise en Centre de Traitement Autorisé de déchets valorisables métalliques non ferreuxCode wallon des déchets : 17.04.07Métaux en mélange</v>
          </cell>
          <cell r="D112">
            <v>0.04</v>
          </cell>
          <cell r="E112" t="str">
            <v>t</v>
          </cell>
          <cell r="F112">
            <v>10</v>
          </cell>
          <cell r="G112">
            <v>103.95</v>
          </cell>
          <cell r="H112">
            <v>88.36</v>
          </cell>
          <cell r="I112">
            <v>119.54</v>
          </cell>
          <cell r="J112">
            <v>0.4</v>
          </cell>
          <cell r="K112">
            <v>2</v>
          </cell>
          <cell r="L112">
            <v>0.08</v>
          </cell>
          <cell r="M112">
            <v>9.85</v>
          </cell>
          <cell r="N112">
            <v>0.39</v>
          </cell>
          <cell r="O112">
            <v>300</v>
          </cell>
          <cell r="P112">
            <v>12</v>
          </cell>
        </row>
        <row r="113">
          <cell r="C113" t="str">
            <v>Evacuation des déchets du(des) poste(s) n° 49</v>
          </cell>
        </row>
        <row r="114">
          <cell r="B114" t="str">
            <v>D9350</v>
          </cell>
          <cell r="C114" t="str">
            <v>Mise en Centre de Traitement Autorisé de déchets valorisables de boisCode wallon des déchets : 17.02.01Bois</v>
          </cell>
          <cell r="D114">
            <v>0.5</v>
          </cell>
          <cell r="E114" t="str">
            <v>t</v>
          </cell>
          <cell r="F114">
            <v>145</v>
          </cell>
          <cell r="G114">
            <v>154.80000000000001</v>
          </cell>
          <cell r="H114">
            <v>131.58000000000001</v>
          </cell>
          <cell r="I114">
            <v>178.02</v>
          </cell>
          <cell r="J114">
            <v>72.5</v>
          </cell>
          <cell r="K114">
            <v>10</v>
          </cell>
          <cell r="L114">
            <v>5</v>
          </cell>
          <cell r="M114">
            <v>259.39999999999998</v>
          </cell>
          <cell r="N114">
            <v>129.69999999999999</v>
          </cell>
          <cell r="O114">
            <v>195</v>
          </cell>
          <cell r="P114">
            <v>97.5</v>
          </cell>
        </row>
        <row r="115">
          <cell r="C115" t="str">
            <v>Evacuation des déchets du(des) poste(s) n° 2</v>
          </cell>
        </row>
        <row r="116">
          <cell r="B116" t="str">
            <v>D9360</v>
          </cell>
          <cell r="C116" t="str">
            <v>Mise en CTA de déchets valorisables de construction et de démolition en mélangeCode wallon des déchets : 17.09.04Déchets de construction et démolition en mélange, ...</v>
          </cell>
          <cell r="D116">
            <v>142.04499999999999</v>
          </cell>
          <cell r="E116" t="str">
            <v>t</v>
          </cell>
          <cell r="F116">
            <v>12</v>
          </cell>
          <cell r="G116">
            <v>11.32</v>
          </cell>
          <cell r="H116">
            <v>9.6199999999999992</v>
          </cell>
          <cell r="I116">
            <v>13.02</v>
          </cell>
          <cell r="J116">
            <v>1704.54</v>
          </cell>
          <cell r="K116">
            <v>2</v>
          </cell>
          <cell r="L116">
            <v>284.08999999999997</v>
          </cell>
          <cell r="M116">
            <v>13.96</v>
          </cell>
          <cell r="N116">
            <v>1982.95</v>
          </cell>
          <cell r="O116">
            <v>18</v>
          </cell>
          <cell r="P116">
            <v>2556.81</v>
          </cell>
        </row>
        <row r="117">
          <cell r="C117" t="str">
            <v>Evacuation des déchets du(des) poste(s) n° 4, 10, 11, 12, 13, 14, 15, 16, 17, 18, 24, 25, 26, 30, 31, 32, 33, 34, 35, 36, 46, 47, 48, 49, 169, 176</v>
          </cell>
        </row>
        <row r="118">
          <cell r="B118" t="str">
            <v>D9411</v>
          </cell>
          <cell r="C118" t="str">
            <v>Mise en site autorisé de déchets traités de fraisats d'enrobés bitumineuxCode wallon des déchets : 17.03.02Mélanges bitumeux</v>
          </cell>
          <cell r="D118">
            <v>6.7619999999999996</v>
          </cell>
          <cell r="E118" t="str">
            <v>m3</v>
          </cell>
          <cell r="F118">
            <v>8</v>
          </cell>
          <cell r="G118">
            <v>18.71</v>
          </cell>
          <cell r="H118">
            <v>15.9</v>
          </cell>
          <cell r="I118">
            <v>21.51</v>
          </cell>
          <cell r="J118">
            <v>54.1</v>
          </cell>
          <cell r="K118">
            <v>4</v>
          </cell>
          <cell r="L118">
            <v>27.05</v>
          </cell>
          <cell r="M118">
            <v>22.12</v>
          </cell>
          <cell r="N118">
            <v>149.58000000000001</v>
          </cell>
          <cell r="O118">
            <v>30</v>
          </cell>
          <cell r="P118">
            <v>202.86</v>
          </cell>
        </row>
        <row r="119">
          <cell r="C119" t="str">
            <v>Evacuation des déchets du(des) poste(s) n° 5, 6</v>
          </cell>
        </row>
        <row r="120">
          <cell r="B120" t="str">
            <v>D9420</v>
          </cell>
          <cell r="C120" t="str">
            <v>Mise en site autorisé de déchets traités de terresCode wallon des déchets : 17.05.04Terres et cailloux autres que ceux visés à la rubrique 17.05.03</v>
          </cell>
          <cell r="D120">
            <v>133.625</v>
          </cell>
          <cell r="E120" t="str">
            <v>m3</v>
          </cell>
          <cell r="F120">
            <v>15</v>
          </cell>
          <cell r="G120">
            <v>15.67</v>
          </cell>
          <cell r="H120">
            <v>13.32</v>
          </cell>
          <cell r="I120">
            <v>18.02</v>
          </cell>
          <cell r="J120">
            <v>2004.38</v>
          </cell>
          <cell r="K120">
            <v>4</v>
          </cell>
          <cell r="L120">
            <v>534.5</v>
          </cell>
          <cell r="M120">
            <v>21.01</v>
          </cell>
          <cell r="N120">
            <v>2807.46</v>
          </cell>
          <cell r="O120">
            <v>22</v>
          </cell>
          <cell r="P120">
            <v>2939.75</v>
          </cell>
        </row>
        <row r="121">
          <cell r="C121" t="str">
            <v>Evacuation des déchets du(des) poste(s) n° 72, 73, 76, 79, 83, 187</v>
          </cell>
        </row>
        <row r="122">
          <cell r="B122" t="str">
            <v>D9421</v>
          </cell>
          <cell r="C122" t="str">
            <v>Mise en site autorisé de déchets traités de terres de retroussementCode wallon des déchets : 17.05.04Terres et cailloux autres que ceux visés à la rubrique 17.05.03</v>
          </cell>
          <cell r="D122">
            <v>32</v>
          </cell>
          <cell r="E122" t="str">
            <v>m3</v>
          </cell>
          <cell r="F122">
            <v>16</v>
          </cell>
          <cell r="G122">
            <v>15.67</v>
          </cell>
          <cell r="H122">
            <v>13.32</v>
          </cell>
          <cell r="I122">
            <v>18.02</v>
          </cell>
          <cell r="J122">
            <v>512</v>
          </cell>
          <cell r="K122">
            <v>4</v>
          </cell>
          <cell r="L122">
            <v>128</v>
          </cell>
          <cell r="M122">
            <v>21.01</v>
          </cell>
          <cell r="N122">
            <v>672.32</v>
          </cell>
          <cell r="O122">
            <v>22</v>
          </cell>
          <cell r="P122">
            <v>704</v>
          </cell>
        </row>
        <row r="123">
          <cell r="C123" t="str">
            <v>Evacuation des déchets du(des) poste(s) n° 72</v>
          </cell>
        </row>
        <row r="124">
          <cell r="B124" t="str">
            <v>D9440</v>
          </cell>
          <cell r="C124" t="str">
            <v>Mise en site autorisé de déchets traités de pierres naturellesCode wallon des déchets : 01.01.02Déchets provenant de l'extraction de minéraux non métallifères</v>
          </cell>
          <cell r="D124">
            <v>3.24</v>
          </cell>
          <cell r="E124" t="str">
            <v>m3</v>
          </cell>
          <cell r="F124">
            <v>4</v>
          </cell>
          <cell r="G124">
            <v>13.19</v>
          </cell>
          <cell r="H124">
            <v>11.21</v>
          </cell>
          <cell r="I124">
            <v>15.17</v>
          </cell>
          <cell r="J124">
            <v>12.96</v>
          </cell>
          <cell r="K124">
            <v>3.5</v>
          </cell>
          <cell r="L124">
            <v>11.34</v>
          </cell>
          <cell r="M124">
            <v>14.07</v>
          </cell>
          <cell r="N124">
            <v>45.59</v>
          </cell>
          <cell r="O124">
            <v>22</v>
          </cell>
          <cell r="P124">
            <v>71.28</v>
          </cell>
        </row>
        <row r="125">
          <cell r="C125" t="str">
            <v>Evacuation des déchets du(des) poste(s) n° 19, 21, 23</v>
          </cell>
        </row>
        <row r="126">
          <cell r="B126" t="str">
            <v>D9450</v>
          </cell>
          <cell r="C126" t="str">
            <v>Mise en site autorisé de déchets traités de terres, sables et pierres naturelles en mélangeCode wallon des déchets : 17.05.04Terres et cailloux autres que 17.05.03</v>
          </cell>
          <cell r="D126">
            <v>124.235</v>
          </cell>
          <cell r="E126" t="str">
            <v>m3</v>
          </cell>
          <cell r="F126">
            <v>18</v>
          </cell>
          <cell r="G126">
            <v>15.67</v>
          </cell>
          <cell r="H126">
            <v>13.32</v>
          </cell>
          <cell r="I126">
            <v>18.02</v>
          </cell>
          <cell r="J126">
            <v>2236.23</v>
          </cell>
          <cell r="K126">
            <v>4</v>
          </cell>
          <cell r="L126">
            <v>496.94</v>
          </cell>
          <cell r="M126">
            <v>21.01</v>
          </cell>
          <cell r="N126">
            <v>2610.1799999999998</v>
          </cell>
          <cell r="O126">
            <v>22</v>
          </cell>
          <cell r="P126">
            <v>2733.17</v>
          </cell>
        </row>
        <row r="127">
          <cell r="C127" t="str">
            <v>Evacuation des déchets du(des) poste(s) n° 19, 21, 23, 73, 76, 79, 83, 187</v>
          </cell>
        </row>
        <row r="128">
          <cell r="B128" t="str">
            <v>D9460</v>
          </cell>
          <cell r="C128" t="str">
            <v>Mise en site autorisé d'arbres abattusCode wallon des déchets : 17.02.01</v>
          </cell>
          <cell r="D128">
            <v>1</v>
          </cell>
          <cell r="E128" t="str">
            <v>p</v>
          </cell>
          <cell r="F128">
            <v>85</v>
          </cell>
          <cell r="G128">
            <v>192.61</v>
          </cell>
          <cell r="H128">
            <v>163.72</v>
          </cell>
          <cell r="I128">
            <v>221.51</v>
          </cell>
          <cell r="J128">
            <v>85</v>
          </cell>
          <cell r="K128">
            <v>150</v>
          </cell>
          <cell r="L128">
            <v>150</v>
          </cell>
          <cell r="M128">
            <v>177.84</v>
          </cell>
          <cell r="N128">
            <v>177.84</v>
          </cell>
          <cell r="O128">
            <v>250</v>
          </cell>
          <cell r="P128">
            <v>250</v>
          </cell>
        </row>
        <row r="129">
          <cell r="C129" t="str">
            <v>Evacuation des déchets du(des) poste(s) n° 1</v>
          </cell>
        </row>
        <row r="130">
          <cell r="C130" t="str">
            <v>CHAPITRE E : TERRASSEMENTS</v>
          </cell>
        </row>
        <row r="131">
          <cell r="B131" t="str">
            <v>E1201*</v>
          </cell>
          <cell r="C131" t="str">
            <v>Ripage d'installation souterraine - Un câble</v>
          </cell>
          <cell r="D131">
            <v>20</v>
          </cell>
          <cell r="E131" t="str">
            <v>m</v>
          </cell>
          <cell r="F131">
            <v>25</v>
          </cell>
          <cell r="G131">
            <v>27.81</v>
          </cell>
          <cell r="H131">
            <v>23.64</v>
          </cell>
          <cell r="I131">
            <v>31.98</v>
          </cell>
          <cell r="J131">
            <v>500</v>
          </cell>
          <cell r="K131">
            <v>40</v>
          </cell>
          <cell r="L131">
            <v>800</v>
          </cell>
          <cell r="M131">
            <v>13.42</v>
          </cell>
          <cell r="N131">
            <v>268.39999999999998</v>
          </cell>
          <cell r="O131">
            <v>30</v>
          </cell>
          <cell r="P131">
            <v>600</v>
          </cell>
        </row>
        <row r="132">
          <cell r="C132" t="str">
            <v>Se référer aux articles additionnels annexés au CSC. Présence d'impétrants principalement sous trottoirs et accotements.</v>
          </cell>
        </row>
        <row r="133">
          <cell r="B133" t="str">
            <v>E1202*</v>
          </cell>
          <cell r="C133" t="str">
            <v>Ripage d'installation souterraine - Deux câbles et plus</v>
          </cell>
          <cell r="D133">
            <v>20</v>
          </cell>
          <cell r="E133" t="str">
            <v>m</v>
          </cell>
          <cell r="F133">
            <v>30</v>
          </cell>
          <cell r="G133">
            <v>39.5</v>
          </cell>
          <cell r="H133">
            <v>33.58</v>
          </cell>
          <cell r="I133">
            <v>45.43</v>
          </cell>
          <cell r="J133">
            <v>600</v>
          </cell>
          <cell r="K133">
            <v>50</v>
          </cell>
          <cell r="L133">
            <v>1000</v>
          </cell>
          <cell r="M133">
            <v>23.5</v>
          </cell>
          <cell r="N133">
            <v>470</v>
          </cell>
          <cell r="O133">
            <v>45</v>
          </cell>
          <cell r="P133">
            <v>900</v>
          </cell>
        </row>
        <row r="134">
          <cell r="C134" t="str">
            <v>Se référer aux articles additionnels annexés au CSC. Présence d'impétrants principalement sous trottoirs et accotements.</v>
          </cell>
        </row>
        <row r="135">
          <cell r="B135" t="str">
            <v>E1203*</v>
          </cell>
          <cell r="C135" t="str">
            <v>Localisation et balisage d'installation souterraine, repérage par fouille de reconnaissance en zone revêtue.</v>
          </cell>
          <cell r="D135">
            <v>30</v>
          </cell>
          <cell r="E135" t="str">
            <v>m3</v>
          </cell>
          <cell r="F135">
            <v>75</v>
          </cell>
          <cell r="G135">
            <v>93.84</v>
          </cell>
          <cell r="H135">
            <v>79.77</v>
          </cell>
          <cell r="I135">
            <v>107.92</v>
          </cell>
          <cell r="J135">
            <v>2250</v>
          </cell>
          <cell r="K135">
            <v>100</v>
          </cell>
          <cell r="L135">
            <v>3000</v>
          </cell>
          <cell r="M135">
            <v>96.53</v>
          </cell>
          <cell r="N135">
            <v>2895.9</v>
          </cell>
          <cell r="O135">
            <v>85</v>
          </cell>
          <cell r="P135">
            <v>2550</v>
          </cell>
        </row>
        <row r="136">
          <cell r="C136" t="str">
            <v>Sur instruction du F.D. - Toutes opérations comprises (déblais, remblais au sable, évacuation, mise en CTA,..) - Largeur forfaitaire de 60cm - Se référer au CSC</v>
          </cell>
        </row>
        <row r="137">
          <cell r="B137" t="str">
            <v>E2100-C</v>
          </cell>
          <cell r="C137" t="str">
            <v>Déblais de terre de retroussement, en vue d'une réutilisation sur le chantier</v>
          </cell>
          <cell r="D137">
            <v>15</v>
          </cell>
          <cell r="E137" t="str">
            <v>m3</v>
          </cell>
          <cell r="F137">
            <v>12</v>
          </cell>
          <cell r="G137">
            <v>13.9</v>
          </cell>
          <cell r="H137">
            <v>11.81</v>
          </cell>
          <cell r="I137">
            <v>15.98</v>
          </cell>
          <cell r="J137">
            <v>180</v>
          </cell>
          <cell r="K137">
            <v>25</v>
          </cell>
          <cell r="L137">
            <v>375</v>
          </cell>
          <cell r="M137">
            <v>6.69</v>
          </cell>
          <cell r="N137">
            <v>100.35</v>
          </cell>
          <cell r="O137">
            <v>10</v>
          </cell>
          <cell r="P137">
            <v>150</v>
          </cell>
        </row>
        <row r="138">
          <cell r="C138" t="str">
            <v>Concerne : Arrêts A9, A10, A12 et A3 - Terres de retroussement en de leur remise en place.</v>
          </cell>
        </row>
        <row r="139">
          <cell r="B139" t="str">
            <v>E2100-E</v>
          </cell>
          <cell r="C139" t="str">
            <v>Déblais de terre de retroussement, en vue d'une évacuation</v>
          </cell>
          <cell r="D139">
            <v>40</v>
          </cell>
          <cell r="E139" t="str">
            <v>m3</v>
          </cell>
          <cell r="F139">
            <v>10</v>
          </cell>
          <cell r="G139">
            <v>17.57</v>
          </cell>
          <cell r="H139">
            <v>14.93</v>
          </cell>
          <cell r="I139">
            <v>20.21</v>
          </cell>
          <cell r="J139">
            <v>400</v>
          </cell>
          <cell r="K139">
            <v>25</v>
          </cell>
          <cell r="L139">
            <v>1000</v>
          </cell>
          <cell r="M139">
            <v>17.71</v>
          </cell>
          <cell r="N139">
            <v>708.4</v>
          </cell>
          <cell r="O139">
            <v>10</v>
          </cell>
          <cell r="P139">
            <v>400</v>
          </cell>
        </row>
        <row r="140">
          <cell r="B140" t="str">
            <v>E2200-E</v>
          </cell>
          <cell r="C140" t="str">
            <v>Déblais généraux, en vue d'une évacuation</v>
          </cell>
          <cell r="D140">
            <v>197</v>
          </cell>
          <cell r="E140" t="str">
            <v>m3</v>
          </cell>
          <cell r="F140">
            <v>12</v>
          </cell>
          <cell r="G140">
            <v>16.57</v>
          </cell>
          <cell r="H140">
            <v>14.08</v>
          </cell>
          <cell r="I140">
            <v>19.059999999999999</v>
          </cell>
          <cell r="J140">
            <v>2364</v>
          </cell>
          <cell r="K140">
            <v>22</v>
          </cell>
          <cell r="L140">
            <v>4334</v>
          </cell>
          <cell r="M140">
            <v>17.71</v>
          </cell>
          <cell r="N140">
            <v>3488.87</v>
          </cell>
          <cell r="O140">
            <v>10</v>
          </cell>
          <cell r="P140">
            <v>1970</v>
          </cell>
        </row>
        <row r="141">
          <cell r="C141" t="str">
            <v>Concerne : Déblais nécessaires pour la réalisation des fonds de coffre et pour les éléments linéaires. Terrain réputé meuble.</v>
          </cell>
        </row>
        <row r="142">
          <cell r="B142" t="str">
            <v>E3110-C</v>
          </cell>
          <cell r="C142" t="str">
            <v>Remblais pour gazonnement et plantation, avec des terres de retroussement, en provenance du chantier</v>
          </cell>
          <cell r="D142">
            <v>15</v>
          </cell>
          <cell r="E142" t="str">
            <v>m3</v>
          </cell>
          <cell r="F142">
            <v>11</v>
          </cell>
          <cell r="G142">
            <v>16.97</v>
          </cell>
          <cell r="H142">
            <v>14.42</v>
          </cell>
          <cell r="I142">
            <v>19.52</v>
          </cell>
          <cell r="J142">
            <v>165</v>
          </cell>
          <cell r="K142">
            <v>20</v>
          </cell>
          <cell r="L142">
            <v>300</v>
          </cell>
          <cell r="M142">
            <v>8.91</v>
          </cell>
          <cell r="N142">
            <v>133.65</v>
          </cell>
          <cell r="O142">
            <v>22</v>
          </cell>
          <cell r="P142">
            <v>330</v>
          </cell>
        </row>
        <row r="143">
          <cell r="C143" t="str">
            <v>Concerne : Arrêts A9, A10, A12 et A3 - Terres de retroussement en accotement, terres à remettre en place.</v>
          </cell>
        </row>
        <row r="144">
          <cell r="B144" t="str">
            <v>E3310</v>
          </cell>
          <cell r="C144" t="str">
            <v>Remblai, remblai général, avec fourniture</v>
          </cell>
          <cell r="D144">
            <v>50</v>
          </cell>
          <cell r="E144" t="str">
            <v>m3</v>
          </cell>
          <cell r="F144">
            <v>40</v>
          </cell>
          <cell r="G144">
            <v>37.799999999999997</v>
          </cell>
          <cell r="H144">
            <v>32.130000000000003</v>
          </cell>
          <cell r="I144">
            <v>43.47</v>
          </cell>
          <cell r="J144">
            <v>2000</v>
          </cell>
          <cell r="K144">
            <v>50</v>
          </cell>
          <cell r="L144">
            <v>2500</v>
          </cell>
          <cell r="M144">
            <v>38.39</v>
          </cell>
          <cell r="N144">
            <v>1919.5</v>
          </cell>
          <cell r="O144">
            <v>25</v>
          </cell>
          <cell r="P144">
            <v>1250</v>
          </cell>
        </row>
        <row r="145">
          <cell r="C145" t="str">
            <v>Concerne : pour la mise à niveau du fond de coffre. Remblai en matériaux de sous-fondation type 2.</v>
          </cell>
        </row>
        <row r="146">
          <cell r="B146" t="str">
            <v>E4610-E</v>
          </cell>
          <cell r="C146" t="str">
            <v>Terrassements particuliers, terrassement pour ouvrage d'art, déblai, en vue d'une évacuation</v>
          </cell>
          <cell r="D146">
            <v>5</v>
          </cell>
          <cell r="E146" t="str">
            <v>m3</v>
          </cell>
          <cell r="F146">
            <v>15</v>
          </cell>
          <cell r="G146">
            <v>31.01</v>
          </cell>
          <cell r="H146">
            <v>26.36</v>
          </cell>
          <cell r="I146">
            <v>35.67</v>
          </cell>
          <cell r="J146">
            <v>75</v>
          </cell>
          <cell r="K146">
            <v>30</v>
          </cell>
          <cell r="L146">
            <v>150</v>
          </cell>
          <cell r="M146">
            <v>43.04</v>
          </cell>
          <cell r="N146">
            <v>215.2</v>
          </cell>
          <cell r="O146">
            <v>20</v>
          </cell>
          <cell r="P146">
            <v>100</v>
          </cell>
        </row>
        <row r="147">
          <cell r="C147" t="str">
            <v>Concerne : Pour la pose des palissades en béton. Arrêt A2 Eglise - Vieux-Genappe.</v>
          </cell>
        </row>
        <row r="148">
          <cell r="B148" t="str">
            <v>E6111</v>
          </cell>
          <cell r="C148" t="str">
            <v>Terrassement pour canalisation, CV ou d'appareils, profondeur moyenne du radier : PMR &lt;= 1 m, diamètre : DN &lt;= 300 mm</v>
          </cell>
          <cell r="D148">
            <v>20</v>
          </cell>
          <cell r="E148" t="str">
            <v>m</v>
          </cell>
          <cell r="F148">
            <v>30</v>
          </cell>
          <cell r="G148">
            <v>30.52</v>
          </cell>
          <cell r="H148">
            <v>25.94</v>
          </cell>
          <cell r="I148">
            <v>35.090000000000003</v>
          </cell>
          <cell r="J148">
            <v>600</v>
          </cell>
          <cell r="K148">
            <v>35</v>
          </cell>
          <cell r="L148">
            <v>700</v>
          </cell>
          <cell r="M148">
            <v>16.55</v>
          </cell>
          <cell r="N148">
            <v>331</v>
          </cell>
          <cell r="O148">
            <v>40</v>
          </cell>
          <cell r="P148">
            <v>800</v>
          </cell>
        </row>
        <row r="149">
          <cell r="C149" t="str">
            <v>Concerne : pour le raccordement des avaloirs.</v>
          </cell>
        </row>
        <row r="150">
          <cell r="B150" t="str">
            <v>E6211</v>
          </cell>
          <cell r="C150" t="str">
            <v>Terrassement pour canalisation, CV ou d'appareils, profondeur moyenne du radier : 1 m &lt; PMR &lt;= 2 m, diamètre : DN &lt;= 300 mm</v>
          </cell>
          <cell r="D150">
            <v>15</v>
          </cell>
          <cell r="E150" t="str">
            <v>m</v>
          </cell>
          <cell r="F150">
            <v>35</v>
          </cell>
          <cell r="G150">
            <v>43.84</v>
          </cell>
          <cell r="H150">
            <v>37.26</v>
          </cell>
          <cell r="I150">
            <v>50.42</v>
          </cell>
          <cell r="J150">
            <v>525</v>
          </cell>
          <cell r="K150">
            <v>45</v>
          </cell>
          <cell r="L150">
            <v>675</v>
          </cell>
          <cell r="M150">
            <v>21.52</v>
          </cell>
          <cell r="N150">
            <v>322.8</v>
          </cell>
          <cell r="O150">
            <v>65</v>
          </cell>
          <cell r="P150">
            <v>975</v>
          </cell>
        </row>
        <row r="151">
          <cell r="C151" t="str">
            <v>Concerne : Pour le raccordement des avaloirs. Arrêt A13 - "Pavillon" à Ways</v>
          </cell>
        </row>
        <row r="152">
          <cell r="B152" t="str">
            <v>E9110-E</v>
          </cell>
          <cell r="C152" t="str">
            <v>Terrassement pour canalisation, drain, gaine, CV : divers, supplément, déblai excédentaire, en vue d'une évacuation</v>
          </cell>
          <cell r="D152">
            <v>25</v>
          </cell>
          <cell r="E152" t="str">
            <v>m3</v>
          </cell>
          <cell r="F152">
            <v>8</v>
          </cell>
          <cell r="G152">
            <v>13.55</v>
          </cell>
          <cell r="H152">
            <v>11.51</v>
          </cell>
          <cell r="I152">
            <v>15.58</v>
          </cell>
          <cell r="J152">
            <v>200</v>
          </cell>
          <cell r="K152">
            <v>30</v>
          </cell>
          <cell r="L152">
            <v>750</v>
          </cell>
          <cell r="M152">
            <v>3.64</v>
          </cell>
          <cell r="N152">
            <v>91</v>
          </cell>
          <cell r="O152">
            <v>7</v>
          </cell>
          <cell r="P152">
            <v>175</v>
          </cell>
        </row>
        <row r="153">
          <cell r="C153" t="str">
            <v>Concerne : pour le raccordement des avaloirs.</v>
          </cell>
        </row>
        <row r="154">
          <cell r="B154" t="str">
            <v>E9132</v>
          </cell>
          <cell r="C154" t="str">
            <v>Terrassement pour canalisation, drain, gaine, CV : divers, supplément, remblai spécial, en sable-ciment</v>
          </cell>
          <cell r="D154">
            <v>18</v>
          </cell>
          <cell r="E154" t="str">
            <v>m3</v>
          </cell>
          <cell r="F154">
            <v>55</v>
          </cell>
          <cell r="G154">
            <v>61.47</v>
          </cell>
          <cell r="H154">
            <v>52.25</v>
          </cell>
          <cell r="I154">
            <v>70.69</v>
          </cell>
          <cell r="J154">
            <v>990</v>
          </cell>
          <cell r="K154">
            <v>70</v>
          </cell>
          <cell r="L154">
            <v>1260</v>
          </cell>
          <cell r="M154">
            <v>59.41</v>
          </cell>
          <cell r="N154">
            <v>1069.3800000000001</v>
          </cell>
          <cell r="O154">
            <v>55</v>
          </cell>
          <cell r="P154">
            <v>990</v>
          </cell>
        </row>
        <row r="155">
          <cell r="C155" t="str">
            <v>Concerne : pour le raccordement des avaloirs.</v>
          </cell>
        </row>
        <row r="156">
          <cell r="C156" t="str">
            <v>CHAPITRE F : SOUS-FONDATIONS ET FONDATIONS</v>
          </cell>
        </row>
        <row r="157">
          <cell r="B157" t="str">
            <v>F1110</v>
          </cell>
          <cell r="C157" t="str">
            <v>Travaux préalables, géosynthétiques, géotextile anticontaminant</v>
          </cell>
          <cell r="D157">
            <v>1330</v>
          </cell>
          <cell r="E157" t="str">
            <v>m2</v>
          </cell>
          <cell r="F157">
            <v>1.2</v>
          </cell>
          <cell r="G157">
            <v>1.29</v>
          </cell>
          <cell r="H157">
            <v>1.1000000000000001</v>
          </cell>
          <cell r="I157">
            <v>1.48</v>
          </cell>
          <cell r="J157">
            <v>1596</v>
          </cell>
          <cell r="K157">
            <v>1.25</v>
          </cell>
          <cell r="L157">
            <v>1662.5</v>
          </cell>
          <cell r="M157">
            <v>1.42</v>
          </cell>
          <cell r="N157">
            <v>1888.6</v>
          </cell>
          <cell r="O157">
            <v>1.2</v>
          </cell>
          <cell r="P157">
            <v>1596</v>
          </cell>
        </row>
        <row r="158">
          <cell r="C158" t="str">
            <v>Concerne : en-dessous des trottoirs et des éléments linéaires.</v>
          </cell>
        </row>
        <row r="159">
          <cell r="B159" t="str">
            <v>F1200</v>
          </cell>
          <cell r="C159" t="str">
            <v>Travaux préalables, compactage du fond de coffre</v>
          </cell>
          <cell r="D159">
            <v>1330</v>
          </cell>
          <cell r="E159" t="str">
            <v>m2</v>
          </cell>
          <cell r="F159">
            <v>0.6</v>
          </cell>
          <cell r="G159">
            <v>0.4</v>
          </cell>
          <cell r="H159">
            <v>0.34</v>
          </cell>
          <cell r="I159">
            <v>0.46</v>
          </cell>
          <cell r="J159">
            <v>798</v>
          </cell>
          <cell r="K159">
            <v>0.3</v>
          </cell>
          <cell r="L159">
            <v>399</v>
          </cell>
          <cell r="M159">
            <v>0.39</v>
          </cell>
          <cell r="N159">
            <v>518.70000000000005</v>
          </cell>
          <cell r="O159">
            <v>0.5</v>
          </cell>
          <cell r="P159">
            <v>665</v>
          </cell>
        </row>
        <row r="160">
          <cell r="B160" t="str">
            <v>F1400-E</v>
          </cell>
          <cell r="C160" t="str">
            <v>Travaux préalables, remplacement de sol impropre, en vue d'une évacuation</v>
          </cell>
          <cell r="D160">
            <v>20</v>
          </cell>
          <cell r="E160" t="str">
            <v>m3</v>
          </cell>
          <cell r="F160">
            <v>45</v>
          </cell>
          <cell r="G160">
            <v>60.49</v>
          </cell>
          <cell r="H160">
            <v>51.42</v>
          </cell>
          <cell r="I160">
            <v>69.56</v>
          </cell>
          <cell r="J160">
            <v>900</v>
          </cell>
          <cell r="K160">
            <v>75</v>
          </cell>
          <cell r="L160">
            <v>1500</v>
          </cell>
          <cell r="M160">
            <v>41.47</v>
          </cell>
          <cell r="N160">
            <v>829.4</v>
          </cell>
          <cell r="O160">
            <v>65</v>
          </cell>
          <cell r="P160">
            <v>1300</v>
          </cell>
        </row>
        <row r="161">
          <cell r="C161" t="str">
            <v>Sur instruction du F.D. - Remblai en matériau de sous-fondation type 2.</v>
          </cell>
        </row>
        <row r="162">
          <cell r="B162" t="str">
            <v>F1511</v>
          </cell>
          <cell r="C162" t="str">
            <v>Travaux préalables, reprofilage d'une sous-fondation/fondation préexistante, reprofilage et compactage, d'une sous-fondation préexistante</v>
          </cell>
          <cell r="D162">
            <v>1090</v>
          </cell>
          <cell r="E162" t="str">
            <v>m2</v>
          </cell>
          <cell r="F162">
            <v>1.5</v>
          </cell>
          <cell r="G162">
            <v>2.34</v>
          </cell>
          <cell r="H162">
            <v>1.99</v>
          </cell>
          <cell r="I162">
            <v>2.69</v>
          </cell>
          <cell r="J162">
            <v>1635</v>
          </cell>
          <cell r="K162">
            <v>0.3</v>
          </cell>
          <cell r="L162">
            <v>327</v>
          </cell>
          <cell r="M162">
            <v>2.73</v>
          </cell>
          <cell r="N162">
            <v>2975.7</v>
          </cell>
          <cell r="O162">
            <v>4</v>
          </cell>
          <cell r="P162">
            <v>4360</v>
          </cell>
        </row>
        <row r="163">
          <cell r="B163" t="str">
            <v>F1521-F</v>
          </cell>
          <cell r="C163" t="str">
            <v>Travaux préalables, reprofilage d'une sous-fondation/fondation préexistante, matériaux d'apport pour reprofilage, pour une sous-fondation</v>
          </cell>
          <cell r="D163">
            <v>50</v>
          </cell>
          <cell r="E163" t="str">
            <v>t</v>
          </cell>
          <cell r="F163">
            <v>20</v>
          </cell>
          <cell r="G163">
            <v>17.78</v>
          </cell>
          <cell r="H163">
            <v>15.11</v>
          </cell>
          <cell r="I163">
            <v>20.440000000000001</v>
          </cell>
          <cell r="J163">
            <v>1000</v>
          </cell>
          <cell r="K163">
            <v>20</v>
          </cell>
          <cell r="L163">
            <v>1000</v>
          </cell>
          <cell r="M163">
            <v>15.33</v>
          </cell>
          <cell r="N163">
            <v>766.5</v>
          </cell>
          <cell r="O163">
            <v>18</v>
          </cell>
          <cell r="P163">
            <v>900</v>
          </cell>
        </row>
        <row r="164">
          <cell r="B164" t="str">
            <v>F2430</v>
          </cell>
          <cell r="C164" t="str">
            <v>Sous-fondation de type granulaire, type 2, épaisseur : E = 20 cm</v>
          </cell>
          <cell r="D164">
            <v>190</v>
          </cell>
          <cell r="E164" t="str">
            <v>m2</v>
          </cell>
          <cell r="F164">
            <v>10</v>
          </cell>
          <cell r="G164">
            <v>8.7100000000000009</v>
          </cell>
          <cell r="H164">
            <v>7.4</v>
          </cell>
          <cell r="I164">
            <v>10.01</v>
          </cell>
          <cell r="J164">
            <v>1900</v>
          </cell>
          <cell r="K164">
            <v>8</v>
          </cell>
          <cell r="L164">
            <v>1520</v>
          </cell>
          <cell r="M164">
            <v>9.1199999999999992</v>
          </cell>
          <cell r="N164">
            <v>1732.8</v>
          </cell>
          <cell r="O164">
            <v>9</v>
          </cell>
          <cell r="P164">
            <v>1710</v>
          </cell>
        </row>
        <row r="165">
          <cell r="C165" t="str">
            <v>Concerne : Arrêts A4, A11, A12 et A13.</v>
          </cell>
        </row>
        <row r="166">
          <cell r="B166" t="str">
            <v>F3334</v>
          </cell>
          <cell r="C166" t="str">
            <v>Fondation en empierrement continu type II A (au ciment), épaisseur : E = 25 cm</v>
          </cell>
          <cell r="D166">
            <v>135</v>
          </cell>
          <cell r="E166" t="str">
            <v>m2</v>
          </cell>
          <cell r="F166">
            <v>20</v>
          </cell>
          <cell r="G166">
            <v>19.100000000000001</v>
          </cell>
          <cell r="H166">
            <v>16.239999999999998</v>
          </cell>
          <cell r="I166">
            <v>21.97</v>
          </cell>
          <cell r="J166">
            <v>2700</v>
          </cell>
          <cell r="K166">
            <v>19</v>
          </cell>
          <cell r="L166">
            <v>2565</v>
          </cell>
          <cell r="M166">
            <v>19.559999999999999</v>
          </cell>
          <cell r="N166">
            <v>2640.6</v>
          </cell>
          <cell r="O166">
            <v>18.75</v>
          </cell>
          <cell r="P166">
            <v>2531.25</v>
          </cell>
        </row>
        <row r="167">
          <cell r="C167" t="str">
            <v>Concerne : Arrêts A4, A11, A12 et A13.</v>
          </cell>
        </row>
        <row r="168">
          <cell r="B168" t="str">
            <v>F4412</v>
          </cell>
          <cell r="C168" t="str">
            <v>Fondation en béton classe C 16/20 ou type III, pour terre-plein, épaisseur : E = 15 cm</v>
          </cell>
          <cell r="D168">
            <v>1105</v>
          </cell>
          <cell r="E168" t="str">
            <v>m2</v>
          </cell>
          <cell r="F168">
            <v>14</v>
          </cell>
          <cell r="G168">
            <v>13.38</v>
          </cell>
          <cell r="H168">
            <v>11.37</v>
          </cell>
          <cell r="I168">
            <v>15.39</v>
          </cell>
          <cell r="J168">
            <v>15470</v>
          </cell>
          <cell r="K168">
            <v>12</v>
          </cell>
          <cell r="L168">
            <v>13260</v>
          </cell>
          <cell r="M168">
            <v>14.64</v>
          </cell>
          <cell r="N168">
            <v>16177.2</v>
          </cell>
          <cell r="O168">
            <v>13.5</v>
          </cell>
          <cell r="P168">
            <v>14917.5</v>
          </cell>
        </row>
        <row r="169">
          <cell r="C169" t="str">
            <v>Concerne : Fondation en béton C16/20 des trottoirs.</v>
          </cell>
        </row>
        <row r="170">
          <cell r="B170" t="str">
            <v>F4422</v>
          </cell>
          <cell r="C170" t="str">
            <v>Fondation en béton classe C 16/20 ou type III, pour fondation et contrebutage d'élément linéaire, section : 0,05 m2 &lt; S &lt;= 0,10 m2</v>
          </cell>
          <cell r="D170">
            <v>35</v>
          </cell>
          <cell r="E170" t="str">
            <v>m</v>
          </cell>
          <cell r="F170">
            <v>12</v>
          </cell>
          <cell r="G170">
            <v>8.6300000000000008</v>
          </cell>
          <cell r="H170">
            <v>7.34</v>
          </cell>
          <cell r="I170">
            <v>9.92</v>
          </cell>
          <cell r="J170">
            <v>420</v>
          </cell>
          <cell r="K170">
            <v>6</v>
          </cell>
          <cell r="L170">
            <v>210</v>
          </cell>
          <cell r="M170">
            <v>10.14</v>
          </cell>
          <cell r="N170">
            <v>354.9</v>
          </cell>
          <cell r="O170">
            <v>9.75</v>
          </cell>
          <cell r="P170">
            <v>341.25</v>
          </cell>
        </row>
        <row r="171">
          <cell r="C171" t="str">
            <v>Concerne : Pour les filets d'eau en pavés. Arrêts A4 et A7.</v>
          </cell>
        </row>
        <row r="172">
          <cell r="B172" t="str">
            <v>F4422</v>
          </cell>
          <cell r="C172" t="str">
            <v>Fondation en béton classe C 16/20 ou type III, pour fondation et contrebutage d'élément linéaire, section : 0,05 m2 &lt; S &lt;= 0,10 m2</v>
          </cell>
          <cell r="D172">
            <v>215</v>
          </cell>
          <cell r="E172" t="str">
            <v>m</v>
          </cell>
          <cell r="F172">
            <v>10</v>
          </cell>
          <cell r="G172">
            <v>8.5500000000000007</v>
          </cell>
          <cell r="H172">
            <v>7.26</v>
          </cell>
          <cell r="I172">
            <v>9.83</v>
          </cell>
          <cell r="J172">
            <v>2150</v>
          </cell>
          <cell r="K172">
            <v>6</v>
          </cell>
          <cell r="L172">
            <v>1290</v>
          </cell>
          <cell r="M172">
            <v>10.14</v>
          </cell>
          <cell r="N172">
            <v>2180.1</v>
          </cell>
          <cell r="O172">
            <v>9.5</v>
          </cell>
          <cell r="P172">
            <v>2042.5</v>
          </cell>
        </row>
        <row r="173">
          <cell r="C173" t="str">
            <v>Concerne : fondation en béton C16/20 des bordures ID1.</v>
          </cell>
        </row>
        <row r="174">
          <cell r="B174" t="str">
            <v>F4423</v>
          </cell>
          <cell r="C174" t="str">
            <v>Fondation en béton classe C 16/20 ou type III, pour fondation et contrebutage d'élément linéaire, section : 0,10 m2 &lt; S &lt;= 0,15 m2</v>
          </cell>
          <cell r="D174">
            <v>690</v>
          </cell>
          <cell r="E174" t="str">
            <v>m</v>
          </cell>
          <cell r="F174">
            <v>12</v>
          </cell>
          <cell r="G174">
            <v>11.35</v>
          </cell>
          <cell r="H174">
            <v>9.64</v>
          </cell>
          <cell r="I174">
            <v>13.05</v>
          </cell>
          <cell r="J174">
            <v>8280</v>
          </cell>
          <cell r="K174">
            <v>8</v>
          </cell>
          <cell r="L174">
            <v>5520</v>
          </cell>
          <cell r="M174">
            <v>12.54</v>
          </cell>
          <cell r="N174">
            <v>8652.6</v>
          </cell>
          <cell r="O174">
            <v>13.5</v>
          </cell>
          <cell r="P174">
            <v>9315</v>
          </cell>
        </row>
        <row r="175">
          <cell r="C175" t="str">
            <v>Concerne : fondation en béton C16/20 des bordures IB, IA, IE, IC1, IC2, Type TEC et des bandes en béton coulé en place type IIE1.</v>
          </cell>
        </row>
        <row r="176">
          <cell r="B176" t="str">
            <v>F4424</v>
          </cell>
          <cell r="C176" t="str">
            <v>Fondation en béton classe C 16/20 ou type III, pour fondation et contrebutage d'élément linéaire, section : 0,15 m2 &lt; S &lt;= 0,20 m2</v>
          </cell>
          <cell r="D176">
            <v>30</v>
          </cell>
          <cell r="E176" t="str">
            <v>m</v>
          </cell>
          <cell r="F176">
            <v>14</v>
          </cell>
          <cell r="G176">
            <v>14.76</v>
          </cell>
          <cell r="H176">
            <v>12.54</v>
          </cell>
          <cell r="I176">
            <v>16.97</v>
          </cell>
          <cell r="J176">
            <v>420</v>
          </cell>
          <cell r="K176">
            <v>9</v>
          </cell>
          <cell r="L176">
            <v>270</v>
          </cell>
          <cell r="M176">
            <v>16.27</v>
          </cell>
          <cell r="N176">
            <v>488.1</v>
          </cell>
          <cell r="O176">
            <v>19</v>
          </cell>
          <cell r="P176">
            <v>570</v>
          </cell>
        </row>
        <row r="177">
          <cell r="C177" t="str">
            <v>Concerne : Arrêt A12 - "Tasnier" à Wavre. Pour la fondation de la bande de contrebuttage type IIA1.</v>
          </cell>
        </row>
        <row r="178">
          <cell r="B178" t="str">
            <v>F4427*</v>
          </cell>
          <cell r="C178" t="str">
            <v>Supllément pour coffrage en bois du contrebutage des éléments linéaires</v>
          </cell>
          <cell r="D178">
            <v>35</v>
          </cell>
          <cell r="E178" t="str">
            <v>m</v>
          </cell>
          <cell r="F178">
            <v>5</v>
          </cell>
          <cell r="G178">
            <v>13.11</v>
          </cell>
          <cell r="H178">
            <v>11.15</v>
          </cell>
          <cell r="I178">
            <v>15.08</v>
          </cell>
          <cell r="J178">
            <v>175</v>
          </cell>
          <cell r="K178">
            <v>10</v>
          </cell>
          <cell r="L178">
            <v>350</v>
          </cell>
          <cell r="M178">
            <v>14.34</v>
          </cell>
          <cell r="N178">
            <v>501.9</v>
          </cell>
          <cell r="O178">
            <v>15</v>
          </cell>
          <cell r="P178">
            <v>525</v>
          </cell>
        </row>
        <row r="179">
          <cell r="C179" t="str">
            <v>Concerne : Arrêt A11 "Gare autobus" à LLN. Pour le contrebutage des bordures IC1 et IA se trouvant de part et d'autre de la haie.</v>
          </cell>
        </row>
        <row r="180">
          <cell r="C180" t="str">
            <v>CHAPITRE G : REVETEMENTS</v>
          </cell>
        </row>
        <row r="181">
          <cell r="B181" t="str">
            <v>G1214</v>
          </cell>
          <cell r="C181" t="str">
            <v>Revêtement en béton de ciment discontinu, monocouche, pour couche inférieure - épaisseur E = 230 mm</v>
          </cell>
          <cell r="D181">
            <v>32</v>
          </cell>
          <cell r="E181" t="str">
            <v>m2</v>
          </cell>
          <cell r="F181">
            <v>60</v>
          </cell>
          <cell r="G181">
            <v>59.21</v>
          </cell>
          <cell r="H181">
            <v>50.33</v>
          </cell>
          <cell r="I181">
            <v>68.099999999999994</v>
          </cell>
          <cell r="J181">
            <v>1920</v>
          </cell>
          <cell r="K181">
            <v>54</v>
          </cell>
          <cell r="L181">
            <v>1728</v>
          </cell>
          <cell r="M181">
            <v>45.64</v>
          </cell>
          <cell r="N181">
            <v>1460.48</v>
          </cell>
          <cell r="O181">
            <v>78</v>
          </cell>
          <cell r="P181">
            <v>2496</v>
          </cell>
        </row>
        <row r="182">
          <cell r="C182" t="str">
            <v>Concerne : Arrêt A8 "Chenil du Bois de Papa" à Ottignies. Bande de 50cm le long des nouveaux éléments linéaires.</v>
          </cell>
        </row>
        <row r="183">
          <cell r="B183" t="str">
            <v>G1510</v>
          </cell>
          <cell r="C183" t="str">
            <v>Revêtement en béton de ciment, joint longitudinal de construction</v>
          </cell>
          <cell r="D183">
            <v>65</v>
          </cell>
          <cell r="E183" t="str">
            <v>m</v>
          </cell>
          <cell r="F183">
            <v>8</v>
          </cell>
          <cell r="G183">
            <v>9.98</v>
          </cell>
          <cell r="H183">
            <v>8.49</v>
          </cell>
          <cell r="I183">
            <v>11.48</v>
          </cell>
          <cell r="J183">
            <v>520</v>
          </cell>
          <cell r="K183">
            <v>8</v>
          </cell>
          <cell r="L183">
            <v>520</v>
          </cell>
          <cell r="M183">
            <v>9.9499999999999993</v>
          </cell>
          <cell r="N183">
            <v>646.75</v>
          </cell>
          <cell r="O183">
            <v>12</v>
          </cell>
          <cell r="P183">
            <v>780</v>
          </cell>
        </row>
        <row r="184">
          <cell r="B184" t="str">
            <v>G2111</v>
          </cell>
          <cell r="C184" t="str">
            <v>Enrobés à squelette sableux, AC-20base3-1 - épaisseur E = 60 mm</v>
          </cell>
          <cell r="D184">
            <v>32</v>
          </cell>
          <cell r="E184" t="str">
            <v>m2</v>
          </cell>
          <cell r="F184">
            <v>20</v>
          </cell>
          <cell r="G184">
            <v>25.55</v>
          </cell>
          <cell r="H184">
            <v>21.72</v>
          </cell>
          <cell r="I184">
            <v>29.38</v>
          </cell>
          <cell r="J184">
            <v>640</v>
          </cell>
          <cell r="K184">
            <v>24</v>
          </cell>
          <cell r="L184">
            <v>768</v>
          </cell>
          <cell r="M184">
            <v>33.200000000000003</v>
          </cell>
          <cell r="N184">
            <v>1062.4000000000001</v>
          </cell>
          <cell r="O184">
            <v>19.45</v>
          </cell>
          <cell r="P184">
            <v>622.4</v>
          </cell>
        </row>
        <row r="185">
          <cell r="C185" t="str">
            <v>Concerne : Arrêts A4, A11. Sur une largeur maximum de 1m.</v>
          </cell>
        </row>
        <row r="186">
          <cell r="B186" t="str">
            <v>G2122</v>
          </cell>
          <cell r="C186" t="str">
            <v>Enrobés à squelette sableux, AC-20base3-2 - épaisseur E = 70 mm</v>
          </cell>
          <cell r="D186">
            <v>80</v>
          </cell>
          <cell r="E186" t="str">
            <v>m2</v>
          </cell>
          <cell r="F186">
            <v>20</v>
          </cell>
          <cell r="G186">
            <v>28.11</v>
          </cell>
          <cell r="H186">
            <v>23.89</v>
          </cell>
          <cell r="I186">
            <v>32.32</v>
          </cell>
          <cell r="J186">
            <v>1600</v>
          </cell>
          <cell r="K186">
            <v>24</v>
          </cell>
          <cell r="L186">
            <v>1920</v>
          </cell>
          <cell r="M186">
            <v>34.92</v>
          </cell>
          <cell r="N186">
            <v>2793.6</v>
          </cell>
          <cell r="O186">
            <v>25.4</v>
          </cell>
          <cell r="P186">
            <v>2032</v>
          </cell>
        </row>
        <row r="187">
          <cell r="C187" t="str">
            <v>Concerne : Ragréage Voirie Régionale - Arrêts A12 et A13. Sur une largeur maximum de 1m.</v>
          </cell>
        </row>
        <row r="188">
          <cell r="B188" t="str">
            <v>G2512*</v>
          </cell>
          <cell r="C188" t="str">
            <v>Enrobés à squelette sableux, AC-14surf1-1 - épaisseur E = 50 mm</v>
          </cell>
          <cell r="D188">
            <v>55</v>
          </cell>
          <cell r="E188" t="str">
            <v>m2</v>
          </cell>
          <cell r="F188">
            <v>18</v>
          </cell>
          <cell r="G188">
            <v>23.48</v>
          </cell>
          <cell r="H188">
            <v>19.96</v>
          </cell>
          <cell r="I188">
            <v>27.01</v>
          </cell>
          <cell r="J188">
            <v>990</v>
          </cell>
          <cell r="K188">
            <v>21</v>
          </cell>
          <cell r="L188">
            <v>1155</v>
          </cell>
          <cell r="M188">
            <v>30.15</v>
          </cell>
          <cell r="N188">
            <v>1658.25</v>
          </cell>
          <cell r="O188">
            <v>19.3</v>
          </cell>
          <cell r="P188">
            <v>1061.5</v>
          </cell>
        </row>
        <row r="189">
          <cell r="C189" t="str">
            <v>Concerne : Ragréage Voirie Régionale - Arrêts A12 - "Tasnier" à Wavre. Sur une largeur maximum de 1m.</v>
          </cell>
        </row>
        <row r="190">
          <cell r="B190" t="str">
            <v>G2611</v>
          </cell>
          <cell r="C190" t="str">
            <v>Enrobés à squelette sableux, AC-10surf4-1 - épaisseur E = 40 mm</v>
          </cell>
          <cell r="D190">
            <v>44</v>
          </cell>
          <cell r="E190" t="str">
            <v>m2</v>
          </cell>
          <cell r="F190">
            <v>16</v>
          </cell>
          <cell r="G190">
            <v>21.11</v>
          </cell>
          <cell r="H190">
            <v>17.940000000000001</v>
          </cell>
          <cell r="I190">
            <v>24.27</v>
          </cell>
          <cell r="J190">
            <v>704</v>
          </cell>
          <cell r="K190">
            <v>20</v>
          </cell>
          <cell r="L190">
            <v>880</v>
          </cell>
          <cell r="M190">
            <v>28.12</v>
          </cell>
          <cell r="N190">
            <v>1237.28</v>
          </cell>
          <cell r="O190">
            <v>15.2</v>
          </cell>
          <cell r="P190">
            <v>668.8</v>
          </cell>
        </row>
        <row r="191">
          <cell r="C191" t="str">
            <v>Concerne : Arrêts A4, A11. Sur une largeur maximum de 1m.</v>
          </cell>
        </row>
        <row r="192">
          <cell r="B192" t="str">
            <v>G3223*</v>
          </cell>
          <cell r="C192" t="str">
            <v>Enrobés à squelette pierreux, SMA-10-2, épaisseur E = 40 mm</v>
          </cell>
          <cell r="D192">
            <v>52</v>
          </cell>
          <cell r="E192" t="str">
            <v>m2</v>
          </cell>
          <cell r="F192">
            <v>10</v>
          </cell>
          <cell r="G192">
            <v>22.47</v>
          </cell>
          <cell r="H192">
            <v>19.100000000000001</v>
          </cell>
          <cell r="I192">
            <v>25.84</v>
          </cell>
          <cell r="J192">
            <v>520</v>
          </cell>
          <cell r="K192">
            <v>20</v>
          </cell>
          <cell r="L192">
            <v>1040</v>
          </cell>
          <cell r="M192">
            <v>29.81</v>
          </cell>
          <cell r="N192">
            <v>1550.12</v>
          </cell>
          <cell r="O192">
            <v>17.600000000000001</v>
          </cell>
          <cell r="P192">
            <v>915.2</v>
          </cell>
        </row>
        <row r="193">
          <cell r="C193" t="str">
            <v>Concerne : Ragréage Voirie régionale - Arrêt A12 - "Tasnier" à Wavre. Sur une largeur maximum de 1m.</v>
          </cell>
        </row>
        <row r="194">
          <cell r="B194" t="str">
            <v>G5221</v>
          </cell>
          <cell r="C194" t="str">
            <v>Opération sur revêtement en enrobé, couche de collage sur enrobé bitumineux récent</v>
          </cell>
          <cell r="D194">
            <v>99</v>
          </cell>
          <cell r="E194" t="str">
            <v>m2</v>
          </cell>
          <cell r="F194">
            <v>1</v>
          </cell>
          <cell r="G194">
            <v>2.0299999999999998</v>
          </cell>
          <cell r="H194">
            <v>1.72</v>
          </cell>
          <cell r="I194">
            <v>2.33</v>
          </cell>
          <cell r="J194">
            <v>99</v>
          </cell>
          <cell r="K194">
            <v>1</v>
          </cell>
          <cell r="L194">
            <v>99</v>
          </cell>
          <cell r="M194">
            <v>4.08</v>
          </cell>
          <cell r="N194">
            <v>403.92</v>
          </cell>
          <cell r="O194">
            <v>1</v>
          </cell>
          <cell r="P194">
            <v>99</v>
          </cell>
        </row>
        <row r="195">
          <cell r="B195" t="str">
            <v>G5232</v>
          </cell>
          <cell r="C195" t="str">
            <v>Opération sur revêtement en enrobé, couche de collage sur surface fraisée en enrobé bitumineux</v>
          </cell>
          <cell r="D195">
            <v>50</v>
          </cell>
          <cell r="E195" t="str">
            <v>m2</v>
          </cell>
          <cell r="F195">
            <v>1</v>
          </cell>
          <cell r="G195">
            <v>2.0299999999999998</v>
          </cell>
          <cell r="H195">
            <v>1.72</v>
          </cell>
          <cell r="I195">
            <v>2.33</v>
          </cell>
          <cell r="J195">
            <v>50</v>
          </cell>
          <cell r="K195">
            <v>1</v>
          </cell>
          <cell r="L195">
            <v>50</v>
          </cell>
          <cell r="M195">
            <v>4.08</v>
          </cell>
          <cell r="N195">
            <v>204</v>
          </cell>
          <cell r="O195">
            <v>1</v>
          </cell>
          <cell r="P195">
            <v>50</v>
          </cell>
        </row>
        <row r="196">
          <cell r="B196" t="str">
            <v>G5311</v>
          </cell>
          <cell r="C196" t="str">
            <v>Opération sur revêtement en enrobé, traitement des joints et des bords, traitement de joints, au moyen d'une bande bitumineuse préformée pour joint</v>
          </cell>
          <cell r="D196">
            <v>150</v>
          </cell>
          <cell r="E196" t="str">
            <v>m</v>
          </cell>
          <cell r="F196">
            <v>7</v>
          </cell>
          <cell r="G196">
            <v>8.66</v>
          </cell>
          <cell r="H196">
            <v>7.36</v>
          </cell>
          <cell r="I196">
            <v>9.9600000000000009</v>
          </cell>
          <cell r="J196">
            <v>1050</v>
          </cell>
          <cell r="K196">
            <v>7</v>
          </cell>
          <cell r="L196">
            <v>1050</v>
          </cell>
          <cell r="M196">
            <v>6.99</v>
          </cell>
          <cell r="N196">
            <v>1048.5</v>
          </cell>
          <cell r="O196">
            <v>12</v>
          </cell>
          <cell r="P196">
            <v>1800</v>
          </cell>
        </row>
        <row r="197">
          <cell r="C197" t="str">
            <v>Concerne : joint entre nouveau et ancien revêtement hydrocarboné.</v>
          </cell>
        </row>
        <row r="198">
          <cell r="B198" t="str">
            <v>G5313</v>
          </cell>
          <cell r="C198" t="str">
            <v>Opération sur revêtement en enrobé, traitement des joints et des bords, traitement de joints, au moyen d'un produit de scellement coulé à chaud</v>
          </cell>
          <cell r="D198">
            <v>170</v>
          </cell>
          <cell r="E198" t="str">
            <v>m</v>
          </cell>
          <cell r="F198">
            <v>2.5</v>
          </cell>
          <cell r="G198">
            <v>10.119999999999999</v>
          </cell>
          <cell r="H198">
            <v>8.6</v>
          </cell>
          <cell r="I198">
            <v>11.63</v>
          </cell>
          <cell r="J198">
            <v>425</v>
          </cell>
          <cell r="K198">
            <v>10</v>
          </cell>
          <cell r="L198">
            <v>1700</v>
          </cell>
          <cell r="M198">
            <v>8.35</v>
          </cell>
          <cell r="N198">
            <v>1419.5</v>
          </cell>
          <cell r="O198">
            <v>12</v>
          </cell>
          <cell r="P198">
            <v>2040</v>
          </cell>
        </row>
        <row r="199">
          <cell r="C199" t="str">
            <v>Concerne : joint entre les nouveaux éléments linéaires et l'asphalte existante.</v>
          </cell>
        </row>
        <row r="200">
          <cell r="B200" t="str">
            <v>G8432*</v>
          </cell>
          <cell r="C200" t="str">
            <v>Pavés en marbre pour terre-plein aménagé, 10x10 cm, hauteur de queue :  8 cm - Y compris pose au mortier et rejointoyage au coulis de mortier de ciment.</v>
          </cell>
          <cell r="D200">
            <v>2</v>
          </cell>
          <cell r="E200" t="str">
            <v>m2</v>
          </cell>
          <cell r="F200">
            <v>150</v>
          </cell>
          <cell r="G200">
            <v>177.13</v>
          </cell>
          <cell r="H200">
            <v>150.56</v>
          </cell>
          <cell r="I200">
            <v>203.7</v>
          </cell>
          <cell r="J200">
            <v>300</v>
          </cell>
          <cell r="K200">
            <v>100</v>
          </cell>
          <cell r="L200">
            <v>200</v>
          </cell>
          <cell r="M200">
            <v>231.38</v>
          </cell>
          <cell r="N200">
            <v>462.76</v>
          </cell>
          <cell r="O200">
            <v>200</v>
          </cell>
          <cell r="P200">
            <v>400</v>
          </cell>
        </row>
        <row r="201">
          <cell r="C201" t="str">
            <v>Concerne :  Arrêt A3 - "Eglise" à Genappe. Ligne blanche en pavés de Carrare.</v>
          </cell>
        </row>
        <row r="202">
          <cell r="B202" t="str">
            <v>G8511</v>
          </cell>
          <cell r="C202" t="str">
            <v>Revêtement en pavés de béton type A1 ou A2, rectangle ou carré, épaisseur : E = 80 mm</v>
          </cell>
          <cell r="D202">
            <v>60</v>
          </cell>
          <cell r="E202" t="str">
            <v>m2</v>
          </cell>
          <cell r="F202">
            <v>30</v>
          </cell>
          <cell r="G202">
            <v>36.96</v>
          </cell>
          <cell r="H202">
            <v>31.42</v>
          </cell>
          <cell r="I202">
            <v>42.5</v>
          </cell>
          <cell r="J202">
            <v>1800</v>
          </cell>
          <cell r="K202">
            <v>30</v>
          </cell>
          <cell r="L202">
            <v>1800</v>
          </cell>
          <cell r="M202">
            <v>33.880000000000003</v>
          </cell>
          <cell r="N202">
            <v>2032.8</v>
          </cell>
          <cell r="O202">
            <v>47</v>
          </cell>
          <cell r="P202">
            <v>2820</v>
          </cell>
        </row>
        <row r="203">
          <cell r="C203" t="str">
            <v>Concerne : Arrêt A6 - "Ecole provinciale" à Court-Saint-Etienne. Pavés béton en mélange 21x14x8 cm et 14x14x8cm, teinte gris nuancé - Voir descriptif au csc.</v>
          </cell>
        </row>
        <row r="204">
          <cell r="B204" t="str">
            <v>G8511</v>
          </cell>
          <cell r="C204" t="str">
            <v>Revêtement en pavés de béton type A1 ou A2, rectangle ou carré, épaisseur : E = 80 mm</v>
          </cell>
          <cell r="D204">
            <v>40</v>
          </cell>
          <cell r="E204" t="str">
            <v>m2</v>
          </cell>
          <cell r="F204">
            <v>30</v>
          </cell>
          <cell r="G204">
            <v>36.96</v>
          </cell>
          <cell r="H204">
            <v>31.42</v>
          </cell>
          <cell r="I204">
            <v>42.5</v>
          </cell>
          <cell r="J204">
            <v>1200</v>
          </cell>
          <cell r="K204">
            <v>30</v>
          </cell>
          <cell r="L204">
            <v>1200</v>
          </cell>
          <cell r="M204">
            <v>33.880000000000003</v>
          </cell>
          <cell r="N204">
            <v>1355.2</v>
          </cell>
          <cell r="O204">
            <v>47</v>
          </cell>
          <cell r="P204">
            <v>1880</v>
          </cell>
        </row>
        <row r="205">
          <cell r="C205" t="str">
            <v>Concerne : Arrêt A11 - Gare autobus à LLN. Pavés béton 14x14x8cm teinte ocre - Pavés identiques à ceux exisants. Voir descriptif au CSC.</v>
          </cell>
        </row>
        <row r="206">
          <cell r="B206" t="str">
            <v>G8511</v>
          </cell>
          <cell r="C206" t="str">
            <v>Revêtement en pavés de béton type A1 ou A2, rectangle ou carré, épaisseur : E = 80 mm</v>
          </cell>
          <cell r="D206">
            <v>860</v>
          </cell>
          <cell r="E206" t="str">
            <v>m2</v>
          </cell>
          <cell r="F206">
            <v>25</v>
          </cell>
          <cell r="G206">
            <v>26.09</v>
          </cell>
          <cell r="H206">
            <v>22.17</v>
          </cell>
          <cell r="I206">
            <v>30</v>
          </cell>
          <cell r="J206">
            <v>21500</v>
          </cell>
          <cell r="K206">
            <v>22</v>
          </cell>
          <cell r="L206">
            <v>18920</v>
          </cell>
          <cell r="M206">
            <v>26.26</v>
          </cell>
          <cell r="N206">
            <v>22583.599999999999</v>
          </cell>
          <cell r="O206">
            <v>30</v>
          </cell>
          <cell r="P206">
            <v>25800</v>
          </cell>
        </row>
        <row r="207">
          <cell r="C207" t="str">
            <v>Concerne : Pavés béton 22x11x8cm gris. Pose perpendiculaire, à joint alternés - Y compris pavé entier le long des façades, murêts,...et de la bordure de quai.</v>
          </cell>
        </row>
        <row r="208">
          <cell r="B208" t="str">
            <v>G8560</v>
          </cell>
          <cell r="C208" t="str">
            <v>Sciage de pavés en béton pour terre-plein aménagé</v>
          </cell>
          <cell r="D208">
            <v>846</v>
          </cell>
          <cell r="E208" t="str">
            <v>m</v>
          </cell>
          <cell r="F208">
            <v>5</v>
          </cell>
          <cell r="G208">
            <v>7.05</v>
          </cell>
          <cell r="H208">
            <v>6</v>
          </cell>
          <cell r="I208">
            <v>8.11</v>
          </cell>
          <cell r="J208">
            <v>4230</v>
          </cell>
          <cell r="K208">
            <v>7</v>
          </cell>
          <cell r="L208">
            <v>5922</v>
          </cell>
          <cell r="M208">
            <v>7.36</v>
          </cell>
          <cell r="N208">
            <v>6226.56</v>
          </cell>
          <cell r="O208">
            <v>6.8</v>
          </cell>
          <cell r="P208">
            <v>5752.8</v>
          </cell>
        </row>
        <row r="209">
          <cell r="B209" t="str">
            <v>G8581</v>
          </cell>
          <cell r="C209" t="str">
            <v>Supplément pour pavés pour terre-plein aménagé, colorés dans la masse (mortier seulement)</v>
          </cell>
          <cell r="D209">
            <v>60</v>
          </cell>
          <cell r="E209" t="str">
            <v>m2</v>
          </cell>
          <cell r="F209">
            <v>4</v>
          </cell>
          <cell r="G209">
            <v>2.46</v>
          </cell>
          <cell r="H209">
            <v>2.09</v>
          </cell>
          <cell r="I209">
            <v>2.83</v>
          </cell>
          <cell r="J209">
            <v>240</v>
          </cell>
          <cell r="K209">
            <v>5</v>
          </cell>
          <cell r="L209">
            <v>300</v>
          </cell>
          <cell r="M209">
            <v>1.38</v>
          </cell>
          <cell r="N209">
            <v>82.8</v>
          </cell>
          <cell r="O209">
            <v>1</v>
          </cell>
          <cell r="P209">
            <v>60</v>
          </cell>
        </row>
        <row r="210">
          <cell r="C210" t="str">
            <v>Concerne : Arrêt A6 - Ecole provinciale à Court-Saint-Etienne. Pavés béton en mélange 21x14x8 cm et 14x14x8cm, teinte gris nuancé.</v>
          </cell>
        </row>
        <row r="211">
          <cell r="B211" t="str">
            <v>G8581</v>
          </cell>
          <cell r="C211" t="str">
            <v>Supplément pour pavés pour terre-plein aménagé, colorés dans la masse (mortier seulement)</v>
          </cell>
          <cell r="D211">
            <v>40</v>
          </cell>
          <cell r="E211" t="str">
            <v>m2</v>
          </cell>
          <cell r="F211">
            <v>4</v>
          </cell>
          <cell r="G211">
            <v>2.92</v>
          </cell>
          <cell r="H211">
            <v>2.48</v>
          </cell>
          <cell r="I211">
            <v>3.36</v>
          </cell>
          <cell r="J211">
            <v>160</v>
          </cell>
          <cell r="K211">
            <v>5</v>
          </cell>
          <cell r="L211">
            <v>200</v>
          </cell>
          <cell r="M211">
            <v>1.77</v>
          </cell>
          <cell r="N211">
            <v>70.8</v>
          </cell>
          <cell r="O211">
            <v>2</v>
          </cell>
          <cell r="P211">
            <v>80</v>
          </cell>
        </row>
        <row r="212">
          <cell r="C212" t="str">
            <v>Concerne : arrêt A11 - "Gare autobus" à LLN. Pavés béton 14x14x8cm teinte ocre - Pavés identiques à ceux exisants.</v>
          </cell>
        </row>
        <row r="213">
          <cell r="B213" t="str">
            <v>G8584</v>
          </cell>
          <cell r="C213" t="str">
            <v>Supplément pour pavés pour terre-plein aménagé, colorés blanc (couche de revêtement, mortier et granulats)</v>
          </cell>
          <cell r="D213">
            <v>47</v>
          </cell>
          <cell r="E213" t="str">
            <v>m2</v>
          </cell>
          <cell r="F213">
            <v>10</v>
          </cell>
          <cell r="G213">
            <v>6.86</v>
          </cell>
          <cell r="H213">
            <v>5.83</v>
          </cell>
          <cell r="I213">
            <v>7.89</v>
          </cell>
          <cell r="J213">
            <v>470</v>
          </cell>
          <cell r="K213">
            <v>5</v>
          </cell>
          <cell r="L213">
            <v>235</v>
          </cell>
          <cell r="M213">
            <v>13.09</v>
          </cell>
          <cell r="N213">
            <v>615.23</v>
          </cell>
          <cell r="O213">
            <v>2.5</v>
          </cell>
          <cell r="P213">
            <v>117.5</v>
          </cell>
        </row>
        <row r="214">
          <cell r="C214" t="str">
            <v>Concerne : Ligne blanche en pavés béton blancs. Y compris les arrêts suivants : Av des Combattants à Ottignies et le quai A et B de la Gare des bus à LLN.</v>
          </cell>
        </row>
        <row r="215">
          <cell r="B215" t="str">
            <v>G8715</v>
          </cell>
          <cell r="C215" t="str">
            <v>Dallage en pierre naturelle, largeur : 150 &lt;= B &lt;= 250 mm, épaisseur : 40 &lt;= E &lt;= 70 mm</v>
          </cell>
          <cell r="D215">
            <v>15</v>
          </cell>
          <cell r="E215" t="str">
            <v>m2</v>
          </cell>
          <cell r="F215">
            <v>250</v>
          </cell>
          <cell r="G215">
            <v>157.46</v>
          </cell>
          <cell r="H215">
            <v>133.84</v>
          </cell>
          <cell r="I215">
            <v>181.08</v>
          </cell>
          <cell r="J215">
            <v>3750</v>
          </cell>
          <cell r="K215">
            <v>150</v>
          </cell>
          <cell r="L215">
            <v>2250</v>
          </cell>
          <cell r="M215">
            <v>172.37</v>
          </cell>
          <cell r="N215">
            <v>2585.5500000000002</v>
          </cell>
          <cell r="O215">
            <v>150</v>
          </cell>
          <cell r="P215">
            <v>2250</v>
          </cell>
        </row>
        <row r="216">
          <cell r="C216" t="str">
            <v>Concerne : Arrêt A3 - Eglise à Genappe. Dalles en pierre bleue identiques à celles existantes. 20x20x5cm finition piquetée/sbattue. Pose à plein bain de mortier</v>
          </cell>
        </row>
        <row r="217">
          <cell r="B217" t="str">
            <v>G8718-P*</v>
          </cell>
          <cell r="C217" t="str">
            <v>Pose à plein bain de mortier de dallage en pierre  E : 40 à 70 mm. En provenance du poste D5221-C.</v>
          </cell>
          <cell r="D217">
            <v>60</v>
          </cell>
          <cell r="E217" t="str">
            <v>m2</v>
          </cell>
          <cell r="F217">
            <v>30</v>
          </cell>
          <cell r="G217">
            <v>16</v>
          </cell>
          <cell r="H217">
            <v>13.6</v>
          </cell>
          <cell r="I217">
            <v>18.399999999999999</v>
          </cell>
          <cell r="J217">
            <v>1800</v>
          </cell>
          <cell r="K217">
            <v>10</v>
          </cell>
          <cell r="L217">
            <v>600</v>
          </cell>
          <cell r="M217">
            <v>33.5</v>
          </cell>
          <cell r="N217">
            <v>2010</v>
          </cell>
          <cell r="O217">
            <v>4.5</v>
          </cell>
          <cell r="P217">
            <v>270</v>
          </cell>
        </row>
        <row r="218">
          <cell r="C218" t="str">
            <v>Concerne : Arrêt A3 - Eglise à Genappe. Pose à l'identique.</v>
          </cell>
        </row>
        <row r="219">
          <cell r="B219" t="str">
            <v>G8719</v>
          </cell>
          <cell r="C219" t="str">
            <v>Dallage en pierre naturelle, sciage</v>
          </cell>
          <cell r="D219">
            <v>35</v>
          </cell>
          <cell r="E219" t="str">
            <v>m</v>
          </cell>
          <cell r="F219">
            <v>8</v>
          </cell>
          <cell r="G219">
            <v>7.85</v>
          </cell>
          <cell r="H219">
            <v>6.68</v>
          </cell>
          <cell r="I219">
            <v>9.0299999999999994</v>
          </cell>
          <cell r="J219">
            <v>280</v>
          </cell>
          <cell r="K219">
            <v>7</v>
          </cell>
          <cell r="L219">
            <v>245</v>
          </cell>
          <cell r="M219">
            <v>9.06</v>
          </cell>
          <cell r="N219">
            <v>317.10000000000002</v>
          </cell>
          <cell r="O219">
            <v>7.5</v>
          </cell>
          <cell r="P219">
            <v>262.5</v>
          </cell>
        </row>
        <row r="220">
          <cell r="C220" t="str">
            <v>Concerne : Arrêt A3 - Eglise à Genappe.</v>
          </cell>
        </row>
        <row r="221">
          <cell r="B221" t="str">
            <v>G8723</v>
          </cell>
          <cell r="C221" t="str">
            <v>Dallage en béton, 300 x 300 mm, épaisseur : E = 60 mm</v>
          </cell>
          <cell r="D221">
            <v>125</v>
          </cell>
          <cell r="E221" t="str">
            <v>m2</v>
          </cell>
          <cell r="F221">
            <v>22</v>
          </cell>
          <cell r="G221">
            <v>32.5</v>
          </cell>
          <cell r="H221">
            <v>27.62</v>
          </cell>
          <cell r="I221">
            <v>37.369999999999997</v>
          </cell>
          <cell r="J221">
            <v>2750</v>
          </cell>
          <cell r="K221">
            <v>25</v>
          </cell>
          <cell r="L221">
            <v>3125</v>
          </cell>
          <cell r="M221">
            <v>34.49</v>
          </cell>
          <cell r="N221">
            <v>4311.25</v>
          </cell>
          <cell r="O221">
            <v>38</v>
          </cell>
          <cell r="P221">
            <v>4750</v>
          </cell>
        </row>
        <row r="222">
          <cell r="C222" t="str">
            <v>Concerne : arrêts A4, A9 et A12</v>
          </cell>
        </row>
        <row r="223">
          <cell r="B223" t="str">
            <v>G8729</v>
          </cell>
          <cell r="C223" t="str">
            <v>Sciage de dalles en béton</v>
          </cell>
          <cell r="D223">
            <v>80</v>
          </cell>
          <cell r="E223" t="str">
            <v>m</v>
          </cell>
          <cell r="F223">
            <v>4</v>
          </cell>
          <cell r="G223">
            <v>6.84</v>
          </cell>
          <cell r="H223">
            <v>5.81</v>
          </cell>
          <cell r="I223">
            <v>7.86</v>
          </cell>
          <cell r="J223">
            <v>320</v>
          </cell>
          <cell r="K223">
            <v>7</v>
          </cell>
          <cell r="L223">
            <v>560</v>
          </cell>
          <cell r="M223">
            <v>6.01</v>
          </cell>
          <cell r="N223">
            <v>480.8</v>
          </cell>
          <cell r="O223">
            <v>7.5</v>
          </cell>
          <cell r="P223">
            <v>600</v>
          </cell>
        </row>
        <row r="224">
          <cell r="C224" t="str">
            <v>Concerne : arrêts A4, A9 et A12</v>
          </cell>
        </row>
        <row r="225">
          <cell r="B225" t="str">
            <v>G8782</v>
          </cell>
          <cell r="C225" t="str">
            <v>Supplément pour pose particulière de dallage, au mortier</v>
          </cell>
          <cell r="D225">
            <v>75</v>
          </cell>
          <cell r="E225" t="str">
            <v>m2</v>
          </cell>
          <cell r="F225">
            <v>5</v>
          </cell>
          <cell r="G225">
            <v>7.84</v>
          </cell>
          <cell r="H225">
            <v>6.67</v>
          </cell>
          <cell r="I225">
            <v>9.02</v>
          </cell>
          <cell r="J225">
            <v>375</v>
          </cell>
          <cell r="K225">
            <v>5</v>
          </cell>
          <cell r="L225">
            <v>375</v>
          </cell>
          <cell r="M225">
            <v>14.03</v>
          </cell>
          <cell r="N225">
            <v>1052.25</v>
          </cell>
          <cell r="O225">
            <v>4.5</v>
          </cell>
          <cell r="P225">
            <v>337.5</v>
          </cell>
        </row>
        <row r="226">
          <cell r="C226" t="str">
            <v>Concerne : Arrêt A3 - "Eglise" à Genappe. Couche de pose des dalles en pierre bleue.</v>
          </cell>
        </row>
        <row r="227">
          <cell r="B227" t="str">
            <v>G8793</v>
          </cell>
          <cell r="C227" t="str">
            <v>Supplément pour jointoiement de dallage, en coulis de mortier de ciment</v>
          </cell>
          <cell r="D227">
            <v>75</v>
          </cell>
          <cell r="E227" t="str">
            <v>m2</v>
          </cell>
          <cell r="F227">
            <v>6</v>
          </cell>
          <cell r="G227">
            <v>6.6</v>
          </cell>
          <cell r="H227">
            <v>5.61</v>
          </cell>
          <cell r="I227">
            <v>7.59</v>
          </cell>
          <cell r="J227">
            <v>450</v>
          </cell>
          <cell r="K227">
            <v>6</v>
          </cell>
          <cell r="L227">
            <v>450</v>
          </cell>
          <cell r="M227">
            <v>10.79</v>
          </cell>
          <cell r="N227">
            <v>809.25</v>
          </cell>
          <cell r="O227">
            <v>3</v>
          </cell>
          <cell r="P227">
            <v>225</v>
          </cell>
        </row>
        <row r="228">
          <cell r="C228" t="str">
            <v>Concerne : Arrêt A3 - Eglise - Genappe. Couche de pose des dalles en pierre bleue</v>
          </cell>
        </row>
        <row r="229">
          <cell r="B229" t="str">
            <v>G8832</v>
          </cell>
          <cell r="C229" t="str">
            <v>Revêtement en granulats, épaisseur : E = 10 cm</v>
          </cell>
          <cell r="D229">
            <v>25</v>
          </cell>
          <cell r="E229" t="str">
            <v>m2</v>
          </cell>
          <cell r="F229">
            <v>12</v>
          </cell>
          <cell r="G229">
            <v>7.91</v>
          </cell>
          <cell r="H229">
            <v>6.73</v>
          </cell>
          <cell r="I229">
            <v>9.1</v>
          </cell>
          <cell r="J229">
            <v>300</v>
          </cell>
          <cell r="K229">
            <v>10</v>
          </cell>
          <cell r="L229">
            <v>250</v>
          </cell>
          <cell r="M229">
            <v>9.24</v>
          </cell>
          <cell r="N229">
            <v>231</v>
          </cell>
          <cell r="O229">
            <v>4.5</v>
          </cell>
          <cell r="P229">
            <v>112.5</v>
          </cell>
        </row>
        <row r="230">
          <cell r="C230" t="str">
            <v>Concerne : pour le ragréage en graviers de porphyre</v>
          </cell>
        </row>
        <row r="231">
          <cell r="B231" t="str">
            <v>G8910</v>
          </cell>
          <cell r="C231" t="str">
            <v>Revêtement en dalles de repérage : dalles de conduite</v>
          </cell>
          <cell r="D231">
            <v>30.5</v>
          </cell>
          <cell r="E231" t="str">
            <v>m2</v>
          </cell>
          <cell r="F231">
            <v>100</v>
          </cell>
          <cell r="G231">
            <v>108.47</v>
          </cell>
          <cell r="H231">
            <v>92.2</v>
          </cell>
          <cell r="I231">
            <v>124.74</v>
          </cell>
          <cell r="J231">
            <v>3050</v>
          </cell>
          <cell r="K231">
            <v>150</v>
          </cell>
          <cell r="L231">
            <v>4575</v>
          </cell>
          <cell r="M231">
            <v>97.42</v>
          </cell>
          <cell r="N231">
            <v>2971.31</v>
          </cell>
          <cell r="O231">
            <v>78</v>
          </cell>
          <cell r="P231">
            <v>2379</v>
          </cell>
        </row>
        <row r="232">
          <cell r="B232" t="str">
            <v>G8920</v>
          </cell>
          <cell r="C232" t="str">
            <v>Revêtement en dalles de repérage : dalles d'éveil à la vigilance</v>
          </cell>
          <cell r="D232">
            <v>15.5</v>
          </cell>
          <cell r="E232" t="str">
            <v>m2</v>
          </cell>
          <cell r="F232">
            <v>100</v>
          </cell>
          <cell r="G232">
            <v>108.47</v>
          </cell>
          <cell r="H232">
            <v>92.2</v>
          </cell>
          <cell r="I232">
            <v>124.74</v>
          </cell>
          <cell r="J232">
            <v>1550</v>
          </cell>
          <cell r="K232">
            <v>150</v>
          </cell>
          <cell r="L232">
            <v>2325</v>
          </cell>
          <cell r="M232">
            <v>97.42</v>
          </cell>
          <cell r="N232">
            <v>1510.01</v>
          </cell>
          <cell r="O232">
            <v>78</v>
          </cell>
          <cell r="P232">
            <v>1209</v>
          </cell>
        </row>
        <row r="233">
          <cell r="B233" t="str">
            <v>G8930</v>
          </cell>
          <cell r="C233" t="str">
            <v>Revêtement en dalles de repérage : dalles d'information</v>
          </cell>
          <cell r="D233">
            <v>8</v>
          </cell>
          <cell r="E233" t="str">
            <v>m2</v>
          </cell>
          <cell r="F233">
            <v>150</v>
          </cell>
          <cell r="G233">
            <v>214.85</v>
          </cell>
          <cell r="H233">
            <v>182.62</v>
          </cell>
          <cell r="I233">
            <v>247.07</v>
          </cell>
          <cell r="J233">
            <v>1200</v>
          </cell>
          <cell r="K233">
            <v>250</v>
          </cell>
          <cell r="L233">
            <v>2000</v>
          </cell>
          <cell r="M233">
            <v>289.54000000000002</v>
          </cell>
          <cell r="N233">
            <v>2316.3200000000002</v>
          </cell>
          <cell r="O233">
            <v>105</v>
          </cell>
          <cell r="P233">
            <v>840</v>
          </cell>
        </row>
        <row r="234">
          <cell r="B234" t="str">
            <v>G8971</v>
          </cell>
          <cell r="C234" t="str">
            <v>Sciage de dalles de repérage en béton</v>
          </cell>
          <cell r="D234">
            <v>19</v>
          </cell>
          <cell r="E234" t="str">
            <v>m</v>
          </cell>
          <cell r="F234">
            <v>6</v>
          </cell>
          <cell r="G234">
            <v>6.84</v>
          </cell>
          <cell r="H234">
            <v>5.81</v>
          </cell>
          <cell r="I234">
            <v>7.86</v>
          </cell>
          <cell r="J234">
            <v>114</v>
          </cell>
          <cell r="K234">
            <v>7</v>
          </cell>
          <cell r="L234">
            <v>133</v>
          </cell>
          <cell r="M234">
            <v>6.01</v>
          </cell>
          <cell r="N234">
            <v>114.19</v>
          </cell>
          <cell r="O234">
            <v>7.5</v>
          </cell>
          <cell r="P234">
            <v>142.5</v>
          </cell>
        </row>
        <row r="235">
          <cell r="B235" t="str">
            <v>G8982</v>
          </cell>
          <cell r="C235" t="str">
            <v>Supplément pour dalles de repérage colorées dans la couche de revêtement (mortier seulement)</v>
          </cell>
          <cell r="D235">
            <v>46</v>
          </cell>
          <cell r="E235" t="str">
            <v>m2</v>
          </cell>
          <cell r="F235">
            <v>5</v>
          </cell>
          <cell r="G235">
            <v>10.3</v>
          </cell>
          <cell r="H235">
            <v>8.76</v>
          </cell>
          <cell r="I235">
            <v>11.85</v>
          </cell>
          <cell r="J235">
            <v>230</v>
          </cell>
          <cell r="K235">
            <v>10</v>
          </cell>
          <cell r="L235">
            <v>460</v>
          </cell>
          <cell r="M235">
            <v>5.91</v>
          </cell>
          <cell r="N235">
            <v>271.86</v>
          </cell>
          <cell r="O235">
            <v>15</v>
          </cell>
          <cell r="P235">
            <v>690</v>
          </cell>
        </row>
        <row r="236">
          <cell r="C236" t="str">
            <v>Concerne : dalle de repérage  blanche</v>
          </cell>
        </row>
        <row r="237">
          <cell r="B237" t="str">
            <v>G8992</v>
          </cell>
          <cell r="C237" t="str">
            <v>Supplément pour couche de pose au mortier de dalles de repérage</v>
          </cell>
          <cell r="D237">
            <v>54</v>
          </cell>
          <cell r="E237" t="str">
            <v>m2</v>
          </cell>
          <cell r="F237">
            <v>5</v>
          </cell>
          <cell r="G237">
            <v>5.14</v>
          </cell>
          <cell r="H237">
            <v>4.37</v>
          </cell>
          <cell r="I237">
            <v>5.91</v>
          </cell>
          <cell r="J237">
            <v>270</v>
          </cell>
          <cell r="K237">
            <v>5</v>
          </cell>
          <cell r="L237">
            <v>270</v>
          </cell>
          <cell r="M237">
            <v>5.91</v>
          </cell>
          <cell r="N237">
            <v>319.14</v>
          </cell>
          <cell r="O237">
            <v>4.5</v>
          </cell>
          <cell r="P237">
            <v>243</v>
          </cell>
        </row>
        <row r="238">
          <cell r="C238" t="str">
            <v>CHAPITRE H : ELEMENTS LINEAIRES</v>
          </cell>
        </row>
        <row r="239">
          <cell r="B239" t="str">
            <v>H1001*</v>
          </cell>
          <cell r="C239" t="str">
            <v>Elément de palissade en béton préfabriqué 80x16,5x12cm avec effet altéré - Y compris géotextile à l'arrière des éléments, remplissage des joints et mortier de pose.</v>
          </cell>
          <cell r="D239">
            <v>20</v>
          </cell>
          <cell r="E239" t="str">
            <v>m</v>
          </cell>
          <cell r="F239">
            <v>85</v>
          </cell>
          <cell r="G239">
            <v>184.24</v>
          </cell>
          <cell r="H239">
            <v>156.6</v>
          </cell>
          <cell r="I239">
            <v>211.87</v>
          </cell>
          <cell r="J239">
            <v>1700</v>
          </cell>
          <cell r="K239">
            <v>215</v>
          </cell>
          <cell r="L239">
            <v>4300</v>
          </cell>
          <cell r="M239">
            <v>162.71</v>
          </cell>
          <cell r="N239">
            <v>3254.2</v>
          </cell>
          <cell r="O239">
            <v>175</v>
          </cell>
          <cell r="P239">
            <v>3500</v>
          </cell>
        </row>
        <row r="240">
          <cell r="C240" t="str">
            <v>Concerne : Arrêt A2 - "Eglise" à Vieux-Genappe. Mur de soutènement pour élargissement du quai.</v>
          </cell>
        </row>
        <row r="241">
          <cell r="B241" t="str">
            <v>H1100-C</v>
          </cell>
          <cell r="C241" t="str">
            <v>Bordure en pierre naturelle, en provenance du chantier</v>
          </cell>
          <cell r="D241">
            <v>22</v>
          </cell>
          <cell r="E241" t="str">
            <v>m</v>
          </cell>
          <cell r="F241">
            <v>20</v>
          </cell>
          <cell r="G241">
            <v>22.6</v>
          </cell>
          <cell r="H241">
            <v>19.21</v>
          </cell>
          <cell r="I241">
            <v>25.99</v>
          </cell>
          <cell r="J241">
            <v>440</v>
          </cell>
          <cell r="K241">
            <v>15</v>
          </cell>
          <cell r="L241">
            <v>330</v>
          </cell>
          <cell r="M241">
            <v>17.8</v>
          </cell>
          <cell r="N241">
            <v>391.6</v>
          </cell>
          <cell r="O241">
            <v>35</v>
          </cell>
          <cell r="P241">
            <v>770</v>
          </cell>
        </row>
        <row r="242">
          <cell r="C242" t="str">
            <v>Concerne : Arrêt A5 - Cité - Noirhat. Bordures type TEC en pierre bleue.</v>
          </cell>
        </row>
        <row r="243">
          <cell r="B243" t="str">
            <v>H1100-C</v>
          </cell>
          <cell r="C243" t="str">
            <v>Bordure en pierre naturelle, en provenance du chantier</v>
          </cell>
          <cell r="D243">
            <v>16</v>
          </cell>
          <cell r="E243" t="str">
            <v>m</v>
          </cell>
          <cell r="F243">
            <v>20</v>
          </cell>
          <cell r="G243">
            <v>25.89</v>
          </cell>
          <cell r="H243">
            <v>22.01</v>
          </cell>
          <cell r="I243">
            <v>29.78</v>
          </cell>
          <cell r="J243">
            <v>320</v>
          </cell>
          <cell r="K243">
            <v>15</v>
          </cell>
          <cell r="L243">
            <v>240</v>
          </cell>
          <cell r="M243">
            <v>27.68</v>
          </cell>
          <cell r="N243">
            <v>442.88</v>
          </cell>
          <cell r="O243">
            <v>35</v>
          </cell>
          <cell r="P243">
            <v>560</v>
          </cell>
        </row>
        <row r="244">
          <cell r="C244" t="str">
            <v>Concerne : Arrêt A3 - "Eglise" à Genappe. Bordure autour des arbres constituée de pavés de pierre naturelle. en provenance du poste D6210-C</v>
          </cell>
        </row>
        <row r="245">
          <cell r="B245" t="str">
            <v>H1173</v>
          </cell>
          <cell r="C245" t="str">
            <v>Bordure en pierre naturelle, type TEC, largeur : B = 150 mm, hauteur : H = 350 mm, chanfrein : a = 20 mm, b = 160 mm, rayon : R = 20 mm, classe 5</v>
          </cell>
          <cell r="D245">
            <v>25</v>
          </cell>
          <cell r="E245" t="str">
            <v>m</v>
          </cell>
          <cell r="F245">
            <v>150</v>
          </cell>
          <cell r="G245">
            <v>125.71</v>
          </cell>
          <cell r="H245">
            <v>106.85</v>
          </cell>
          <cell r="I245">
            <v>144.57</v>
          </cell>
          <cell r="J245">
            <v>3750</v>
          </cell>
          <cell r="K245">
            <v>100</v>
          </cell>
          <cell r="L245">
            <v>2500</v>
          </cell>
          <cell r="M245">
            <v>127.13</v>
          </cell>
          <cell r="N245">
            <v>3178.25</v>
          </cell>
          <cell r="O245">
            <v>150</v>
          </cell>
          <cell r="P245">
            <v>3750</v>
          </cell>
        </row>
        <row r="246">
          <cell r="C246" t="str">
            <v>Concerne :  Arrêt A3 - "Eglise" à Genappe.</v>
          </cell>
        </row>
        <row r="247">
          <cell r="B247" t="str">
            <v>H1211</v>
          </cell>
          <cell r="C247" t="str">
            <v>Bordure en béton, type IA, largeur : B = 150 mm, hauteur : H = 350 mm, chanfrein : c = 20 mm, élément droit, longueur : L = 1 m</v>
          </cell>
          <cell r="D247">
            <v>292</v>
          </cell>
          <cell r="E247" t="str">
            <v>m</v>
          </cell>
          <cell r="F247">
            <v>22</v>
          </cell>
          <cell r="G247">
            <v>25.6</v>
          </cell>
          <cell r="H247">
            <v>21.76</v>
          </cell>
          <cell r="I247">
            <v>29.44</v>
          </cell>
          <cell r="J247">
            <v>6424</v>
          </cell>
          <cell r="K247">
            <v>22</v>
          </cell>
          <cell r="L247">
            <v>6424</v>
          </cell>
          <cell r="M247">
            <v>22.8</v>
          </cell>
          <cell r="N247">
            <v>6657.6</v>
          </cell>
          <cell r="O247">
            <v>32</v>
          </cell>
          <cell r="P247">
            <v>9344</v>
          </cell>
        </row>
        <row r="248">
          <cell r="B248" t="str">
            <v>H1213</v>
          </cell>
          <cell r="C248" t="str">
            <v>Bordure en béton, type IA, largeur : B = 150 mm, hauteur : H = 350 mm, chanfrein : c = 20 mm, élément courbe</v>
          </cell>
          <cell r="D248">
            <v>17</v>
          </cell>
          <cell r="E248" t="str">
            <v>m</v>
          </cell>
          <cell r="F248">
            <v>38</v>
          </cell>
          <cell r="G248">
            <v>40.17</v>
          </cell>
          <cell r="H248">
            <v>34.14</v>
          </cell>
          <cell r="I248">
            <v>46.19</v>
          </cell>
          <cell r="J248">
            <v>646</v>
          </cell>
          <cell r="K248">
            <v>30</v>
          </cell>
          <cell r="L248">
            <v>510</v>
          </cell>
          <cell r="M248">
            <v>42.5</v>
          </cell>
          <cell r="N248">
            <v>722.5</v>
          </cell>
          <cell r="O248">
            <v>48</v>
          </cell>
          <cell r="P248">
            <v>816</v>
          </cell>
        </row>
        <row r="249">
          <cell r="C249" t="str">
            <v>Concerne : Arrêts  A5 - Cité - Noirhat - A10- Hocaille et A12 - Tasnier.</v>
          </cell>
        </row>
        <row r="250">
          <cell r="B250" t="str">
            <v>H1214</v>
          </cell>
          <cell r="C250" t="str">
            <v>Bordure en béton, type IA, largeur : B = 150 mm, hauteur : H = 350 mm, chanfrein : c = 20 mm, élément d'angle à 90°</v>
          </cell>
          <cell r="D250">
            <v>2</v>
          </cell>
          <cell r="E250" t="str">
            <v>p</v>
          </cell>
          <cell r="F250">
            <v>45</v>
          </cell>
          <cell r="G250">
            <v>47.5</v>
          </cell>
          <cell r="H250">
            <v>40.380000000000003</v>
          </cell>
          <cell r="I250">
            <v>54.63</v>
          </cell>
          <cell r="J250">
            <v>90</v>
          </cell>
          <cell r="K250">
            <v>50</v>
          </cell>
          <cell r="L250">
            <v>100</v>
          </cell>
          <cell r="M250">
            <v>42.5</v>
          </cell>
          <cell r="N250">
            <v>85</v>
          </cell>
          <cell r="O250">
            <v>50</v>
          </cell>
          <cell r="P250">
            <v>100</v>
          </cell>
        </row>
        <row r="251">
          <cell r="C251" t="str">
            <v>Concerne : Arrêt  A12 - Tasnier à Wavre</v>
          </cell>
        </row>
        <row r="252">
          <cell r="B252" t="str">
            <v>H1215</v>
          </cell>
          <cell r="C252" t="str">
            <v>Bordure en béton, type IA, largeur : B = 150 mm, hauteur : H = 350 mm, chanfrein : c = 20 mm, élément d'angle à 135°</v>
          </cell>
          <cell r="D252">
            <v>4</v>
          </cell>
          <cell r="E252" t="str">
            <v>p</v>
          </cell>
          <cell r="F252">
            <v>45</v>
          </cell>
          <cell r="G252">
            <v>47.5</v>
          </cell>
          <cell r="H252">
            <v>40.380000000000003</v>
          </cell>
          <cell r="I252">
            <v>54.63</v>
          </cell>
          <cell r="J252">
            <v>180</v>
          </cell>
          <cell r="K252">
            <v>50</v>
          </cell>
          <cell r="L252">
            <v>200</v>
          </cell>
          <cell r="M252">
            <v>42.5</v>
          </cell>
          <cell r="N252">
            <v>170</v>
          </cell>
          <cell r="O252">
            <v>50</v>
          </cell>
          <cell r="P252">
            <v>200</v>
          </cell>
        </row>
        <row r="253">
          <cell r="C253" t="str">
            <v>Concerne : Arrêts  A5 - Cité - Noirhat, A12 - Tasnier - Wavre et A13 - Pavillon - Ways</v>
          </cell>
        </row>
        <row r="254">
          <cell r="B254" t="str">
            <v>H1221</v>
          </cell>
          <cell r="C254" t="str">
            <v>Bordure en béton, type IB, largeur : B = 200 mm, hauteur : H = 300 mm, chanfrein : c = 20 mm, élément droit, longueur : L = 1 m</v>
          </cell>
          <cell r="D254">
            <v>80</v>
          </cell>
          <cell r="E254" t="str">
            <v>m</v>
          </cell>
          <cell r="F254">
            <v>23</v>
          </cell>
          <cell r="G254">
            <v>26.67</v>
          </cell>
          <cell r="H254">
            <v>22.67</v>
          </cell>
          <cell r="I254">
            <v>30.67</v>
          </cell>
          <cell r="J254">
            <v>1840</v>
          </cell>
          <cell r="K254">
            <v>22</v>
          </cell>
          <cell r="L254">
            <v>1760</v>
          </cell>
          <cell r="M254">
            <v>24</v>
          </cell>
          <cell r="N254">
            <v>1920</v>
          </cell>
          <cell r="O254">
            <v>34</v>
          </cell>
          <cell r="P254">
            <v>2720</v>
          </cell>
        </row>
        <row r="255">
          <cell r="C255" t="str">
            <v>Concerne : Arrêts  A8 Chenil du Bois Papa - Ottignies et A10 - Hocaille - LLN</v>
          </cell>
        </row>
        <row r="256">
          <cell r="B256" t="str">
            <v>H1231</v>
          </cell>
          <cell r="C256" t="str">
            <v>Bordure en béton, type IC1, largeur : B = 150 mm, hauteur : H = 300 mm, élément droit, longueur : L = 1 m</v>
          </cell>
          <cell r="D256">
            <v>17</v>
          </cell>
          <cell r="E256" t="str">
            <v>m</v>
          </cell>
          <cell r="F256">
            <v>21</v>
          </cell>
          <cell r="G256">
            <v>26.06</v>
          </cell>
          <cell r="H256">
            <v>22.15</v>
          </cell>
          <cell r="I256">
            <v>29.97</v>
          </cell>
          <cell r="J256">
            <v>357</v>
          </cell>
          <cell r="K256">
            <v>26</v>
          </cell>
          <cell r="L256">
            <v>442</v>
          </cell>
          <cell r="M256">
            <v>24.19</v>
          </cell>
          <cell r="N256">
            <v>411.23</v>
          </cell>
          <cell r="O256">
            <v>28</v>
          </cell>
          <cell r="P256">
            <v>476</v>
          </cell>
        </row>
        <row r="257">
          <cell r="C257" t="str">
            <v>Concerne : arrêt A11 - Gare autobus - LLN. Bordure entre les pavés et la haie</v>
          </cell>
        </row>
        <row r="258">
          <cell r="B258" t="str">
            <v>H1241</v>
          </cell>
          <cell r="C258" t="str">
            <v>Bordure en béton, type IC2, largeur : B = 150 mm, hauteur : H = 300 mm, chanfrein : c = 20 mm, élément droit, longueur : L = 1 m</v>
          </cell>
          <cell r="D258">
            <v>13</v>
          </cell>
          <cell r="E258" t="str">
            <v>m</v>
          </cell>
          <cell r="F258">
            <v>21</v>
          </cell>
          <cell r="G258">
            <v>27.07</v>
          </cell>
          <cell r="H258">
            <v>23.01</v>
          </cell>
          <cell r="I258">
            <v>31.13</v>
          </cell>
          <cell r="J258">
            <v>273</v>
          </cell>
          <cell r="K258">
            <v>26</v>
          </cell>
          <cell r="L258">
            <v>338</v>
          </cell>
          <cell r="M258">
            <v>23.21</v>
          </cell>
          <cell r="N258">
            <v>301.73</v>
          </cell>
          <cell r="O258">
            <v>32</v>
          </cell>
          <cell r="P258">
            <v>416</v>
          </cell>
        </row>
        <row r="259">
          <cell r="C259" t="str">
            <v>Concerne : Arrêt A6 - Ecole provinciale - Court-Saint-Etienne. Bordure au droit de la traversée piétonne</v>
          </cell>
        </row>
        <row r="260">
          <cell r="B260" t="str">
            <v>H1251</v>
          </cell>
          <cell r="C260" t="str">
            <v>Bordure en béton, type IE, largeur : B = 200 mm, hauteur : H = 270 mm, chanfrein : c = 100/50 mm, élément droit, longueur : L = 1 m</v>
          </cell>
          <cell r="D260">
            <v>40</v>
          </cell>
          <cell r="E260" t="str">
            <v>m</v>
          </cell>
          <cell r="F260">
            <v>25</v>
          </cell>
          <cell r="G260">
            <v>27.77</v>
          </cell>
          <cell r="H260">
            <v>23.6</v>
          </cell>
          <cell r="I260">
            <v>31.94</v>
          </cell>
          <cell r="J260">
            <v>1000</v>
          </cell>
          <cell r="K260">
            <v>26</v>
          </cell>
          <cell r="L260">
            <v>1040</v>
          </cell>
          <cell r="M260">
            <v>23.31</v>
          </cell>
          <cell r="N260">
            <v>932.4</v>
          </cell>
          <cell r="O260">
            <v>34</v>
          </cell>
          <cell r="P260">
            <v>1360</v>
          </cell>
        </row>
        <row r="261">
          <cell r="C261" t="str">
            <v>Concerne : Arrêt A8 Chenil du Bois de Papa.</v>
          </cell>
        </row>
        <row r="262">
          <cell r="B262" t="str">
            <v>H1291</v>
          </cell>
          <cell r="C262" t="str">
            <v>Bordure en béton, élément spécial de transition entre les types IB et IE</v>
          </cell>
          <cell r="D262">
            <v>8</v>
          </cell>
          <cell r="E262" t="str">
            <v>m</v>
          </cell>
          <cell r="F262">
            <v>45</v>
          </cell>
          <cell r="G262">
            <v>51.46</v>
          </cell>
          <cell r="H262">
            <v>43.74</v>
          </cell>
          <cell r="I262">
            <v>59.18</v>
          </cell>
          <cell r="J262">
            <v>360</v>
          </cell>
          <cell r="K262">
            <v>36</v>
          </cell>
          <cell r="L262">
            <v>288</v>
          </cell>
          <cell r="M262">
            <v>40.39</v>
          </cell>
          <cell r="N262">
            <v>323.12</v>
          </cell>
          <cell r="O262">
            <v>78</v>
          </cell>
          <cell r="P262">
            <v>624</v>
          </cell>
        </row>
        <row r="263">
          <cell r="C263" t="str">
            <v>Concerne : Arrêts  A8 Chenil du Bois de Papa à Ottignies et A10 - Hocaille à LLN.</v>
          </cell>
        </row>
        <row r="264">
          <cell r="B264" t="str">
            <v>H1295*</v>
          </cell>
          <cell r="C264" t="str">
            <v>Bordure en béton, élément spécial de transition entre les types IA et bordure 35x15 7/10 cm</v>
          </cell>
          <cell r="D264">
            <v>2</v>
          </cell>
          <cell r="E264" t="str">
            <v>m</v>
          </cell>
          <cell r="F264">
            <v>45</v>
          </cell>
          <cell r="G264">
            <v>51.46</v>
          </cell>
          <cell r="H264">
            <v>43.74</v>
          </cell>
          <cell r="I264">
            <v>59.18</v>
          </cell>
          <cell r="J264">
            <v>90</v>
          </cell>
          <cell r="K264">
            <v>36</v>
          </cell>
          <cell r="L264">
            <v>72</v>
          </cell>
          <cell r="M264">
            <v>40.39</v>
          </cell>
          <cell r="N264">
            <v>80.78</v>
          </cell>
          <cell r="O264">
            <v>78</v>
          </cell>
          <cell r="P264">
            <v>156</v>
          </cell>
        </row>
        <row r="265">
          <cell r="C265" t="str">
            <v>Concerne : Arrêt  A7 Chaussée de la Croix - Ottignies</v>
          </cell>
        </row>
        <row r="266">
          <cell r="B266" t="str">
            <v>H1311</v>
          </cell>
          <cell r="C266" t="str">
            <v>Bordure en béton, type ID1, largeur : B = 100 mm, hauteur : H = 300 mm, élément droit de longueur : L = 1 m</v>
          </cell>
          <cell r="D266">
            <v>215</v>
          </cell>
          <cell r="E266" t="str">
            <v>m</v>
          </cell>
          <cell r="F266">
            <v>20</v>
          </cell>
          <cell r="G266">
            <v>23.1</v>
          </cell>
          <cell r="H266">
            <v>19.64</v>
          </cell>
          <cell r="I266">
            <v>26.57</v>
          </cell>
          <cell r="J266">
            <v>4300</v>
          </cell>
          <cell r="K266">
            <v>22</v>
          </cell>
          <cell r="L266">
            <v>4730</v>
          </cell>
          <cell r="M266">
            <v>19.309999999999999</v>
          </cell>
          <cell r="N266">
            <v>4151.6499999999996</v>
          </cell>
          <cell r="O266">
            <v>28</v>
          </cell>
          <cell r="P266">
            <v>6020</v>
          </cell>
        </row>
        <row r="267">
          <cell r="B267" t="str">
            <v>H1911</v>
          </cell>
          <cell r="C267" t="str">
            <v>Sciage de bordure en pierre</v>
          </cell>
          <cell r="D267">
            <v>5</v>
          </cell>
          <cell r="E267" t="str">
            <v>p</v>
          </cell>
          <cell r="F267">
            <v>12</v>
          </cell>
          <cell r="G267">
            <v>8.3000000000000007</v>
          </cell>
          <cell r="H267">
            <v>7.06</v>
          </cell>
          <cell r="I267">
            <v>9.5500000000000007</v>
          </cell>
          <cell r="J267">
            <v>60</v>
          </cell>
          <cell r="K267">
            <v>7</v>
          </cell>
          <cell r="L267">
            <v>35</v>
          </cell>
          <cell r="M267">
            <v>5.91</v>
          </cell>
          <cell r="N267">
            <v>29.55</v>
          </cell>
          <cell r="O267">
            <v>12</v>
          </cell>
          <cell r="P267">
            <v>60</v>
          </cell>
        </row>
        <row r="268">
          <cell r="B268" t="str">
            <v>H1912</v>
          </cell>
          <cell r="C268" t="str">
            <v>Sciage de bordure en béton</v>
          </cell>
          <cell r="D268">
            <v>135</v>
          </cell>
          <cell r="E268" t="str">
            <v>p</v>
          </cell>
          <cell r="F268">
            <v>6</v>
          </cell>
          <cell r="G268">
            <v>6.97</v>
          </cell>
          <cell r="H268">
            <v>5.92</v>
          </cell>
          <cell r="I268">
            <v>8.02</v>
          </cell>
          <cell r="J268">
            <v>810</v>
          </cell>
          <cell r="K268">
            <v>7</v>
          </cell>
          <cell r="L268">
            <v>945</v>
          </cell>
          <cell r="M268">
            <v>5.91</v>
          </cell>
          <cell r="N268">
            <v>797.85</v>
          </cell>
          <cell r="O268">
            <v>8</v>
          </cell>
          <cell r="P268">
            <v>1080</v>
          </cell>
        </row>
        <row r="269">
          <cell r="B269" t="str">
            <v>H3410</v>
          </cell>
          <cell r="C269" t="str">
            <v>Filet d'eau en pavés de béton, épaisseur : E = 80 mm</v>
          </cell>
          <cell r="D269">
            <v>4</v>
          </cell>
          <cell r="E269" t="str">
            <v>m2</v>
          </cell>
          <cell r="F269">
            <v>30</v>
          </cell>
          <cell r="G269">
            <v>71.36</v>
          </cell>
          <cell r="H269">
            <v>60.66</v>
          </cell>
          <cell r="I269">
            <v>82.06</v>
          </cell>
          <cell r="J269">
            <v>120</v>
          </cell>
          <cell r="K269">
            <v>100</v>
          </cell>
          <cell r="L269">
            <v>400</v>
          </cell>
          <cell r="M269">
            <v>34.08</v>
          </cell>
          <cell r="N269">
            <v>136.32</v>
          </cell>
          <cell r="O269">
            <v>80</v>
          </cell>
          <cell r="P269">
            <v>320</v>
          </cell>
        </row>
        <row r="270">
          <cell r="C270" t="str">
            <v>Concerne : Arrêt A4 Pont - Ways. Filet d'eau largeur 22cm</v>
          </cell>
        </row>
        <row r="271">
          <cell r="B271" t="str">
            <v>H3420</v>
          </cell>
          <cell r="C271" t="str">
            <v>Filet d'eau en pavés de béton, épaisseur : E = 100 mm</v>
          </cell>
          <cell r="D271">
            <v>4</v>
          </cell>
          <cell r="E271" t="str">
            <v>m2</v>
          </cell>
          <cell r="F271">
            <v>35</v>
          </cell>
          <cell r="G271">
            <v>75.489999999999995</v>
          </cell>
          <cell r="H271">
            <v>64.17</v>
          </cell>
          <cell r="I271">
            <v>86.81</v>
          </cell>
          <cell r="J271">
            <v>140</v>
          </cell>
          <cell r="K271">
            <v>100</v>
          </cell>
          <cell r="L271">
            <v>400</v>
          </cell>
          <cell r="M271">
            <v>41.47</v>
          </cell>
          <cell r="N271">
            <v>165.88</v>
          </cell>
          <cell r="O271">
            <v>85</v>
          </cell>
          <cell r="P271">
            <v>340</v>
          </cell>
        </row>
        <row r="272">
          <cell r="C272" t="str">
            <v>Concerne : Arrêt A7 - Chée de la Croix - Ottignies - Filet d'eau en pavés béton entre le parking et la voirie. Largeur 22cm, pose à l'identique</v>
          </cell>
        </row>
        <row r="273">
          <cell r="B273" t="str">
            <v>H3491</v>
          </cell>
          <cell r="C273" t="str">
            <v>Supplément pour jointoiement au mortier de ciment de pavés en béton pour filet d'eau</v>
          </cell>
          <cell r="D273">
            <v>8</v>
          </cell>
          <cell r="E273" t="str">
            <v>m2</v>
          </cell>
          <cell r="F273">
            <v>8</v>
          </cell>
          <cell r="G273">
            <v>8.66</v>
          </cell>
          <cell r="H273">
            <v>7.36</v>
          </cell>
          <cell r="I273">
            <v>9.9600000000000009</v>
          </cell>
          <cell r="J273">
            <v>64</v>
          </cell>
          <cell r="K273">
            <v>15</v>
          </cell>
          <cell r="L273">
            <v>120</v>
          </cell>
          <cell r="M273">
            <v>7.98</v>
          </cell>
          <cell r="N273">
            <v>63.84</v>
          </cell>
          <cell r="O273">
            <v>3</v>
          </cell>
          <cell r="P273">
            <v>24</v>
          </cell>
        </row>
        <row r="274">
          <cell r="C274" t="str">
            <v>Concerne : Arrêts A4 Pont - Ways et A7 - Chée de la Croix - Ottignies</v>
          </cell>
        </row>
        <row r="275">
          <cell r="B275" t="str">
            <v>H3710</v>
          </cell>
          <cell r="C275" t="str">
            <v>Filet d'eau en asphalte coulé, épaisseur : E = 3 cm</v>
          </cell>
          <cell r="D275">
            <v>27</v>
          </cell>
          <cell r="E275" t="str">
            <v>m2</v>
          </cell>
          <cell r="F275">
            <v>15</v>
          </cell>
          <cell r="G275">
            <v>92.29</v>
          </cell>
          <cell r="H275">
            <v>78.45</v>
          </cell>
          <cell r="I275">
            <v>106.14</v>
          </cell>
          <cell r="J275">
            <v>405</v>
          </cell>
          <cell r="K275">
            <v>70</v>
          </cell>
          <cell r="L275">
            <v>1890</v>
          </cell>
          <cell r="M275">
            <v>109.88</v>
          </cell>
          <cell r="N275">
            <v>2966.76</v>
          </cell>
          <cell r="O275">
            <v>97</v>
          </cell>
          <cell r="P275">
            <v>2619</v>
          </cell>
        </row>
        <row r="276">
          <cell r="C276" t="str">
            <v>Concerne : Arrêts A4 "Pont" à Ways et  A13 - "Pavillon" à Ways.</v>
          </cell>
        </row>
        <row r="277">
          <cell r="B277" t="str">
            <v>H4313</v>
          </cell>
          <cell r="C277" t="str">
            <v>Bande de contrebutage en béton coulé sur place, profil type IIA1 : largeur : B = 500 mm, épaisseur : E = 200 mm</v>
          </cell>
          <cell r="D277">
            <v>30</v>
          </cell>
          <cell r="E277" t="str">
            <v>m</v>
          </cell>
          <cell r="F277">
            <v>25</v>
          </cell>
          <cell r="G277">
            <v>49.35</v>
          </cell>
          <cell r="H277">
            <v>41.95</v>
          </cell>
          <cell r="I277">
            <v>56.76</v>
          </cell>
          <cell r="J277">
            <v>750</v>
          </cell>
          <cell r="K277">
            <v>30</v>
          </cell>
          <cell r="L277">
            <v>900</v>
          </cell>
          <cell r="M277">
            <v>33.06</v>
          </cell>
          <cell r="N277">
            <v>991.8</v>
          </cell>
          <cell r="O277">
            <v>85</v>
          </cell>
          <cell r="P277">
            <v>2550</v>
          </cell>
        </row>
        <row r="278">
          <cell r="C278" t="str">
            <v>Concerne : Arrêt A12 - Tasnier à Wavre</v>
          </cell>
        </row>
        <row r="279">
          <cell r="B279" t="str">
            <v>H4353</v>
          </cell>
          <cell r="C279" t="str">
            <v>Bande de contrebutage en béton coulé sur place, profil type IIE1 : largeur : B = 300 mm, épaisseur : E = 200 mm</v>
          </cell>
          <cell r="D279">
            <v>135</v>
          </cell>
          <cell r="E279" t="str">
            <v>m</v>
          </cell>
          <cell r="F279">
            <v>24</v>
          </cell>
          <cell r="G279">
            <v>34.69</v>
          </cell>
          <cell r="H279">
            <v>29.49</v>
          </cell>
          <cell r="I279">
            <v>39.9</v>
          </cell>
          <cell r="J279">
            <v>3240</v>
          </cell>
          <cell r="K279">
            <v>20</v>
          </cell>
          <cell r="L279">
            <v>2700</v>
          </cell>
          <cell r="M279">
            <v>29.08</v>
          </cell>
          <cell r="N279">
            <v>3925.8</v>
          </cell>
          <cell r="O279">
            <v>55</v>
          </cell>
          <cell r="P279">
            <v>7425</v>
          </cell>
        </row>
        <row r="280">
          <cell r="C280" t="str">
            <v>Concerne : Arrêts A4, A9 et A10</v>
          </cell>
        </row>
        <row r="281">
          <cell r="B281" t="str">
            <v>H4930</v>
          </cell>
          <cell r="C281" t="str">
            <v>Joint longitudinal entre bordure et BC en produit de scell.</v>
          </cell>
          <cell r="D281">
            <v>165</v>
          </cell>
          <cell r="E281" t="str">
            <v>m</v>
          </cell>
          <cell r="F281">
            <v>4</v>
          </cell>
          <cell r="G281">
            <v>8.7799999999999994</v>
          </cell>
          <cell r="H281">
            <v>7.47</v>
          </cell>
          <cell r="I281">
            <v>10.1</v>
          </cell>
          <cell r="J281">
            <v>660</v>
          </cell>
          <cell r="K281">
            <v>6</v>
          </cell>
          <cell r="L281">
            <v>990</v>
          </cell>
          <cell r="M281">
            <v>8.35</v>
          </cell>
          <cell r="N281">
            <v>1377.75</v>
          </cell>
          <cell r="O281">
            <v>12</v>
          </cell>
          <cell r="P281">
            <v>1980</v>
          </cell>
        </row>
        <row r="282">
          <cell r="C282" t="str">
            <v>CHAPITRE I : DRAINAGE ET EGOUTTAGE</v>
          </cell>
        </row>
        <row r="283">
          <cell r="B283" t="str">
            <v>I3333</v>
          </cell>
          <cell r="C283" t="str">
            <v>Tuyau en P.V.C., série SDR 34, diamètre : DN = 160 mm</v>
          </cell>
          <cell r="D283">
            <v>45</v>
          </cell>
          <cell r="E283" t="str">
            <v>m</v>
          </cell>
          <cell r="F283">
            <v>40</v>
          </cell>
          <cell r="G283">
            <v>44.88</v>
          </cell>
          <cell r="H283">
            <v>38.15</v>
          </cell>
          <cell r="I283">
            <v>51.62</v>
          </cell>
          <cell r="J283">
            <v>1800</v>
          </cell>
          <cell r="K283">
            <v>40</v>
          </cell>
          <cell r="L283">
            <v>1800</v>
          </cell>
          <cell r="M283">
            <v>29.65</v>
          </cell>
          <cell r="N283">
            <v>1334.25</v>
          </cell>
          <cell r="O283">
            <v>65</v>
          </cell>
          <cell r="P283">
            <v>2925</v>
          </cell>
        </row>
        <row r="284">
          <cell r="C284" t="str">
            <v>Concerne : Tuyau de raccordement des avaloirs - Y compris enrobage au sable-ciment et pièces spéciales, coudes,...</v>
          </cell>
        </row>
        <row r="285">
          <cell r="B285" t="str">
            <v>I4210</v>
          </cell>
          <cell r="C285" t="str">
            <v>Raccord de tuyau sur chambre de visite existante en béton</v>
          </cell>
          <cell r="D285">
            <v>1</v>
          </cell>
          <cell r="E285" t="str">
            <v>p</v>
          </cell>
          <cell r="F285">
            <v>75</v>
          </cell>
          <cell r="G285">
            <v>131.12</v>
          </cell>
          <cell r="H285">
            <v>111.45</v>
          </cell>
          <cell r="I285">
            <v>150.78</v>
          </cell>
          <cell r="J285">
            <v>75</v>
          </cell>
          <cell r="K285">
            <v>200</v>
          </cell>
          <cell r="L285">
            <v>200</v>
          </cell>
          <cell r="M285">
            <v>108.35</v>
          </cell>
          <cell r="N285">
            <v>108.35</v>
          </cell>
          <cell r="O285">
            <v>85</v>
          </cell>
          <cell r="P285">
            <v>85</v>
          </cell>
        </row>
        <row r="286">
          <cell r="C286" t="str">
            <v>Concerne : Raccordement des avaloirs.</v>
          </cell>
        </row>
        <row r="287">
          <cell r="B287" t="str">
            <v>I4231</v>
          </cell>
          <cell r="C287" t="str">
            <v>Raccord de tuyau DN &lt; 250 mm sur tuyau existant</v>
          </cell>
          <cell r="D287">
            <v>5</v>
          </cell>
          <cell r="E287" t="str">
            <v>p</v>
          </cell>
          <cell r="F287">
            <v>75</v>
          </cell>
          <cell r="G287">
            <v>131.12</v>
          </cell>
          <cell r="H287">
            <v>111.45</v>
          </cell>
          <cell r="I287">
            <v>150.78</v>
          </cell>
          <cell r="J287">
            <v>375</v>
          </cell>
          <cell r="K287">
            <v>200</v>
          </cell>
          <cell r="L287">
            <v>1000</v>
          </cell>
          <cell r="M287">
            <v>108.35</v>
          </cell>
          <cell r="N287">
            <v>541.75</v>
          </cell>
          <cell r="O287">
            <v>85</v>
          </cell>
          <cell r="P287">
            <v>425</v>
          </cell>
        </row>
        <row r="288">
          <cell r="C288" t="str">
            <v>Concerne : Raccordement des avaloirs.</v>
          </cell>
        </row>
        <row r="289">
          <cell r="B289" t="str">
            <v>I6111</v>
          </cell>
          <cell r="C289" t="str">
            <v>Avaloir, classe D 400, avec coupe-odeur, pour filet d'eau de largeur : B = 30 cm, surface d'absorption : S &gt;= 18 dm2</v>
          </cell>
          <cell r="D289">
            <v>5</v>
          </cell>
          <cell r="E289" t="str">
            <v>p</v>
          </cell>
          <cell r="F289">
            <v>375</v>
          </cell>
          <cell r="G289">
            <v>354.31</v>
          </cell>
          <cell r="H289">
            <v>301.16000000000003</v>
          </cell>
          <cell r="I289">
            <v>407.46</v>
          </cell>
          <cell r="J289">
            <v>1875</v>
          </cell>
          <cell r="K289">
            <v>350</v>
          </cell>
          <cell r="L289">
            <v>1750</v>
          </cell>
          <cell r="M289">
            <v>332.93</v>
          </cell>
          <cell r="N289">
            <v>1664.65</v>
          </cell>
          <cell r="O289">
            <v>380</v>
          </cell>
          <cell r="P289">
            <v>1900</v>
          </cell>
        </row>
        <row r="290">
          <cell r="C290" t="str">
            <v>Concerne : Arrêts A4, A5 et A13</v>
          </cell>
        </row>
        <row r="291">
          <cell r="B291" t="str">
            <v>I6131</v>
          </cell>
          <cell r="C291" t="str">
            <v>Avaloir, classe C 250, avec coupe-odeur, pour filet d'eau de largeur : B = 20 cm, surface d'absorption : S &gt;= 4 dm2</v>
          </cell>
          <cell r="D291">
            <v>1</v>
          </cell>
          <cell r="E291" t="str">
            <v>p</v>
          </cell>
          <cell r="F291">
            <v>325</v>
          </cell>
          <cell r="G291">
            <v>331.03</v>
          </cell>
          <cell r="H291">
            <v>281.37</v>
          </cell>
          <cell r="I291">
            <v>380.68</v>
          </cell>
          <cell r="J291">
            <v>325</v>
          </cell>
          <cell r="K291">
            <v>320</v>
          </cell>
          <cell r="L291">
            <v>320</v>
          </cell>
          <cell r="M291">
            <v>323.08</v>
          </cell>
          <cell r="N291">
            <v>323.08</v>
          </cell>
          <cell r="O291">
            <v>350</v>
          </cell>
          <cell r="P291">
            <v>350</v>
          </cell>
        </row>
        <row r="292">
          <cell r="C292" t="str">
            <v>Concerne : Arrêt A4 "Pont" à Ways. Avaloir dans le trottoir avec grille réglementaire aux normes PMR.</v>
          </cell>
        </row>
        <row r="293">
          <cell r="C293" t="str">
            <v>CHAPITRE J : PETITS OUVRAGES D'ART</v>
          </cell>
        </row>
        <row r="294">
          <cell r="B294" t="str">
            <v>J1251</v>
          </cell>
          <cell r="C294" t="str">
            <v>Fût préfabriqué de regard de visite ou chambre d'appareil de hauteur H &gt; 1 m</v>
          </cell>
          <cell r="D294">
            <v>1</v>
          </cell>
          <cell r="E294" t="str">
            <v>m</v>
          </cell>
          <cell r="F294">
            <v>300</v>
          </cell>
          <cell r="G294">
            <v>244.72</v>
          </cell>
          <cell r="H294">
            <v>208.01</v>
          </cell>
          <cell r="I294">
            <v>281.42</v>
          </cell>
          <cell r="J294">
            <v>300</v>
          </cell>
          <cell r="K294">
            <v>200</v>
          </cell>
          <cell r="L294">
            <v>200</v>
          </cell>
          <cell r="M294">
            <v>384.15</v>
          </cell>
          <cell r="N294">
            <v>384.15</v>
          </cell>
          <cell r="O294">
            <v>150</v>
          </cell>
          <cell r="P294">
            <v>150</v>
          </cell>
        </row>
        <row r="295">
          <cell r="C295" t="str">
            <v>Concerne : Arrêt A3 - "Eglise" à Genappe. Mise à niveau des fûts de Cv dans lesquels sont plantés les arbres existants. A coordonner avec les Service Travaux.</v>
          </cell>
        </row>
        <row r="296">
          <cell r="B296" t="str">
            <v>J3112</v>
          </cell>
          <cell r="C296" t="str">
            <v>Petit ouvrage en béton et béton armé construit en place; béton classe C16/20</v>
          </cell>
          <cell r="D296">
            <v>4</v>
          </cell>
          <cell r="E296" t="str">
            <v>m3</v>
          </cell>
          <cell r="F296">
            <v>300</v>
          </cell>
          <cell r="G296">
            <v>197.81</v>
          </cell>
          <cell r="H296">
            <v>168.14</v>
          </cell>
          <cell r="I296">
            <v>227.48</v>
          </cell>
          <cell r="J296">
            <v>1200</v>
          </cell>
          <cell r="K296">
            <v>400</v>
          </cell>
          <cell r="L296">
            <v>1600</v>
          </cell>
          <cell r="M296">
            <v>103.43</v>
          </cell>
          <cell r="N296">
            <v>413.72</v>
          </cell>
          <cell r="O296">
            <v>90</v>
          </cell>
          <cell r="P296">
            <v>360</v>
          </cell>
        </row>
        <row r="297">
          <cell r="C297" t="str">
            <v>Concerne : Arrêt A2 - Eglise à Vieux-Genappe - Fondation des éléments de palissade.</v>
          </cell>
        </row>
        <row r="298">
          <cell r="B298" t="str">
            <v>J8230</v>
          </cell>
          <cell r="C298" t="str">
            <v>Garde-corps métallique avec protection par galvanisation et peinture</v>
          </cell>
          <cell r="D298">
            <v>20</v>
          </cell>
          <cell r="E298" t="str">
            <v>m</v>
          </cell>
          <cell r="F298">
            <v>250</v>
          </cell>
          <cell r="G298">
            <v>441.48</v>
          </cell>
          <cell r="H298">
            <v>375.26</v>
          </cell>
          <cell r="I298">
            <v>507.7</v>
          </cell>
          <cell r="J298">
            <v>5000</v>
          </cell>
          <cell r="K298">
            <v>385</v>
          </cell>
          <cell r="L298">
            <v>7700</v>
          </cell>
          <cell r="M298">
            <v>319.44</v>
          </cell>
          <cell r="N298">
            <v>6388.8</v>
          </cell>
          <cell r="O298">
            <v>620</v>
          </cell>
          <cell r="P298">
            <v>12400</v>
          </cell>
        </row>
        <row r="299">
          <cell r="C299" t="str">
            <v>Concerne : Arrêt A12 "Tasnier" à Wavre. Elément de 1m44 ou multiple. Voir descriptif au CSC.</v>
          </cell>
        </row>
        <row r="300">
          <cell r="C300" t="str">
            <v>CHAPITRE L : SIGNALISATION</v>
          </cell>
        </row>
        <row r="301">
          <cell r="B301" t="str">
            <v>L1110-P</v>
          </cell>
          <cell r="C301" t="str">
            <v>Pose de signaux complets, à un ou plusieurs panneaux, superficie totale : S &lt;= 0,5 m2, sur 1 support</v>
          </cell>
          <cell r="D301">
            <v>7</v>
          </cell>
          <cell r="E301" t="str">
            <v>p</v>
          </cell>
          <cell r="F301">
            <v>50</v>
          </cell>
          <cell r="G301">
            <v>62.78</v>
          </cell>
          <cell r="H301">
            <v>53.36</v>
          </cell>
          <cell r="I301">
            <v>72.2</v>
          </cell>
          <cell r="J301">
            <v>350</v>
          </cell>
          <cell r="K301">
            <v>50</v>
          </cell>
          <cell r="L301">
            <v>350</v>
          </cell>
          <cell r="M301">
            <v>58.34</v>
          </cell>
          <cell r="N301">
            <v>408.38</v>
          </cell>
          <cell r="O301">
            <v>80</v>
          </cell>
          <cell r="P301">
            <v>560</v>
          </cell>
        </row>
        <row r="302">
          <cell r="C302" t="str">
            <v>Concerne : Panneau bus. Repose des panneaux en provenance du démontage.</v>
          </cell>
        </row>
        <row r="303">
          <cell r="B303" t="str">
            <v>L1110-P</v>
          </cell>
          <cell r="C303" t="str">
            <v>Pose de signaux complets, à un ou plusieurs panneaux, superficie totale : S &lt;= 0,5 m2, sur 1 support</v>
          </cell>
          <cell r="D303">
            <v>15</v>
          </cell>
          <cell r="E303" t="str">
            <v>p</v>
          </cell>
          <cell r="F303">
            <v>50</v>
          </cell>
          <cell r="G303">
            <v>62.78</v>
          </cell>
          <cell r="H303">
            <v>53.36</v>
          </cell>
          <cell r="I303">
            <v>72.2</v>
          </cell>
          <cell r="J303">
            <v>750</v>
          </cell>
          <cell r="K303">
            <v>50</v>
          </cell>
          <cell r="L303">
            <v>750</v>
          </cell>
          <cell r="M303">
            <v>58.34</v>
          </cell>
          <cell r="N303">
            <v>875.1</v>
          </cell>
          <cell r="O303">
            <v>80</v>
          </cell>
          <cell r="P303">
            <v>1200</v>
          </cell>
        </row>
        <row r="304">
          <cell r="C304" t="str">
            <v>Concerne : panneau de signalisation en provenance du démontage</v>
          </cell>
        </row>
        <row r="305">
          <cell r="B305" t="str">
            <v>L1110-P</v>
          </cell>
          <cell r="C305" t="str">
            <v>Pose de signaux complets, à un ou plusieurs panneaux, superficie totale : S &lt;= 0,5 m2, sur 1 support</v>
          </cell>
          <cell r="D305">
            <v>7</v>
          </cell>
          <cell r="E305" t="str">
            <v>p</v>
          </cell>
          <cell r="F305">
            <v>50</v>
          </cell>
          <cell r="G305">
            <v>62.78</v>
          </cell>
          <cell r="H305">
            <v>53.36</v>
          </cell>
          <cell r="I305">
            <v>72.2</v>
          </cell>
          <cell r="J305">
            <v>350</v>
          </cell>
          <cell r="K305">
            <v>50</v>
          </cell>
          <cell r="L305">
            <v>350</v>
          </cell>
          <cell r="M305">
            <v>58.34</v>
          </cell>
          <cell r="N305">
            <v>408.38</v>
          </cell>
          <cell r="O305">
            <v>80</v>
          </cell>
          <cell r="P305">
            <v>560</v>
          </cell>
        </row>
        <row r="306">
          <cell r="C306" t="str">
            <v>Concerne : Panneau bus. Pose de nouveaux panneaux fournis par le TEC - Contact : Mr Delfosse 010/81.98.02.</v>
          </cell>
        </row>
        <row r="307">
          <cell r="B307" t="str">
            <v>L1112</v>
          </cell>
          <cell r="C307" t="str">
            <v>Signaux complets, à un ou plusieurs panneaux, superficie totale : S &lt;= 0,5 m2, sur 1 support, avec film de type 2</v>
          </cell>
          <cell r="D307">
            <v>1</v>
          </cell>
          <cell r="E307" t="str">
            <v>p</v>
          </cell>
          <cell r="F307">
            <v>150</v>
          </cell>
          <cell r="G307">
            <v>165.19</v>
          </cell>
          <cell r="H307">
            <v>140.41</v>
          </cell>
          <cell r="I307">
            <v>189.96</v>
          </cell>
          <cell r="J307">
            <v>150</v>
          </cell>
          <cell r="K307">
            <v>175</v>
          </cell>
          <cell r="L307">
            <v>175</v>
          </cell>
          <cell r="M307">
            <v>145.56</v>
          </cell>
          <cell r="N307">
            <v>145.56</v>
          </cell>
          <cell r="O307">
            <v>175</v>
          </cell>
          <cell r="P307">
            <v>175</v>
          </cell>
        </row>
        <row r="308">
          <cell r="C308" t="str">
            <v>Concerne : Arrêt A5 Cité - Noirhat - Panneau D10</v>
          </cell>
        </row>
        <row r="309">
          <cell r="B309" t="str">
            <v>L1212</v>
          </cell>
          <cell r="C309" t="str">
            <v>Signaux complets, à un ou plusieurs panneaux, superficie totale : 0,5 &lt; S &lt;= 1 m2, sur 1 support, avec film de type 2</v>
          </cell>
          <cell r="D309">
            <v>1</v>
          </cell>
          <cell r="E309" t="str">
            <v>m2</v>
          </cell>
          <cell r="F309">
            <v>250</v>
          </cell>
          <cell r="G309">
            <v>214.43</v>
          </cell>
          <cell r="H309">
            <v>182.26</v>
          </cell>
          <cell r="I309">
            <v>246.59</v>
          </cell>
          <cell r="J309">
            <v>250</v>
          </cell>
          <cell r="K309">
            <v>175</v>
          </cell>
          <cell r="L309">
            <v>175</v>
          </cell>
          <cell r="M309">
            <v>293.27999999999997</v>
          </cell>
          <cell r="N309">
            <v>293.27999999999997</v>
          </cell>
          <cell r="O309">
            <v>175</v>
          </cell>
          <cell r="P309">
            <v>175</v>
          </cell>
        </row>
        <row r="310">
          <cell r="C310" t="str">
            <v>Concerne : Panneau réfléchissant autorelevable surmonté d'un panneau D1 - Arrêt A12 - "Tasnier" à Wavre.</v>
          </cell>
        </row>
        <row r="311">
          <cell r="C311" t="str">
            <v>CHAPITRE M : TRAVAUX D'ENTRETIEN ET DE REPARATION</v>
          </cell>
        </row>
        <row r="312">
          <cell r="B312" t="str">
            <v>M1910</v>
          </cell>
          <cell r="C312" t="str">
            <v>Mise à niveau de trappillons</v>
          </cell>
          <cell r="D312">
            <v>4</v>
          </cell>
          <cell r="E312" t="str">
            <v>p</v>
          </cell>
          <cell r="F312">
            <v>225</v>
          </cell>
          <cell r="G312">
            <v>135.07</v>
          </cell>
          <cell r="H312">
            <v>114.81</v>
          </cell>
          <cell r="I312">
            <v>155.33000000000001</v>
          </cell>
          <cell r="J312">
            <v>900</v>
          </cell>
          <cell r="K312">
            <v>100</v>
          </cell>
          <cell r="L312">
            <v>400</v>
          </cell>
          <cell r="M312">
            <v>130.22</v>
          </cell>
          <cell r="N312">
            <v>520.88</v>
          </cell>
          <cell r="O312">
            <v>175</v>
          </cell>
          <cell r="P312">
            <v>700</v>
          </cell>
        </row>
        <row r="313">
          <cell r="B313" t="str">
            <v>M1940</v>
          </cell>
          <cell r="C313" t="str">
            <v>Mise à niveau de soupiraux</v>
          </cell>
          <cell r="D313">
            <v>5</v>
          </cell>
          <cell r="E313" t="str">
            <v>p</v>
          </cell>
          <cell r="F313">
            <v>120</v>
          </cell>
          <cell r="G313">
            <v>113.73</v>
          </cell>
          <cell r="H313">
            <v>96.67</v>
          </cell>
          <cell r="I313">
            <v>130.79</v>
          </cell>
          <cell r="J313">
            <v>600</v>
          </cell>
          <cell r="K313">
            <v>100</v>
          </cell>
          <cell r="L313">
            <v>500</v>
          </cell>
          <cell r="M313">
            <v>66.19</v>
          </cell>
          <cell r="N313">
            <v>330.95</v>
          </cell>
          <cell r="O313">
            <v>175</v>
          </cell>
          <cell r="P313">
            <v>875</v>
          </cell>
        </row>
        <row r="314">
          <cell r="B314" t="str">
            <v>M1950</v>
          </cell>
          <cell r="C314" t="str">
            <v>Mise à niveau de bouches à clé</v>
          </cell>
          <cell r="D314">
            <v>25</v>
          </cell>
          <cell r="E314" t="str">
            <v>p</v>
          </cell>
          <cell r="F314">
            <v>50</v>
          </cell>
          <cell r="G314">
            <v>26.57</v>
          </cell>
          <cell r="H314">
            <v>22.58</v>
          </cell>
          <cell r="I314">
            <v>30.55</v>
          </cell>
          <cell r="J314">
            <v>1250</v>
          </cell>
          <cell r="K314">
            <v>30</v>
          </cell>
          <cell r="L314">
            <v>750</v>
          </cell>
          <cell r="M314">
            <v>19.7</v>
          </cell>
          <cell r="N314">
            <v>492.5</v>
          </cell>
          <cell r="O314">
            <v>30</v>
          </cell>
          <cell r="P314">
            <v>750</v>
          </cell>
        </row>
        <row r="315">
          <cell r="B315" t="str">
            <v>M1960</v>
          </cell>
          <cell r="C315" t="str">
            <v>Mise à niveau de trappillons de bouches d'incendie</v>
          </cell>
          <cell r="D315">
            <v>1</v>
          </cell>
          <cell r="E315" t="str">
            <v>p</v>
          </cell>
          <cell r="F315">
            <v>120</v>
          </cell>
          <cell r="G315">
            <v>43.73</v>
          </cell>
          <cell r="H315">
            <v>37.17</v>
          </cell>
          <cell r="I315">
            <v>50.29</v>
          </cell>
          <cell r="J315">
            <v>120</v>
          </cell>
          <cell r="K315">
            <v>30</v>
          </cell>
          <cell r="L315">
            <v>30</v>
          </cell>
          <cell r="M315">
            <v>66.19</v>
          </cell>
          <cell r="N315">
            <v>66.19</v>
          </cell>
          <cell r="O315">
            <v>35</v>
          </cell>
          <cell r="P315">
            <v>35</v>
          </cell>
        </row>
        <row r="316">
          <cell r="B316" t="str">
            <v>M1970</v>
          </cell>
          <cell r="C316" t="str">
            <v>Mise à niveau de pavés repères</v>
          </cell>
          <cell r="D316">
            <v>5</v>
          </cell>
          <cell r="E316" t="str">
            <v>p</v>
          </cell>
          <cell r="F316">
            <v>50</v>
          </cell>
          <cell r="G316">
            <v>28.23</v>
          </cell>
          <cell r="H316">
            <v>24</v>
          </cell>
          <cell r="I316">
            <v>32.47</v>
          </cell>
          <cell r="J316">
            <v>250</v>
          </cell>
          <cell r="K316">
            <v>30</v>
          </cell>
          <cell r="L316">
            <v>150</v>
          </cell>
          <cell r="M316">
            <v>19.7</v>
          </cell>
          <cell r="N316">
            <v>98.5</v>
          </cell>
          <cell r="O316">
            <v>35</v>
          </cell>
          <cell r="P316">
            <v>175</v>
          </cell>
        </row>
        <row r="317">
          <cell r="B317" t="str">
            <v>M5210-E</v>
          </cell>
          <cell r="C317" t="str">
            <v>Pavage en pavés de béton, démolition sélective avec évacuation</v>
          </cell>
          <cell r="D317">
            <v>5</v>
          </cell>
          <cell r="E317" t="str">
            <v>m2</v>
          </cell>
          <cell r="F317">
            <v>10</v>
          </cell>
          <cell r="G317">
            <v>19.690000000000001</v>
          </cell>
          <cell r="H317">
            <v>16.739999999999998</v>
          </cell>
          <cell r="I317">
            <v>22.65</v>
          </cell>
          <cell r="J317">
            <v>50</v>
          </cell>
          <cell r="K317">
            <v>30</v>
          </cell>
          <cell r="L317">
            <v>150</v>
          </cell>
          <cell r="M317">
            <v>4.08</v>
          </cell>
          <cell r="N317">
            <v>20.399999999999999</v>
          </cell>
          <cell r="O317">
            <v>25</v>
          </cell>
          <cell r="P317">
            <v>125</v>
          </cell>
        </row>
        <row r="318">
          <cell r="B318" t="str">
            <v>M5220-C</v>
          </cell>
          <cell r="C318" t="str">
            <v>Pavage en pavés de béton, démontage en vue d'une réutilisation sur le chantier</v>
          </cell>
          <cell r="D318">
            <v>3</v>
          </cell>
          <cell r="E318" t="str">
            <v>m2</v>
          </cell>
          <cell r="F318">
            <v>10</v>
          </cell>
          <cell r="G318">
            <v>15.54</v>
          </cell>
          <cell r="H318">
            <v>13.21</v>
          </cell>
          <cell r="I318">
            <v>17.87</v>
          </cell>
          <cell r="J318">
            <v>30</v>
          </cell>
          <cell r="K318">
            <v>15</v>
          </cell>
          <cell r="L318">
            <v>45</v>
          </cell>
          <cell r="M318">
            <v>6.62</v>
          </cell>
          <cell r="N318">
            <v>19.86</v>
          </cell>
          <cell r="O318">
            <v>25</v>
          </cell>
          <cell r="P318">
            <v>75</v>
          </cell>
        </row>
        <row r="319">
          <cell r="C319" t="str">
            <v>Concerne : pour le ragréage  Arrêt A7 - Chée de la Croix - Ottignies - Pavés en béton en parking</v>
          </cell>
        </row>
        <row r="320">
          <cell r="B320" t="str">
            <v>M5220-C</v>
          </cell>
          <cell r="C320" t="str">
            <v>Pavage en pavés de béton, démontage en vue d'une réutilisation sur le chantier</v>
          </cell>
          <cell r="D320">
            <v>25</v>
          </cell>
          <cell r="E320" t="str">
            <v>m2</v>
          </cell>
          <cell r="F320">
            <v>10</v>
          </cell>
          <cell r="G320">
            <v>13.87</v>
          </cell>
          <cell r="H320">
            <v>11.79</v>
          </cell>
          <cell r="I320">
            <v>15.95</v>
          </cell>
          <cell r="J320">
            <v>250</v>
          </cell>
          <cell r="K320">
            <v>10</v>
          </cell>
          <cell r="L320">
            <v>250</v>
          </cell>
          <cell r="M320">
            <v>6.62</v>
          </cell>
          <cell r="N320">
            <v>165.5</v>
          </cell>
          <cell r="O320">
            <v>25</v>
          </cell>
          <cell r="P320">
            <v>625</v>
          </cell>
        </row>
        <row r="321">
          <cell r="C321" t="str">
            <v>Concerne : pour le ragréage</v>
          </cell>
        </row>
        <row r="322">
          <cell r="B322" t="str">
            <v>M5230-P</v>
          </cell>
          <cell r="C322" t="str">
            <v>Pavage en pavés de béton, pose</v>
          </cell>
          <cell r="D322">
            <v>3</v>
          </cell>
          <cell r="E322" t="str">
            <v>m2</v>
          </cell>
          <cell r="F322">
            <v>25</v>
          </cell>
          <cell r="G322">
            <v>31.47</v>
          </cell>
          <cell r="H322">
            <v>26.75</v>
          </cell>
          <cell r="I322">
            <v>36.19</v>
          </cell>
          <cell r="J322">
            <v>75</v>
          </cell>
          <cell r="K322">
            <v>30</v>
          </cell>
          <cell r="L322">
            <v>90</v>
          </cell>
          <cell r="M322">
            <v>19.399999999999999</v>
          </cell>
          <cell r="N322">
            <v>58.2</v>
          </cell>
          <cell r="O322">
            <v>45</v>
          </cell>
          <cell r="P322">
            <v>135</v>
          </cell>
        </row>
        <row r="323">
          <cell r="C323" t="str">
            <v>Concerne : pour le ragréage  Arrêt A7 - Chée de la Croix - Ottignies - Pavés en béton en parking</v>
          </cell>
        </row>
        <row r="324">
          <cell r="B324" t="str">
            <v>M5230-P</v>
          </cell>
          <cell r="C324" t="str">
            <v>Pavage en pavés de béton, pose</v>
          </cell>
          <cell r="D324">
            <v>30</v>
          </cell>
          <cell r="E324" t="str">
            <v>m2</v>
          </cell>
          <cell r="F324">
            <v>25</v>
          </cell>
          <cell r="G324">
            <v>29.8</v>
          </cell>
          <cell r="H324">
            <v>25.33</v>
          </cell>
          <cell r="I324">
            <v>34.270000000000003</v>
          </cell>
          <cell r="J324">
            <v>750</v>
          </cell>
          <cell r="K324">
            <v>25</v>
          </cell>
          <cell r="L324">
            <v>750</v>
          </cell>
          <cell r="M324">
            <v>19.399999999999999</v>
          </cell>
          <cell r="N324">
            <v>582</v>
          </cell>
          <cell r="O324">
            <v>45</v>
          </cell>
          <cell r="P324">
            <v>1350</v>
          </cell>
        </row>
        <row r="325">
          <cell r="C325" t="str">
            <v>Concerne : pour le ragréage</v>
          </cell>
        </row>
        <row r="326">
          <cell r="B326" t="str">
            <v>M5240-F</v>
          </cell>
          <cell r="C326" t="str">
            <v>Pavage en pavés de béton, fourniture de pavés neufs</v>
          </cell>
          <cell r="D326">
            <v>5</v>
          </cell>
          <cell r="E326" t="str">
            <v>m2</v>
          </cell>
          <cell r="F326">
            <v>22</v>
          </cell>
          <cell r="G326">
            <v>28.3</v>
          </cell>
          <cell r="H326">
            <v>24.06</v>
          </cell>
          <cell r="I326">
            <v>32.549999999999997</v>
          </cell>
          <cell r="J326">
            <v>110</v>
          </cell>
          <cell r="K326">
            <v>20</v>
          </cell>
          <cell r="L326">
            <v>100</v>
          </cell>
          <cell r="M326">
            <v>9.91</v>
          </cell>
          <cell r="N326">
            <v>49.55</v>
          </cell>
          <cell r="O326">
            <v>55</v>
          </cell>
          <cell r="P326">
            <v>275</v>
          </cell>
        </row>
        <row r="327">
          <cell r="C327" t="str">
            <v>Pour le ragréage</v>
          </cell>
        </row>
        <row r="328">
          <cell r="B328" t="str">
            <v>M5250</v>
          </cell>
          <cell r="C328" t="str">
            <v>Pavage en pavés de béton, sciage des pavés</v>
          </cell>
          <cell r="D328">
            <v>3</v>
          </cell>
          <cell r="E328" t="str">
            <v>m</v>
          </cell>
          <cell r="F328">
            <v>6</v>
          </cell>
          <cell r="G328">
            <v>19.79</v>
          </cell>
          <cell r="H328">
            <v>16.82</v>
          </cell>
          <cell r="I328">
            <v>22.75</v>
          </cell>
          <cell r="J328">
            <v>18</v>
          </cell>
          <cell r="K328">
            <v>7</v>
          </cell>
          <cell r="L328">
            <v>21</v>
          </cell>
          <cell r="M328">
            <v>7.36</v>
          </cell>
          <cell r="N328">
            <v>22.08</v>
          </cell>
          <cell r="O328">
            <v>45</v>
          </cell>
          <cell r="P328">
            <v>135</v>
          </cell>
        </row>
        <row r="329">
          <cell r="B329" t="str">
            <v>M5310-E</v>
          </cell>
          <cell r="C329" t="str">
            <v>Dallage de béton, démolition sélective avec évacuation</v>
          </cell>
          <cell r="D329">
            <v>5</v>
          </cell>
          <cell r="E329" t="str">
            <v>m2</v>
          </cell>
          <cell r="F329">
            <v>6</v>
          </cell>
          <cell r="G329">
            <v>19.690000000000001</v>
          </cell>
          <cell r="H329">
            <v>16.739999999999998</v>
          </cell>
          <cell r="I329">
            <v>22.65</v>
          </cell>
          <cell r="J329">
            <v>30</v>
          </cell>
          <cell r="K329">
            <v>30</v>
          </cell>
          <cell r="L329">
            <v>150</v>
          </cell>
          <cell r="M329">
            <v>4.08</v>
          </cell>
          <cell r="N329">
            <v>20.399999999999999</v>
          </cell>
          <cell r="O329">
            <v>25</v>
          </cell>
          <cell r="P329">
            <v>125</v>
          </cell>
        </row>
        <row r="330">
          <cell r="B330" t="str">
            <v>M5320-C</v>
          </cell>
          <cell r="C330" t="str">
            <v>Dallage de béton, démontage en vue d'une réutilisation sur le chantier</v>
          </cell>
          <cell r="D330">
            <v>20</v>
          </cell>
          <cell r="E330" t="str">
            <v>m2</v>
          </cell>
          <cell r="F330">
            <v>10</v>
          </cell>
          <cell r="G330">
            <v>15.54</v>
          </cell>
          <cell r="H330">
            <v>13.21</v>
          </cell>
          <cell r="I330">
            <v>17.87</v>
          </cell>
          <cell r="J330">
            <v>200</v>
          </cell>
          <cell r="K330">
            <v>15</v>
          </cell>
          <cell r="L330">
            <v>300</v>
          </cell>
          <cell r="M330">
            <v>6.62</v>
          </cell>
          <cell r="N330">
            <v>132.4</v>
          </cell>
          <cell r="O330">
            <v>25</v>
          </cell>
          <cell r="P330">
            <v>500</v>
          </cell>
        </row>
        <row r="331">
          <cell r="C331" t="str">
            <v>Concerne : pour le ragréage</v>
          </cell>
        </row>
        <row r="332">
          <cell r="B332" t="str">
            <v>M5330-P</v>
          </cell>
          <cell r="C332" t="str">
            <v>Dallage de béton, pose</v>
          </cell>
          <cell r="D332">
            <v>25</v>
          </cell>
          <cell r="E332" t="str">
            <v>m2</v>
          </cell>
          <cell r="F332">
            <v>15</v>
          </cell>
          <cell r="G332">
            <v>42.83</v>
          </cell>
          <cell r="H332">
            <v>36.409999999999997</v>
          </cell>
          <cell r="I332">
            <v>49.26</v>
          </cell>
          <cell r="J332">
            <v>375</v>
          </cell>
          <cell r="K332">
            <v>30</v>
          </cell>
          <cell r="L332">
            <v>750</v>
          </cell>
          <cell r="M332">
            <v>33.5</v>
          </cell>
          <cell r="N332">
            <v>837.5</v>
          </cell>
          <cell r="O332">
            <v>65</v>
          </cell>
          <cell r="P332">
            <v>1625</v>
          </cell>
        </row>
        <row r="333">
          <cell r="C333" t="str">
            <v>Concerne : pour le ragréage</v>
          </cell>
        </row>
        <row r="334">
          <cell r="B334" t="str">
            <v>M5340-F</v>
          </cell>
          <cell r="C334" t="str">
            <v>Dallage de béton, fourniture de dalle neuve</v>
          </cell>
          <cell r="D334">
            <v>5</v>
          </cell>
          <cell r="E334" t="str">
            <v>m2</v>
          </cell>
          <cell r="F334">
            <v>18</v>
          </cell>
          <cell r="G334">
            <v>35.97</v>
          </cell>
          <cell r="H334">
            <v>30.57</v>
          </cell>
          <cell r="I334">
            <v>41.37</v>
          </cell>
          <cell r="J334">
            <v>90</v>
          </cell>
          <cell r="K334">
            <v>20</v>
          </cell>
          <cell r="L334">
            <v>100</v>
          </cell>
          <cell r="M334">
            <v>9.91</v>
          </cell>
          <cell r="N334">
            <v>49.55</v>
          </cell>
          <cell r="O334">
            <v>78</v>
          </cell>
          <cell r="P334">
            <v>390</v>
          </cell>
        </row>
        <row r="335">
          <cell r="C335" t="str">
            <v>Pour le ragréage</v>
          </cell>
        </row>
        <row r="336">
          <cell r="B336" t="str">
            <v>M5350</v>
          </cell>
          <cell r="C336" t="str">
            <v>Dallage de béton, sciage de dalle neuve</v>
          </cell>
          <cell r="D336">
            <v>3</v>
          </cell>
          <cell r="E336" t="str">
            <v>m</v>
          </cell>
          <cell r="F336">
            <v>4</v>
          </cell>
          <cell r="G336">
            <v>6.6</v>
          </cell>
          <cell r="H336">
            <v>5.61</v>
          </cell>
          <cell r="I336">
            <v>7.59</v>
          </cell>
          <cell r="J336">
            <v>12</v>
          </cell>
          <cell r="K336">
            <v>7</v>
          </cell>
          <cell r="L336">
            <v>21</v>
          </cell>
          <cell r="M336">
            <v>6.01</v>
          </cell>
          <cell r="N336">
            <v>18.03</v>
          </cell>
          <cell r="O336">
            <v>6.8</v>
          </cell>
          <cell r="P336">
            <v>20.399999999999999</v>
          </cell>
        </row>
        <row r="337">
          <cell r="C337" t="str">
            <v>CHAPITRE O : GAZONNEMENTS, PLANTATIONS ET MOBILIER URBAIN</v>
          </cell>
        </row>
        <row r="338">
          <cell r="B338" t="str">
            <v>O1212</v>
          </cell>
          <cell r="C338" t="str">
            <v>Mise sous profil</v>
          </cell>
          <cell r="D338">
            <v>115</v>
          </cell>
          <cell r="E338" t="str">
            <v>m2</v>
          </cell>
          <cell r="F338">
            <v>3</v>
          </cell>
          <cell r="G338">
            <v>3.66</v>
          </cell>
          <cell r="H338">
            <v>3.11</v>
          </cell>
          <cell r="I338">
            <v>4.21</v>
          </cell>
          <cell r="J338">
            <v>345</v>
          </cell>
          <cell r="K338">
            <v>4</v>
          </cell>
          <cell r="L338">
            <v>460</v>
          </cell>
          <cell r="M338">
            <v>1.97</v>
          </cell>
          <cell r="N338">
            <v>226.55</v>
          </cell>
          <cell r="O338">
            <v>5</v>
          </cell>
          <cell r="P338">
            <v>575</v>
          </cell>
        </row>
        <row r="339">
          <cell r="C339" t="str">
            <v>Concerne : remise sous profil de talus et d'accotements.</v>
          </cell>
        </row>
        <row r="340">
          <cell r="B340" t="str">
            <v>O1250</v>
          </cell>
          <cell r="C340" t="str">
            <v>Hersage</v>
          </cell>
          <cell r="D340">
            <v>35</v>
          </cell>
          <cell r="E340" t="str">
            <v>m2</v>
          </cell>
          <cell r="F340">
            <v>3</v>
          </cell>
          <cell r="G340">
            <v>4.1100000000000003</v>
          </cell>
          <cell r="H340">
            <v>3.49</v>
          </cell>
          <cell r="I340">
            <v>4.7300000000000004</v>
          </cell>
          <cell r="J340">
            <v>105</v>
          </cell>
          <cell r="K340">
            <v>10</v>
          </cell>
          <cell r="L340">
            <v>350</v>
          </cell>
          <cell r="M340">
            <v>1.1299999999999999</v>
          </cell>
          <cell r="N340">
            <v>39.549999999999997</v>
          </cell>
          <cell r="O340">
            <v>1.2</v>
          </cell>
          <cell r="P340">
            <v>42</v>
          </cell>
        </row>
        <row r="341">
          <cell r="C341" t="str">
            <v>Concerne : Arrêt A2 - "Eglise" à Vieux-Genappe. Talus</v>
          </cell>
        </row>
        <row r="342">
          <cell r="B342" t="str">
            <v>O1312</v>
          </cell>
          <cell r="C342" t="str">
            <v>Amélioration du sol par amendement organique; terreau</v>
          </cell>
          <cell r="D342">
            <v>2</v>
          </cell>
          <cell r="E342" t="str">
            <v>m3</v>
          </cell>
          <cell r="F342">
            <v>80</v>
          </cell>
          <cell r="G342">
            <v>90.31</v>
          </cell>
          <cell r="H342">
            <v>76.760000000000005</v>
          </cell>
          <cell r="I342">
            <v>103.86</v>
          </cell>
          <cell r="J342">
            <v>160</v>
          </cell>
          <cell r="K342">
            <v>100</v>
          </cell>
          <cell r="L342">
            <v>200</v>
          </cell>
          <cell r="M342">
            <v>135.93</v>
          </cell>
          <cell r="N342">
            <v>271.86</v>
          </cell>
          <cell r="O342">
            <v>35</v>
          </cell>
          <cell r="P342">
            <v>70</v>
          </cell>
        </row>
        <row r="343">
          <cell r="B343" t="str">
            <v>O1322</v>
          </cell>
          <cell r="C343" t="str">
            <v>Amélioration du sol par engrais organique non rémanent</v>
          </cell>
          <cell r="D343">
            <v>15</v>
          </cell>
          <cell r="E343" t="str">
            <v>kg</v>
          </cell>
          <cell r="F343">
            <v>5</v>
          </cell>
          <cell r="G343">
            <v>8.0299999999999994</v>
          </cell>
          <cell r="H343">
            <v>6.83</v>
          </cell>
          <cell r="I343">
            <v>9.24</v>
          </cell>
          <cell r="J343">
            <v>75</v>
          </cell>
          <cell r="K343">
            <v>20</v>
          </cell>
          <cell r="L343">
            <v>300</v>
          </cell>
          <cell r="M343">
            <v>2.1</v>
          </cell>
          <cell r="N343">
            <v>31.5</v>
          </cell>
          <cell r="O343">
            <v>2</v>
          </cell>
          <cell r="P343">
            <v>30</v>
          </cell>
        </row>
        <row r="344">
          <cell r="C344" t="str">
            <v>A raison de 10kg/are</v>
          </cell>
        </row>
        <row r="345">
          <cell r="B345" t="str">
            <v>O1412</v>
          </cell>
          <cell r="C345" t="str">
            <v>Paillis en écorces de pin du pays</v>
          </cell>
          <cell r="D345">
            <v>1</v>
          </cell>
          <cell r="E345" t="str">
            <v>m3</v>
          </cell>
          <cell r="F345">
            <v>120</v>
          </cell>
          <cell r="G345">
            <v>123.64</v>
          </cell>
          <cell r="H345">
            <v>105.1</v>
          </cell>
          <cell r="I345">
            <v>142.19</v>
          </cell>
          <cell r="J345">
            <v>120</v>
          </cell>
          <cell r="K345">
            <v>150</v>
          </cell>
          <cell r="L345">
            <v>150</v>
          </cell>
          <cell r="M345">
            <v>135.93</v>
          </cell>
          <cell r="N345">
            <v>135.93</v>
          </cell>
          <cell r="O345">
            <v>85</v>
          </cell>
          <cell r="P345">
            <v>85</v>
          </cell>
        </row>
        <row r="346">
          <cell r="C346" t="str">
            <v>Concerne : Arrêts A3 - "Eglise" à Genappe et A7 - "Chaussée de la Croix" à Ottignies. Au pied des arbres.</v>
          </cell>
        </row>
        <row r="347">
          <cell r="B347" t="str">
            <v>O1514</v>
          </cell>
          <cell r="C347" t="str">
            <v>Déblais généraux pour plantation et gazonnement : fosses de plantation, profondeur : H = 100 cm</v>
          </cell>
          <cell r="D347">
            <v>2.5</v>
          </cell>
          <cell r="E347" t="str">
            <v>m3</v>
          </cell>
          <cell r="F347">
            <v>50</v>
          </cell>
          <cell r="G347">
            <v>55.15</v>
          </cell>
          <cell r="H347">
            <v>46.88</v>
          </cell>
          <cell r="I347">
            <v>63.43</v>
          </cell>
          <cell r="J347">
            <v>125</v>
          </cell>
          <cell r="K347">
            <v>45</v>
          </cell>
          <cell r="L347">
            <v>112.5</v>
          </cell>
          <cell r="M347">
            <v>35.46</v>
          </cell>
          <cell r="N347">
            <v>88.65</v>
          </cell>
          <cell r="O347">
            <v>85</v>
          </cell>
          <cell r="P347">
            <v>212.5</v>
          </cell>
        </row>
        <row r="348">
          <cell r="C348" t="str">
            <v>Concerne : Arrêts A7 - Chaussée de la Croix. Dimensions 150x150cm</v>
          </cell>
        </row>
        <row r="349">
          <cell r="B349" t="str">
            <v>O1530-E</v>
          </cell>
          <cell r="C349" t="str">
            <v>Déblais généraux de zones de plantation et de gazonnement, supplément pour chargement des déblais excédentaires, en vue d'une évacuation</v>
          </cell>
          <cell r="D349">
            <v>2.5</v>
          </cell>
          <cell r="E349" t="str">
            <v>m3</v>
          </cell>
          <cell r="F349">
            <v>4</v>
          </cell>
          <cell r="G349">
            <v>22.57</v>
          </cell>
          <cell r="H349">
            <v>19.18</v>
          </cell>
          <cell r="I349">
            <v>25.95</v>
          </cell>
          <cell r="J349">
            <v>10</v>
          </cell>
          <cell r="K349">
            <v>45</v>
          </cell>
          <cell r="L349">
            <v>112.5</v>
          </cell>
          <cell r="M349">
            <v>19.7</v>
          </cell>
          <cell r="N349">
            <v>49.25</v>
          </cell>
          <cell r="O349">
            <v>3</v>
          </cell>
          <cell r="P349">
            <v>7.5</v>
          </cell>
        </row>
        <row r="350">
          <cell r="C350" t="str">
            <v>Concerne : Arrêts A7 - Chaussée de la Croix</v>
          </cell>
        </row>
        <row r="351">
          <cell r="B351" t="str">
            <v>O1611</v>
          </cell>
          <cell r="C351" t="str">
            <v>Remblais pour plantation et gazonnement : fosses de plantation : terre arable</v>
          </cell>
          <cell r="D351">
            <v>2.5</v>
          </cell>
          <cell r="E351" t="str">
            <v>m3</v>
          </cell>
          <cell r="F351">
            <v>60</v>
          </cell>
          <cell r="G351">
            <v>45.46</v>
          </cell>
          <cell r="H351">
            <v>38.64</v>
          </cell>
          <cell r="I351">
            <v>52.28</v>
          </cell>
          <cell r="J351">
            <v>150</v>
          </cell>
          <cell r="K351">
            <v>60</v>
          </cell>
          <cell r="L351">
            <v>150</v>
          </cell>
          <cell r="M351">
            <v>41.37</v>
          </cell>
          <cell r="N351">
            <v>103.43</v>
          </cell>
          <cell r="O351">
            <v>35</v>
          </cell>
          <cell r="P351">
            <v>87.5</v>
          </cell>
        </row>
        <row r="352">
          <cell r="C352" t="str">
            <v>Concerne : Arrêts A7 - Chaussée de la Croix</v>
          </cell>
        </row>
        <row r="353">
          <cell r="B353" t="str">
            <v>O1621</v>
          </cell>
          <cell r="C353" t="str">
            <v>Remblais pour zones de plantation : terre arable</v>
          </cell>
          <cell r="D353">
            <v>16</v>
          </cell>
          <cell r="E353" t="str">
            <v>m3</v>
          </cell>
          <cell r="F353">
            <v>60</v>
          </cell>
          <cell r="G353">
            <v>44.34</v>
          </cell>
          <cell r="H353">
            <v>37.69</v>
          </cell>
          <cell r="I353">
            <v>50.99</v>
          </cell>
          <cell r="J353">
            <v>960</v>
          </cell>
          <cell r="K353">
            <v>60</v>
          </cell>
          <cell r="L353">
            <v>960</v>
          </cell>
          <cell r="M353">
            <v>38.020000000000003</v>
          </cell>
          <cell r="N353">
            <v>608.32000000000005</v>
          </cell>
          <cell r="O353">
            <v>35</v>
          </cell>
          <cell r="P353">
            <v>560</v>
          </cell>
        </row>
        <row r="354">
          <cell r="C354" t="str">
            <v>Concerne : Arrêts A11 - Gare autobus à LLN et A13 - Pavillon à Ways.</v>
          </cell>
        </row>
        <row r="355">
          <cell r="B355" t="str">
            <v>O2210</v>
          </cell>
          <cell r="C355" t="str">
            <v>Gazonnement par semis de pelouse</v>
          </cell>
          <cell r="D355">
            <v>205</v>
          </cell>
          <cell r="E355" t="str">
            <v>m2</v>
          </cell>
          <cell r="F355">
            <v>3.5</v>
          </cell>
          <cell r="G355">
            <v>2.42</v>
          </cell>
          <cell r="H355">
            <v>2.06</v>
          </cell>
          <cell r="I355">
            <v>2.79</v>
          </cell>
          <cell r="J355">
            <v>717.5</v>
          </cell>
          <cell r="K355">
            <v>3</v>
          </cell>
          <cell r="L355">
            <v>615</v>
          </cell>
          <cell r="M355">
            <v>2.27</v>
          </cell>
          <cell r="N355">
            <v>465.35</v>
          </cell>
          <cell r="O355">
            <v>2</v>
          </cell>
          <cell r="P355">
            <v>410</v>
          </cell>
        </row>
        <row r="356">
          <cell r="C356" t="str">
            <v>Concerne : accotements engazonnés</v>
          </cell>
        </row>
        <row r="357">
          <cell r="B357" t="str">
            <v>O4129*</v>
          </cell>
          <cell r="C357" t="str">
            <v>Plantation d'arbre à haute tige, essence horticole, périmètre : 16 &lt; C &lt;= 18 cm. Robinia pseudo-acacia. Y compris amendements et engrais à la plantation.</v>
          </cell>
          <cell r="D357">
            <v>1</v>
          </cell>
          <cell r="E357" t="str">
            <v>p</v>
          </cell>
          <cell r="F357">
            <v>350</v>
          </cell>
          <cell r="G357">
            <v>332.49</v>
          </cell>
          <cell r="H357">
            <v>282.61</v>
          </cell>
          <cell r="I357">
            <v>382.36</v>
          </cell>
          <cell r="J357">
            <v>350</v>
          </cell>
          <cell r="K357">
            <v>500</v>
          </cell>
          <cell r="L357">
            <v>500</v>
          </cell>
          <cell r="M357">
            <v>232.46</v>
          </cell>
          <cell r="N357">
            <v>232.46</v>
          </cell>
          <cell r="O357">
            <v>265</v>
          </cell>
          <cell r="P357">
            <v>265</v>
          </cell>
        </row>
        <row r="358">
          <cell r="C358" t="str">
            <v>Concerne : Arrêt A7 - Chaussée de la Croix à Ottignies.</v>
          </cell>
        </row>
        <row r="359">
          <cell r="B359" t="str">
            <v>O4324-53</v>
          </cell>
          <cell r="C359" t="str">
            <v>Plantation d'arbuste "touffe", essence horticole, hauteur : 60 &lt; H &lt;= 80 cm : Spiraea vanhouttei</v>
          </cell>
          <cell r="D359">
            <v>5</v>
          </cell>
          <cell r="E359" t="str">
            <v>p</v>
          </cell>
          <cell r="F359">
            <v>5</v>
          </cell>
          <cell r="G359">
            <v>57.46</v>
          </cell>
          <cell r="H359">
            <v>48.84</v>
          </cell>
          <cell r="I359">
            <v>66.08</v>
          </cell>
          <cell r="J359">
            <v>25</v>
          </cell>
          <cell r="K359">
            <v>150</v>
          </cell>
          <cell r="L359">
            <v>750</v>
          </cell>
          <cell r="M359">
            <v>7.37</v>
          </cell>
          <cell r="N359">
            <v>36.85</v>
          </cell>
          <cell r="O359">
            <v>15</v>
          </cell>
          <cell r="P359">
            <v>75</v>
          </cell>
        </row>
        <row r="360">
          <cell r="C360" t="str">
            <v>Concerne : Arrêt A10 Hocaille à LLN.</v>
          </cell>
        </row>
        <row r="361">
          <cell r="B361" t="str">
            <v>O4530-18</v>
          </cell>
          <cell r="C361" t="str">
            <v>Plantation de plant forestier, hauteur : 80 &lt; H &lt;= 100 cm : Fagus sylvatica</v>
          </cell>
          <cell r="D361">
            <v>90</v>
          </cell>
          <cell r="E361" t="str">
            <v>p</v>
          </cell>
          <cell r="F361">
            <v>2</v>
          </cell>
          <cell r="G361">
            <v>29.32</v>
          </cell>
          <cell r="H361">
            <v>24.92</v>
          </cell>
          <cell r="I361">
            <v>33.72</v>
          </cell>
          <cell r="J361">
            <v>180</v>
          </cell>
          <cell r="K361">
            <v>75</v>
          </cell>
          <cell r="L361">
            <v>6750</v>
          </cell>
          <cell r="M361">
            <v>3.97</v>
          </cell>
          <cell r="N361">
            <v>357.3</v>
          </cell>
          <cell r="O361">
            <v>9</v>
          </cell>
          <cell r="P361">
            <v>810</v>
          </cell>
        </row>
        <row r="362">
          <cell r="C362" t="str">
            <v>Concerne : Arrêt A11 Gare autobus à LLN. Pour la nouvelle haie à planter.</v>
          </cell>
        </row>
        <row r="363">
          <cell r="B363" t="str">
            <v>O4731-02</v>
          </cell>
          <cell r="C363" t="str">
            <v>Plante grimpante en motte, pot ou conteneur, hauteur : 40 &lt; H &lt;= 60 cm : Hedera helix</v>
          </cell>
          <cell r="D363">
            <v>126</v>
          </cell>
          <cell r="E363" t="str">
            <v>p</v>
          </cell>
          <cell r="F363">
            <v>1.5</v>
          </cell>
          <cell r="G363">
            <v>8.07</v>
          </cell>
          <cell r="H363">
            <v>6.86</v>
          </cell>
          <cell r="I363">
            <v>9.2799999999999994</v>
          </cell>
          <cell r="J363">
            <v>189</v>
          </cell>
          <cell r="K363">
            <v>15</v>
          </cell>
          <cell r="L363">
            <v>1890</v>
          </cell>
          <cell r="M363">
            <v>6.7</v>
          </cell>
          <cell r="N363">
            <v>844.2</v>
          </cell>
          <cell r="O363">
            <v>2.5</v>
          </cell>
          <cell r="P363">
            <v>315</v>
          </cell>
        </row>
        <row r="364">
          <cell r="C364" t="str">
            <v>Hedera helix 'Hibernica'</v>
          </cell>
        </row>
        <row r="365">
          <cell r="B365" t="str">
            <v>O4812</v>
          </cell>
          <cell r="C365" t="str">
            <v>Transplantation d'arbre, périmètre : 20 &lt; C &lt;= 30 cm</v>
          </cell>
          <cell r="D365">
            <v>2</v>
          </cell>
          <cell r="E365" t="str">
            <v>p</v>
          </cell>
          <cell r="F365">
            <v>100</v>
          </cell>
          <cell r="G365">
            <v>215.75</v>
          </cell>
          <cell r="H365">
            <v>183.38</v>
          </cell>
          <cell r="I365">
            <v>248.11</v>
          </cell>
          <cell r="J365">
            <v>200</v>
          </cell>
          <cell r="K365">
            <v>150</v>
          </cell>
          <cell r="L365">
            <v>300</v>
          </cell>
          <cell r="M365">
            <v>247.24</v>
          </cell>
          <cell r="N365">
            <v>494.48</v>
          </cell>
          <cell r="O365">
            <v>250</v>
          </cell>
          <cell r="P365">
            <v>500</v>
          </cell>
        </row>
        <row r="366">
          <cell r="C366" t="str">
            <v>Concerne : Arrêt A10 Hocaille à LLN. Sur ordre du FD.</v>
          </cell>
        </row>
        <row r="367">
          <cell r="B367" t="str">
            <v>O4901*</v>
          </cell>
          <cell r="C367" t="str">
            <v>Fourniture et pose d'un système de guide-racines à l'aide de panneaux flexibles 60x60cm, épaisseur 2,16mm en copolymère polypropylène</v>
          </cell>
          <cell r="D367">
            <v>8</v>
          </cell>
          <cell r="E367" t="str">
            <v>p</v>
          </cell>
          <cell r="F367">
            <v>30</v>
          </cell>
          <cell r="G367">
            <v>55.23</v>
          </cell>
          <cell r="H367">
            <v>46.94</v>
          </cell>
          <cell r="I367">
            <v>63.51</v>
          </cell>
          <cell r="J367">
            <v>240</v>
          </cell>
          <cell r="K367">
            <v>80</v>
          </cell>
          <cell r="L367">
            <v>640</v>
          </cell>
          <cell r="M367">
            <v>55.68</v>
          </cell>
          <cell r="N367">
            <v>445.44</v>
          </cell>
          <cell r="O367">
            <v>30</v>
          </cell>
          <cell r="P367">
            <v>240</v>
          </cell>
        </row>
        <row r="368">
          <cell r="C368" t="str">
            <v>Concerne : Arrêt A7 - Chaussée de la Croix à Ottignies. 8p/arbre. Voir descriptif CSC.</v>
          </cell>
        </row>
        <row r="369">
          <cell r="B369" t="str">
            <v>O4921</v>
          </cell>
          <cell r="C369" t="str">
            <v>Clôture pour tuteurage de haie basse : H = 0,80 m</v>
          </cell>
          <cell r="D369">
            <v>17</v>
          </cell>
          <cell r="E369" t="str">
            <v>m</v>
          </cell>
          <cell r="F369">
            <v>12</v>
          </cell>
          <cell r="G369">
            <v>15.74</v>
          </cell>
          <cell r="H369">
            <v>13.38</v>
          </cell>
          <cell r="I369">
            <v>18.100000000000001</v>
          </cell>
          <cell r="J369">
            <v>204</v>
          </cell>
          <cell r="K369">
            <v>20</v>
          </cell>
          <cell r="L369">
            <v>340</v>
          </cell>
          <cell r="M369">
            <v>14.73</v>
          </cell>
          <cell r="N369">
            <v>250.41</v>
          </cell>
          <cell r="O369">
            <v>12.5</v>
          </cell>
          <cell r="P369">
            <v>212.5</v>
          </cell>
        </row>
        <row r="370">
          <cell r="C370" t="str">
            <v>Concerne : Arrêt A11 Gare autobus à LLN.</v>
          </cell>
        </row>
        <row r="371">
          <cell r="B371" t="str">
            <v>O4933</v>
          </cell>
          <cell r="C371" t="str">
            <v>Ancrage d'arbre de hauteur : 5,00 &lt; H &lt;= 6,00 m</v>
          </cell>
          <cell r="D371">
            <v>1</v>
          </cell>
          <cell r="E371" t="str">
            <v>p</v>
          </cell>
          <cell r="F371">
            <v>150</v>
          </cell>
          <cell r="G371">
            <v>150.63</v>
          </cell>
          <cell r="H371">
            <v>128.04</v>
          </cell>
          <cell r="I371">
            <v>173.23</v>
          </cell>
          <cell r="J371">
            <v>150</v>
          </cell>
          <cell r="K371">
            <v>250</v>
          </cell>
          <cell r="L371">
            <v>250</v>
          </cell>
          <cell r="M371">
            <v>186.9</v>
          </cell>
          <cell r="N371">
            <v>186.9</v>
          </cell>
          <cell r="O371">
            <v>15</v>
          </cell>
          <cell r="P371">
            <v>15</v>
          </cell>
        </row>
        <row r="372">
          <cell r="C372" t="str">
            <v>Concerne : Arrêts A7 - Chaussée de la Croix</v>
          </cell>
        </row>
        <row r="373">
          <cell r="B373" t="str">
            <v>O4963</v>
          </cell>
          <cell r="C373" t="str">
            <v>Bouchon à visser en P.V.C. gris pour tuyau d'arrosage</v>
          </cell>
          <cell r="D373">
            <v>1</v>
          </cell>
          <cell r="E373" t="str">
            <v>p</v>
          </cell>
          <cell r="F373">
            <v>5</v>
          </cell>
          <cell r="G373">
            <v>23.64</v>
          </cell>
          <cell r="H373">
            <v>20.09</v>
          </cell>
          <cell r="I373">
            <v>27.18</v>
          </cell>
          <cell r="J373">
            <v>5</v>
          </cell>
          <cell r="K373">
            <v>50</v>
          </cell>
          <cell r="L373">
            <v>50</v>
          </cell>
          <cell r="M373">
            <v>5.91</v>
          </cell>
          <cell r="N373">
            <v>5.91</v>
          </cell>
          <cell r="O373">
            <v>15</v>
          </cell>
          <cell r="P373">
            <v>15</v>
          </cell>
        </row>
        <row r="374">
          <cell r="C374" t="str">
            <v>Concerne : Arrêt A7 - Chaussée de la Croix - Ottignies.</v>
          </cell>
        </row>
        <row r="375">
          <cell r="B375" t="str">
            <v>O4964</v>
          </cell>
          <cell r="C375" t="str">
            <v>Tuyau pour arrosage, en P.V.C., diamètre : D = 125 mm avec filtre coco</v>
          </cell>
          <cell r="D375">
            <v>3</v>
          </cell>
          <cell r="E375" t="str">
            <v>m</v>
          </cell>
          <cell r="F375">
            <v>12</v>
          </cell>
          <cell r="G375">
            <v>30.67</v>
          </cell>
          <cell r="H375">
            <v>26.07</v>
          </cell>
          <cell r="I375">
            <v>35.270000000000003</v>
          </cell>
          <cell r="J375">
            <v>36</v>
          </cell>
          <cell r="K375">
            <v>70</v>
          </cell>
          <cell r="L375">
            <v>210</v>
          </cell>
          <cell r="M375">
            <v>7.02</v>
          </cell>
          <cell r="N375">
            <v>21.06</v>
          </cell>
          <cell r="O375">
            <v>15</v>
          </cell>
          <cell r="P375">
            <v>45</v>
          </cell>
        </row>
        <row r="376">
          <cell r="C376" t="str">
            <v>Concerne : Arrêt A7 - Chaussée de la Croix à Ottignies. 3ml/arbre.</v>
          </cell>
        </row>
        <row r="377">
          <cell r="B377" t="str">
            <v>O7001*</v>
          </cell>
          <cell r="C377" t="str">
            <v>Dépose et repose d'abribus pour la mise à niveau ou le déplacement de ceux-ci. Abribus standard avec dalle en béton.</v>
          </cell>
          <cell r="D377">
            <v>4</v>
          </cell>
          <cell r="E377" t="str">
            <v>p</v>
          </cell>
          <cell r="F377">
            <v>1000</v>
          </cell>
          <cell r="G377">
            <v>754.88</v>
          </cell>
          <cell r="H377">
            <v>641.65</v>
          </cell>
          <cell r="I377">
            <v>868.12</v>
          </cell>
          <cell r="J377">
            <v>4000</v>
          </cell>
          <cell r="K377">
            <v>300</v>
          </cell>
          <cell r="L377">
            <v>1200</v>
          </cell>
          <cell r="M377">
            <v>464.65</v>
          </cell>
          <cell r="N377">
            <v>1858.6</v>
          </cell>
          <cell r="O377">
            <v>1500</v>
          </cell>
          <cell r="P377">
            <v>6000</v>
          </cell>
        </row>
        <row r="378">
          <cell r="C378" t="str">
            <v>Concerne : Arrêts A2, A8, A9 - Y compris évacuation des déchets</v>
          </cell>
        </row>
        <row r="379">
          <cell r="B379" t="str">
            <v>O7002*</v>
          </cell>
          <cell r="C379" t="str">
            <v>Pour mémoire : Dépose et repose d'abribus sur le lieux existant pour la mise à niveau ou le déplacement de ceux-ci. Abribus publicitaire.</v>
          </cell>
          <cell r="D379">
            <v>1</v>
          </cell>
          <cell r="E379" t="str">
            <v>p</v>
          </cell>
          <cell r="F379">
            <v>1</v>
          </cell>
          <cell r="G379">
            <v>1188.3</v>
          </cell>
          <cell r="H379">
            <v>1010.06</v>
          </cell>
          <cell r="I379">
            <v>1366.55</v>
          </cell>
          <cell r="J379">
            <v>1</v>
          </cell>
          <cell r="K379">
            <v>1500</v>
          </cell>
          <cell r="L379">
            <v>1500</v>
          </cell>
          <cell r="M379">
            <v>564.9</v>
          </cell>
          <cell r="N379">
            <v>564.9</v>
          </cell>
          <cell r="O379">
            <v>1500</v>
          </cell>
          <cell r="P379">
            <v>1500</v>
          </cell>
        </row>
        <row r="380">
          <cell r="C380" t="str">
            <v>Concerne : Arrêt A12 "Tasnier" - Contact à prendre avec le publicitaire - Mr Furnemont (02/641.73.09).</v>
          </cell>
        </row>
        <row r="381">
          <cell r="B381" t="str">
            <v>O7002-D*</v>
          </cell>
          <cell r="C381" t="str">
            <v>Repose à l'identique de l'abribus en provenance du dépôt communal de AC de Genappe - Y compris nouvelle quincaillerie en acier inox, mise à niveau et toutes sujétions.</v>
          </cell>
          <cell r="D381">
            <v>1</v>
          </cell>
          <cell r="E381" t="str">
            <v>p</v>
          </cell>
          <cell r="F381">
            <v>750</v>
          </cell>
          <cell r="G381">
            <v>981.57</v>
          </cell>
          <cell r="H381">
            <v>834.33</v>
          </cell>
          <cell r="I381">
            <v>1128.81</v>
          </cell>
          <cell r="J381">
            <v>750</v>
          </cell>
          <cell r="K381">
            <v>500</v>
          </cell>
          <cell r="L381">
            <v>500</v>
          </cell>
          <cell r="M381">
            <v>944.71</v>
          </cell>
          <cell r="N381">
            <v>944.71</v>
          </cell>
          <cell r="O381">
            <v>1500</v>
          </cell>
          <cell r="P381">
            <v>1500</v>
          </cell>
        </row>
        <row r="382">
          <cell r="C382" t="str">
            <v>Concerne : Abribus de l'arrêt A3 - "Eglise" à Genappe en provenance du poste D7230-D. Adresse du dépôt : Pavé Saint-Joseph à 1471 Genappe.</v>
          </cell>
        </row>
        <row r="383">
          <cell r="B383" t="str">
            <v>O7003*</v>
          </cell>
          <cell r="C383" t="str">
            <v>Dépose et repose sur site d'un Totem, toutes opérations comprises.</v>
          </cell>
          <cell r="D383">
            <v>1</v>
          </cell>
          <cell r="E383" t="str">
            <v>p</v>
          </cell>
          <cell r="F383">
            <v>1000</v>
          </cell>
          <cell r="G383">
            <v>376.11</v>
          </cell>
          <cell r="H383">
            <v>319.7</v>
          </cell>
          <cell r="I383">
            <v>432.53</v>
          </cell>
          <cell r="J383">
            <v>1000</v>
          </cell>
          <cell r="K383">
            <v>300</v>
          </cell>
          <cell r="L383">
            <v>300</v>
          </cell>
          <cell r="M383">
            <v>378.34</v>
          </cell>
          <cell r="N383">
            <v>378.34</v>
          </cell>
          <cell r="O383">
            <v>450</v>
          </cell>
          <cell r="P383">
            <v>450</v>
          </cell>
        </row>
        <row r="384">
          <cell r="C384" t="str">
            <v>Concerne : Arrêt A10 - Gare des bus à LLN. Suivant les instructions et en coordination avec le TEC BW. Contacter Mr Delfosse - 010/81.98.02.</v>
          </cell>
        </row>
        <row r="385">
          <cell r="B385" t="str">
            <v>O7003-D*</v>
          </cell>
          <cell r="C385" t="str">
            <v>Repose d'arceaux vélo en provenance du dépôt communal de l'AC de Genappe - Y compris fondation, toutes fournitures, mise à niveau,...</v>
          </cell>
          <cell r="D385">
            <v>1</v>
          </cell>
          <cell r="E385" t="str">
            <v>p</v>
          </cell>
          <cell r="F385">
            <v>150</v>
          </cell>
          <cell r="G385">
            <v>91.81</v>
          </cell>
          <cell r="H385">
            <v>78.040000000000006</v>
          </cell>
          <cell r="I385">
            <v>105.58</v>
          </cell>
          <cell r="J385">
            <v>150</v>
          </cell>
          <cell r="K385">
            <v>100</v>
          </cell>
          <cell r="L385">
            <v>100</v>
          </cell>
          <cell r="M385">
            <v>95.43</v>
          </cell>
          <cell r="N385">
            <v>95.43</v>
          </cell>
          <cell r="O385">
            <v>80</v>
          </cell>
          <cell r="P385">
            <v>80</v>
          </cell>
        </row>
        <row r="386">
          <cell r="C386" t="str">
            <v>Concerne : Arrêt A3 - Eglise - Genappe. Adresse du dépôt : Pavé Saint-Joseph à 1471 Genappe.</v>
          </cell>
        </row>
        <row r="387">
          <cell r="B387" t="str">
            <v>O7004*</v>
          </cell>
          <cell r="C387" t="str">
            <v>Dépose et repose d'un ICube - Y compris la déconnection et la reconnection au réseau électrique et toutes opérations.</v>
          </cell>
          <cell r="D387">
            <v>1</v>
          </cell>
          <cell r="E387" t="str">
            <v>p</v>
          </cell>
          <cell r="F387">
            <v>300</v>
          </cell>
          <cell r="G387">
            <v>707.51</v>
          </cell>
          <cell r="H387">
            <v>601.39</v>
          </cell>
          <cell r="I387">
            <v>813.64</v>
          </cell>
          <cell r="J387">
            <v>300</v>
          </cell>
          <cell r="K387">
            <v>600</v>
          </cell>
          <cell r="L387">
            <v>600</v>
          </cell>
          <cell r="M387">
            <v>772.54</v>
          </cell>
          <cell r="N387">
            <v>772.54</v>
          </cell>
          <cell r="O387">
            <v>750</v>
          </cell>
          <cell r="P387">
            <v>750</v>
          </cell>
        </row>
        <row r="388">
          <cell r="C388" t="str">
            <v>Concerne : Arrêt A12 "Tasnier" à Wavre. Suivant les recommandations de Mr Charles Scharpé - 010/23.53.62</v>
          </cell>
        </row>
        <row r="389">
          <cell r="B389" t="str">
            <v>O7130</v>
          </cell>
          <cell r="C389" t="str">
            <v>Mobilier urbain : banc</v>
          </cell>
          <cell r="D389">
            <v>1</v>
          </cell>
          <cell r="E389" t="str">
            <v>p</v>
          </cell>
          <cell r="F389">
            <v>1000</v>
          </cell>
          <cell r="G389">
            <v>1354.56</v>
          </cell>
          <cell r="H389">
            <v>1151.3699999999999</v>
          </cell>
          <cell r="I389">
            <v>1557.74</v>
          </cell>
          <cell r="J389">
            <v>1000</v>
          </cell>
          <cell r="K389">
            <v>800</v>
          </cell>
          <cell r="L389">
            <v>800</v>
          </cell>
          <cell r="M389">
            <v>1443.67</v>
          </cell>
          <cell r="N389">
            <v>1443.67</v>
          </cell>
          <cell r="O389">
            <v>1820</v>
          </cell>
          <cell r="P389">
            <v>1820</v>
          </cell>
        </row>
        <row r="390">
          <cell r="C390" t="str">
            <v>Concerne : Arrêt A4 - Pont à Ways. (RAL à convenir avec le M.O. et l'AC de Genappe).Voir descriptif au CSC.</v>
          </cell>
        </row>
        <row r="391">
          <cell r="B391" t="str">
            <v>O7201*</v>
          </cell>
          <cell r="C391" t="str">
            <v>Pose de poubelle en provenance du chantier. Y compris fondation, réglages,...et toutes sujétions.</v>
          </cell>
          <cell r="D391">
            <v>1</v>
          </cell>
          <cell r="E391" t="str">
            <v>p</v>
          </cell>
          <cell r="F391">
            <v>50</v>
          </cell>
          <cell r="G391">
            <v>95.58</v>
          </cell>
          <cell r="H391">
            <v>81.239999999999995</v>
          </cell>
          <cell r="I391">
            <v>109.91</v>
          </cell>
          <cell r="J391">
            <v>50</v>
          </cell>
          <cell r="K391">
            <v>50</v>
          </cell>
          <cell r="L391">
            <v>50</v>
          </cell>
          <cell r="M391">
            <v>86.73</v>
          </cell>
          <cell r="N391">
            <v>86.73</v>
          </cell>
          <cell r="O391">
            <v>150</v>
          </cell>
          <cell r="P391">
            <v>150</v>
          </cell>
        </row>
        <row r="392">
          <cell r="C392" t="str">
            <v>Concerne : Arrêt A5 - Cité - Noirhat</v>
          </cell>
        </row>
        <row r="393">
          <cell r="B393" t="str">
            <v>O7242</v>
          </cell>
          <cell r="C393" t="str">
            <v>Mobilier urbain : poubelle métallique, volume : 60 &lt;= V &lt; 90 l</v>
          </cell>
          <cell r="D393">
            <v>1</v>
          </cell>
          <cell r="E393" t="str">
            <v>P</v>
          </cell>
          <cell r="F393">
            <v>850</v>
          </cell>
          <cell r="G393">
            <v>1172.9100000000001</v>
          </cell>
          <cell r="H393">
            <v>996.97</v>
          </cell>
          <cell r="I393">
            <v>1348.84</v>
          </cell>
          <cell r="J393">
            <v>850</v>
          </cell>
          <cell r="K393">
            <v>300</v>
          </cell>
          <cell r="L393">
            <v>300</v>
          </cell>
          <cell r="M393">
            <v>1423.72</v>
          </cell>
          <cell r="N393">
            <v>1423.72</v>
          </cell>
          <cell r="O393">
            <v>1795</v>
          </cell>
          <cell r="P393">
            <v>1795</v>
          </cell>
        </row>
        <row r="394">
          <cell r="C394" t="str">
            <v>Concerne : Arrêt A12 (RAL 3004)</v>
          </cell>
        </row>
        <row r="395">
          <cell r="B395" t="str">
            <v>O7242</v>
          </cell>
          <cell r="C395" t="str">
            <v>Mobilier urbain : poubelle métallique, volume : 60 &lt;= V &lt; 90 l</v>
          </cell>
          <cell r="D395">
            <v>1</v>
          </cell>
          <cell r="E395" t="str">
            <v>P</v>
          </cell>
          <cell r="F395">
            <v>1000</v>
          </cell>
          <cell r="G395">
            <v>1241.24</v>
          </cell>
          <cell r="H395">
            <v>1055.05</v>
          </cell>
          <cell r="I395">
            <v>1427.43</v>
          </cell>
          <cell r="J395">
            <v>1000</v>
          </cell>
          <cell r="K395">
            <v>300</v>
          </cell>
          <cell r="L395">
            <v>300</v>
          </cell>
          <cell r="M395">
            <v>1423.72</v>
          </cell>
          <cell r="N395">
            <v>1423.72</v>
          </cell>
          <cell r="O395">
            <v>2000</v>
          </cell>
          <cell r="P395">
            <v>2000</v>
          </cell>
        </row>
        <row r="396">
          <cell r="C396" t="str">
            <v>Concerne : Poubelle pour l'arrêt A7 (RAL 3004) - Chaussée de la Croix à Ottignies.</v>
          </cell>
        </row>
        <row r="397">
          <cell r="B397" t="str">
            <v>O7242</v>
          </cell>
          <cell r="C397" t="str">
            <v>Mobilier urbain : poubelle métallique, volume : 60 &lt;= V &lt; 90 l</v>
          </cell>
          <cell r="D397">
            <v>1</v>
          </cell>
          <cell r="E397" t="str">
            <v>P</v>
          </cell>
          <cell r="F397">
            <v>850</v>
          </cell>
          <cell r="G397">
            <v>1172.9100000000001</v>
          </cell>
          <cell r="H397">
            <v>996.97</v>
          </cell>
          <cell r="I397">
            <v>1348.84</v>
          </cell>
          <cell r="J397">
            <v>850</v>
          </cell>
          <cell r="K397">
            <v>300</v>
          </cell>
          <cell r="L397">
            <v>300</v>
          </cell>
          <cell r="M397">
            <v>1423.72</v>
          </cell>
          <cell r="N397">
            <v>1423.72</v>
          </cell>
          <cell r="O397">
            <v>1795</v>
          </cell>
          <cell r="P397">
            <v>1795</v>
          </cell>
        </row>
        <row r="398">
          <cell r="C398" t="str">
            <v>Concerne : Arrêt A4 (RAL à convenir avec l'AC de Genappe)</v>
          </cell>
        </row>
        <row r="399">
          <cell r="B399" t="str">
            <v>O7702-D*</v>
          </cell>
          <cell r="C399" t="str">
            <v>Repose de grille pour arbre en provenance du dépôt communal de l'AC de Genappe.</v>
          </cell>
          <cell r="D399">
            <v>3</v>
          </cell>
          <cell r="E399" t="str">
            <v>p</v>
          </cell>
          <cell r="F399">
            <v>250</v>
          </cell>
          <cell r="G399">
            <v>166.45</v>
          </cell>
          <cell r="H399">
            <v>141.49</v>
          </cell>
          <cell r="I399">
            <v>191.42</v>
          </cell>
          <cell r="J399">
            <v>750</v>
          </cell>
          <cell r="K399">
            <v>100</v>
          </cell>
          <cell r="L399">
            <v>300</v>
          </cell>
          <cell r="M399">
            <v>199.36</v>
          </cell>
          <cell r="N399">
            <v>598.08000000000004</v>
          </cell>
          <cell r="O399">
            <v>200</v>
          </cell>
          <cell r="P399">
            <v>600</v>
          </cell>
        </row>
        <row r="400">
          <cell r="C400" t="str">
            <v>Concerne : Arrêt A3 - "Eglise" à Genappe. Adresse du dépôt : Pavé Saint-Joseph à 1471 Genappe.</v>
          </cell>
        </row>
        <row r="401">
          <cell r="B401" t="str">
            <v>O7713*</v>
          </cell>
          <cell r="C401" t="str">
            <v>Grille en fonte pour arbre. Fourniture et pose.</v>
          </cell>
          <cell r="D401">
            <v>1</v>
          </cell>
          <cell r="E401" t="str">
            <v>p</v>
          </cell>
          <cell r="F401">
            <v>1200</v>
          </cell>
          <cell r="G401">
            <v>1016.18</v>
          </cell>
          <cell r="H401">
            <v>863.75</v>
          </cell>
          <cell r="I401">
            <v>1168.5999999999999</v>
          </cell>
          <cell r="J401">
            <v>1200</v>
          </cell>
          <cell r="K401">
            <v>400</v>
          </cell>
          <cell r="L401">
            <v>400</v>
          </cell>
          <cell r="M401">
            <v>1173.53</v>
          </cell>
          <cell r="N401">
            <v>1173.53</v>
          </cell>
          <cell r="O401">
            <v>1475</v>
          </cell>
          <cell r="P401">
            <v>1475</v>
          </cell>
        </row>
        <row r="402">
          <cell r="C402" t="str">
            <v>Concerne : Arrêt A7 - Chaussée de la Croix à Ottignies. Voir descriptif au CSC.</v>
          </cell>
        </row>
        <row r="403">
          <cell r="C403" t="str">
            <v>CHAPITRE S : SIGNALISATION  HORIZONTALE</v>
          </cell>
        </row>
        <row r="404">
          <cell r="B404" t="str">
            <v>S1190-E</v>
          </cell>
          <cell r="C404" t="str">
            <v>Travaux préparatoires aux marquages, nettoyage divers</v>
          </cell>
          <cell r="D404">
            <v>101.5</v>
          </cell>
          <cell r="E404" t="str">
            <v>m2</v>
          </cell>
          <cell r="F404">
            <v>1</v>
          </cell>
          <cell r="G404">
            <v>2.09</v>
          </cell>
          <cell r="H404">
            <v>1.78</v>
          </cell>
          <cell r="I404">
            <v>2.4</v>
          </cell>
          <cell r="J404">
            <v>101.5</v>
          </cell>
          <cell r="K404">
            <v>2</v>
          </cell>
          <cell r="L404">
            <v>203</v>
          </cell>
          <cell r="M404">
            <v>2.27</v>
          </cell>
          <cell r="N404">
            <v>230.41</v>
          </cell>
          <cell r="O404">
            <v>2</v>
          </cell>
          <cell r="P404">
            <v>203</v>
          </cell>
        </row>
        <row r="405">
          <cell r="B405" t="str">
            <v>S1210-E</v>
          </cell>
          <cell r="C405" t="str">
            <v>Travaux préparatoires aux marquages, effacement de marques peintes</v>
          </cell>
          <cell r="D405">
            <v>5</v>
          </cell>
          <cell r="E405" t="str">
            <v>m2</v>
          </cell>
          <cell r="F405">
            <v>5</v>
          </cell>
          <cell r="G405">
            <v>24.44</v>
          </cell>
          <cell r="H405">
            <v>20.77</v>
          </cell>
          <cell r="I405">
            <v>28.11</v>
          </cell>
          <cell r="J405">
            <v>25</v>
          </cell>
          <cell r="K405">
            <v>30</v>
          </cell>
          <cell r="L405">
            <v>150</v>
          </cell>
          <cell r="M405">
            <v>28.32</v>
          </cell>
          <cell r="N405">
            <v>141.6</v>
          </cell>
          <cell r="O405">
            <v>15</v>
          </cell>
          <cell r="P405">
            <v>75</v>
          </cell>
        </row>
        <row r="406">
          <cell r="B406" t="str">
            <v>S2424</v>
          </cell>
          <cell r="C406" t="str">
            <v>Marques routières permanentes : systèmes plans, films épais avec produits extrudés, ligne d'arrêt, triangle, largeur B = 50 cm</v>
          </cell>
          <cell r="D406">
            <v>1.5</v>
          </cell>
          <cell r="E406" t="str">
            <v>m2</v>
          </cell>
          <cell r="F406">
            <v>35</v>
          </cell>
          <cell r="G406">
            <v>56.77</v>
          </cell>
          <cell r="H406">
            <v>48.25</v>
          </cell>
          <cell r="I406">
            <v>65.290000000000006</v>
          </cell>
          <cell r="J406">
            <v>52.5</v>
          </cell>
          <cell r="K406">
            <v>80</v>
          </cell>
          <cell r="L406">
            <v>120</v>
          </cell>
          <cell r="M406">
            <v>45.31</v>
          </cell>
          <cell r="N406">
            <v>67.97</v>
          </cell>
          <cell r="O406">
            <v>45</v>
          </cell>
          <cell r="P406">
            <v>67.5</v>
          </cell>
        </row>
        <row r="407">
          <cell r="C407" t="str">
            <v>Concerne : Arrêt A12 - Tasnier Wavre</v>
          </cell>
        </row>
        <row r="408">
          <cell r="B408" t="str">
            <v>S3511</v>
          </cell>
          <cell r="C408" t="str">
            <v>Marques routières permanentes : systèmes profilés, films structurés préformés collés à chaud, ligne continue, largeur 10 &lt;= B &lt;= 30 cm</v>
          </cell>
          <cell r="D408">
            <v>8</v>
          </cell>
          <cell r="E408" t="str">
            <v>m2</v>
          </cell>
          <cell r="F408">
            <v>40</v>
          </cell>
          <cell r="G408">
            <v>51.1</v>
          </cell>
          <cell r="H408">
            <v>43.44</v>
          </cell>
          <cell r="I408">
            <v>58.77</v>
          </cell>
          <cell r="J408">
            <v>320</v>
          </cell>
          <cell r="K408">
            <v>80</v>
          </cell>
          <cell r="L408">
            <v>640</v>
          </cell>
          <cell r="M408">
            <v>45.31</v>
          </cell>
          <cell r="N408">
            <v>362.48</v>
          </cell>
          <cell r="O408">
            <v>28</v>
          </cell>
          <cell r="P408">
            <v>224</v>
          </cell>
        </row>
        <row r="409">
          <cell r="C409" t="str">
            <v>Concerne : Arrêts A6, A8 et A11</v>
          </cell>
        </row>
        <row r="410">
          <cell r="B410" t="str">
            <v>S3522</v>
          </cell>
          <cell r="C410" t="str">
            <v>Marques routières permanentes : systèmes profilés, films structurés préformés collés à chaud, ligne d'arrêt, largeur B = 50 cm, passage pour piéton</v>
          </cell>
          <cell r="D410">
            <v>12</v>
          </cell>
          <cell r="E410" t="str">
            <v>m2</v>
          </cell>
          <cell r="F410">
            <v>40</v>
          </cell>
          <cell r="G410">
            <v>54.1</v>
          </cell>
          <cell r="H410">
            <v>45.99</v>
          </cell>
          <cell r="I410">
            <v>62.22</v>
          </cell>
          <cell r="J410">
            <v>480</v>
          </cell>
          <cell r="K410">
            <v>80</v>
          </cell>
          <cell r="L410">
            <v>960</v>
          </cell>
          <cell r="M410">
            <v>45.31</v>
          </cell>
          <cell r="N410">
            <v>543.72</v>
          </cell>
          <cell r="O410">
            <v>37</v>
          </cell>
          <cell r="P410">
            <v>444</v>
          </cell>
        </row>
        <row r="411">
          <cell r="C411" t="str">
            <v>Concerne : Arrêt A12 - Tasnier - Wavre</v>
          </cell>
        </row>
        <row r="412">
          <cell r="B412" t="str">
            <v>S9184</v>
          </cell>
          <cell r="C412" t="str">
            <v>Fourniture avec pose de marques figuratives blanches, lettrages, autres à préciser</v>
          </cell>
          <cell r="D412">
            <v>14</v>
          </cell>
          <cell r="E412" t="str">
            <v>p</v>
          </cell>
          <cell r="F412">
            <v>210</v>
          </cell>
          <cell r="G412">
            <v>172.5</v>
          </cell>
          <cell r="H412">
            <v>146.62</v>
          </cell>
          <cell r="I412">
            <v>198.37</v>
          </cell>
          <cell r="J412">
            <v>2940</v>
          </cell>
          <cell r="K412">
            <v>180</v>
          </cell>
          <cell r="L412">
            <v>2520</v>
          </cell>
          <cell r="M412">
            <v>217.49</v>
          </cell>
          <cell r="N412">
            <v>3044.86</v>
          </cell>
          <cell r="O412">
            <v>120</v>
          </cell>
          <cell r="P412">
            <v>1680</v>
          </cell>
        </row>
        <row r="413">
          <cell r="C413" t="str">
            <v>Concerne : marquage BUS hauteur 2m (5m²) - 1 pièce = "BUS"</v>
          </cell>
        </row>
        <row r="414">
          <cell r="C414" t="str">
            <v>CHAPITRE X : TRAVAUX EN REGIE ET DIVERS</v>
          </cell>
        </row>
        <row r="415">
          <cell r="B415" t="str">
            <v>X1110</v>
          </cell>
          <cell r="C415" t="str">
            <v>Prestation d'ouvrier non qualifié</v>
          </cell>
          <cell r="D415">
            <v>10</v>
          </cell>
          <cell r="E415" t="str">
            <v>h</v>
          </cell>
          <cell r="F415">
            <v>35</v>
          </cell>
          <cell r="G415">
            <v>41.97</v>
          </cell>
          <cell r="H415">
            <v>35.67</v>
          </cell>
          <cell r="I415">
            <v>48.26</v>
          </cell>
          <cell r="J415">
            <v>350</v>
          </cell>
          <cell r="K415">
            <v>38</v>
          </cell>
          <cell r="L415">
            <v>380</v>
          </cell>
          <cell r="M415">
            <v>45.9</v>
          </cell>
          <cell r="N415">
            <v>459</v>
          </cell>
          <cell r="O415">
            <v>42</v>
          </cell>
          <cell r="P415">
            <v>420</v>
          </cell>
        </row>
        <row r="416">
          <cell r="B416" t="str">
            <v>X1120</v>
          </cell>
          <cell r="C416" t="str">
            <v>Prestation d'ouvrier spécialisé</v>
          </cell>
          <cell r="D416">
            <v>10</v>
          </cell>
          <cell r="E416" t="str">
            <v>h</v>
          </cell>
          <cell r="F416">
            <v>45</v>
          </cell>
          <cell r="G416">
            <v>43.67</v>
          </cell>
          <cell r="H416">
            <v>37.119999999999997</v>
          </cell>
          <cell r="I416">
            <v>50.22</v>
          </cell>
          <cell r="J416">
            <v>450</v>
          </cell>
          <cell r="K416">
            <v>40</v>
          </cell>
          <cell r="L416">
            <v>400</v>
          </cell>
          <cell r="M416">
            <v>46</v>
          </cell>
          <cell r="N416">
            <v>460</v>
          </cell>
          <cell r="O416">
            <v>45</v>
          </cell>
          <cell r="P416">
            <v>450</v>
          </cell>
        </row>
        <row r="417">
          <cell r="B417" t="str">
            <v>X1130</v>
          </cell>
          <cell r="C417" t="str">
            <v>Prestation d'ouvrier qualifié du 1er échelon</v>
          </cell>
          <cell r="D417">
            <v>10</v>
          </cell>
          <cell r="E417" t="str">
            <v>h</v>
          </cell>
          <cell r="F417">
            <v>41</v>
          </cell>
          <cell r="G417">
            <v>45.39</v>
          </cell>
          <cell r="H417">
            <v>38.58</v>
          </cell>
          <cell r="I417">
            <v>52.19</v>
          </cell>
          <cell r="J417">
            <v>410</v>
          </cell>
          <cell r="K417">
            <v>42</v>
          </cell>
          <cell r="L417">
            <v>420</v>
          </cell>
          <cell r="M417">
            <v>46.16</v>
          </cell>
          <cell r="N417">
            <v>461.6</v>
          </cell>
          <cell r="O417">
            <v>48</v>
          </cell>
          <cell r="P417">
            <v>480</v>
          </cell>
        </row>
        <row r="418">
          <cell r="B418" t="str">
            <v>X1140</v>
          </cell>
          <cell r="C418" t="str">
            <v>Prestation d'ouvrier qualifié du 2ème échelon</v>
          </cell>
          <cell r="D418">
            <v>12</v>
          </cell>
          <cell r="E418" t="str">
            <v>h</v>
          </cell>
          <cell r="F418">
            <v>42</v>
          </cell>
          <cell r="G418">
            <v>46.48</v>
          </cell>
          <cell r="H418">
            <v>39.51</v>
          </cell>
          <cell r="I418">
            <v>53.45</v>
          </cell>
          <cell r="J418">
            <v>504</v>
          </cell>
          <cell r="K418">
            <v>44</v>
          </cell>
          <cell r="L418">
            <v>528</v>
          </cell>
          <cell r="M418">
            <v>46.44</v>
          </cell>
          <cell r="N418">
            <v>557.28</v>
          </cell>
          <cell r="O418">
            <v>49</v>
          </cell>
          <cell r="P418">
            <v>588</v>
          </cell>
        </row>
        <row r="419">
          <cell r="B419" t="str">
            <v>X2120</v>
          </cell>
          <cell r="C419" t="str">
            <v>Utilisation d'un camion de charge utile comprise entre 10 t et 15 t</v>
          </cell>
          <cell r="D419">
            <v>10</v>
          </cell>
          <cell r="E419" t="str">
            <v>h</v>
          </cell>
          <cell r="F419">
            <v>65</v>
          </cell>
          <cell r="G419">
            <v>59.63</v>
          </cell>
          <cell r="H419">
            <v>50.69</v>
          </cell>
          <cell r="I419">
            <v>68.58</v>
          </cell>
          <cell r="J419">
            <v>650</v>
          </cell>
          <cell r="K419">
            <v>45</v>
          </cell>
          <cell r="L419">
            <v>450</v>
          </cell>
          <cell r="M419">
            <v>58.9</v>
          </cell>
          <cell r="N419">
            <v>589</v>
          </cell>
          <cell r="O419">
            <v>75</v>
          </cell>
          <cell r="P419">
            <v>750</v>
          </cell>
        </row>
        <row r="420">
          <cell r="B420" t="str">
            <v>X2220</v>
          </cell>
          <cell r="C420" t="str">
            <v>Utilisation d'un engin de terrassement, puissance comprise entre 50 KW et 75 KW</v>
          </cell>
          <cell r="D420">
            <v>10</v>
          </cell>
          <cell r="E420" t="str">
            <v>h</v>
          </cell>
          <cell r="F420">
            <v>70</v>
          </cell>
          <cell r="G420">
            <v>68.41</v>
          </cell>
          <cell r="H420">
            <v>58.15</v>
          </cell>
          <cell r="I420">
            <v>78.67</v>
          </cell>
          <cell r="J420">
            <v>700</v>
          </cell>
          <cell r="K420">
            <v>40</v>
          </cell>
          <cell r="L420">
            <v>400</v>
          </cell>
          <cell r="M420">
            <v>87.22</v>
          </cell>
          <cell r="N420">
            <v>872.2</v>
          </cell>
          <cell r="O420">
            <v>78</v>
          </cell>
          <cell r="P420">
            <v>780</v>
          </cell>
        </row>
        <row r="421">
          <cell r="B421" t="str">
            <v>X2310</v>
          </cell>
          <cell r="C421" t="str">
            <v>Utilisation d'un rouleau vibrant de masse inférieure à 1 t</v>
          </cell>
          <cell r="D421">
            <v>10</v>
          </cell>
          <cell r="E421" t="str">
            <v>h</v>
          </cell>
          <cell r="F421">
            <v>30</v>
          </cell>
          <cell r="G421">
            <v>45.74</v>
          </cell>
          <cell r="H421">
            <v>38.880000000000003</v>
          </cell>
          <cell r="I421">
            <v>52.6</v>
          </cell>
          <cell r="J421">
            <v>300</v>
          </cell>
          <cell r="K421">
            <v>15</v>
          </cell>
          <cell r="L421">
            <v>150</v>
          </cell>
          <cell r="M421">
            <v>57.23</v>
          </cell>
          <cell r="N421">
            <v>572.29999999999995</v>
          </cell>
          <cell r="O421">
            <v>65</v>
          </cell>
          <cell r="P421">
            <v>650</v>
          </cell>
        </row>
        <row r="422">
          <cell r="B422" t="str">
            <v>X2510-E</v>
          </cell>
          <cell r="C422" t="str">
            <v>Utilisation d'une balayeuse-aspiratrice à ramassage automatique, en vue d'une évacuation</v>
          </cell>
          <cell r="D422">
            <v>5</v>
          </cell>
          <cell r="E422" t="str">
            <v>h</v>
          </cell>
          <cell r="F422">
            <v>65</v>
          </cell>
          <cell r="G422">
            <v>129.87</v>
          </cell>
          <cell r="H422">
            <v>110.39</v>
          </cell>
          <cell r="I422">
            <v>149.35</v>
          </cell>
          <cell r="J422">
            <v>325</v>
          </cell>
          <cell r="K422">
            <v>115</v>
          </cell>
          <cell r="L422">
            <v>575</v>
          </cell>
          <cell r="M422">
            <v>124.6</v>
          </cell>
          <cell r="N422">
            <v>623</v>
          </cell>
          <cell r="O422">
            <v>150</v>
          </cell>
          <cell r="P422">
            <v>750</v>
          </cell>
        </row>
        <row r="423">
          <cell r="B423" t="str">
            <v>X5230</v>
          </cell>
          <cell r="C423" t="str">
            <v>Plans après travaux sur support informatique et copie sur support papier, en 3 exemplaires</v>
          </cell>
          <cell r="D423">
            <v>1</v>
          </cell>
          <cell r="E423" t="str">
            <v>PG</v>
          </cell>
          <cell r="F423">
            <v>2500</v>
          </cell>
          <cell r="G423">
            <v>2815.05</v>
          </cell>
          <cell r="H423">
            <v>2392.79</v>
          </cell>
          <cell r="I423">
            <v>3237.31</v>
          </cell>
          <cell r="J423">
            <v>2500</v>
          </cell>
          <cell r="K423">
            <v>1500</v>
          </cell>
          <cell r="L423">
            <v>1500</v>
          </cell>
          <cell r="M423">
            <v>2945.15</v>
          </cell>
          <cell r="N423">
            <v>2945.15</v>
          </cell>
          <cell r="O423">
            <v>4000</v>
          </cell>
          <cell r="P423">
            <v>4000</v>
          </cell>
        </row>
        <row r="424">
          <cell r="C424" t="str">
            <v>Concerne : plan as-built pour l'ensemble des arrêts.</v>
          </cell>
        </row>
        <row r="425">
          <cell r="B425" t="str">
            <v>X5310</v>
          </cell>
          <cell r="C425" t="str">
            <v>Etat des lieux à la requête du pouvoir adjudicataire, d'objets définis dans les documents d'adjudication, situés dans le voisinage du chantier</v>
          </cell>
          <cell r="D425">
            <v>1</v>
          </cell>
          <cell r="E425" t="str">
            <v>PG</v>
          </cell>
          <cell r="F425">
            <v>2500</v>
          </cell>
          <cell r="G425">
            <v>1521.03</v>
          </cell>
          <cell r="H425">
            <v>1292.8800000000001</v>
          </cell>
          <cell r="I425">
            <v>1749.18</v>
          </cell>
          <cell r="J425">
            <v>2500</v>
          </cell>
          <cell r="K425">
            <v>1500</v>
          </cell>
          <cell r="L425">
            <v>1500</v>
          </cell>
          <cell r="M425">
            <v>1813.09</v>
          </cell>
          <cell r="N425">
            <v>1813.09</v>
          </cell>
          <cell r="O425">
            <v>1250</v>
          </cell>
          <cell r="P425">
            <v>1250</v>
          </cell>
        </row>
        <row r="426">
          <cell r="C426" t="str">
            <v>Concerne : états des lieux des arrêts et de leurs abords</v>
          </cell>
        </row>
        <row r="427">
          <cell r="B427" t="str">
            <v>X9001*</v>
          </cell>
          <cell r="C427" t="str">
            <v>Détermination de la portance du sol en corps de remblaiEssais à la plaque de 200cm²</v>
          </cell>
          <cell r="D427">
            <v>3</v>
          </cell>
          <cell r="E427" t="str">
            <v>p</v>
          </cell>
          <cell r="F427">
            <v>125</v>
          </cell>
          <cell r="G427">
            <v>236.06</v>
          </cell>
          <cell r="H427">
            <v>200.65</v>
          </cell>
          <cell r="I427">
            <v>271.47000000000003</v>
          </cell>
          <cell r="J427">
            <v>375</v>
          </cell>
          <cell r="K427">
            <v>175</v>
          </cell>
          <cell r="L427">
            <v>525</v>
          </cell>
          <cell r="M427">
            <v>283.19</v>
          </cell>
          <cell r="N427">
            <v>849.57</v>
          </cell>
          <cell r="O427">
            <v>250</v>
          </cell>
          <cell r="P427">
            <v>750</v>
          </cell>
        </row>
        <row r="428">
          <cell r="C428" t="str">
            <v>Conforme aux prescriptions du cahier spécial des charges</v>
          </cell>
        </row>
        <row r="429">
          <cell r="B429" t="str">
            <v>X9002*</v>
          </cell>
          <cell r="C429" t="str">
            <v>Détermination de la portance du sol en fond de coffreEssais à la plaque de 200cm²</v>
          </cell>
          <cell r="D429">
            <v>3</v>
          </cell>
          <cell r="E429" t="str">
            <v>p</v>
          </cell>
          <cell r="F429">
            <v>125</v>
          </cell>
          <cell r="G429">
            <v>236.06</v>
          </cell>
          <cell r="H429">
            <v>200.65</v>
          </cell>
          <cell r="I429">
            <v>271.47000000000003</v>
          </cell>
          <cell r="J429">
            <v>375</v>
          </cell>
          <cell r="K429">
            <v>175</v>
          </cell>
          <cell r="L429">
            <v>525</v>
          </cell>
          <cell r="M429">
            <v>283.19</v>
          </cell>
          <cell r="N429">
            <v>849.57</v>
          </cell>
          <cell r="O429">
            <v>250</v>
          </cell>
          <cell r="P429">
            <v>750</v>
          </cell>
        </row>
        <row r="430">
          <cell r="C430" t="str">
            <v>Conforme aux prescriptions du cahier spécial des charges</v>
          </cell>
        </row>
        <row r="431">
          <cell r="B431" t="str">
            <v>X9112</v>
          </cell>
          <cell r="C431" t="str">
            <v>Somme réservée pour frais de réception technique a posteriori</v>
          </cell>
          <cell r="D431">
            <v>5000</v>
          </cell>
          <cell r="E431" t="str">
            <v>EUR</v>
          </cell>
          <cell r="F431">
            <v>1</v>
          </cell>
          <cell r="G431">
            <v>1</v>
          </cell>
          <cell r="H431">
            <v>0.85</v>
          </cell>
          <cell r="I431">
            <v>1.1499999999999999</v>
          </cell>
          <cell r="J431">
            <v>5000</v>
          </cell>
          <cell r="K431">
            <v>1</v>
          </cell>
          <cell r="L431">
            <v>5000</v>
          </cell>
          <cell r="M431">
            <v>1</v>
          </cell>
          <cell r="N431">
            <v>5000</v>
          </cell>
          <cell r="O431">
            <v>1</v>
          </cell>
          <cell r="P431">
            <v>5000</v>
          </cell>
        </row>
        <row r="432">
          <cell r="C432" t="str">
            <v>Concerne : essais et contre-essais</v>
          </cell>
        </row>
        <row r="434">
          <cell r="C434" t="str">
            <v>Total :</v>
          </cell>
          <cell r="J434">
            <v>219496.84</v>
          </cell>
          <cell r="L434">
            <v>232288.63</v>
          </cell>
          <cell r="N434">
            <v>245486.64</v>
          </cell>
          <cell r="P434">
            <v>287740</v>
          </cell>
        </row>
        <row r="435">
          <cell r="C435" t="str">
            <v>TVA :</v>
          </cell>
          <cell r="J435">
            <v>0</v>
          </cell>
          <cell r="L435">
            <v>0</v>
          </cell>
          <cell r="N435">
            <v>0</v>
          </cell>
          <cell r="P435">
            <v>0</v>
          </cell>
        </row>
        <row r="436">
          <cell r="C436" t="str">
            <v>Total TVAC :</v>
          </cell>
          <cell r="J436">
            <v>219496.84</v>
          </cell>
          <cell r="L436">
            <v>232288.63</v>
          </cell>
          <cell r="N436">
            <v>245486.64</v>
          </cell>
          <cell r="P436">
            <v>287740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3P"/>
    </sheetNames>
    <sheetDataSet>
      <sheetData sheetId="0">
        <row r="2">
          <cell r="C2" t="str">
            <v>Travaux d'aménagements d'infrastructures visant à rendre les arrêts de bus TEC accessibles aux personnes à mobilité réduite sur les lignes 19,20 et 31 du TEC Brabant Wallon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3P"/>
    </sheetNames>
    <sheetDataSet>
      <sheetData sheetId="0">
        <row r="4">
          <cell r="B4" t="str">
            <v>D1320-C</v>
          </cell>
          <cell r="D4">
            <v>12</v>
          </cell>
          <cell r="E4" t="str">
            <v>m2</v>
          </cell>
        </row>
        <row r="6">
          <cell r="B6" t="str">
            <v>D2200-C</v>
          </cell>
          <cell r="D6">
            <v>15</v>
          </cell>
          <cell r="E6" t="str">
            <v>m</v>
          </cell>
        </row>
        <row r="8">
          <cell r="B8" t="str">
            <v>D2200-E</v>
          </cell>
          <cell r="D8">
            <v>8</v>
          </cell>
          <cell r="E8" t="str">
            <v>m</v>
          </cell>
        </row>
        <row r="10">
          <cell r="B10" t="str">
            <v>D3312-RE</v>
          </cell>
          <cell r="D10">
            <v>140</v>
          </cell>
          <cell r="E10" t="str">
            <v>m2</v>
          </cell>
        </row>
        <row r="12">
          <cell r="B12" t="str">
            <v>D3910-E</v>
          </cell>
          <cell r="D12">
            <v>140</v>
          </cell>
          <cell r="E12" t="str">
            <v>m2</v>
          </cell>
        </row>
        <row r="14">
          <cell r="B14" t="str">
            <v>D4111</v>
          </cell>
          <cell r="D14">
            <v>150</v>
          </cell>
          <cell r="E14" t="str">
            <v>m</v>
          </cell>
        </row>
        <row r="16">
          <cell r="B16" t="str">
            <v>D4113</v>
          </cell>
          <cell r="D16">
            <v>245</v>
          </cell>
          <cell r="E16" t="str">
            <v>m</v>
          </cell>
        </row>
        <row r="18">
          <cell r="B18" t="str">
            <v>D4125</v>
          </cell>
          <cell r="D18">
            <v>30</v>
          </cell>
          <cell r="E18" t="str">
            <v>m</v>
          </cell>
        </row>
        <row r="20">
          <cell r="B20" t="str">
            <v>D4311-E</v>
          </cell>
          <cell r="D20">
            <v>70</v>
          </cell>
          <cell r="E20" t="str">
            <v>m2</v>
          </cell>
        </row>
        <row r="22">
          <cell r="B22" t="str">
            <v>D4321-E</v>
          </cell>
          <cell r="D22">
            <v>430</v>
          </cell>
          <cell r="E22" t="str">
            <v>m2</v>
          </cell>
        </row>
        <row r="24">
          <cell r="B24" t="str">
            <v>D4332-E</v>
          </cell>
          <cell r="D24">
            <v>18</v>
          </cell>
          <cell r="E24" t="str">
            <v>m2</v>
          </cell>
        </row>
        <row r="26">
          <cell r="B26" t="str">
            <v>D4620-E</v>
          </cell>
          <cell r="D26">
            <v>90</v>
          </cell>
          <cell r="E26" t="str">
            <v>m3</v>
          </cell>
        </row>
        <row r="28">
          <cell r="B28" t="str">
            <v>D5112-E</v>
          </cell>
          <cell r="D28">
            <v>260</v>
          </cell>
          <cell r="E28" t="str">
            <v>m2</v>
          </cell>
        </row>
        <row r="29">
          <cell r="B29" t="str">
            <v>D5112-E</v>
          </cell>
          <cell r="D29">
            <v>625</v>
          </cell>
          <cell r="E29" t="str">
            <v>m2</v>
          </cell>
        </row>
        <row r="30">
          <cell r="B30" t="str">
            <v>D5112-E</v>
          </cell>
          <cell r="D30">
            <v>10</v>
          </cell>
          <cell r="E30" t="str">
            <v>m2</v>
          </cell>
        </row>
        <row r="32">
          <cell r="B32" t="str">
            <v>D5112-E</v>
          </cell>
          <cell r="D32">
            <v>350</v>
          </cell>
          <cell r="E32" t="str">
            <v>m2</v>
          </cell>
        </row>
        <row r="33">
          <cell r="B33" t="str">
            <v>D5141-E</v>
          </cell>
          <cell r="D33">
            <v>70</v>
          </cell>
          <cell r="E33" t="str">
            <v>m2</v>
          </cell>
        </row>
        <row r="34">
          <cell r="B34" t="str">
            <v>D5160-E</v>
          </cell>
          <cell r="D34">
            <v>11</v>
          </cell>
          <cell r="E34" t="str">
            <v>m3</v>
          </cell>
        </row>
        <row r="35">
          <cell r="B35" t="str">
            <v>D5331-E</v>
          </cell>
          <cell r="D35">
            <v>40</v>
          </cell>
          <cell r="E35" t="str">
            <v>m3</v>
          </cell>
        </row>
        <row r="37">
          <cell r="B37" t="str">
            <v>D5332-E</v>
          </cell>
          <cell r="D37">
            <v>135</v>
          </cell>
          <cell r="E37" t="str">
            <v>m3</v>
          </cell>
        </row>
        <row r="39">
          <cell r="B39" t="str">
            <v>D6110-E</v>
          </cell>
          <cell r="D39">
            <v>80</v>
          </cell>
          <cell r="E39" t="str">
            <v>m</v>
          </cell>
        </row>
        <row r="41">
          <cell r="B41" t="str">
            <v>D6120-E</v>
          </cell>
          <cell r="D41">
            <v>545</v>
          </cell>
          <cell r="E41" t="str">
            <v>m</v>
          </cell>
        </row>
        <row r="42">
          <cell r="B42" t="str">
            <v>D6210-C</v>
          </cell>
          <cell r="D42">
            <v>2</v>
          </cell>
          <cell r="E42" t="str">
            <v>m</v>
          </cell>
        </row>
        <row r="44">
          <cell r="B44" t="str">
            <v>D6312-E</v>
          </cell>
          <cell r="D44">
            <v>55</v>
          </cell>
          <cell r="E44" t="str">
            <v>m2</v>
          </cell>
        </row>
        <row r="46">
          <cell r="B46" t="str">
            <v>D6322-E</v>
          </cell>
          <cell r="D46">
            <v>25</v>
          </cell>
          <cell r="E46" t="str">
            <v>m</v>
          </cell>
        </row>
        <row r="48">
          <cell r="B48" t="str">
            <v>D6323-E</v>
          </cell>
          <cell r="D48">
            <v>25</v>
          </cell>
          <cell r="E48" t="str">
            <v>m</v>
          </cell>
        </row>
        <row r="50">
          <cell r="B50" t="str">
            <v>D6332-E</v>
          </cell>
          <cell r="D50">
            <v>70</v>
          </cell>
          <cell r="E50" t="str">
            <v>m</v>
          </cell>
        </row>
        <row r="52">
          <cell r="B52" t="str">
            <v>D6333-E</v>
          </cell>
          <cell r="D52">
            <v>25</v>
          </cell>
          <cell r="E52" t="str">
            <v>m</v>
          </cell>
        </row>
        <row r="54">
          <cell r="B54" t="str">
            <v>D6340-E</v>
          </cell>
          <cell r="D54">
            <v>30</v>
          </cell>
          <cell r="E54" t="str">
            <v>m2</v>
          </cell>
        </row>
        <row r="56">
          <cell r="B56" t="str">
            <v>D6910-E</v>
          </cell>
          <cell r="D56">
            <v>125</v>
          </cell>
          <cell r="E56" t="str">
            <v>m3</v>
          </cell>
        </row>
        <row r="57">
          <cell r="B57" t="str">
            <v>D7110-E</v>
          </cell>
          <cell r="D57">
            <v>3</v>
          </cell>
          <cell r="E57" t="str">
            <v>p</v>
          </cell>
        </row>
        <row r="59">
          <cell r="B59" t="str">
            <v>D7210-C</v>
          </cell>
          <cell r="D59">
            <v>1</v>
          </cell>
          <cell r="E59" t="str">
            <v>p</v>
          </cell>
        </row>
        <row r="61">
          <cell r="B61" t="str">
            <v>D7220-C</v>
          </cell>
          <cell r="D61">
            <v>2</v>
          </cell>
          <cell r="E61" t="str">
            <v>p</v>
          </cell>
        </row>
        <row r="63">
          <cell r="B63" t="str">
            <v>D7230-C</v>
          </cell>
          <cell r="D63">
            <v>4</v>
          </cell>
          <cell r="E63" t="str">
            <v>p</v>
          </cell>
        </row>
        <row r="65">
          <cell r="B65" t="str">
            <v>D7230-C</v>
          </cell>
          <cell r="D65">
            <v>3</v>
          </cell>
          <cell r="E65" t="str">
            <v>p</v>
          </cell>
        </row>
        <row r="67">
          <cell r="B67" t="str">
            <v>D7230-D</v>
          </cell>
          <cell r="D67">
            <v>1</v>
          </cell>
          <cell r="E67" t="str">
            <v>p</v>
          </cell>
        </row>
        <row r="69">
          <cell r="B69" t="str">
            <v>D7311-E</v>
          </cell>
          <cell r="D69">
            <v>10</v>
          </cell>
          <cell r="E69" t="str">
            <v>m3</v>
          </cell>
        </row>
        <row r="71">
          <cell r="B71" t="str">
            <v>D7312-E</v>
          </cell>
          <cell r="D71">
            <v>10</v>
          </cell>
          <cell r="E71" t="str">
            <v>m3</v>
          </cell>
        </row>
        <row r="73">
          <cell r="B73" t="str">
            <v>D8110-E</v>
          </cell>
          <cell r="D73">
            <v>36</v>
          </cell>
          <cell r="E73" t="str">
            <v>p</v>
          </cell>
        </row>
        <row r="75">
          <cell r="B75" t="str">
            <v>D8311-E</v>
          </cell>
          <cell r="D75">
            <v>10</v>
          </cell>
          <cell r="E75" t="str">
            <v>p</v>
          </cell>
        </row>
        <row r="77">
          <cell r="B77" t="str">
            <v>D8411-C</v>
          </cell>
          <cell r="D77">
            <v>6</v>
          </cell>
          <cell r="E77" t="str">
            <v>p</v>
          </cell>
        </row>
        <row r="79">
          <cell r="B79" t="str">
            <v>D8411-C</v>
          </cell>
          <cell r="D79">
            <v>18</v>
          </cell>
          <cell r="E79" t="str">
            <v>p</v>
          </cell>
        </row>
        <row r="81">
          <cell r="B81" t="str">
            <v>D8422-C</v>
          </cell>
          <cell r="D81">
            <v>1</v>
          </cell>
          <cell r="E81" t="str">
            <v>p</v>
          </cell>
        </row>
        <row r="83">
          <cell r="B83" t="str">
            <v>D8431-C</v>
          </cell>
          <cell r="D83">
            <v>1</v>
          </cell>
          <cell r="E83" t="str">
            <v>p</v>
          </cell>
        </row>
        <row r="85">
          <cell r="B85" t="str">
            <v>D8710-D</v>
          </cell>
          <cell r="D85">
            <v>1</v>
          </cell>
          <cell r="E85" t="str">
            <v>p</v>
          </cell>
        </row>
        <row r="87">
          <cell r="B87" t="str">
            <v>D9100</v>
          </cell>
          <cell r="D87">
            <v>200</v>
          </cell>
          <cell r="E87" t="str">
            <v>EUR</v>
          </cell>
        </row>
        <row r="89">
          <cell r="B89" t="str">
            <v>D9100</v>
          </cell>
          <cell r="D89">
            <v>500</v>
          </cell>
          <cell r="E89" t="str">
            <v>EUR</v>
          </cell>
        </row>
        <row r="90">
          <cell r="B90" t="str">
            <v>D9310</v>
          </cell>
          <cell r="D90">
            <v>82.25</v>
          </cell>
          <cell r="E90" t="str">
            <v>t</v>
          </cell>
        </row>
        <row r="92">
          <cell r="B92" t="str">
            <v>D9321</v>
          </cell>
          <cell r="D92">
            <v>321.084</v>
          </cell>
          <cell r="E92" t="str">
            <v>t</v>
          </cell>
        </row>
        <row r="94">
          <cell r="B94" t="str">
            <v>D9323</v>
          </cell>
          <cell r="D94">
            <v>441</v>
          </cell>
          <cell r="E94" t="str">
            <v>t</v>
          </cell>
        </row>
        <row r="96">
          <cell r="B96" t="str">
            <v>D9330</v>
          </cell>
          <cell r="D96">
            <v>14.4</v>
          </cell>
          <cell r="E96" t="str">
            <v>t</v>
          </cell>
        </row>
        <row r="98">
          <cell r="B98" t="str">
            <v>D9341</v>
          </cell>
          <cell r="D98">
            <v>0.7</v>
          </cell>
          <cell r="E98" t="str">
            <v>t</v>
          </cell>
        </row>
        <row r="100">
          <cell r="B100" t="str">
            <v>D9342</v>
          </cell>
          <cell r="D100">
            <v>0.08</v>
          </cell>
          <cell r="E100" t="str">
            <v>t</v>
          </cell>
        </row>
        <row r="102">
          <cell r="B102" t="str">
            <v>D9360</v>
          </cell>
          <cell r="D102">
            <v>365.346</v>
          </cell>
          <cell r="E102" t="str">
            <v>t</v>
          </cell>
        </row>
        <row r="104">
          <cell r="B104" t="str">
            <v>D9411</v>
          </cell>
          <cell r="D104">
            <v>5.88</v>
          </cell>
          <cell r="E104" t="str">
            <v>m3</v>
          </cell>
        </row>
        <row r="106">
          <cell r="B106" t="str">
            <v>D9420</v>
          </cell>
          <cell r="D106">
            <v>108.7</v>
          </cell>
          <cell r="E106" t="str">
            <v>m3</v>
          </cell>
        </row>
        <row r="108">
          <cell r="B108" t="str">
            <v>D9421</v>
          </cell>
          <cell r="D108">
            <v>24.8</v>
          </cell>
          <cell r="E108" t="str">
            <v>m3</v>
          </cell>
        </row>
        <row r="110">
          <cell r="B110" t="str">
            <v>D9440</v>
          </cell>
          <cell r="D110">
            <v>13.5</v>
          </cell>
          <cell r="E110" t="str">
            <v>m3</v>
          </cell>
        </row>
        <row r="112">
          <cell r="B112" t="str">
            <v>D9450</v>
          </cell>
          <cell r="D112">
            <v>104</v>
          </cell>
          <cell r="E112" t="str">
            <v>m3</v>
          </cell>
        </row>
        <row r="115">
          <cell r="B115" t="str">
            <v>E1201*</v>
          </cell>
          <cell r="D115">
            <v>20</v>
          </cell>
          <cell r="E115" t="str">
            <v>m</v>
          </cell>
        </row>
        <row r="117">
          <cell r="B117" t="str">
            <v>E1202*</v>
          </cell>
          <cell r="D117">
            <v>20</v>
          </cell>
          <cell r="E117" t="str">
            <v>m</v>
          </cell>
        </row>
        <row r="119">
          <cell r="B119" t="str">
            <v>E1203*</v>
          </cell>
          <cell r="D119">
            <v>30</v>
          </cell>
          <cell r="E119" t="str">
            <v>m3</v>
          </cell>
        </row>
        <row r="121">
          <cell r="B121" t="str">
            <v>E2100-C</v>
          </cell>
          <cell r="D121">
            <v>4</v>
          </cell>
          <cell r="E121" t="str">
            <v>m3</v>
          </cell>
        </row>
        <row r="123">
          <cell r="B123" t="str">
            <v>E2100-E</v>
          </cell>
          <cell r="D123">
            <v>31</v>
          </cell>
          <cell r="E123" t="str">
            <v>m3</v>
          </cell>
        </row>
        <row r="124">
          <cell r="B124" t="str">
            <v>E2200-C</v>
          </cell>
          <cell r="D124">
            <v>7</v>
          </cell>
          <cell r="E124" t="str">
            <v>m3</v>
          </cell>
        </row>
        <row r="126">
          <cell r="B126" t="str">
            <v>E2200-E</v>
          </cell>
          <cell r="D126">
            <v>75</v>
          </cell>
          <cell r="E126" t="str">
            <v>m3</v>
          </cell>
        </row>
        <row r="128">
          <cell r="B128" t="str">
            <v>E3110-C</v>
          </cell>
          <cell r="D128">
            <v>4</v>
          </cell>
          <cell r="E128" t="str">
            <v>m3</v>
          </cell>
        </row>
        <row r="130">
          <cell r="B130" t="str">
            <v>E3310</v>
          </cell>
          <cell r="D130">
            <v>110</v>
          </cell>
          <cell r="E130" t="str">
            <v>m3</v>
          </cell>
        </row>
        <row r="132">
          <cell r="B132" t="str">
            <v>E3320-C</v>
          </cell>
          <cell r="D132">
            <v>7</v>
          </cell>
          <cell r="E132" t="str">
            <v>m3</v>
          </cell>
        </row>
        <row r="133">
          <cell r="B133" t="str">
            <v>E6111</v>
          </cell>
          <cell r="D133">
            <v>5</v>
          </cell>
          <cell r="E133" t="str">
            <v>m</v>
          </cell>
        </row>
        <row r="135">
          <cell r="B135" t="str">
            <v>E6211</v>
          </cell>
          <cell r="D135">
            <v>40</v>
          </cell>
          <cell r="E135" t="str">
            <v>m</v>
          </cell>
        </row>
        <row r="137">
          <cell r="B137" t="str">
            <v>E9110-E</v>
          </cell>
          <cell r="D137">
            <v>80</v>
          </cell>
          <cell r="E137" t="str">
            <v>m3</v>
          </cell>
        </row>
        <row r="139">
          <cell r="B139" t="str">
            <v>E9132</v>
          </cell>
          <cell r="D139">
            <v>50</v>
          </cell>
          <cell r="E139" t="str">
            <v>m3</v>
          </cell>
        </row>
        <row r="142">
          <cell r="B142" t="str">
            <v>F1110</v>
          </cell>
          <cell r="D142">
            <v>2025</v>
          </cell>
          <cell r="E142" t="str">
            <v>m2</v>
          </cell>
        </row>
        <row r="144">
          <cell r="B144" t="str">
            <v>F1200</v>
          </cell>
          <cell r="D144">
            <v>2025</v>
          </cell>
          <cell r="E144" t="str">
            <v>m2</v>
          </cell>
        </row>
        <row r="145">
          <cell r="B145" t="str">
            <v>F1400-E</v>
          </cell>
          <cell r="D145">
            <v>50</v>
          </cell>
          <cell r="E145" t="str">
            <v>m3</v>
          </cell>
        </row>
        <row r="147">
          <cell r="B147" t="str">
            <v>F1511</v>
          </cell>
          <cell r="D147">
            <v>1530</v>
          </cell>
          <cell r="E147" t="str">
            <v>m2</v>
          </cell>
        </row>
        <row r="148">
          <cell r="B148" t="str">
            <v>F1521-F</v>
          </cell>
          <cell r="D148">
            <v>50</v>
          </cell>
          <cell r="E148" t="str">
            <v>t</v>
          </cell>
        </row>
        <row r="149">
          <cell r="B149" t="str">
            <v>F2430</v>
          </cell>
          <cell r="D149">
            <v>150</v>
          </cell>
          <cell r="E149" t="str">
            <v>m2</v>
          </cell>
        </row>
        <row r="150">
          <cell r="B150" t="str">
            <v>F3332</v>
          </cell>
          <cell r="D150">
            <v>180</v>
          </cell>
          <cell r="E150" t="str">
            <v>m2</v>
          </cell>
        </row>
        <row r="152">
          <cell r="B152" t="str">
            <v>F3334</v>
          </cell>
          <cell r="D152">
            <v>145</v>
          </cell>
          <cell r="E152" t="str">
            <v>m2</v>
          </cell>
        </row>
        <row r="153">
          <cell r="B153" t="str">
            <v>F3335</v>
          </cell>
          <cell r="D153">
            <v>20</v>
          </cell>
          <cell r="E153" t="str">
            <v>m2</v>
          </cell>
        </row>
        <row r="155">
          <cell r="B155" t="str">
            <v>F4412</v>
          </cell>
          <cell r="D155">
            <v>1530</v>
          </cell>
          <cell r="E155" t="str">
            <v>m2</v>
          </cell>
        </row>
        <row r="157">
          <cell r="B157" t="str">
            <v>F4422</v>
          </cell>
          <cell r="D157">
            <v>182</v>
          </cell>
          <cell r="E157" t="str">
            <v>m</v>
          </cell>
        </row>
        <row r="159">
          <cell r="B159" t="str">
            <v>F4423</v>
          </cell>
          <cell r="D159">
            <v>883</v>
          </cell>
          <cell r="E159" t="str">
            <v>m</v>
          </cell>
        </row>
        <row r="162">
          <cell r="B162" t="str">
            <v>G2111</v>
          </cell>
          <cell r="D162">
            <v>225</v>
          </cell>
          <cell r="E162" t="str">
            <v>m2</v>
          </cell>
        </row>
        <row r="164">
          <cell r="B164" t="str">
            <v>G2611</v>
          </cell>
          <cell r="D164">
            <v>130</v>
          </cell>
          <cell r="E164" t="str">
            <v>m2</v>
          </cell>
        </row>
        <row r="166">
          <cell r="B166" t="str">
            <v>G5221</v>
          </cell>
          <cell r="D166">
            <v>130</v>
          </cell>
          <cell r="E166" t="str">
            <v>m2</v>
          </cell>
        </row>
        <row r="167">
          <cell r="B167" t="str">
            <v>G5232</v>
          </cell>
          <cell r="D167">
            <v>80</v>
          </cell>
          <cell r="E167" t="str">
            <v>m2</v>
          </cell>
        </row>
        <row r="168">
          <cell r="B168" t="str">
            <v>G5311</v>
          </cell>
          <cell r="D168">
            <v>250</v>
          </cell>
          <cell r="E168" t="str">
            <v>m</v>
          </cell>
        </row>
        <row r="170">
          <cell r="B170" t="str">
            <v>G5313</v>
          </cell>
          <cell r="D170">
            <v>115</v>
          </cell>
          <cell r="E170" t="str">
            <v>m</v>
          </cell>
        </row>
        <row r="172">
          <cell r="B172" t="str">
            <v>G8111</v>
          </cell>
          <cell r="D172">
            <v>80</v>
          </cell>
          <cell r="E172" t="str">
            <v>m2</v>
          </cell>
        </row>
        <row r="174">
          <cell r="B174" t="str">
            <v>G8196*</v>
          </cell>
          <cell r="D174">
            <v>12</v>
          </cell>
          <cell r="E174" t="str">
            <v>m</v>
          </cell>
        </row>
        <row r="176">
          <cell r="B176" t="str">
            <v>G8222</v>
          </cell>
          <cell r="D176">
            <v>30</v>
          </cell>
          <cell r="E176" t="str">
            <v>m2</v>
          </cell>
        </row>
        <row r="178">
          <cell r="B178" t="str">
            <v>G8222</v>
          </cell>
          <cell r="D178">
            <v>330</v>
          </cell>
          <cell r="E178" t="str">
            <v>m2</v>
          </cell>
        </row>
        <row r="180">
          <cell r="B180" t="str">
            <v>G8283*</v>
          </cell>
          <cell r="D180">
            <v>60</v>
          </cell>
          <cell r="E180" t="str">
            <v>m</v>
          </cell>
        </row>
        <row r="182">
          <cell r="B182" t="str">
            <v>G8511</v>
          </cell>
          <cell r="D182">
            <v>1005</v>
          </cell>
          <cell r="E182" t="str">
            <v>m2</v>
          </cell>
        </row>
        <row r="184">
          <cell r="B184" t="str">
            <v>G8511</v>
          </cell>
          <cell r="D184">
            <v>46</v>
          </cell>
          <cell r="E184" t="str">
            <v>m2</v>
          </cell>
        </row>
        <row r="186">
          <cell r="B186" t="str">
            <v>G8511</v>
          </cell>
          <cell r="D186">
            <v>140</v>
          </cell>
          <cell r="E186" t="str">
            <v>m2</v>
          </cell>
        </row>
        <row r="188">
          <cell r="B188" t="str">
            <v>G8560</v>
          </cell>
          <cell r="D188">
            <v>950</v>
          </cell>
          <cell r="E188" t="str">
            <v>m</v>
          </cell>
        </row>
        <row r="189">
          <cell r="B189" t="str">
            <v>G8581</v>
          </cell>
          <cell r="D189">
            <v>1005</v>
          </cell>
          <cell r="E189" t="str">
            <v>m2</v>
          </cell>
        </row>
        <row r="191">
          <cell r="B191" t="str">
            <v>G8584</v>
          </cell>
          <cell r="D191">
            <v>46</v>
          </cell>
          <cell r="E191" t="str">
            <v>m2</v>
          </cell>
        </row>
        <row r="193">
          <cell r="B193" t="str">
            <v>G8723</v>
          </cell>
          <cell r="D193">
            <v>300</v>
          </cell>
          <cell r="E193" t="str">
            <v>m2</v>
          </cell>
        </row>
        <row r="195">
          <cell r="B195" t="str">
            <v>G8729</v>
          </cell>
          <cell r="D195">
            <v>220</v>
          </cell>
          <cell r="E195" t="str">
            <v>m</v>
          </cell>
        </row>
        <row r="197">
          <cell r="B197" t="str">
            <v>G8832</v>
          </cell>
          <cell r="D197">
            <v>50</v>
          </cell>
          <cell r="E197" t="str">
            <v>m2</v>
          </cell>
        </row>
        <row r="199">
          <cell r="B199" t="str">
            <v>G8910</v>
          </cell>
          <cell r="D199">
            <v>50</v>
          </cell>
          <cell r="E199" t="str">
            <v>m2</v>
          </cell>
        </row>
        <row r="200">
          <cell r="B200" t="str">
            <v>G8920</v>
          </cell>
          <cell r="D200">
            <v>15</v>
          </cell>
          <cell r="E200" t="str">
            <v>m2</v>
          </cell>
        </row>
        <row r="201">
          <cell r="B201" t="str">
            <v>G8930</v>
          </cell>
          <cell r="D201">
            <v>11</v>
          </cell>
          <cell r="E201" t="str">
            <v>m2</v>
          </cell>
        </row>
        <row r="202">
          <cell r="B202" t="str">
            <v>G8971</v>
          </cell>
          <cell r="D202">
            <v>30</v>
          </cell>
          <cell r="E202" t="str">
            <v>m</v>
          </cell>
        </row>
        <row r="203">
          <cell r="B203" t="str">
            <v>G8982</v>
          </cell>
          <cell r="D203">
            <v>65</v>
          </cell>
          <cell r="E203" t="str">
            <v>m2</v>
          </cell>
        </row>
        <row r="205">
          <cell r="B205" t="str">
            <v>G8992</v>
          </cell>
          <cell r="D205">
            <v>76</v>
          </cell>
          <cell r="E205" t="str">
            <v>m2</v>
          </cell>
        </row>
        <row r="207">
          <cell r="B207" t="str">
            <v>H1100-C</v>
          </cell>
          <cell r="D207">
            <v>2</v>
          </cell>
          <cell r="E207" t="str">
            <v>m</v>
          </cell>
        </row>
        <row r="209">
          <cell r="B209" t="str">
            <v>H1173</v>
          </cell>
          <cell r="D209">
            <v>12</v>
          </cell>
          <cell r="E209" t="str">
            <v>m</v>
          </cell>
        </row>
        <row r="211">
          <cell r="B211" t="str">
            <v>H1211</v>
          </cell>
          <cell r="D211">
            <v>275</v>
          </cell>
          <cell r="E211" t="str">
            <v>m</v>
          </cell>
        </row>
        <row r="212">
          <cell r="B212" t="str">
            <v>H1213</v>
          </cell>
          <cell r="D212">
            <v>8</v>
          </cell>
          <cell r="E212" t="str">
            <v>m</v>
          </cell>
        </row>
        <row r="214">
          <cell r="B214" t="str">
            <v>H1214</v>
          </cell>
          <cell r="D214">
            <v>4</v>
          </cell>
          <cell r="E214" t="str">
            <v>p</v>
          </cell>
        </row>
        <row r="216">
          <cell r="B216" t="str">
            <v>H1215</v>
          </cell>
          <cell r="D216">
            <v>14</v>
          </cell>
          <cell r="E216" t="str">
            <v>p</v>
          </cell>
        </row>
        <row r="218">
          <cell r="B218" t="str">
            <v>H1221</v>
          </cell>
          <cell r="D218">
            <v>235</v>
          </cell>
          <cell r="E218" t="str">
            <v>m</v>
          </cell>
        </row>
        <row r="220">
          <cell r="B220" t="str">
            <v>H1223</v>
          </cell>
          <cell r="D220">
            <v>30</v>
          </cell>
          <cell r="E220" t="str">
            <v>m</v>
          </cell>
        </row>
        <row r="222">
          <cell r="B222" t="str">
            <v>H1224</v>
          </cell>
          <cell r="D222">
            <v>2</v>
          </cell>
          <cell r="E222" t="str">
            <v>p</v>
          </cell>
        </row>
        <row r="224">
          <cell r="B224" t="str">
            <v>H1225</v>
          </cell>
          <cell r="D224">
            <v>6</v>
          </cell>
          <cell r="E224" t="str">
            <v>p</v>
          </cell>
        </row>
        <row r="226">
          <cell r="B226" t="str">
            <v>H1251</v>
          </cell>
          <cell r="D226">
            <v>5</v>
          </cell>
          <cell r="E226" t="str">
            <v>m</v>
          </cell>
        </row>
        <row r="228">
          <cell r="B228" t="str">
            <v>H1291</v>
          </cell>
          <cell r="D228">
            <v>20</v>
          </cell>
          <cell r="E228" t="str">
            <v>m</v>
          </cell>
        </row>
        <row r="230">
          <cell r="B230" t="str">
            <v>H1311</v>
          </cell>
          <cell r="D230">
            <v>182</v>
          </cell>
          <cell r="E230" t="str">
            <v>m</v>
          </cell>
        </row>
        <row r="231">
          <cell r="B231" t="str">
            <v>H1911</v>
          </cell>
          <cell r="D231">
            <v>2</v>
          </cell>
          <cell r="E231" t="str">
            <v>p</v>
          </cell>
        </row>
        <row r="232">
          <cell r="B232" t="str">
            <v>H1912</v>
          </cell>
          <cell r="D232">
            <v>115</v>
          </cell>
          <cell r="E232" t="str">
            <v>p</v>
          </cell>
        </row>
        <row r="233">
          <cell r="B233" t="str">
            <v>H3410</v>
          </cell>
          <cell r="D233">
            <v>4</v>
          </cell>
          <cell r="E233" t="str">
            <v>m2</v>
          </cell>
        </row>
        <row r="235">
          <cell r="B235" t="str">
            <v>H3491</v>
          </cell>
          <cell r="D235">
            <v>4</v>
          </cell>
          <cell r="E235" t="str">
            <v>m2</v>
          </cell>
        </row>
        <row r="237">
          <cell r="B237" t="str">
            <v>H4241</v>
          </cell>
          <cell r="D237">
            <v>32</v>
          </cell>
          <cell r="E237" t="str">
            <v>m</v>
          </cell>
        </row>
        <row r="239">
          <cell r="B239" t="str">
            <v>H4313</v>
          </cell>
          <cell r="D239">
            <v>25</v>
          </cell>
          <cell r="E239" t="str">
            <v>m</v>
          </cell>
        </row>
        <row r="241">
          <cell r="B241" t="str">
            <v>H4353</v>
          </cell>
          <cell r="D241">
            <v>180</v>
          </cell>
          <cell r="E241" t="str">
            <v>m</v>
          </cell>
        </row>
        <row r="243">
          <cell r="B243" t="str">
            <v>H4910</v>
          </cell>
          <cell r="D243">
            <v>2</v>
          </cell>
          <cell r="E243" t="str">
            <v>p</v>
          </cell>
        </row>
        <row r="244">
          <cell r="B244" t="str">
            <v>H4921</v>
          </cell>
          <cell r="D244">
            <v>4</v>
          </cell>
          <cell r="E244" t="str">
            <v>p</v>
          </cell>
        </row>
        <row r="246">
          <cell r="B246" t="str">
            <v>H4922</v>
          </cell>
          <cell r="D246">
            <v>4</v>
          </cell>
          <cell r="E246" t="str">
            <v>p</v>
          </cell>
        </row>
        <row r="248">
          <cell r="B248" t="str">
            <v>H4930</v>
          </cell>
          <cell r="D248">
            <v>315</v>
          </cell>
          <cell r="E248" t="str">
            <v>m</v>
          </cell>
        </row>
        <row r="251">
          <cell r="B251" t="str">
            <v>I3333</v>
          </cell>
          <cell r="D251">
            <v>65</v>
          </cell>
          <cell r="E251" t="str">
            <v>m</v>
          </cell>
        </row>
        <row r="253">
          <cell r="B253" t="str">
            <v>I4231</v>
          </cell>
          <cell r="D253">
            <v>7</v>
          </cell>
          <cell r="E253" t="str">
            <v>p</v>
          </cell>
        </row>
        <row r="255">
          <cell r="B255" t="str">
            <v>I6100-C</v>
          </cell>
          <cell r="D255">
            <v>1</v>
          </cell>
          <cell r="E255" t="str">
            <v>p</v>
          </cell>
        </row>
        <row r="257">
          <cell r="B257" t="str">
            <v>I6111</v>
          </cell>
          <cell r="D257">
            <v>4</v>
          </cell>
          <cell r="E257" t="str">
            <v>p</v>
          </cell>
        </row>
        <row r="259">
          <cell r="B259" t="str">
            <v>I6131</v>
          </cell>
          <cell r="D259">
            <v>2</v>
          </cell>
          <cell r="E259" t="str">
            <v>p</v>
          </cell>
        </row>
        <row r="262">
          <cell r="B262" t="str">
            <v>J8230</v>
          </cell>
          <cell r="D262">
            <v>15</v>
          </cell>
          <cell r="E262" t="str">
            <v>m</v>
          </cell>
        </row>
        <row r="264">
          <cell r="B264" t="str">
            <v>J8301*</v>
          </cell>
          <cell r="D264">
            <v>15</v>
          </cell>
          <cell r="E264" t="str">
            <v>m</v>
          </cell>
        </row>
        <row r="266">
          <cell r="B266" t="str">
            <v>J8311</v>
          </cell>
          <cell r="D266">
            <v>8</v>
          </cell>
          <cell r="E266" t="str">
            <v>m</v>
          </cell>
        </row>
        <row r="269">
          <cell r="B269" t="str">
            <v>L1110-P</v>
          </cell>
          <cell r="D269">
            <v>29</v>
          </cell>
          <cell r="E269" t="str">
            <v>p</v>
          </cell>
        </row>
        <row r="271">
          <cell r="B271" t="str">
            <v>L1110-P</v>
          </cell>
          <cell r="D271">
            <v>4</v>
          </cell>
          <cell r="E271" t="str">
            <v>p</v>
          </cell>
        </row>
        <row r="273">
          <cell r="B273" t="str">
            <v>L1220-P</v>
          </cell>
          <cell r="D273">
            <v>1</v>
          </cell>
          <cell r="E273" t="str">
            <v>p</v>
          </cell>
        </row>
        <row r="275">
          <cell r="B275" t="str">
            <v>L1310-P</v>
          </cell>
          <cell r="D275">
            <v>1</v>
          </cell>
          <cell r="E275" t="str">
            <v>p</v>
          </cell>
        </row>
        <row r="278">
          <cell r="B278" t="str">
            <v>M1910</v>
          </cell>
          <cell r="D278">
            <v>6</v>
          </cell>
          <cell r="E278" t="str">
            <v>p</v>
          </cell>
        </row>
        <row r="279">
          <cell r="B279" t="str">
            <v>M1940</v>
          </cell>
          <cell r="D279">
            <v>6</v>
          </cell>
          <cell r="E279" t="str">
            <v>p</v>
          </cell>
        </row>
        <row r="280">
          <cell r="B280" t="str">
            <v>M1950</v>
          </cell>
          <cell r="D280">
            <v>15</v>
          </cell>
          <cell r="E280" t="str">
            <v>p</v>
          </cell>
        </row>
        <row r="281">
          <cell r="B281" t="str">
            <v>M1960</v>
          </cell>
          <cell r="D281">
            <v>2</v>
          </cell>
          <cell r="E281" t="str">
            <v>p</v>
          </cell>
        </row>
        <row r="282">
          <cell r="B282" t="str">
            <v>M1970</v>
          </cell>
          <cell r="D282">
            <v>15</v>
          </cell>
          <cell r="E282" t="str">
            <v>p</v>
          </cell>
        </row>
        <row r="283">
          <cell r="B283" t="str">
            <v>M5210-E</v>
          </cell>
          <cell r="D283">
            <v>5</v>
          </cell>
          <cell r="E283" t="str">
            <v>m2</v>
          </cell>
        </row>
        <row r="285">
          <cell r="B285" t="str">
            <v>M5220-C</v>
          </cell>
          <cell r="D285">
            <v>10</v>
          </cell>
          <cell r="E285" t="str">
            <v>m2</v>
          </cell>
        </row>
        <row r="287">
          <cell r="B287" t="str">
            <v>M5230-P</v>
          </cell>
          <cell r="D287">
            <v>15</v>
          </cell>
          <cell r="E287" t="str">
            <v>m2</v>
          </cell>
        </row>
        <row r="289">
          <cell r="B289" t="str">
            <v>M5240-F</v>
          </cell>
          <cell r="D289">
            <v>5</v>
          </cell>
          <cell r="E289" t="str">
            <v>m2</v>
          </cell>
        </row>
        <row r="291">
          <cell r="B291" t="str">
            <v>M5250</v>
          </cell>
          <cell r="D291">
            <v>1</v>
          </cell>
          <cell r="E291" t="str">
            <v>m</v>
          </cell>
        </row>
        <row r="292">
          <cell r="B292" t="str">
            <v>M5310-E</v>
          </cell>
          <cell r="D292">
            <v>3</v>
          </cell>
          <cell r="E292" t="str">
            <v>m2</v>
          </cell>
        </row>
        <row r="294">
          <cell r="B294" t="str">
            <v>M5320-C</v>
          </cell>
          <cell r="D294">
            <v>17</v>
          </cell>
          <cell r="E294" t="str">
            <v>m2</v>
          </cell>
        </row>
        <row r="296">
          <cell r="B296" t="str">
            <v>M5330-P</v>
          </cell>
          <cell r="D296">
            <v>20</v>
          </cell>
          <cell r="E296" t="str">
            <v>m2</v>
          </cell>
        </row>
        <row r="298">
          <cell r="B298" t="str">
            <v>M5340-F</v>
          </cell>
          <cell r="D298">
            <v>3</v>
          </cell>
          <cell r="E298" t="str">
            <v>m2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3P"/>
    </sheetNames>
    <sheetDataSet>
      <sheetData sheetId="0">
        <row r="4">
          <cell r="B4" t="str">
            <v>D1120-CE</v>
          </cell>
          <cell r="D4">
            <v>1</v>
          </cell>
          <cell r="E4" t="str">
            <v>p</v>
          </cell>
        </row>
        <row r="6">
          <cell r="B6" t="str">
            <v>D1221-E</v>
          </cell>
          <cell r="D6">
            <v>1</v>
          </cell>
          <cell r="E6" t="str">
            <v>p</v>
          </cell>
        </row>
        <row r="8">
          <cell r="B8" t="str">
            <v>D1320-C</v>
          </cell>
          <cell r="D8">
            <v>100</v>
          </cell>
          <cell r="E8" t="str">
            <v>m2</v>
          </cell>
        </row>
        <row r="10">
          <cell r="B10" t="str">
            <v>D2200-E</v>
          </cell>
          <cell r="D10">
            <v>17</v>
          </cell>
          <cell r="E10" t="str">
            <v>m</v>
          </cell>
        </row>
        <row r="12">
          <cell r="B12" t="str">
            <v>D3312-RE</v>
          </cell>
          <cell r="D12">
            <v>161</v>
          </cell>
          <cell r="E12" t="str">
            <v>m2</v>
          </cell>
        </row>
        <row r="14">
          <cell r="B14" t="str">
            <v>D3910-E</v>
          </cell>
          <cell r="D14">
            <v>161</v>
          </cell>
          <cell r="E14" t="str">
            <v>m2</v>
          </cell>
        </row>
        <row r="16">
          <cell r="B16" t="str">
            <v>D4111</v>
          </cell>
          <cell r="D16">
            <v>161</v>
          </cell>
          <cell r="E16" t="str">
            <v>m</v>
          </cell>
        </row>
        <row r="18">
          <cell r="B18" t="str">
            <v>D4113</v>
          </cell>
          <cell r="D18">
            <v>179</v>
          </cell>
          <cell r="E18" t="str">
            <v>m</v>
          </cell>
        </row>
        <row r="20">
          <cell r="B20" t="str">
            <v>D4125</v>
          </cell>
          <cell r="D20">
            <v>65</v>
          </cell>
          <cell r="E20" t="str">
            <v>m</v>
          </cell>
        </row>
        <row r="22">
          <cell r="B22" t="str">
            <v>D4311-E</v>
          </cell>
          <cell r="D22">
            <v>25</v>
          </cell>
          <cell r="E22" t="str">
            <v>m2</v>
          </cell>
        </row>
        <row r="24">
          <cell r="B24" t="str">
            <v>D4321-E</v>
          </cell>
          <cell r="D24">
            <v>364</v>
          </cell>
          <cell r="E24" t="str">
            <v>m2</v>
          </cell>
        </row>
        <row r="26">
          <cell r="B26" t="str">
            <v>D4332-E</v>
          </cell>
          <cell r="D26">
            <v>90</v>
          </cell>
          <cell r="E26" t="str">
            <v>m2</v>
          </cell>
        </row>
        <row r="28">
          <cell r="B28" t="str">
            <v>D4332-E</v>
          </cell>
          <cell r="D28">
            <v>30</v>
          </cell>
          <cell r="E28" t="str">
            <v>m2</v>
          </cell>
        </row>
        <row r="30">
          <cell r="B30" t="str">
            <v>D4620-E</v>
          </cell>
          <cell r="D30">
            <v>100</v>
          </cell>
          <cell r="E30" t="str">
            <v>m3</v>
          </cell>
        </row>
        <row r="32">
          <cell r="B32" t="str">
            <v>D5112-E</v>
          </cell>
          <cell r="D32">
            <v>190</v>
          </cell>
          <cell r="E32" t="str">
            <v>m2</v>
          </cell>
        </row>
        <row r="33">
          <cell r="B33" t="str">
            <v>D5112-E</v>
          </cell>
          <cell r="D33">
            <v>235</v>
          </cell>
          <cell r="E33" t="str">
            <v>m2</v>
          </cell>
        </row>
        <row r="34">
          <cell r="B34" t="str">
            <v>D5131-E</v>
          </cell>
          <cell r="D34">
            <v>60</v>
          </cell>
          <cell r="E34" t="str">
            <v>m2</v>
          </cell>
        </row>
        <row r="35">
          <cell r="B35" t="str">
            <v>D5141-E</v>
          </cell>
          <cell r="D35">
            <v>75</v>
          </cell>
          <cell r="E35" t="str">
            <v>m2</v>
          </cell>
        </row>
        <row r="36">
          <cell r="B36" t="str">
            <v>D5160-E</v>
          </cell>
          <cell r="D36">
            <v>1.5</v>
          </cell>
          <cell r="E36" t="str">
            <v>m3</v>
          </cell>
        </row>
        <row r="37">
          <cell r="B37" t="str">
            <v>D5211-D</v>
          </cell>
          <cell r="D37">
            <v>55</v>
          </cell>
          <cell r="E37" t="str">
            <v>m2</v>
          </cell>
        </row>
        <row r="39">
          <cell r="B39" t="str">
            <v>D5211-E</v>
          </cell>
          <cell r="D39">
            <v>15</v>
          </cell>
          <cell r="E39" t="str">
            <v>m2</v>
          </cell>
        </row>
        <row r="41">
          <cell r="B41" t="str">
            <v>D5221-C</v>
          </cell>
          <cell r="D41">
            <v>60</v>
          </cell>
          <cell r="E41" t="str">
            <v>m2</v>
          </cell>
        </row>
        <row r="43">
          <cell r="B43" t="str">
            <v>D5221-E</v>
          </cell>
          <cell r="D43">
            <v>15</v>
          </cell>
          <cell r="E43" t="str">
            <v>m2</v>
          </cell>
        </row>
        <row r="45">
          <cell r="B45" t="str">
            <v>D5331-E</v>
          </cell>
          <cell r="D45">
            <v>45</v>
          </cell>
          <cell r="E45" t="str">
            <v>m3</v>
          </cell>
        </row>
        <row r="47">
          <cell r="B47" t="str">
            <v>D5332-E</v>
          </cell>
          <cell r="D47">
            <v>70</v>
          </cell>
          <cell r="E47" t="str">
            <v>m3</v>
          </cell>
        </row>
        <row r="49">
          <cell r="B49" t="str">
            <v>D6120-E</v>
          </cell>
          <cell r="D49">
            <v>370</v>
          </cell>
          <cell r="E49" t="str">
            <v>m</v>
          </cell>
        </row>
        <row r="50">
          <cell r="B50" t="str">
            <v>D6210-C</v>
          </cell>
          <cell r="D50">
            <v>16</v>
          </cell>
          <cell r="E50" t="str">
            <v>m</v>
          </cell>
        </row>
        <row r="52">
          <cell r="B52" t="str">
            <v>D6210-C</v>
          </cell>
          <cell r="D52">
            <v>22</v>
          </cell>
          <cell r="E52" t="str">
            <v>m</v>
          </cell>
        </row>
        <row r="54">
          <cell r="B54" t="str">
            <v>D6210-D</v>
          </cell>
          <cell r="D54">
            <v>25</v>
          </cell>
          <cell r="E54" t="str">
            <v>m</v>
          </cell>
        </row>
        <row r="56">
          <cell r="B56" t="str">
            <v>D6312-E</v>
          </cell>
          <cell r="D56">
            <v>4</v>
          </cell>
          <cell r="E56" t="str">
            <v>m2</v>
          </cell>
        </row>
        <row r="58">
          <cell r="B58" t="str">
            <v>D6322-E</v>
          </cell>
          <cell r="D58">
            <v>55</v>
          </cell>
          <cell r="E58" t="str">
            <v>m</v>
          </cell>
        </row>
        <row r="60">
          <cell r="B60" t="str">
            <v>D6323-E</v>
          </cell>
          <cell r="D60">
            <v>105</v>
          </cell>
          <cell r="E60" t="str">
            <v>m</v>
          </cell>
        </row>
        <row r="62">
          <cell r="B62" t="str">
            <v>D6333-E</v>
          </cell>
          <cell r="D62">
            <v>35</v>
          </cell>
          <cell r="E62" t="str">
            <v>m</v>
          </cell>
        </row>
        <row r="64">
          <cell r="B64" t="str">
            <v>D6340-E</v>
          </cell>
          <cell r="D64">
            <v>15</v>
          </cell>
          <cell r="E64" t="str">
            <v>m2</v>
          </cell>
        </row>
        <row r="66">
          <cell r="B66" t="str">
            <v>D6631-E</v>
          </cell>
          <cell r="D66">
            <v>20</v>
          </cell>
          <cell r="E66" t="str">
            <v>m</v>
          </cell>
        </row>
        <row r="68">
          <cell r="B68" t="str">
            <v>D6910-E</v>
          </cell>
          <cell r="D68">
            <v>90</v>
          </cell>
          <cell r="E68" t="str">
            <v>m3</v>
          </cell>
        </row>
        <row r="69">
          <cell r="B69" t="str">
            <v>D7110-E</v>
          </cell>
          <cell r="D69">
            <v>7</v>
          </cell>
          <cell r="E69" t="str">
            <v>p</v>
          </cell>
        </row>
        <row r="71">
          <cell r="B71" t="str">
            <v>D7130-E</v>
          </cell>
          <cell r="D71">
            <v>24</v>
          </cell>
          <cell r="E71" t="str">
            <v>p</v>
          </cell>
        </row>
        <row r="73">
          <cell r="B73" t="str">
            <v>D7130-E</v>
          </cell>
          <cell r="D73">
            <v>2</v>
          </cell>
          <cell r="E73" t="str">
            <v>p</v>
          </cell>
        </row>
        <row r="75">
          <cell r="B75" t="str">
            <v>D7220-C</v>
          </cell>
          <cell r="D75">
            <v>4</v>
          </cell>
          <cell r="E75" t="str">
            <v>p</v>
          </cell>
        </row>
        <row r="77">
          <cell r="B77" t="str">
            <v>D7230-C</v>
          </cell>
          <cell r="D77">
            <v>1</v>
          </cell>
          <cell r="E77" t="str">
            <v>p</v>
          </cell>
        </row>
        <row r="79">
          <cell r="B79" t="str">
            <v>D7230-D</v>
          </cell>
          <cell r="D79">
            <v>1</v>
          </cell>
          <cell r="E79" t="str">
            <v>p</v>
          </cell>
        </row>
        <row r="81">
          <cell r="B81" t="str">
            <v>D7230-D</v>
          </cell>
          <cell r="D81">
            <v>3</v>
          </cell>
          <cell r="E81" t="str">
            <v>p</v>
          </cell>
        </row>
        <row r="83">
          <cell r="B83" t="str">
            <v>D7230-D</v>
          </cell>
          <cell r="D83">
            <v>1</v>
          </cell>
          <cell r="E83" t="str">
            <v>p</v>
          </cell>
        </row>
        <row r="85">
          <cell r="B85" t="str">
            <v>D7230-D</v>
          </cell>
          <cell r="D85">
            <v>8</v>
          </cell>
          <cell r="E85" t="str">
            <v>p</v>
          </cell>
        </row>
        <row r="87">
          <cell r="B87" t="str">
            <v>D7311-E</v>
          </cell>
          <cell r="D87">
            <v>10</v>
          </cell>
          <cell r="E87" t="str">
            <v>m3</v>
          </cell>
        </row>
        <row r="89">
          <cell r="B89" t="str">
            <v>D7312-E</v>
          </cell>
          <cell r="D89">
            <v>10</v>
          </cell>
          <cell r="E89" t="str">
            <v>m3</v>
          </cell>
        </row>
        <row r="91">
          <cell r="B91" t="str">
            <v>D8110-E</v>
          </cell>
          <cell r="D91">
            <v>28</v>
          </cell>
          <cell r="E91" t="str">
            <v>p</v>
          </cell>
        </row>
        <row r="93">
          <cell r="B93" t="str">
            <v>D8311-E</v>
          </cell>
          <cell r="D93">
            <v>5</v>
          </cell>
          <cell r="E93" t="str">
            <v>p</v>
          </cell>
        </row>
        <row r="95">
          <cell r="B95" t="str">
            <v>D8411-C</v>
          </cell>
          <cell r="D95">
            <v>7</v>
          </cell>
          <cell r="E95" t="str">
            <v>p</v>
          </cell>
        </row>
        <row r="97">
          <cell r="B97" t="str">
            <v>D8411-C</v>
          </cell>
          <cell r="D97">
            <v>15</v>
          </cell>
          <cell r="E97" t="str">
            <v>p</v>
          </cell>
        </row>
        <row r="99">
          <cell r="B99" t="str">
            <v>D9100</v>
          </cell>
          <cell r="D99">
            <v>100</v>
          </cell>
          <cell r="E99" t="str">
            <v>EUR</v>
          </cell>
        </row>
        <row r="101">
          <cell r="B101" t="str">
            <v>D9100</v>
          </cell>
          <cell r="D101">
            <v>500</v>
          </cell>
          <cell r="E101" t="str">
            <v>EUR</v>
          </cell>
        </row>
        <row r="102">
          <cell r="B102" t="str">
            <v>D9310</v>
          </cell>
          <cell r="D102">
            <v>51.125</v>
          </cell>
          <cell r="E102" t="str">
            <v>t</v>
          </cell>
        </row>
        <row r="104">
          <cell r="B104" t="str">
            <v>D9321</v>
          </cell>
          <cell r="D104">
            <v>305.19</v>
          </cell>
          <cell r="E104" t="str">
            <v>t</v>
          </cell>
        </row>
        <row r="106">
          <cell r="B106" t="str">
            <v>D9323</v>
          </cell>
          <cell r="D106">
            <v>450</v>
          </cell>
          <cell r="E106" t="str">
            <v>t</v>
          </cell>
        </row>
        <row r="108">
          <cell r="B108" t="str">
            <v>D9330</v>
          </cell>
          <cell r="D108">
            <v>14.4</v>
          </cell>
          <cell r="E108" t="str">
            <v>t</v>
          </cell>
        </row>
        <row r="110">
          <cell r="B110" t="str">
            <v>D9341</v>
          </cell>
          <cell r="D110">
            <v>5.35</v>
          </cell>
          <cell r="E110" t="str">
            <v>t</v>
          </cell>
        </row>
        <row r="112">
          <cell r="B112" t="str">
            <v>D9342</v>
          </cell>
          <cell r="D112">
            <v>0.04</v>
          </cell>
          <cell r="E112" t="str">
            <v>t</v>
          </cell>
        </row>
        <row r="114">
          <cell r="B114" t="str">
            <v>D9350</v>
          </cell>
          <cell r="D114">
            <v>0.5</v>
          </cell>
          <cell r="E114" t="str">
            <v>t</v>
          </cell>
        </row>
        <row r="116">
          <cell r="B116" t="str">
            <v>D9360</v>
          </cell>
          <cell r="D116">
            <v>142.04499999999999</v>
          </cell>
          <cell r="E116" t="str">
            <v>t</v>
          </cell>
        </row>
        <row r="118">
          <cell r="B118" t="str">
            <v>D9411</v>
          </cell>
          <cell r="D118">
            <v>6.7619999999999996</v>
          </cell>
          <cell r="E118" t="str">
            <v>m3</v>
          </cell>
        </row>
        <row r="120">
          <cell r="B120" t="str">
            <v>D9420</v>
          </cell>
          <cell r="D120">
            <v>133.625</v>
          </cell>
          <cell r="E120" t="str">
            <v>m3</v>
          </cell>
        </row>
        <row r="122">
          <cell r="B122" t="str">
            <v>D9421</v>
          </cell>
          <cell r="D122">
            <v>32</v>
          </cell>
          <cell r="E122" t="str">
            <v>m3</v>
          </cell>
        </row>
        <row r="124">
          <cell r="B124" t="str">
            <v>D9440</v>
          </cell>
          <cell r="D124">
            <v>3.24</v>
          </cell>
          <cell r="E124" t="str">
            <v>m3</v>
          </cell>
        </row>
        <row r="126">
          <cell r="B126" t="str">
            <v>D9450</v>
          </cell>
          <cell r="D126">
            <v>124.235</v>
          </cell>
          <cell r="E126" t="str">
            <v>m3</v>
          </cell>
        </row>
        <row r="128">
          <cell r="B128" t="str">
            <v>D9460</v>
          </cell>
          <cell r="D128">
            <v>1</v>
          </cell>
          <cell r="E128" t="str">
            <v>p</v>
          </cell>
        </row>
        <row r="131">
          <cell r="B131" t="str">
            <v>E1201*</v>
          </cell>
          <cell r="D131">
            <v>20</v>
          </cell>
          <cell r="E131" t="str">
            <v>m</v>
          </cell>
        </row>
        <row r="133">
          <cell r="B133" t="str">
            <v>E1202*</v>
          </cell>
          <cell r="D133">
            <v>20</v>
          </cell>
          <cell r="E133" t="str">
            <v>m</v>
          </cell>
        </row>
        <row r="135">
          <cell r="B135" t="str">
            <v>E1203*</v>
          </cell>
          <cell r="D135">
            <v>30</v>
          </cell>
          <cell r="E135" t="str">
            <v>m3</v>
          </cell>
        </row>
        <row r="137">
          <cell r="B137" t="str">
            <v>E2100-C</v>
          </cell>
          <cell r="D137">
            <v>15</v>
          </cell>
          <cell r="E137" t="str">
            <v>m3</v>
          </cell>
        </row>
        <row r="139">
          <cell r="B139" t="str">
            <v>E2100-E</v>
          </cell>
          <cell r="D139">
            <v>40</v>
          </cell>
          <cell r="E139" t="str">
            <v>m3</v>
          </cell>
        </row>
        <row r="140">
          <cell r="B140" t="str">
            <v>E2200-E</v>
          </cell>
          <cell r="D140">
            <v>197</v>
          </cell>
          <cell r="E140" t="str">
            <v>m3</v>
          </cell>
        </row>
        <row r="142">
          <cell r="B142" t="str">
            <v>E3110-C</v>
          </cell>
          <cell r="D142">
            <v>15</v>
          </cell>
          <cell r="E142" t="str">
            <v>m3</v>
          </cell>
        </row>
        <row r="144">
          <cell r="B144" t="str">
            <v>E3310</v>
          </cell>
          <cell r="D144">
            <v>50</v>
          </cell>
          <cell r="E144" t="str">
            <v>m3</v>
          </cell>
        </row>
        <row r="146">
          <cell r="B146" t="str">
            <v>E4610-E</v>
          </cell>
          <cell r="D146">
            <v>5</v>
          </cell>
          <cell r="E146" t="str">
            <v>m3</v>
          </cell>
        </row>
        <row r="148">
          <cell r="B148" t="str">
            <v>E6111</v>
          </cell>
          <cell r="D148">
            <v>20</v>
          </cell>
          <cell r="E148" t="str">
            <v>m</v>
          </cell>
        </row>
        <row r="150">
          <cell r="B150" t="str">
            <v>E6211</v>
          </cell>
          <cell r="D150">
            <v>15</v>
          </cell>
          <cell r="E150" t="str">
            <v>m</v>
          </cell>
        </row>
        <row r="152">
          <cell r="B152" t="str">
            <v>E9110-E</v>
          </cell>
          <cell r="D152">
            <v>25</v>
          </cell>
          <cell r="E152" t="str">
            <v>m3</v>
          </cell>
        </row>
        <row r="154">
          <cell r="B154" t="str">
            <v>E9132</v>
          </cell>
          <cell r="D154">
            <v>18</v>
          </cell>
          <cell r="E154" t="str">
            <v>m3</v>
          </cell>
        </row>
        <row r="157">
          <cell r="B157" t="str">
            <v>F1110</v>
          </cell>
          <cell r="D157">
            <v>1330</v>
          </cell>
          <cell r="E157" t="str">
            <v>m2</v>
          </cell>
        </row>
        <row r="159">
          <cell r="B159" t="str">
            <v>F1200</v>
          </cell>
          <cell r="D159">
            <v>1330</v>
          </cell>
          <cell r="E159" t="str">
            <v>m2</v>
          </cell>
        </row>
        <row r="160">
          <cell r="B160" t="str">
            <v>F1400-E</v>
          </cell>
          <cell r="D160">
            <v>20</v>
          </cell>
          <cell r="E160" t="str">
            <v>m3</v>
          </cell>
        </row>
        <row r="162">
          <cell r="B162" t="str">
            <v>F1511</v>
          </cell>
          <cell r="D162">
            <v>1090</v>
          </cell>
          <cell r="E162" t="str">
            <v>m2</v>
          </cell>
        </row>
        <row r="163">
          <cell r="B163" t="str">
            <v>F1521-F</v>
          </cell>
          <cell r="D163">
            <v>50</v>
          </cell>
          <cell r="E163" t="str">
            <v>t</v>
          </cell>
        </row>
        <row r="164">
          <cell r="B164" t="str">
            <v>F2430</v>
          </cell>
          <cell r="D164">
            <v>190</v>
          </cell>
          <cell r="E164" t="str">
            <v>m2</v>
          </cell>
        </row>
        <row r="166">
          <cell r="B166" t="str">
            <v>F3334</v>
          </cell>
          <cell r="D166">
            <v>135</v>
          </cell>
          <cell r="E166" t="str">
            <v>m2</v>
          </cell>
        </row>
        <row r="168">
          <cell r="B168" t="str">
            <v>F4412</v>
          </cell>
          <cell r="D168">
            <v>1105</v>
          </cell>
          <cell r="E168" t="str">
            <v>m2</v>
          </cell>
        </row>
        <row r="170">
          <cell r="B170" t="str">
            <v>F4422</v>
          </cell>
          <cell r="D170">
            <v>35</v>
          </cell>
          <cell r="E170" t="str">
            <v>m</v>
          </cell>
        </row>
        <row r="172">
          <cell r="B172" t="str">
            <v>F4422</v>
          </cell>
          <cell r="D172">
            <v>215</v>
          </cell>
          <cell r="E172" t="str">
            <v>m</v>
          </cell>
        </row>
        <row r="174">
          <cell r="B174" t="str">
            <v>F4423</v>
          </cell>
          <cell r="D174">
            <v>690</v>
          </cell>
          <cell r="E174" t="str">
            <v>m</v>
          </cell>
        </row>
        <row r="176">
          <cell r="B176" t="str">
            <v>F4424</v>
          </cell>
          <cell r="D176">
            <v>30</v>
          </cell>
          <cell r="E176" t="str">
            <v>m</v>
          </cell>
        </row>
        <row r="178">
          <cell r="B178" t="str">
            <v>F4427*</v>
          </cell>
          <cell r="D178">
            <v>35</v>
          </cell>
          <cell r="E178" t="str">
            <v>m</v>
          </cell>
        </row>
        <row r="181">
          <cell r="B181" t="str">
            <v>G1214</v>
          </cell>
          <cell r="D181">
            <v>32</v>
          </cell>
          <cell r="E181" t="str">
            <v>m2</v>
          </cell>
        </row>
        <row r="183">
          <cell r="B183" t="str">
            <v>G1510</v>
          </cell>
          <cell r="D183">
            <v>65</v>
          </cell>
          <cell r="E183" t="str">
            <v>m</v>
          </cell>
        </row>
        <row r="184">
          <cell r="B184" t="str">
            <v>G2111</v>
          </cell>
          <cell r="D184">
            <v>32</v>
          </cell>
          <cell r="E184" t="str">
            <v>m2</v>
          </cell>
        </row>
        <row r="186">
          <cell r="B186" t="str">
            <v>G2122</v>
          </cell>
          <cell r="D186">
            <v>80</v>
          </cell>
          <cell r="E186" t="str">
            <v>m2</v>
          </cell>
        </row>
        <row r="188">
          <cell r="B188" t="str">
            <v>G2512*</v>
          </cell>
          <cell r="D188">
            <v>55</v>
          </cell>
          <cell r="E188" t="str">
            <v>m2</v>
          </cell>
        </row>
        <row r="190">
          <cell r="B190" t="str">
            <v>G2611</v>
          </cell>
          <cell r="D190">
            <v>44</v>
          </cell>
          <cell r="E190" t="str">
            <v>m2</v>
          </cell>
        </row>
        <row r="192">
          <cell r="B192" t="str">
            <v>G3223*</v>
          </cell>
          <cell r="D192">
            <v>52</v>
          </cell>
          <cell r="E192" t="str">
            <v>m2</v>
          </cell>
        </row>
        <row r="194">
          <cell r="B194" t="str">
            <v>G5221</v>
          </cell>
          <cell r="D194">
            <v>99</v>
          </cell>
          <cell r="E194" t="str">
            <v>m2</v>
          </cell>
        </row>
        <row r="195">
          <cell r="B195" t="str">
            <v>G5232</v>
          </cell>
          <cell r="D195">
            <v>50</v>
          </cell>
          <cell r="E195" t="str">
            <v>m2</v>
          </cell>
        </row>
        <row r="196">
          <cell r="B196" t="str">
            <v>G5311</v>
          </cell>
          <cell r="D196">
            <v>150</v>
          </cell>
          <cell r="E196" t="str">
            <v>m</v>
          </cell>
        </row>
        <row r="198">
          <cell r="B198" t="str">
            <v>G5313</v>
          </cell>
          <cell r="D198">
            <v>170</v>
          </cell>
          <cell r="E198" t="str">
            <v>m</v>
          </cell>
        </row>
        <row r="200">
          <cell r="B200" t="str">
            <v>G8432*</v>
          </cell>
          <cell r="D200">
            <v>2</v>
          </cell>
          <cell r="E200" t="str">
            <v>m2</v>
          </cell>
        </row>
        <row r="202">
          <cell r="B202" t="str">
            <v>G8511</v>
          </cell>
          <cell r="D202">
            <v>60</v>
          </cell>
          <cell r="E202" t="str">
            <v>m2</v>
          </cell>
        </row>
        <row r="204">
          <cell r="B204" t="str">
            <v>G8511</v>
          </cell>
          <cell r="D204">
            <v>40</v>
          </cell>
          <cell r="E204" t="str">
            <v>m2</v>
          </cell>
        </row>
        <row r="206">
          <cell r="B206" t="str">
            <v>G8511</v>
          </cell>
          <cell r="D206">
            <v>860</v>
          </cell>
          <cell r="E206" t="str">
            <v>m2</v>
          </cell>
        </row>
        <row r="208">
          <cell r="B208" t="str">
            <v>G8560</v>
          </cell>
          <cell r="D208">
            <v>846</v>
          </cell>
          <cell r="E208" t="str">
            <v>m</v>
          </cell>
        </row>
        <row r="209">
          <cell r="B209" t="str">
            <v>G8581</v>
          </cell>
          <cell r="D209">
            <v>60</v>
          </cell>
          <cell r="E209" t="str">
            <v>m2</v>
          </cell>
        </row>
        <row r="211">
          <cell r="B211" t="str">
            <v>G8581</v>
          </cell>
          <cell r="D211">
            <v>40</v>
          </cell>
          <cell r="E211" t="str">
            <v>m2</v>
          </cell>
        </row>
        <row r="213">
          <cell r="B213" t="str">
            <v>G8584</v>
          </cell>
          <cell r="D213">
            <v>47</v>
          </cell>
          <cell r="E213" t="str">
            <v>m2</v>
          </cell>
        </row>
        <row r="215">
          <cell r="B215" t="str">
            <v>G8715</v>
          </cell>
          <cell r="D215">
            <v>15</v>
          </cell>
          <cell r="E215" t="str">
            <v>m2</v>
          </cell>
        </row>
        <row r="217">
          <cell r="B217" t="str">
            <v>G8718-P*</v>
          </cell>
          <cell r="D217">
            <v>60</v>
          </cell>
          <cell r="E217" t="str">
            <v>m2</v>
          </cell>
        </row>
        <row r="219">
          <cell r="B219" t="str">
            <v>G8719</v>
          </cell>
          <cell r="D219">
            <v>35</v>
          </cell>
          <cell r="E219" t="str">
            <v>m</v>
          </cell>
        </row>
        <row r="221">
          <cell r="B221" t="str">
            <v>G8723</v>
          </cell>
          <cell r="D221">
            <v>125</v>
          </cell>
          <cell r="E221" t="str">
            <v>m2</v>
          </cell>
        </row>
        <row r="223">
          <cell r="B223" t="str">
            <v>G8729</v>
          </cell>
          <cell r="D223">
            <v>80</v>
          </cell>
          <cell r="E223" t="str">
            <v>m</v>
          </cell>
        </row>
        <row r="225">
          <cell r="B225" t="str">
            <v>G8782</v>
          </cell>
          <cell r="D225">
            <v>75</v>
          </cell>
          <cell r="E225" t="str">
            <v>m2</v>
          </cell>
        </row>
        <row r="227">
          <cell r="B227" t="str">
            <v>G8793</v>
          </cell>
          <cell r="D227">
            <v>75</v>
          </cell>
          <cell r="E227" t="str">
            <v>m2</v>
          </cell>
        </row>
        <row r="229">
          <cell r="B229" t="str">
            <v>G8832</v>
          </cell>
          <cell r="D229">
            <v>25</v>
          </cell>
          <cell r="E229" t="str">
            <v>m2</v>
          </cell>
        </row>
        <row r="231">
          <cell r="B231" t="str">
            <v>G8910</v>
          </cell>
          <cell r="D231">
            <v>30.5</v>
          </cell>
          <cell r="E231" t="str">
            <v>m2</v>
          </cell>
        </row>
        <row r="232">
          <cell r="B232" t="str">
            <v>G8920</v>
          </cell>
          <cell r="D232">
            <v>15.5</v>
          </cell>
          <cell r="E232" t="str">
            <v>m2</v>
          </cell>
        </row>
        <row r="233">
          <cell r="B233" t="str">
            <v>G8930</v>
          </cell>
          <cell r="D233">
            <v>8</v>
          </cell>
          <cell r="E233" t="str">
            <v>m2</v>
          </cell>
        </row>
        <row r="234">
          <cell r="B234" t="str">
            <v>G8971</v>
          </cell>
          <cell r="D234">
            <v>19</v>
          </cell>
          <cell r="E234" t="str">
            <v>m</v>
          </cell>
        </row>
        <row r="235">
          <cell r="B235" t="str">
            <v>G8982</v>
          </cell>
          <cell r="D235">
            <v>46</v>
          </cell>
          <cell r="E235" t="str">
            <v>m2</v>
          </cell>
        </row>
        <row r="237">
          <cell r="B237" t="str">
            <v>G8992</v>
          </cell>
          <cell r="D237">
            <v>54</v>
          </cell>
          <cell r="E237" t="str">
            <v>m2</v>
          </cell>
        </row>
        <row r="239">
          <cell r="B239" t="str">
            <v>H1001*</v>
          </cell>
          <cell r="D239">
            <v>20</v>
          </cell>
          <cell r="E239" t="str">
            <v>m</v>
          </cell>
        </row>
        <row r="241">
          <cell r="B241" t="str">
            <v>H1100-C</v>
          </cell>
          <cell r="D241">
            <v>22</v>
          </cell>
          <cell r="E241" t="str">
            <v>m</v>
          </cell>
        </row>
        <row r="243">
          <cell r="B243" t="str">
            <v>H1100-C</v>
          </cell>
          <cell r="D243">
            <v>16</v>
          </cell>
          <cell r="E243" t="str">
            <v>m</v>
          </cell>
        </row>
        <row r="245">
          <cell r="B245" t="str">
            <v>H1173</v>
          </cell>
          <cell r="D245">
            <v>25</v>
          </cell>
          <cell r="E245" t="str">
            <v>m</v>
          </cell>
        </row>
        <row r="247">
          <cell r="B247" t="str">
            <v>H1211</v>
          </cell>
          <cell r="D247">
            <v>292</v>
          </cell>
          <cell r="E247" t="str">
            <v>m</v>
          </cell>
        </row>
        <row r="248">
          <cell r="B248" t="str">
            <v>H1213</v>
          </cell>
          <cell r="D248">
            <v>17</v>
          </cell>
          <cell r="E248" t="str">
            <v>m</v>
          </cell>
        </row>
        <row r="250">
          <cell r="B250" t="str">
            <v>H1214</v>
          </cell>
          <cell r="D250">
            <v>2</v>
          </cell>
          <cell r="E250" t="str">
            <v>p</v>
          </cell>
        </row>
        <row r="252">
          <cell r="B252" t="str">
            <v>H1215</v>
          </cell>
          <cell r="D252">
            <v>4</v>
          </cell>
          <cell r="E252" t="str">
            <v>p</v>
          </cell>
        </row>
        <row r="254">
          <cell r="B254" t="str">
            <v>H1221</v>
          </cell>
          <cell r="D254">
            <v>80</v>
          </cell>
          <cell r="E254" t="str">
            <v>m</v>
          </cell>
        </row>
        <row r="256">
          <cell r="B256" t="str">
            <v>H1231</v>
          </cell>
          <cell r="D256">
            <v>17</v>
          </cell>
          <cell r="E256" t="str">
            <v>m</v>
          </cell>
        </row>
        <row r="258">
          <cell r="B258" t="str">
            <v>H1241</v>
          </cell>
          <cell r="D258">
            <v>13</v>
          </cell>
          <cell r="E258" t="str">
            <v>m</v>
          </cell>
        </row>
        <row r="260">
          <cell r="B260" t="str">
            <v>H1251</v>
          </cell>
          <cell r="D260">
            <v>40</v>
          </cell>
          <cell r="E260" t="str">
            <v>m</v>
          </cell>
        </row>
        <row r="262">
          <cell r="B262" t="str">
            <v>H1291</v>
          </cell>
          <cell r="D262">
            <v>8</v>
          </cell>
          <cell r="E262" t="str">
            <v>m</v>
          </cell>
        </row>
        <row r="264">
          <cell r="B264" t="str">
            <v>H1295*</v>
          </cell>
          <cell r="D264">
            <v>2</v>
          </cell>
          <cell r="E264" t="str">
            <v>m</v>
          </cell>
        </row>
        <row r="266">
          <cell r="B266" t="str">
            <v>H1311</v>
          </cell>
          <cell r="D266">
            <v>215</v>
          </cell>
          <cell r="E266" t="str">
            <v>m</v>
          </cell>
        </row>
        <row r="267">
          <cell r="B267" t="str">
            <v>H1911</v>
          </cell>
          <cell r="D267">
            <v>5</v>
          </cell>
          <cell r="E267" t="str">
            <v>p</v>
          </cell>
        </row>
        <row r="268">
          <cell r="B268" t="str">
            <v>H1912</v>
          </cell>
          <cell r="D268">
            <v>135</v>
          </cell>
          <cell r="E268" t="str">
            <v>p</v>
          </cell>
        </row>
        <row r="269">
          <cell r="B269" t="str">
            <v>H3410</v>
          </cell>
          <cell r="D269">
            <v>4</v>
          </cell>
          <cell r="E269" t="str">
            <v>m2</v>
          </cell>
        </row>
        <row r="271">
          <cell r="B271" t="str">
            <v>H3420</v>
          </cell>
          <cell r="D271">
            <v>4</v>
          </cell>
          <cell r="E271" t="str">
            <v>m2</v>
          </cell>
        </row>
        <row r="273">
          <cell r="B273" t="str">
            <v>H3491</v>
          </cell>
          <cell r="D273">
            <v>8</v>
          </cell>
          <cell r="E273" t="str">
            <v>m2</v>
          </cell>
        </row>
        <row r="275">
          <cell r="B275" t="str">
            <v>H3710</v>
          </cell>
          <cell r="D275">
            <v>27</v>
          </cell>
          <cell r="E275" t="str">
            <v>m2</v>
          </cell>
        </row>
        <row r="277">
          <cell r="B277" t="str">
            <v>H4313</v>
          </cell>
          <cell r="D277">
            <v>30</v>
          </cell>
          <cell r="E277" t="str">
            <v>m</v>
          </cell>
        </row>
        <row r="279">
          <cell r="B279" t="str">
            <v>H4353</v>
          </cell>
          <cell r="D279">
            <v>135</v>
          </cell>
          <cell r="E279" t="str">
            <v>m</v>
          </cell>
        </row>
        <row r="281">
          <cell r="B281" t="str">
            <v>H4930</v>
          </cell>
          <cell r="D281">
            <v>165</v>
          </cell>
          <cell r="E281" t="str">
            <v>m</v>
          </cell>
        </row>
        <row r="283">
          <cell r="B283" t="str">
            <v>I3333</v>
          </cell>
          <cell r="D283">
            <v>45</v>
          </cell>
          <cell r="E283" t="str">
            <v>m</v>
          </cell>
        </row>
        <row r="285">
          <cell r="B285" t="str">
            <v>I4210</v>
          </cell>
          <cell r="D285">
            <v>1</v>
          </cell>
          <cell r="E285" t="str">
            <v>p</v>
          </cell>
        </row>
        <row r="287">
          <cell r="B287" t="str">
            <v>I4231</v>
          </cell>
          <cell r="D287">
            <v>5</v>
          </cell>
          <cell r="E287" t="str">
            <v>p</v>
          </cell>
        </row>
        <row r="289">
          <cell r="B289" t="str">
            <v>I6111</v>
          </cell>
          <cell r="D289">
            <v>5</v>
          </cell>
          <cell r="E289" t="str">
            <v>p</v>
          </cell>
        </row>
        <row r="291">
          <cell r="B291" t="str">
            <v>I6131</v>
          </cell>
          <cell r="D291">
            <v>1</v>
          </cell>
          <cell r="E291" t="str">
            <v>p</v>
          </cell>
        </row>
        <row r="294">
          <cell r="B294" t="str">
            <v>J1251</v>
          </cell>
          <cell r="D294">
            <v>1</v>
          </cell>
          <cell r="E294" t="str">
            <v>m</v>
          </cell>
        </row>
        <row r="296">
          <cell r="B296" t="str">
            <v>J3112</v>
          </cell>
          <cell r="D296">
            <v>4</v>
          </cell>
          <cell r="E296" t="str">
            <v>m3</v>
          </cell>
        </row>
        <row r="298">
          <cell r="B298" t="str">
            <v>J8230</v>
          </cell>
          <cell r="D298">
            <v>20</v>
          </cell>
          <cell r="E298" t="str">
            <v>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16"/>
  <sheetViews>
    <sheetView zoomScale="70" zoomScaleNormal="70" workbookViewId="0">
      <pane ySplit="8" topLeftCell="A9" activePane="bottomLeft" state="frozen"/>
      <selection pane="bottomLeft" activeCell="B2" sqref="B2:D3"/>
    </sheetView>
  </sheetViews>
  <sheetFormatPr baseColWidth="10" defaultColWidth="11.453125" defaultRowHeight="14.5"/>
  <cols>
    <col min="1" max="2" width="5.7265625" style="1" customWidth="1"/>
    <col min="3" max="3" width="15.7265625" style="9" customWidth="1"/>
    <col min="4" max="4" width="15.7265625" style="6" customWidth="1"/>
    <col min="5" max="5" width="5.7265625" style="7" customWidth="1"/>
    <col min="6" max="6" width="13.26953125" style="4" customWidth="1"/>
    <col min="7" max="7" width="40.7265625" style="10" customWidth="1"/>
    <col min="8" max="8" width="10.7265625" style="10" hidden="1" customWidth="1"/>
    <col min="9" max="9" width="28.26953125" style="58" customWidth="1"/>
    <col min="10" max="10" width="55.7265625" style="10" customWidth="1"/>
    <col min="11" max="11" width="10.7265625" style="3" customWidth="1"/>
    <col min="12" max="13" width="11.453125" style="1"/>
    <col min="14" max="14" width="11.453125" style="1" customWidth="1"/>
    <col min="15" max="15" width="11.453125" style="1"/>
    <col min="16" max="17" width="11.453125" style="1" hidden="1" customWidth="1"/>
    <col min="18" max="16384" width="11.453125" style="1"/>
  </cols>
  <sheetData>
    <row r="1" spans="2:18" ht="10" customHeight="1" thickBot="1">
      <c r="F1" s="5"/>
      <c r="I1" s="54"/>
      <c r="M1" s="26"/>
      <c r="N1" s="26"/>
      <c r="O1" s="26"/>
      <c r="P1" s="26"/>
      <c r="Q1" s="26"/>
      <c r="R1" s="26"/>
    </row>
    <row r="2" spans="2:18" ht="20.149999999999999" customHeight="1" thickTop="1" thickBot="1">
      <c r="B2" s="66" t="s">
        <v>7</v>
      </c>
      <c r="C2" s="67"/>
      <c r="D2" s="68"/>
      <c r="E2" s="8"/>
      <c r="F2" s="63" t="str">
        <f>IF(SUBTOTAL(2,C9:C16)&lt;2,(SUBTOTAL(2,C9:C16))&amp;" RESULTAT",(SUBTOTAL(2,C9:C16))&amp;" RESULTATS")</f>
        <v>2 RESULTATS</v>
      </c>
      <c r="G2" s="64"/>
      <c r="H2" s="53"/>
      <c r="I2" s="61"/>
      <c r="J2" s="44"/>
      <c r="K2" s="13"/>
      <c r="L2" s="2"/>
      <c r="M2" s="41"/>
      <c r="N2" s="40"/>
      <c r="O2" s="40"/>
      <c r="P2" s="40">
        <f>SUBTOTAL(9,C9:C16)</f>
        <v>9.9699999999999989</v>
      </c>
      <c r="Q2" s="40">
        <f>SUBTOTAL(9,C9:C16)</f>
        <v>9.9699999999999989</v>
      </c>
      <c r="R2" s="40"/>
    </row>
    <row r="3" spans="2:18" ht="20.149999999999999" customHeight="1" thickTop="1" thickBot="1">
      <c r="B3" s="69"/>
      <c r="C3" s="70"/>
      <c r="D3" s="71"/>
      <c r="E3" s="11"/>
      <c r="F3" s="63" t="str">
        <f>"PRIX MOYEN : "&amp;IF(Q3=0,P6,Q6)&amp;"€"</f>
        <v>PRIX MOYEN : 5€</v>
      </c>
      <c r="G3" s="64"/>
      <c r="H3" s="53"/>
      <c r="I3" s="61"/>
      <c r="J3" s="12"/>
      <c r="K3" s="13"/>
      <c r="L3" s="2"/>
      <c r="M3" s="41"/>
      <c r="N3" s="40"/>
      <c r="O3" s="40"/>
      <c r="P3" s="40">
        <f>SUBTOTAL(4,C9:C16)</f>
        <v>5.81</v>
      </c>
      <c r="Q3" s="40">
        <f>SUBTOTAL(9,P9:P16)</f>
        <v>0</v>
      </c>
      <c r="R3" s="40"/>
    </row>
    <row r="4" spans="2:18" ht="10" customHeight="1" thickTop="1" thickBot="1">
      <c r="B4" s="20"/>
      <c r="C4" s="19"/>
      <c r="D4" s="19"/>
      <c r="E4" s="18"/>
      <c r="F4" s="17"/>
      <c r="G4" s="16"/>
      <c r="H4" s="16"/>
      <c r="I4" s="62"/>
      <c r="J4" s="14"/>
      <c r="K4" s="15"/>
      <c r="L4" s="2"/>
      <c r="M4" s="40"/>
      <c r="N4" s="40"/>
      <c r="O4" s="40"/>
      <c r="P4" s="40">
        <f>SUBTOTAL(5,C9:C16)</f>
        <v>4.16</v>
      </c>
      <c r="Q4" s="40">
        <f>SUBTOTAL(5,C9:C16)</f>
        <v>4.16</v>
      </c>
      <c r="R4" s="40"/>
    </row>
    <row r="5" spans="2:18" ht="20.149999999999999" customHeight="1" thickTop="1">
      <c r="B5" s="2"/>
      <c r="C5" s="34" t="s">
        <v>5</v>
      </c>
      <c r="D5" s="65" t="s">
        <v>4</v>
      </c>
      <c r="E5" s="65"/>
      <c r="F5" s="35" t="s">
        <v>3</v>
      </c>
      <c r="G5" s="33" t="s">
        <v>2</v>
      </c>
      <c r="H5" s="33"/>
      <c r="I5" s="55" t="s">
        <v>6</v>
      </c>
      <c r="J5" s="33" t="s">
        <v>1</v>
      </c>
      <c r="K5" s="36" t="s">
        <v>0</v>
      </c>
      <c r="L5" s="2"/>
      <c r="M5" s="40"/>
      <c r="N5" s="40"/>
      <c r="O5" s="40"/>
      <c r="P5" s="40">
        <f>SUBTOTAL(2,C9:C16)</f>
        <v>2</v>
      </c>
      <c r="Q5" s="40">
        <f>SUBTOTAL(2,C9:C16)</f>
        <v>2</v>
      </c>
      <c r="R5" s="40"/>
    </row>
    <row r="6" spans="2:18" ht="25" customHeight="1">
      <c r="B6" s="2"/>
      <c r="C6" s="38"/>
      <c r="D6" s="30"/>
      <c r="E6" s="30"/>
      <c r="F6" s="31"/>
      <c r="G6" s="32"/>
      <c r="H6" s="32"/>
      <c r="I6" s="56"/>
      <c r="J6" s="32"/>
      <c r="K6" s="39"/>
      <c r="L6" s="2"/>
      <c r="M6" s="40"/>
      <c r="N6" s="45"/>
      <c r="O6" s="46"/>
      <c r="P6" s="40">
        <f>IF(SUBTOTAL(2,C9:C16)&gt;2,ROUNDUP((P2-P3-P4)/(P5-2),3),ROUNDUP(P2/P5,0))</f>
        <v>5</v>
      </c>
      <c r="Q6" s="40">
        <f>IF(SUBTOTAL(2,C9:C16)&gt;2,ROUNDUP((Q2-Q3-Q4)/(Q5-2),3),ROUNDUP(Q2/Q5,0))</f>
        <v>5</v>
      </c>
      <c r="R6" s="40"/>
    </row>
    <row r="7" spans="2:18" ht="25" customHeight="1">
      <c r="B7" s="2"/>
      <c r="C7" s="38"/>
      <c r="D7" s="30"/>
      <c r="E7" s="30"/>
      <c r="F7" s="31"/>
      <c r="G7" s="32"/>
      <c r="H7" s="32"/>
      <c r="I7" s="56"/>
      <c r="J7" s="32"/>
      <c r="K7" s="39"/>
      <c r="L7" s="2"/>
      <c r="M7" s="26"/>
      <c r="N7" s="26"/>
      <c r="O7" s="26"/>
      <c r="P7" s="26">
        <f>(300/100)*(IF(SUBTOTAL(2,C9:C16)&gt;2,ROUNDUP((P2-P3-P4)/(P5-2),3),ROUNDUP(P2/P5,0)))</f>
        <v>15</v>
      </c>
      <c r="Q7" s="26">
        <f>IF(Q3=0,P6,Q6)</f>
        <v>5</v>
      </c>
      <c r="R7" s="26"/>
    </row>
    <row r="8" spans="2:18" ht="10" customHeight="1" thickBot="1">
      <c r="B8" s="2"/>
      <c r="C8" s="27"/>
      <c r="D8" s="28"/>
      <c r="E8" s="28"/>
      <c r="F8" s="42"/>
      <c r="G8" s="29"/>
      <c r="H8" s="29"/>
      <c r="I8" s="57"/>
      <c r="J8" s="29"/>
      <c r="K8" s="37"/>
      <c r="L8" s="2"/>
      <c r="M8" s="26"/>
      <c r="N8" s="26"/>
      <c r="O8" s="26"/>
      <c r="P8" s="26"/>
      <c r="Q8" s="26"/>
      <c r="R8" s="26"/>
    </row>
    <row r="9" spans="2:18" ht="40" customHeight="1" thickTop="1">
      <c r="C9" s="21">
        <f>IF(ISERROR(VLOOKUP($B$2,'[1]3P'!$B$3:$AZ$9000,6,FALSE)),"",VLOOKUP($B$2,'[1]3P'!$B$3:$AZ$9000,6,FALSE))</f>
        <v>5.81</v>
      </c>
      <c r="D9" s="22">
        <f>IF(ISERROR(VLOOKUP($B$2,'[1]3P'!$B$3:$AZ$9000,3,FALSE)),"",VLOOKUP($B$2,'[1]3P'!$B$3:$AZ$9000,3,FALSE))</f>
        <v>260</v>
      </c>
      <c r="E9" s="23" t="str">
        <f>IF(ISERROR(VLOOKUP($B$2,'[1]3P'!$B$3:$AZ$9000,4,FALSE)),"",VLOOKUP($B$2,'[1]3P'!$B$3:$AZ$9000,4,FALSE))</f>
        <v>m2</v>
      </c>
      <c r="F9" s="24">
        <f>IF(COUNTBLANK(D9),"",DATE(2016,11,23))</f>
        <v>42697</v>
      </c>
      <c r="G9" s="25" t="str">
        <f>IF(ISERROR(VLOOKUP($B$2,'[1]3P'!$B$3:$AZ$9000,2,FALSE)),"",VLOOKUP($B$2,'[1]3P'!$B$3:$AZ$9000,2,FALSE))</f>
        <v>Démolition sélective de revêtement de terre-plein, en pavés de béton, en vue d'une évacuation</v>
      </c>
      <c r="H9" s="25" t="str">
        <f>IF(COUNTBLANK(C9),"",INDEX('[1]3P'!$B$1:$B$9000,((MATCH($B$2,'[1]3P'!$B$1:$B$9000,))+1),))</f>
        <v>D5122-E</v>
      </c>
      <c r="I9" s="59" t="str">
        <f>IF($H9=0,IF($H9="X9100","",INDEX('[1]3P'!$C$1:$C$9000,((MATCH($G9,'[1]3P'!$C$1:$C$9000,))+1),)),"")</f>
        <v/>
      </c>
      <c r="J9" s="25" t="str">
        <f>IF(COUNTBLANK(D9),"",'[2]3P'!$C$2)</f>
        <v>Travaux d'aménagements d'infrastructures visant à rendre les arrêts de bus TEC accessibles aux personnes à mobilité réduite - Ligne 82 du TEC Hainaut</v>
      </c>
      <c r="K9" s="43">
        <f>IF(COUNTBLANK(D9),"",HYPERLINK("Y:\secret\CSC\1750-1799\VERIF\1753verif.xls",1753))</f>
        <v>1753</v>
      </c>
      <c r="P9" s="26" t="str">
        <f>IF($C9&gt;=$P$7,$C9," ")</f>
        <v xml:space="preserve"> </v>
      </c>
    </row>
    <row r="10" spans="2:18" ht="40" customHeight="1">
      <c r="C10" s="21">
        <f>IF(ISERROR(VLOOKUP($B$2,'[3]3P'!$B$3:$AZ$9000,6,FALSE)),"",VLOOKUP($B$2,'[3]3P'!$B$3:$AZ$9000,6,FALSE))</f>
        <v>4.16</v>
      </c>
      <c r="D10" s="22">
        <f>IF(ISERROR(VLOOKUP($B$2,'[3]3P'!$B$3:$AZ$9000,3,FALSE)),"",VLOOKUP($B$2,'[3]3P'!$B$3:$AZ$9000,3,FALSE))</f>
        <v>190</v>
      </c>
      <c r="E10" s="23" t="str">
        <f>IF(ISERROR(VLOOKUP($B$2,'[3]3P'!$B$3:$AZ$9000,4,FALSE)),"",VLOOKUP($B$2,'[3]3P'!$B$3:$AZ$9000,4,FALSE))</f>
        <v>m2</v>
      </c>
      <c r="F10" s="24">
        <f>IF(COUNTBLANK(D10),"",DATE(2016,11,17))</f>
        <v>42691</v>
      </c>
      <c r="G10" s="25" t="str">
        <f>IF(ISERROR(VLOOKUP($B$2,'[3]3P'!$B$3:$AZ$9000,2,FALSE)),"",VLOOKUP($B$2,'[3]3P'!$B$3:$AZ$9000,2,FALSE))</f>
        <v>Démolition sélective de revêtement de terre-plein, en pavés de béton, en vue d'une évacuation</v>
      </c>
      <c r="H10" s="25" t="str">
        <f>IF(COUNTBLANK(C10),"",INDEX('[3]3P'!$B$1:$B$9000,((MATCH($B$2,'[3]3P'!$B$1:$B$9000,))+1),))</f>
        <v>D5122-E</v>
      </c>
      <c r="I10" s="59" t="str">
        <f>IF($H10=0,IF($H10="X9100","",INDEX('[3]3P'!$C$1:$C$9000,((MATCH($G10,'[3]3P'!$C$1:$C$9000,))+1),)),"")</f>
        <v/>
      </c>
      <c r="J10" s="25" t="str">
        <f>IF(COUNTBLANK(D10),"",'[4]3P'!$C$2)</f>
        <v>Travaux d'aménagements d'infrastructures visant à rendre les arrêts de bus TEC accessibles aux personnes à mobilité réduite sur les lignes 19,20 et 31 du TEC Brabant Wallon</v>
      </c>
      <c r="K10" s="43">
        <f>IF(COUNTBLANK(D10),"",HYPERLINK("Y:\secret\CSC\1750-1799\VERIF\1752verif.xls",1752))</f>
        <v>1752</v>
      </c>
      <c r="P10" s="26" t="str">
        <f t="shared" ref="P10:P16" si="0">IF($C10&gt;=$P$7,$C10," ")</f>
        <v xml:space="preserve"> </v>
      </c>
    </row>
    <row r="11" spans="2:18" ht="40" customHeight="1">
      <c r="C11" s="47"/>
      <c r="D11" s="48"/>
      <c r="E11" s="49"/>
      <c r="F11" s="50"/>
      <c r="G11" s="51"/>
      <c r="H11" s="51"/>
      <c r="I11" s="60"/>
      <c r="J11" s="51"/>
      <c r="K11" s="52"/>
      <c r="P11" s="26" t="str">
        <f t="shared" si="0"/>
        <v xml:space="preserve"> </v>
      </c>
    </row>
    <row r="12" spans="2:18" ht="40" customHeight="1">
      <c r="C12" s="47"/>
      <c r="D12" s="48"/>
      <c r="E12" s="49"/>
      <c r="F12" s="50"/>
      <c r="G12" s="51"/>
      <c r="H12" s="51"/>
      <c r="I12" s="60"/>
      <c r="J12" s="51"/>
      <c r="K12" s="52"/>
      <c r="P12" s="26" t="str">
        <f t="shared" si="0"/>
        <v xml:space="preserve"> </v>
      </c>
    </row>
    <row r="13" spans="2:18" ht="40" customHeight="1">
      <c r="C13" s="47"/>
      <c r="D13" s="48"/>
      <c r="E13" s="49"/>
      <c r="F13" s="50"/>
      <c r="G13" s="51"/>
      <c r="H13" s="51"/>
      <c r="I13" s="60"/>
      <c r="J13" s="51"/>
      <c r="K13" s="52"/>
      <c r="P13" s="26" t="str">
        <f t="shared" si="0"/>
        <v xml:space="preserve"> </v>
      </c>
    </row>
    <row r="14" spans="2:18" ht="40" customHeight="1">
      <c r="C14" s="47"/>
      <c r="D14" s="48"/>
      <c r="E14" s="49"/>
      <c r="F14" s="50"/>
      <c r="G14" s="51"/>
      <c r="H14" s="51"/>
      <c r="I14" s="60"/>
      <c r="J14" s="51"/>
      <c r="K14" s="52"/>
      <c r="P14" s="26" t="str">
        <f t="shared" si="0"/>
        <v xml:space="preserve"> </v>
      </c>
    </row>
    <row r="15" spans="2:18" ht="40" customHeight="1">
      <c r="C15" s="47"/>
      <c r="D15" s="48"/>
      <c r="E15" s="49"/>
      <c r="F15" s="50"/>
      <c r="G15" s="51"/>
      <c r="H15" s="51"/>
      <c r="I15" s="60"/>
      <c r="J15" s="51"/>
      <c r="K15" s="52"/>
      <c r="P15" s="26" t="str">
        <f t="shared" si="0"/>
        <v xml:space="preserve"> </v>
      </c>
    </row>
    <row r="16" spans="2:18" ht="40" customHeight="1">
      <c r="C16" s="47"/>
      <c r="D16" s="48"/>
      <c r="E16" s="49"/>
      <c r="F16" s="50"/>
      <c r="G16" s="51"/>
      <c r="H16" s="51"/>
      <c r="I16" s="60"/>
      <c r="J16" s="51"/>
      <c r="K16" s="52"/>
      <c r="P16" s="26" t="str">
        <f t="shared" si="0"/>
        <v xml:space="preserve"> </v>
      </c>
    </row>
  </sheetData>
  <sheetProtection insertHyperlinks="0" autoFilter="0"/>
  <autoFilter ref="C8:K10">
    <sortState ref="C9:K84">
      <sortCondition ref="K8:K87"/>
    </sortState>
  </autoFilter>
  <sortState ref="C6:I55">
    <sortCondition descending="1" ref="F6:F55"/>
  </sortState>
  <mergeCells count="4">
    <mergeCell ref="F2:G2"/>
    <mergeCell ref="F3:G3"/>
    <mergeCell ref="D5:E5"/>
    <mergeCell ref="B2:D3"/>
  </mergeCells>
  <conditionalFormatting sqref="C9:K16">
    <cfRule type="containsBlanks" dxfId="1" priority="32">
      <formula>LEN(TRIM(C9))=0</formula>
    </cfRule>
  </conditionalFormatting>
  <conditionalFormatting sqref="D9:D16">
    <cfRule type="dataBar" priority="61">
      <dataBar>
        <cfvo type="min" val="0"/>
        <cfvo type="max" val="0"/>
        <color theme="9" tint="-0.249977111117893"/>
      </dataBar>
    </cfRule>
  </conditionalFormatting>
  <conditionalFormatting sqref="C9:C16">
    <cfRule type="dataBar" priority="63">
      <dataBar>
        <cfvo type="min" val="0"/>
        <cfvo type="max" val="0"/>
        <color theme="9" tint="-0.249977111117893"/>
      </dataBar>
    </cfRule>
    <cfRule type="expression" dxfId="0" priority="64">
      <formula>C9&gt;=$P$7</formula>
    </cfRule>
  </conditionalFormatting>
  <pageMargins left="0.7" right="0.7" top="0.75" bottom="0.75" header="0.3" footer="0.3"/>
  <pageSetup paperSize="9" orientation="portrait" verticalDpi="599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8"/>
  <sheetViews>
    <sheetView tabSelected="1" workbookViewId="0">
      <selection activeCell="B3" sqref="B3"/>
    </sheetView>
  </sheetViews>
  <sheetFormatPr baseColWidth="10" defaultRowHeight="14.5"/>
  <cols>
    <col min="2" max="2" width="17.26953125" customWidth="1"/>
  </cols>
  <sheetData>
    <row r="1" spans="1:6">
      <c r="A1" t="str">
        <f>Feuil1!B2</f>
        <v>D5112-e</v>
      </c>
    </row>
    <row r="3" spans="1:6">
      <c r="A3" t="e">
        <f>ABS(COUNTIF('[5]3P'!$B$28:$B$50,A$1)-ROW(A1)+1)</f>
        <v>#VALUE!</v>
      </c>
      <c r="B3" t="str">
        <f t="array" ref="B3">IFERROR(IFERROR(INDEX('[5]3P'!$D$2:$D$300&amp;'[5]3P'!$E$2:$E$300,SMALL(IF('[5]3P'!$B$2:$B$300=A$1,ROW(B$2:B$300)-1,""),ROW(A1))),INDEX('[6]3P'!$D$2:$D$300&amp;'[6]3P'!$E$2:$E$300,SMALL(IF('[6]3P'!$B$2:$B$300=A$1,ROW(B$2:B$300)-1,""),ABS(COUNTIF('[5]3P'!$B$28:$B$50,$A$1)-ROW(A1)+1)))),"")</f>
        <v>260m2</v>
      </c>
      <c r="E3" t="s">
        <v>8</v>
      </c>
      <c r="F3" t="s">
        <v>9</v>
      </c>
    </row>
    <row r="4" spans="1:6">
      <c r="A4" t="e">
        <f>ABS(COUNTIF('[5]3P'!$B$28:$B$50,A$1)-ROW(A2)+1)</f>
        <v>#VALUE!</v>
      </c>
      <c r="B4" t="str">
        <f t="array" ref="B4">IFERROR(IFERROR(INDEX('[5]3P'!$D$2:$D$300&amp;'[5]3P'!$E$2:$E$300,SMALL(IF('[5]3P'!$B$2:$B$300=A$1,ROW(B$2:B$300)-1,""),ROW(A2))),INDEX('[6]3P'!$D$2:$D$300&amp;'[6]3P'!$E$2:$E$300,SMALL(IF('[6]3P'!$B$2:$B$300=A$1,ROW(B$2:B$300)-1,""),ABS(COUNTIF('[5]3P'!$B$28:$B$50,$A$1)-ROW(A2)+1)))),"")</f>
        <v>625m2</v>
      </c>
      <c r="F4" t="s">
        <v>10</v>
      </c>
    </row>
    <row r="5" spans="1:6">
      <c r="A5" t="e">
        <f>ABS(COUNTIF('[5]3P'!$B$28:$B$50,A$1)-ROW(A3)+1)</f>
        <v>#VALUE!</v>
      </c>
      <c r="B5" t="str">
        <f t="array" ref="B5">IFERROR(IFERROR(INDEX('[5]3P'!$D$2:$D$300&amp;'[5]3P'!$E$2:$E$300,SMALL(IF('[5]3P'!$B$2:$B$300=A$1,ROW(B$2:B$300)-1,""),ROW(A3))),INDEX('[6]3P'!$D$2:$D$300&amp;'[6]3P'!$E$2:$E$300,SMALL(IF('[6]3P'!$B$2:$B$300=A$1,ROW(B$2:B$300)-1,""),ABS(COUNTIF('[5]3P'!$B$28:$B$50,$A$1)-ROW(A3)+1)))),"")</f>
        <v>10m2</v>
      </c>
      <c r="F5" t="s">
        <v>11</v>
      </c>
    </row>
    <row r="6" spans="1:6">
      <c r="A6" t="e">
        <f>ABS(COUNTIF('[5]3P'!$B$28:$B$50,A$1)-ROW(A4)+1)</f>
        <v>#VALUE!</v>
      </c>
      <c r="B6" t="str">
        <f t="array" ref="B6">IFERROR(IFERROR(INDEX('[5]3P'!$D$2:$D$300&amp;'[5]3P'!$E$2:$E$300,SMALL(IF('[5]3P'!$B$2:$B$300=A$1,ROW(B$2:B$300)-1,""),ROW(A4))),INDEX('[6]3P'!$D$2:$D$300&amp;'[6]3P'!$E$2:$E$300,SMALL(IF('[6]3P'!$B$2:$B$300=A$1,ROW(B$2:B$300)-1,""),ABS(COUNTIF('[5]3P'!$B$28:$B$50,$A$1)-ROW(A4)+1)))),"")</f>
        <v>350m2</v>
      </c>
    </row>
    <row r="7" spans="1:6">
      <c r="A7" t="e">
        <f>ABS(COUNTIF('[5]3P'!$B$28:$B$50,A$1)-ROW(A5)+1)</f>
        <v>#VALUE!</v>
      </c>
      <c r="B7" t="str">
        <f t="array" ref="B7">IFERROR(IFERROR(INDEX('[5]3P'!$D$2:$D$300&amp;'[5]3P'!$E$2:$E$300,SMALL(IF('[5]3P'!$B$2:$B$300=A$1,ROW(B$2:B$300)-1,""),ROW(A5))),INDEX('[6]3P'!$D$2:$D$300&amp;'[6]3P'!$E$2:$E$300,SMALL(IF('[6]3P'!$B$2:$B$300=A$1,ROW(B$2:B$300)-1,""),ABS(COUNTIF('[5]3P'!$B$28:$B$50,$A$1)-ROW(A5)+1)))),"")</f>
        <v/>
      </c>
    </row>
    <row r="8" spans="1:6">
      <c r="A8" t="e">
        <f>ABS(COUNTIF('[5]3P'!$B$28:$B$50,A$1)-ROW(A6)+1)</f>
        <v>#VALUE!</v>
      </c>
      <c r="B8" t="str">
        <f t="array" ref="B8">IFERROR(IFERROR(INDEX('[5]3P'!$D$2:$D$300&amp;'[5]3P'!$E$2:$E$300,SMALL(IF('[5]3P'!$B$2:$B$300=A$1,ROW(B$2:B$300)-1,""),ROW(A6))),INDEX('[6]3P'!$D$2:$D$300&amp;'[6]3P'!$E$2:$E$300,SMALL(IF('[6]3P'!$B$2:$B$300=A$1,ROW(B$2:B$300)-1,""),ABS(COUNTIF('[5]3P'!$B$28:$B$50,$A$1)-ROW(A6)+1)))),"")</f>
        <v/>
      </c>
      <c r="F8" t="s">
        <v>12</v>
      </c>
    </row>
    <row r="9" spans="1:6">
      <c r="A9" t="e">
        <f>ABS(COUNTIF('[5]3P'!$B$28:$B$50,A$1)-ROW(A7)+1)</f>
        <v>#VALUE!</v>
      </c>
      <c r="B9" t="str">
        <f t="array" ref="B9">IFERROR(IFERROR(INDEX('[5]3P'!$D$2:$D$300&amp;'[5]3P'!$E$2:$E$300,SMALL(IF('[5]3P'!$B$2:$B$300=A$1,ROW(B$2:B$300)-1,""),ROW(A7))),INDEX('[6]3P'!$D$2:$D$300&amp;'[6]3P'!$E$2:$E$300,SMALL(IF('[6]3P'!$B$2:$B$300=A$1,ROW(B$2:B$300)-1,""),ABS(COUNTIF('[5]3P'!$B$28:$B$50,$A$1)-ROW(A7)+1)))),"")</f>
        <v/>
      </c>
    </row>
    <row r="10" spans="1:6">
      <c r="A10" t="e">
        <f>ABS(COUNTIF('[5]3P'!$B$28:$B$50,A$1)-ROW(A8)+1)</f>
        <v>#VALUE!</v>
      </c>
      <c r="B10" t="str">
        <f t="array" ref="B10">IFERROR(IFERROR(INDEX('[5]3P'!$D$2:$D$300&amp;'[5]3P'!$E$2:$E$300,SMALL(IF('[5]3P'!$B$2:$B$300=A$1,ROW(B$2:B$300)-1,""),ROW(A8))),INDEX('[6]3P'!$D$2:$D$300&amp;'[6]3P'!$E$2:$E$300,SMALL(IF('[6]3P'!$B$2:$B$300=A$1,ROW(B$2:B$300)-1,""),ABS(COUNTIF('[5]3P'!$B$28:$B$50,$A$1)-ROW(A8)+1)))),"")</f>
        <v/>
      </c>
      <c r="F10" t="s">
        <v>13</v>
      </c>
    </row>
    <row r="11" spans="1:6">
      <c r="A11" t="e">
        <f>ABS(COUNTIF('[5]3P'!$B$28:$B$50,A$1)-ROW(A9)+1)</f>
        <v>#VALUE!</v>
      </c>
      <c r="B11" t="str">
        <f t="array" ref="B11">IFERROR(IFERROR(INDEX('[5]3P'!$D$2:$D$300&amp;'[5]3P'!$E$2:$E$300,SMALL(IF('[5]3P'!$B$2:$B$300=A$1,ROW(B$2:B$300)-1,""),ROW(A9))),INDEX('[6]3P'!$D$2:$D$300&amp;'[6]3P'!$E$2:$E$300,SMALL(IF('[6]3P'!$B$2:$B$300=A$1,ROW(B$2:B$300)-1,""),ABS(COUNTIF('[5]3P'!$B$28:$B$50,$A$1)-ROW(A9)+1)))),"")</f>
        <v/>
      </c>
    </row>
    <row r="12" spans="1:6">
      <c r="A12" t="e">
        <f>ABS(COUNTIF('[5]3P'!$B$28:$B$50,A$1)-ROW(A10)+1)</f>
        <v>#VALUE!</v>
      </c>
      <c r="B12" t="str">
        <f t="array" ref="B12">IFERROR(IFERROR(INDEX('[5]3P'!$D$2:$D$300&amp;'[5]3P'!$E$2:$E$300,SMALL(IF('[5]3P'!$B$2:$B$300=A$1,ROW(B$2:B$300)-1,""),ROW(A10))),INDEX('[6]3P'!$D$2:$D$300&amp;'[6]3P'!$E$2:$E$300,SMALL(IF('[6]3P'!$B$2:$B$300=A$1,ROW(B$2:B$300)-1,""),ABS(COUNTIF('[5]3P'!$B$28:$B$50,$A$1)-ROW(A10)+1)))),"")</f>
        <v/>
      </c>
    </row>
    <row r="13" spans="1:6">
      <c r="A13" t="e">
        <f>ABS(COUNTIF('[5]3P'!$B$28:$B$50,A$1)-ROW(A11)+1)</f>
        <v>#VALUE!</v>
      </c>
      <c r="B13" t="str">
        <f t="array" ref="B13">IFERROR(IFERROR(INDEX('[5]3P'!$D$2:$D$300&amp;'[5]3P'!$E$2:$E$300,SMALL(IF('[5]3P'!$B$2:$B$300=A$1,ROW(B$2:B$300)-1,""),ROW(A11))),INDEX('[6]3P'!$D$2:$D$300&amp;'[6]3P'!$E$2:$E$300,SMALL(IF('[6]3P'!$B$2:$B$300=A$1,ROW(B$2:B$300)-1,""),ABS(COUNTIF('[5]3P'!$B$28:$B$50,$A$1)-ROW(A11)+1)))),"")</f>
        <v/>
      </c>
    </row>
    <row r="14" spans="1:6">
      <c r="A14" t="e">
        <f>ABS(COUNTIF('[5]3P'!$B$28:$B$50,A$1)-ROW(A12)+1)</f>
        <v>#VALUE!</v>
      </c>
      <c r="B14" t="str">
        <f t="array" ref="B14">IFERROR(IFERROR(INDEX('[5]3P'!$D$2:$D$300&amp;'[5]3P'!$E$2:$E$300,SMALL(IF('[5]3P'!$B$2:$B$300=A$1,ROW(B$2:B$300)-1,""),ROW(A12))),INDEX('[6]3P'!$D$2:$D$300&amp;'[6]3P'!$E$2:$E$300,SMALL(IF('[6]3P'!$B$2:$B$300=A$1,ROW(B$2:B$300)-1,""),ABS(COUNTIF('[5]3P'!$B$28:$B$50,$A$1)-ROW(A12)+1)))),"")</f>
        <v/>
      </c>
    </row>
    <row r="15" spans="1:6">
      <c r="A15" t="e">
        <f>ABS(COUNTIF('[5]3P'!$B$28:$B$50,A$1)-ROW(A13)+1)</f>
        <v>#VALUE!</v>
      </c>
      <c r="B15" t="str">
        <f t="array" ref="B15">IFERROR(IFERROR(INDEX('[5]3P'!$D$2:$D$300&amp;'[5]3P'!$E$2:$E$300,SMALL(IF('[5]3P'!$B$2:$B$300=A$1,ROW(B$2:B$300)-1,""),ROW(A13))),INDEX('[6]3P'!$D$2:$D$300&amp;'[6]3P'!$E$2:$E$300,SMALL(IF('[6]3P'!$B$2:$B$300=A$1,ROW(B$2:B$300)-1,""),ABS(COUNTIF('[5]3P'!$B$28:$B$50,$A$1)-ROW(A13)+1)))),"")</f>
        <v/>
      </c>
    </row>
    <row r="16" spans="1:6">
      <c r="A16" t="e">
        <f>ABS(COUNTIF('[5]3P'!$B$28:$B$50,A$1)-ROW(A14)+1)</f>
        <v>#VALUE!</v>
      </c>
      <c r="B16" t="str">
        <f t="array" ref="B16">IFERROR(IFERROR(INDEX('[5]3P'!$D$2:$D$300&amp;'[5]3P'!$E$2:$E$300,SMALL(IF('[5]3P'!$B$2:$B$300=A$1,ROW(B$2:B$300)-1,""),ROW(A14))),INDEX('[6]3P'!$D$2:$D$300&amp;'[6]3P'!$E$2:$E$300,SMALL(IF('[6]3P'!$B$2:$B$300=A$1,ROW(B$2:B$300)-1,""),ABS(COUNTIF('[5]3P'!$B$28:$B$50,$A$1)-ROW(A14)+1)))),"")</f>
        <v/>
      </c>
    </row>
    <row r="17" spans="1:2">
      <c r="A17" t="e">
        <f>ABS(COUNTIF('[5]3P'!$B$28:$B$50,A$1)-ROW(A15)+1)</f>
        <v>#VALUE!</v>
      </c>
      <c r="B17" t="str">
        <f t="array" ref="B17">IFERROR(IFERROR(INDEX('[5]3P'!$D$2:$D$300&amp;'[5]3P'!$E$2:$E$300,SMALL(IF('[5]3P'!$B$2:$B$300=A$1,ROW(B$2:B$300)-1,""),ROW(A15))),INDEX('[6]3P'!$D$2:$D$300&amp;'[6]3P'!$E$2:$E$300,SMALL(IF('[6]3P'!$B$2:$B$300=A$1,ROW(B$2:B$300)-1,""),ABS(COUNTIF('[5]3P'!$B$28:$B$50,$A$1)-ROW(A15)+1)))),"")</f>
        <v/>
      </c>
    </row>
    <row r="18" spans="1:2">
      <c r="A18" t="e">
        <f>ABS(COUNTIF('[5]3P'!$B$28:$B$50,A$1)-ROW(A16)+1)</f>
        <v>#VALUE!</v>
      </c>
      <c r="B18" t="str">
        <f t="array" ref="B18">IFERROR(IFERROR(INDEX('[5]3P'!$D$2:$D$300&amp;'[5]3P'!$E$2:$E$300,SMALL(IF('[5]3P'!$B$2:$B$300=A$1,ROW(B$2:B$300)-1,""),ROW(A16))),INDEX('[6]3P'!$D$2:$D$300&amp;'[6]3P'!$E$2:$E$300,SMALL(IF('[6]3P'!$B$2:$B$300=A$1,ROW(B$2:B$300)-1,""),ABS(COUNTIF('[5]3P'!$B$28:$B$50,$A$1)-ROW(A16)+1)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Thibaut</dc:creator>
  <cp:lastModifiedBy>tulipe</cp:lastModifiedBy>
  <dcterms:created xsi:type="dcterms:W3CDTF">2015-12-23T09:48:17Z</dcterms:created>
  <dcterms:modified xsi:type="dcterms:W3CDTF">2017-06-12T16:34:12Z</dcterms:modified>
</cp:coreProperties>
</file>