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date1904="1" codeName="ThisWorkbook"/>
  <bookViews>
    <workbookView xWindow="0" yWindow="60" windowWidth="15480" windowHeight="11020" tabRatio="927"/>
  </bookViews>
  <sheets>
    <sheet name="PLANNING" sheetId="9" r:id="rId1"/>
    <sheet name="PARAM_PLANNING" sheetId="11" r:id="rId2"/>
    <sheet name="BD-HORAIRE" sheetId="13" r:id="rId3"/>
    <sheet name="PARAM_EMPLOYER" sheetId="2" r:id="rId4"/>
  </sheets>
  <externalReferences>
    <externalReference r:id="rId5"/>
    <externalReference r:id="rId6"/>
    <externalReference r:id="rId7"/>
    <externalReference r:id="rId8"/>
  </externalReferences>
  <definedNames>
    <definedName name="BD_HORAIRE">'BD-HORAIRE'!$A$3:$H$283</definedName>
    <definedName name="BD_NOM_ACCUEIL">OFFSET([1]Accueil!$C$1,14,-1,COUNTA([1]Accueil!$A:$A)-14,7)</definedName>
    <definedName name="BD_PLANING_EMPLOYER1_DIMANCHE">OFFSET([2]BD_planing!$N$1,2,0,COUNTA([2]BD_planing!$A:$A)-1,1)</definedName>
    <definedName name="BD_PLANING_EMPLOYER1_DIMANCHE_HS">OFFSET([2]BD_planing!$O$1,2,0,COUNTA([2]BD_planing!$A:$A)-1,1)</definedName>
    <definedName name="BD_PLANING_EMPLOYER1_JEUDI">OFFSET([2]BD_planing!$H$1,2,0,COUNTA([2]BD_planing!$A:$A)-1,1)</definedName>
    <definedName name="BD_PLANING_EMPLOYER1_JEUDI_HS">OFFSET([2]BD_planing!$I$1,2,0,COUNTA([2]BD_planing!$A:$A)-1,1)</definedName>
    <definedName name="BD_PLANING_EMPLOYER1_LUNDI">OFFSET([2]BD_planing!$B$1,2,0,COUNTA([2]BD_planing!$A:$A)-1,1)</definedName>
    <definedName name="BD_PLANING_EMPLOYER1_LUNDI_HS">OFFSET([2]BD_planing!$C$1,2,0,COUNTA([2]BD_planing!$A:$A)-1,1)</definedName>
    <definedName name="BD_PLANING_EMPLOYER1_MARDI">OFFSET([2]BD_planing!$D$1,2,0,COUNTA([2]BD_planing!$A:$A)-1,1)</definedName>
    <definedName name="BD_PLANING_EMPLOYER1_MARDI_HS">OFFSET([2]BD_planing!$E$1,2,0,COUNTA([2]BD_planing!$A:$A)-1,1)</definedName>
    <definedName name="BD_PLANING_EMPLOYER1_MERCREDI">OFFSET([2]BD_planing!$F$1,2,0,COUNTA([2]BD_planing!$A:$A)-1,1)</definedName>
    <definedName name="BD_PLANING_EMPLOYER1_MERCREDI_HS">OFFSET([2]BD_planing!$G$1,2,0,COUNTA([2]BD_planing!$A:$A)-1,1)</definedName>
    <definedName name="BD_PLANING_EMPLOYER1_SAMEDI">OFFSET([2]BD_planing!$L$1,2,0,COUNTA([2]BD_planing!$A:$A)-1,1)</definedName>
    <definedName name="BD_PLANING_EMPLOYER1_SAMEDI_HS">OFFSET([2]BD_planing!$M$1,2,0,COUNTA([2]BD_planing!$A:$A)-1,1)</definedName>
    <definedName name="BD_PLANING_EMPLOYER1_VENDREDI">OFFSET([2]BD_planing!$J$1,2,0,COUNTA([2]BD_planing!$A:$A)-1,1)</definedName>
    <definedName name="BD_PLANING_EMPLOYER1_VENDREDI_HS">OFFSET([2]BD_planing!$K$1,2,0,COUNTA([2]BD_planing!$A:$A)-1,1)</definedName>
    <definedName name="BD_PLANING_EMPLOYER10_DIMANCHE">OFFSET([2]BD_planing!$EJ$1,2,0,COUNTA([2]BD_planing!$A:$A)-1,1)</definedName>
    <definedName name="BD_PLANING_EMPLOYER10_DIMANCHE_HS">OFFSET([2]BD_planing!$EK$1,2,0,COUNTA([2]BD_planing!$A:$A)-1,1)</definedName>
    <definedName name="BD_PLANING_EMPLOYER10_JEUDI">OFFSET([2]BD_planing!$ED$1,2,0,COUNTA([2]BD_planing!$A:$A)-1,1)</definedName>
    <definedName name="BD_PLANING_EMPLOYER10_JEUDI_HS">OFFSET([2]BD_planing!$EE$1,2,0,COUNTA([2]BD_planing!$A:$A)-1,1)</definedName>
    <definedName name="BD_PLANING_EMPLOYER10_LUNDI">OFFSET([2]BD_planing!$DX$1,2,0,COUNTA([2]BD_planing!$A:$A)-1,1)</definedName>
    <definedName name="BD_PLANING_EMPLOYER10_LUNDI_HS">OFFSET([2]BD_planing!$DY$1,2,0,COUNTA([2]BD_planing!$A:$A)-1,1)</definedName>
    <definedName name="BD_PLANING_EMPLOYER10_MARDI">OFFSET([2]BD_planing!$DZ$1,2,0,COUNTA([2]BD_planing!$A:$A)-1,1)</definedName>
    <definedName name="BD_PLANING_EMPLOYER10_MARDI_HS">OFFSET([2]BD_planing!$EA$1,2,0,COUNTA([2]BD_planing!$A:$A)-1,1)</definedName>
    <definedName name="BD_PLANING_EMPLOYER10_MERCREDI">OFFSET([2]BD_planing!$EB$1,2,0,COUNTA([2]BD_planing!$A:$A)-1,1)</definedName>
    <definedName name="BD_PLANING_EMPLOYER10_MERCREDI_HS">OFFSET([2]BD_planing!$EC$1,2,0,COUNTA([2]BD_planing!$A:$A)-1,1)</definedName>
    <definedName name="BD_PLANING_EMPLOYER10_SAMEDI">OFFSET([2]BD_planing!$EH$1,2,0,COUNTA([2]BD_planing!$A:$A)-1,1)</definedName>
    <definedName name="BD_PLANING_EMPLOYER10_SAMEDI_HS">OFFSET([2]BD_planing!$EI$1,2,0,COUNTA([2]BD_planing!$A:$A)-1,1)</definedName>
    <definedName name="BD_PLANING_EMPLOYER10_VENDREDI">OFFSET([2]BD_planing!$EF$1,2,0,COUNTA([2]BD_planing!$A:$A)-1,1)</definedName>
    <definedName name="BD_PLANING_EMPLOYER10_VENDREDI_HS">OFFSET([2]BD_planing!$EG$1,2,0,COUNTA([2]BD_planing!$A:$A)-1,1)</definedName>
    <definedName name="BD_PLANING_EMPLOYER11_DIMANCHE">OFFSET([2]BD_planing!$EX$1,2,0,COUNTA([2]BD_planing!$A:$A)-1,1)</definedName>
    <definedName name="BD_PLANING_EMPLOYER11_DIMANCHE_HS">OFFSET([2]BD_planing!$EY$1,2,0,COUNTA([2]BD_planing!$A:$A)-1,1)</definedName>
    <definedName name="BD_PLANING_EMPLOYER11_JEUDI">OFFSET([2]BD_planing!$ER$1,2,0,COUNTA([2]BD_planing!$A:$A)-1,1)</definedName>
    <definedName name="BD_PLANING_EMPLOYER11_JEUDI_HS">OFFSET([2]BD_planing!$ES$1,2,0,COUNTA([2]BD_planing!$A:$A)-1,1)</definedName>
    <definedName name="BD_PLANING_EMPLOYER11_LUNDI">OFFSET([2]BD_planing!$EL$1,2,0,COUNTA([2]BD_planing!$A:$A)-1,1)</definedName>
    <definedName name="BD_PLANING_EMPLOYER11_LUNDI_HS">OFFSET([2]BD_planing!$EM$1,2,0,COUNTA([2]BD_planing!$A:$A)-1,1)</definedName>
    <definedName name="BD_PLANING_EMPLOYER11_MARDI">OFFSET([2]BD_planing!$EN$1,2,0,COUNTA([2]BD_planing!$A:$A)-1,1)</definedName>
    <definedName name="BD_PLANING_EMPLOYER11_MARDI_HS">OFFSET([2]BD_planing!$EO$1,2,0,COUNTA([2]BD_planing!$A:$A)-1,1)</definedName>
    <definedName name="BD_PLANING_EMPLOYER11_MERCREDI">OFFSET([2]BD_planing!$EP$1,2,0,COUNTA([2]BD_planing!$A:$A)-1,1)</definedName>
    <definedName name="BD_PLANING_EMPLOYER11_MERCREDI_HS">OFFSET([2]BD_planing!$EQ$1,2,0,COUNTA([2]BD_planing!$A:$A)-1,1)</definedName>
    <definedName name="BD_PLANING_EMPLOYER11_SAMEDI">OFFSET([2]BD_planing!$EV$1,2,0,COUNTA([2]BD_planing!$A:$A)-1,1)</definedName>
    <definedName name="BD_PLANING_EMPLOYER11_SAMEDI_HS">OFFSET([2]BD_planing!$EW$1,2,0,COUNTA([2]BD_planing!$A:$A)-1,1)</definedName>
    <definedName name="BD_PLANING_EMPLOYER11_VENDREDI">OFFSET([2]BD_planing!$ET$1,2,0,COUNTA([2]BD_planing!$A:$A)-1,1)</definedName>
    <definedName name="BD_PLANING_EMPLOYER11_VENDREDI_HS">OFFSET([2]BD_planing!$EU$1,2,0,COUNTA([2]BD_planing!$A:$A)-1,1)</definedName>
    <definedName name="BD_PLANING_EMPLOYER12_DIMANCHE">OFFSET([2]BD_planing!$FL$1,2,0,COUNTA([2]BD_planing!$A:$A)-1,1)</definedName>
    <definedName name="BD_PLANING_EMPLOYER12_DIMANCHE_HS">OFFSET([2]BD_planing!$FM$1,2,0,COUNTA([2]BD_planing!$A:$A)-1,1)</definedName>
    <definedName name="BD_PLANING_EMPLOYER12_JEUDI">OFFSET([2]BD_planing!$FF$1,2,0,COUNTA([2]BD_planing!$A:$A)-1,1)</definedName>
    <definedName name="BD_PLANING_EMPLOYER12_JEUDI_HS">OFFSET([2]BD_planing!$FG$1,2,0,COUNTA([2]BD_planing!$A:$A)-1,1)</definedName>
    <definedName name="BD_PLANING_EMPLOYER12_LUNDI">OFFSET([2]BD_planing!$EZ$1,2,0,COUNTA([2]BD_planing!$A:$A)-1,1)</definedName>
    <definedName name="BD_PLANING_EMPLOYER12_LUNDI_HS">OFFSET([2]BD_planing!$FA$1,2,0,COUNTA([2]BD_planing!$A:$A)-1,1)</definedName>
    <definedName name="BD_PLANING_EMPLOYER12_MARDI">OFFSET([2]BD_planing!$FB$1,2,0,COUNTA([2]BD_planing!$A:$A)-1,1)</definedName>
    <definedName name="BD_PLANING_EMPLOYER12_MARDI_HS">OFFSET([2]BD_planing!$FC$1,2,0,COUNTA([2]BD_planing!$A:$A)-1,1)</definedName>
    <definedName name="BD_PLANING_EMPLOYER12_MERCREDI">OFFSET([2]BD_planing!$FD$1,2,0,COUNTA([2]BD_planing!$A:$A)-1,1)</definedName>
    <definedName name="BD_PLANING_EMPLOYER12_MERCREDI_HS">OFFSET([2]BD_planing!$FE$1,2,0,COUNTA([2]BD_planing!$A:$A)-1,1)</definedName>
    <definedName name="BD_PLANING_EMPLOYER12_SAMEDI">OFFSET([2]BD_planing!$FJ$1,2,0,COUNTA([2]BD_planing!$A:$A)-1,1)</definedName>
    <definedName name="BD_PLANING_EMPLOYER12_SAMEDI_HS">OFFSET([2]BD_planing!$FK$1,2,0,COUNTA([2]BD_planing!$A:$A)-1,1)</definedName>
    <definedName name="BD_PLANING_EMPLOYER12_VENDREDI">OFFSET([2]BD_planing!$FH$1,2,0,COUNTA([2]BD_planing!$A:$A)-1,1)</definedName>
    <definedName name="BD_PLANING_EMPLOYER12_VENDREDI_HS">OFFSET([2]BD_planing!$FI$1,2,0,COUNTA([2]BD_planing!$A:$A)-1,1)</definedName>
    <definedName name="BD_PLANING_EMPLOYER2_DIMANCHE">OFFSET([2]BD_planing!$AB$1,2,0,COUNTA([2]BD_planing!$A:$A)-1,1)</definedName>
    <definedName name="BD_PLANING_EMPLOYER2_DIMANCHE_HS">OFFSET([2]BD_planing!$AC$1,2,0,COUNTA([2]BD_planing!$A:$A)-1,1)</definedName>
    <definedName name="BD_PLANING_EMPLOYER2_JEUDI">OFFSET([2]BD_planing!$V$1,2,0,COUNTA([2]BD_planing!$A:$A)-1,1)</definedName>
    <definedName name="BD_PLANING_EMPLOYER2_JEUDI_HS">OFFSET([2]BD_planing!$W$1,2,0,COUNTA([2]BD_planing!$A:$A)-1,1)</definedName>
    <definedName name="BD_PLANING_EMPLOYER2_LUNDI">OFFSET([2]BD_planing!$P$1,2,0,COUNTA([2]BD_planing!$A:$A)-1,1)</definedName>
    <definedName name="BD_PLANING_EMPLOYER2_LUNDI_HS">OFFSET([2]BD_planing!$Q$1,2,0,COUNTA([2]BD_planing!$A:$A)-1,1)</definedName>
    <definedName name="BD_PLANING_EMPLOYER2_MARDI">OFFSET([2]BD_planing!$R$1,2,0,COUNTA([2]BD_planing!$A:$A)-1,1)</definedName>
    <definedName name="BD_PLANING_EMPLOYER2_MARDI_HS">OFFSET([2]BD_planing!$S$1,2,0,COUNTA([2]BD_planing!$A:$A)-1,1)</definedName>
    <definedName name="BD_PLANING_EMPLOYER2_MERCREDI">OFFSET([2]BD_planing!$T$1,2,0,COUNTA([2]BD_planing!$A:$A)-1,1)</definedName>
    <definedName name="BD_PLANING_EMPLOYER2_MERCREDI_HS">OFFSET([2]BD_planing!$U$1,2,0,COUNTA([2]BD_planing!$A:$A)-1,1)</definedName>
    <definedName name="BD_PLANING_EMPLOYER2_SAMEDI">OFFSET([2]BD_planing!$Z$1,2,0,COUNTA([2]BD_planing!$A:$A)-1,1)</definedName>
    <definedName name="BD_PLANING_EMPLOYER2_SAMEDI_HS">OFFSET([2]BD_planing!$AA$1,2,0,COUNTA([2]BD_planing!$A:$A)-1,1)</definedName>
    <definedName name="BD_PLANING_EMPLOYER2_VENDREDI">OFFSET([2]BD_planing!$X$1,2,0,COUNTA([2]BD_planing!$A:$A)-1,1)</definedName>
    <definedName name="BD_PLANING_EMPLOYER2_VENDREDI_HS">OFFSET([2]BD_planing!$Y$1,2,0,COUNTA([2]BD_planing!$A:$A)-1,1)</definedName>
    <definedName name="BD_PLANING_EMPLOYER3_DIMANCHE">OFFSET([2]BD_planing!$AP$1,2,0,COUNTA([2]BD_planing!$A:$A)-1,1)</definedName>
    <definedName name="BD_PLANING_EMPLOYER3_DIMANCHE_HS">OFFSET([2]BD_planing!$AQ$1,2,0,COUNTA([2]BD_planing!$A:$A)-1,1)</definedName>
    <definedName name="BD_PLANING_EMPLOYER3_JEUDI">OFFSET([2]BD_planing!$AJ$1,2,0,COUNTA([2]BD_planing!$A:$A)-1,1)</definedName>
    <definedName name="BD_PLANING_EMPLOYER3_JEUDI_HS">OFFSET([2]BD_planing!$AK$1,2,0,COUNTA([2]BD_planing!$A:$A)-1,1)</definedName>
    <definedName name="BD_PLANING_EMPLOYER3_LUNDI">OFFSET([2]BD_planing!$AD$1,2,0,COUNTA([2]BD_planing!$A:$A)-1,1)</definedName>
    <definedName name="BD_PLANING_EMPLOYER3_LUNDI_HS">OFFSET([2]BD_planing!$AE$1,2,0,COUNTA([2]BD_planing!$A:$A)-1,1)</definedName>
    <definedName name="BD_PLANING_EMPLOYER3_MARDI">OFFSET([2]BD_planing!$AF$1,2,0,COUNTA([2]BD_planing!$A:$A)-1,1)</definedName>
    <definedName name="BD_PLANING_EMPLOYER3_MARDI_HS">OFFSET([2]BD_planing!$AG$1,2,0,COUNTA([2]BD_planing!$A:$A)-1,1)</definedName>
    <definedName name="BD_PLANING_EMPLOYER3_MERCREDI">OFFSET([2]BD_planing!$AH$1,2,0,COUNTA([2]BD_planing!$A:$A)-1,1)</definedName>
    <definedName name="BD_PLANING_EMPLOYER3_MERCREDI_HS">OFFSET([2]BD_planing!$AI$1,2,0,COUNTA([2]BD_planing!$A:$A)-1,1)</definedName>
    <definedName name="BD_PLANING_EMPLOYER3_SAMEDI">OFFSET([2]BD_planing!$AN$1,2,0,COUNTA([2]BD_planing!$A:$A)-1,1)</definedName>
    <definedName name="BD_PLANING_EMPLOYER3_SAMEDI_HS">OFFSET([2]BD_planing!$AO$1,2,0,COUNTA([2]BD_planing!$A:$A)-1,1)</definedName>
    <definedName name="BD_PLANING_EMPLOYER3_VENDREDI">OFFSET([2]BD_planing!$AL$1,2,0,COUNTA([2]BD_planing!$A:$A)-1,1)</definedName>
    <definedName name="BD_PLANING_EMPLOYER3_VENDREDI_HS">OFFSET([2]BD_planing!$AM$1,2,0,COUNTA([2]BD_planing!$A:$A)-1,1)</definedName>
    <definedName name="BD_PLANING_EMPLOYER4_DIMANCHE">OFFSET([2]BD_planing!$BD$1,2,0,COUNTA([2]BD_planing!$A:$A)-1,1)</definedName>
    <definedName name="BD_PLANING_EMPLOYER4_DIMANCHE_HS">OFFSET([2]BD_planing!$BE$1,2,0,COUNTA([2]BD_planing!$A:$A)-1,1)</definedName>
    <definedName name="BD_PLANING_EMPLOYER4_JEUDI">OFFSET([2]BD_planing!$AX$1,2,0,COUNTA([2]BD_planing!$A:$A)-1,1)</definedName>
    <definedName name="BD_PLANING_EMPLOYER4_JEUDI_HS">OFFSET([2]BD_planing!$AY$1,2,0,COUNTA([2]BD_planing!$A:$A)-1,1)</definedName>
    <definedName name="BD_PLANING_EMPLOYER4_LUNDI">OFFSET([2]BD_planing!$AR$1,2,0,COUNTA([2]BD_planing!$A:$A)-1,1)</definedName>
    <definedName name="BD_PLANING_EMPLOYER4_LUNDI_HS">OFFSET([2]BD_planing!$AS$1,2,0,COUNTA([2]BD_planing!$A:$A)-1,1)</definedName>
    <definedName name="BD_PLANING_EMPLOYER4_MARDI">OFFSET([2]BD_planing!$AT$1,2,0,COUNTA([2]BD_planing!$A:$A)-1,1)</definedName>
    <definedName name="BD_PLANING_EMPLOYER4_MARDI_HS">OFFSET([2]BD_planing!$AU$1,2,0,COUNTA([2]BD_planing!$A:$A)-1,1)</definedName>
    <definedName name="BD_PLANING_EMPLOYER4_MERCREDI">OFFSET([2]BD_planing!$AV$1,2,0,COUNTA([2]BD_planing!$A:$A)-1,1)</definedName>
    <definedName name="BD_PLANING_EMPLOYER4_MERCREDI_HS">OFFSET([2]BD_planing!$AW$1,2,0,COUNTA([2]BD_planing!$A:$A)-1,1)</definedName>
    <definedName name="BD_PLANING_EMPLOYER4_SAMEDI">OFFSET([2]BD_planing!$BB$1,2,0,COUNTA([2]BD_planing!$A:$A)-1,1)</definedName>
    <definedName name="BD_PLANING_EMPLOYER4_SAMEDI_HS">OFFSET([2]BD_planing!$BC$1,2,0,COUNTA([2]BD_planing!$A:$A)-1,1)</definedName>
    <definedName name="BD_PLANING_EMPLOYER4_VENDREDI">OFFSET([2]BD_planing!$AZ$1,2,0,COUNTA([2]BD_planing!$A:$A)-1,1)</definedName>
    <definedName name="BD_PLANING_EMPLOYER4_VENDREDI_HS">OFFSET([2]BD_planing!$BA$1,2,0,COUNTA([2]BD_planing!$A:$A)-1,1)</definedName>
    <definedName name="BD_PLANING_EMPLOYER5_DIMANCHE">OFFSET([2]BD_planing!$BR$1,2,0,COUNTA([2]BD_planing!$A:$A)-1,1)</definedName>
    <definedName name="BD_PLANING_EMPLOYER5_DIMANCHE_HS">OFFSET([2]BD_planing!$BS$1,2,0,COUNTA([2]BD_planing!$A:$A)-1,1)</definedName>
    <definedName name="BD_PLANING_EMPLOYER5_JEUDI">OFFSET([2]BD_planing!$BL$1,2,0,COUNTA([2]BD_planing!$A:$A)-1,1)</definedName>
    <definedName name="BD_PLANING_EMPLOYER5_JEUDI_HS">OFFSET([2]BD_planing!$BM$1,2,0,COUNTA([2]BD_planing!$A:$A)-1,1)</definedName>
    <definedName name="BD_PLANING_EMPLOYER5_LUNDI">OFFSET([2]BD_planing!$BF$1,2,0,COUNTA([2]BD_planing!$A:$A)-1,1)</definedName>
    <definedName name="BD_PLANING_EMPLOYER5_LUNDI_HS">OFFSET([2]BD_planing!$BG$1,2,0,COUNTA([2]BD_planing!$A:$A)-1,1)</definedName>
    <definedName name="BD_PLANING_EMPLOYER5_MARDI">OFFSET([2]BD_planing!$BH$1,2,0,COUNTA([2]BD_planing!$A:$A)-1,1)</definedName>
    <definedName name="BD_PLANING_EMPLOYER5_MARDI_HS">OFFSET([2]BD_planing!$BI$1,2,0,COUNTA([2]BD_planing!$A:$A)-1,1)</definedName>
    <definedName name="BD_PLANING_EMPLOYER5_MERCREDI">OFFSET([2]BD_planing!$BJ$1,2,0,COUNTA([2]BD_planing!$A:$A)-1,1)</definedName>
    <definedName name="BD_PLANING_EMPLOYER5_MERCREDI_HS">OFFSET([2]BD_planing!$BK$1,2,0,COUNTA([2]BD_planing!$A:$A)-1,1)</definedName>
    <definedName name="BD_PLANING_EMPLOYER5_SAMEDI">OFFSET([2]BD_planing!$BP$1,2,0,COUNTA([2]BD_planing!$A:$A)-1,1)</definedName>
    <definedName name="BD_PLANING_EMPLOYER5_SAMEDI_HS">OFFSET([2]BD_planing!$BQ$1,2,0,COUNTA([2]BD_planing!$A:$A)-1,1)</definedName>
    <definedName name="BD_PLANING_EMPLOYER5_VENDREDI">OFFSET([2]BD_planing!$BN$1,2,0,COUNTA([2]BD_planing!$A:$A)-1,1)</definedName>
    <definedName name="BD_PLANING_EMPLOYER5_VENDREDI_HS">OFFSET([2]BD_planing!$BO$1,2,0,COUNTA([2]BD_planing!$A:$A)-1,1)</definedName>
    <definedName name="BD_PLANING_EMPLOYER6_DIMANCHE">OFFSET([2]BD_planing!$CF$1,2,0,COUNTA([2]BD_planing!$A:$A)-1,1)</definedName>
    <definedName name="BD_PLANING_EMPLOYER6_DIMANCHE_HS">OFFSET([2]BD_planing!$CG$1,2,0,COUNTA([2]BD_planing!$A:$A)-1,1)</definedName>
    <definedName name="BD_PLANING_EMPLOYER6_JEUDI">OFFSET([2]BD_planing!$BZ$1,2,0,COUNTA([2]BD_planing!$A:$A)-1,1)</definedName>
    <definedName name="BD_PLANING_EMPLOYER6_JEUDI_HS">OFFSET([2]BD_planing!$CA$1,2,0,COUNTA([2]BD_planing!$A:$A)-1,1)</definedName>
    <definedName name="BD_PLANING_EMPLOYER6_LUNDI">OFFSET([2]BD_planing!$BT$1,2,0,COUNTA([2]BD_planing!$A:$A)-1,1)</definedName>
    <definedName name="BD_PLANING_EMPLOYER6_LUNDI_HS">OFFSET([2]BD_planing!$BU$1,2,0,COUNTA([2]BD_planing!$A:$A)-1,1)</definedName>
    <definedName name="BD_PLANING_EMPLOYER6_MARDI">OFFSET([2]BD_planing!$BV$1,2,0,COUNTA([2]BD_planing!$A:$A)-1,1)</definedName>
    <definedName name="BD_PLANING_EMPLOYER6_MARDI_HS">OFFSET([2]BD_planing!$BW$1,2,0,COUNTA([2]BD_planing!$A:$A)-1,1)</definedName>
    <definedName name="BD_PLANING_EMPLOYER6_MERCREDI">OFFSET([2]BD_planing!$BX$1,2,0,COUNTA([2]BD_planing!$A:$A)-1,1)</definedName>
    <definedName name="BD_PLANING_EMPLOYER6_MERCREDI_HS">OFFSET([2]BD_planing!$BY$1,2,0,COUNTA([2]BD_planing!$A:$A)-1,1)</definedName>
    <definedName name="BD_PLANING_EMPLOYER6_SAMEDI">OFFSET([2]BD_planing!$CD$1,2,0,COUNTA([2]BD_planing!$A:$A)-1,1)</definedName>
    <definedName name="BD_PLANING_EMPLOYER6_SAMEDI_HS">OFFSET([2]BD_planing!$CE$1,2,0,COUNTA([2]BD_planing!$A:$A)-1,1)</definedName>
    <definedName name="BD_PLANING_EMPLOYER6_VENDREDI">OFFSET([2]BD_planing!$CB$1,2,0,COUNTA([2]BD_planing!$A:$A)-1,1)</definedName>
    <definedName name="BD_PLANING_EMPLOYER6_VENDREDI_HS">OFFSET([2]BD_planing!$CC$1,2,0,COUNTA([2]BD_planing!$A:$A)-1,1)</definedName>
    <definedName name="BD_PLANING_EMPLOYER7_DIMANCHE">OFFSET([2]BD_planing!$CT$1,2,0,COUNTA([2]BD_planing!$A:$A)-1,1)</definedName>
    <definedName name="BD_PLANING_EMPLOYER7_DIMANCHE_HS">OFFSET([2]BD_planing!$CU$1,2,0,COUNTA([2]BD_planing!$A:$A)-1,1)</definedName>
    <definedName name="BD_PLANING_EMPLOYER7_JEUDI">OFFSET([2]BD_planing!$CN$1,2,0,COUNTA([2]BD_planing!$A:$A)-1,1)</definedName>
    <definedName name="BD_PLANING_EMPLOYER7_JEUDI_HS">OFFSET([2]BD_planing!$CO$1,2,0,COUNTA([2]BD_planing!$A:$A)-1,1)</definedName>
    <definedName name="BD_PLANING_EMPLOYER7_LUNDI">OFFSET([2]BD_planing!$CH$1,2,0,COUNTA([2]BD_planing!$A:$A)-1,1)</definedName>
    <definedName name="BD_PLANING_EMPLOYER7_LUNDI_HS">OFFSET([2]BD_planing!$CI$1,2,0,COUNTA([2]BD_planing!$A:$A)-1,1)</definedName>
    <definedName name="BD_PLANING_EMPLOYER7_MARDI">OFFSET([2]BD_planing!$CJ$1,2,0,COUNTA([2]BD_planing!$A:$A)-1,1)</definedName>
    <definedName name="BD_PLANING_EMPLOYER7_MARDI_HS">OFFSET([2]BD_planing!$CK$1,2,0,COUNTA([2]BD_planing!$A:$A)-1,1)</definedName>
    <definedName name="BD_PLANING_EMPLOYER7_MERCREDI">OFFSET([2]BD_planing!$CL$1,2,0,COUNTA([2]BD_planing!$A:$A)-1,1)</definedName>
    <definedName name="BD_PLANING_EMPLOYER7_MERCREDI_HS">OFFSET([2]BD_planing!$CM$1,2,0,COUNTA([2]BD_planing!$A:$A)-1,1)</definedName>
    <definedName name="BD_PLANING_EMPLOYER7_SAMEDI">OFFSET([2]BD_planing!$CR$1,2,0,COUNTA([2]BD_planing!$A:$A)-1,1)</definedName>
    <definedName name="BD_PLANING_EMPLOYER7_SAMEDI_HS">OFFSET([2]BD_planing!$CS$1,2,0,COUNTA([2]BD_planing!$A:$A)-1,1)</definedName>
    <definedName name="BD_PLANING_EMPLOYER7_VENDREDI">OFFSET([2]BD_planing!$CP$1,2,0,COUNTA([2]BD_planing!$A:$A)-1,1)</definedName>
    <definedName name="BD_PLANING_EMPLOYER7_VENDREDI_HS">OFFSET([2]BD_planing!$CQ$1,2,0,COUNTA([2]BD_planing!$A:$A)-1,1)</definedName>
    <definedName name="BD_PLANING_EMPLOYER8_DIMANCHE">OFFSET([2]BD_planing!$DH$1,2,0,COUNTA([2]BD_planing!$A:$A)-1,1)</definedName>
    <definedName name="BD_PLANING_EMPLOYER8_DIMANCHE_HS">OFFSET([2]BD_planing!$DI$1,2,0,COUNTA([2]BD_planing!$A:$A)-1,1)</definedName>
    <definedName name="BD_PLANING_EMPLOYER8_JEUDI">OFFSET([2]BD_planing!$DB$1,2,0,COUNTA([2]BD_planing!$A:$A)-1,1)</definedName>
    <definedName name="BD_PLANING_EMPLOYER8_JEUDI_HS">OFFSET([2]BD_planing!$DC$1,2,0,COUNTA([2]BD_planing!$A:$A)-1,1)</definedName>
    <definedName name="BD_PLANING_EMPLOYER8_LUNDI">OFFSET([2]BD_planing!$CV$1,2,0,COUNTA([2]BD_planing!$A:$A)-1,1)</definedName>
    <definedName name="BD_PLANING_EMPLOYER8_LUNDI_HS">OFFSET([2]BD_planing!$CW$1,2,0,COUNTA([2]BD_planing!$A:$A)-1,1)</definedName>
    <definedName name="BD_PLANING_EMPLOYER8_MARDI">OFFSET([2]BD_planing!$CX$1,2,0,COUNTA([2]BD_planing!$A:$A)-1,1)</definedName>
    <definedName name="BD_PLANING_EMPLOYER8_MARDI_HS">OFFSET([2]BD_planing!$CY$1,2,0,COUNTA([2]BD_planing!$A:$A)-1,1)</definedName>
    <definedName name="BD_PLANING_EMPLOYER8_MERCREDI">OFFSET([2]BD_planing!$CZ$1,2,0,COUNTA([2]BD_planing!$A:$A)-1,1)</definedName>
    <definedName name="BD_PLANING_EMPLOYER8_MERCREDI_HS">OFFSET([2]BD_planing!$DA$1,2,0,COUNTA([2]BD_planing!$A:$A)-1,1)</definedName>
    <definedName name="BD_PLANING_EMPLOYER8_SAMEDI">OFFSET([2]BD_planing!$DF$1,2,0,COUNTA([2]BD_planing!$A:$A)-1,1)</definedName>
    <definedName name="BD_PLANING_EMPLOYER8_SAMEDI_HS">OFFSET([2]BD_planing!$DG$1,2,0,COUNTA([2]BD_planing!$A:$A)-1,1)</definedName>
    <definedName name="BD_PLANING_EMPLOYER8_VENDREDI">OFFSET([2]BD_planing!$DD$1,2,0,COUNTA([2]BD_planing!$A:$A)-1,1)</definedName>
    <definedName name="BD_PLANING_EMPLOYER8_VENDREDI_HS">OFFSET([2]BD_planing!$DE$1,2,0,COUNTA([2]BD_planing!$A:$A)-1,1)</definedName>
    <definedName name="BD_PLANING_EMPLOYER9_DIMANCHE">OFFSET([2]BD_planing!$DV$1,2,0,COUNTA([2]BD_planing!$A:$A)-1,1)</definedName>
    <definedName name="BD_PLANING_EMPLOYER9_DIMANCHE_HS">OFFSET([2]BD_planing!$DW$1,2,0,COUNTA([2]BD_planing!$A:$A)-1,1)</definedName>
    <definedName name="BD_PLANING_EMPLOYER9_JEUDI">OFFSET([2]BD_planing!$DP$1,2,0,COUNTA([2]BD_planing!$A:$A)-1,1)</definedName>
    <definedName name="BD_PLANING_EMPLOYER9_JEUDI_HS">OFFSET([2]BD_planing!$DQ$1,2,0,COUNTA([2]BD_planing!$A:$A)-1,1)</definedName>
    <definedName name="BD_PLANING_EMPLOYER9_LUNDI">OFFSET([2]BD_planing!$DJ$1,2,0,COUNTA([2]BD_planing!$A:$A)-1,1)</definedName>
    <definedName name="BD_PLANING_EMPLOYER9_LUNDI_HS">OFFSET([2]BD_planing!$DK$1,2,0,COUNTA([2]BD_planing!$A:$A)-1,1)</definedName>
    <definedName name="BD_PLANING_EMPLOYER9_MARDI">OFFSET([2]BD_planing!$DL$1,2,0,COUNTA([2]BD_planing!$A:$A)-1,1)</definedName>
    <definedName name="BD_PLANING_EMPLOYER9_MARDI_HS">OFFSET([2]BD_planing!$DM$1,2,0,COUNTA([2]BD_planing!$A:$A)-1,1)</definedName>
    <definedName name="BD_PLANING_EMPLOYER9_MERCREDI">OFFSET([2]BD_planing!$DN$1,2,0,COUNTA([2]BD_planing!$A:$A)-1,1)</definedName>
    <definedName name="BD_PLANING_EMPLOYER9_MERCREDI_HS">OFFSET([2]BD_planing!$DO$1,2,0,COUNTA([2]BD_planing!$A:$A)-1,1)</definedName>
    <definedName name="BD_PLANING_EMPLOYER9_SAMEDI">OFFSET([2]BD_planing!$DT$1,2,0,COUNTA([2]BD_planing!$A:$A)-1,1)</definedName>
    <definedName name="BD_PLANING_EMPLOYER9_SAMEDI_HS">OFFSET([2]BD_planing!$DU$1,2,0,COUNTA([2]BD_planing!$A:$A)-1,1)</definedName>
    <definedName name="BD_PLANING_EMPLOYER9_VENDREDI">OFFSET([2]BD_planing!$DR$1,2,0,COUNTA([2]BD_planing!$A:$A)-1,1)</definedName>
    <definedName name="BD_PLANING_EMPLOYER9_VENDREDI_HS">OFFSET([2]BD_planing!$DS$1,2,0,COUNTA([2]BD_planing!$A:$A)-1,1)</definedName>
    <definedName name="BD_PLANING_SEMAINE">OFFSET([2]BD_planing!$A$1,2,0,COUNTA([2]BD_planing!$A:$A)-1,1)</definedName>
    <definedName name="code_heurre">[2]horraire!$A$1:$A$280</definedName>
    <definedName name="date_au">[2]horraire!$J$2:$J$80</definedName>
    <definedName name="date_du">[2]horraire!$I$2:$I$80</definedName>
    <definedName name="EMPLOYER10">OFFSET('[3]BD extra'!#REF!,1,0,COUNTA('[3]BD extra'!#REF!)-1,1)</definedName>
    <definedName name="EMPLOYER11">OFFSET('[3]BD extra'!#REF!,1,0,COUNTA('[3]BD extra'!#REF!)-1,1)</definedName>
    <definedName name="HORAIRE">[4]horraire!$A$1:$F$280</definedName>
    <definedName name="JOUR_FERRIE">PARAM_PLANNING!$N$1:$O$13</definedName>
    <definedName name="MAT_APM">[2]horraire!$F$1:$F$280</definedName>
    <definedName name="MB_EMP">#REF!</definedName>
    <definedName name="MOIS">'BD-HORAIRE'!$Q$2:$Q$13</definedName>
    <definedName name="NB_heure_MAT">[2]horraire!$B$1:$B$280</definedName>
    <definedName name="NB_heurre_APM">[2]horraire!$D$1:$D$280</definedName>
    <definedName name="NBVAL_ACCUEIL">OFFSET([1]Accueil!$C$1,14,0,COUNTA([1]Accueil!$A:$A)-14,1)</definedName>
    <definedName name="nom">OFFSET('[3]BD extra'!#REF!,1,0,COUNTA('[3]BD extra'!#REF!)-1,1)</definedName>
    <definedName name="pause_APM">[2]horraire!$E$1:$E$280</definedName>
    <definedName name="pause_mat">[2]horraire!$C$1:$C$280</definedName>
    <definedName name="pauses" localSheetId="2">'[1]Bases de calculs'!$B$17:$B$19</definedName>
    <definedName name="pauses">#REF!</definedName>
    <definedName name="prenom">OFFSET('[3]BD extra'!#REF!,1,0,COUNTA('[3]BD extra'!#REF!)-1,1)</definedName>
    <definedName name="RC_EMPL1">[1]PLANNING!$H$25,[1]PLANNING!$O$25,[1]PLANNING!$V$25,[1]PLANNING!$AC$25,[1]PLANNING!$AJ$25,[1]PLANNING!$AQ$25,[1]PLANNING!$AX$25</definedName>
    <definedName name="Sélection">#REF!</definedName>
    <definedName name="Sélection2">#REF!</definedName>
    <definedName name="Sélection3">#REF!</definedName>
    <definedName name="semaine">[2]horraire!$H$1:$H$55</definedName>
    <definedName name="Semaines" localSheetId="2">'[1]Bases de calculs'!$L$2:$L$54</definedName>
    <definedName name="Semaines">#REF!</definedName>
    <definedName name="semaines_ok_ok">'[4]Bases de calculs'!$L$3:$L$54</definedName>
    <definedName name="table_Heure_supp">[1]PLANNING!$C$26,[1]PLANNING!$J$26,[1]PLANNING!$Q$26,[1]PLANNING!$X$26,[1]PLANNING!$AE$26,[1]PLANNING!$AL$26,[1]PLANNING!$AS$26,[1]PLANNING!$C$28,[1]PLANNING!$J$28,[1]PLANNING!$Q$28,[1]PLANNING!$X$28,[1]PLANNING!$AE$28,[1]PLANNING!$AL$28,[1]PLANNING!$AS$28,[1]PLANNING!$C$30,[1]PLANNING!$J$30,[1]PLANNING!$Q$30,[1]PLANNING!$X$30,[1]PLANNING!$AE$30,[1]PLANNING!$AL$30,[1]PLANNING!$AS$30,[1]PLANNING!$C$32,[1]PLANNING!$J$32,[1]PLANNING!$Q$32,[1]PLANNING!$X$32,[1]PLANNING!$AE$32,[1]PLANNING!$AL$32,[1]PLANNING!$AS$32,[1]PLANNING!$C$34,[1]PLANNING!$J$34,[1]PLANNING!$Q$34,[1]PLANNING!$X$34,[1]PLANNING!$AE$34,[1]PLANNING!$AL$34,[1]PLANNING!$AS$34,[1]PLANNING!$C$36,[1]PLANNING!$J$36,[1]PLANNING!$Q$36,[1]PLANNING!$X$36,[1]PLANNING!$AE$36,[1]PLANNING!$AL$36,[1]PLANNING!$AS$36,[1]PLANNING!$C$38,[1]PLANNING!$J$38,[1]PLANNING!$Q$38,[1]PLANNING!$X$38,[1]PLANNING!$AE$38,[1]PLANNING!$AL$38,[1]PLANNING!$AS$38,[1]PLANNING!$C$40,[1]PLANNING!$J$40,[1]PLANNING!$Q$40,[1]PLANNING!$X$40,[1]PLANNING!$AE$40,[1]PLANNING!$AL$40,[1]PLANNING!$AS$40,[1]PLANNING!$C$42,[1]PLANNING!$Q$42,[1]PLANNING!#REF!,[1]PLANNING!$X$42,[1]PLANNING!$AE$42,[1]PLANNING!$AL$42,[1]PLANNING!$AS$42,[1]PLANNING!$C$44,[1]PLANNING!$J$44,[1]PLANNING!$Q$44,[1]PLANNING!$X$44,[1]PLANNING!$AE$44,[1]PLANNING!$AL$44,[1]PLANNING!$AS$44,[1]PLANNING!$C$46,[1]PLANNING!$J$46,[1]PLANNING!$Q$46,[1]PLANNING!$X$46,[1]PLANNING!$AE$46,[1]PLANNING!$AL$46,[1]PLANNING!$AS$46,[1]PLANNING!$AS$48,[1]PLANNING!$AL$48,[1]PLANNING!$AE$48,[1]PLANNING!$X$48,[1]PLANNING!$Q$48,[1]PLANNING!$J$48,[1]PLANNING!$C$48</definedName>
    <definedName name="TABLEAU_HEURES_SUPP">[1]PLANNING!$C$26,[1]PLANNING!$J$26,[1]PLANNING!$Q$26,[1]PLANNING!$X$26,[1]PLANNING!$AE$26,[1]PLANNING!$AL$26,[1]PLANNING!$AS$26,[1]PLANNING!$C$28,[1]PLANNING!$J$28,[1]PLANNING!$Q$28,[1]PLANNING!$X$28,[1]PLANNING!$AE$28,[1]PLANNING!$AL$28,[1]PLANNING!$AS$28,[1]PLANNING!$AS$30,[1]PLANNING!$AS$32,[1]PLANNING!$AS$34,[1]PLANNING!$AS$36,[1]PLANNING!$AS$38,[1]PLANNING!$AS$40,[1]PLANNING!$AS$42,[1]PLANNING!$AS$44,[1]PLANNING!$AL$44,[1]PLANNING!$AL$42,[1]PLANNING!$AL$40,[1]PLANNING!$AL$38,[1]PLANNING!$AL$36,[1]PLANNING!$AL$34,[1]PLANNING!$AL$32,[1]PLANNING!$AL$30,[1]PLANNING!$C$30,[1]PLANNING!$J$30,[1]PLANNING!$Q$30,[1]PLANNING!$X$30,[1]PLANNING!$AE$30,[1]PLANNING!$C$32,[1]PLANNING!$J$32</definedName>
    <definedName name="total_hebdo">[4]PLANING!$P$20:$P$27,[4]PLANING!$P$29,[4]PLANING!$P$31:$P$32</definedName>
    <definedName name="total_hebdo_emp_1">[4]PLANING!$B$20,[4]PLANING!$D$20,[4]PLANING!$F$20,[4]PLANING!$H$20,[4]PLANING!$J$20,[4]PLANING!$L$20,[4]PLANING!$N$20</definedName>
    <definedName name="_xlnm.Print_Area" localSheetId="0">PLANNING!$A$5:$BR$63</definedName>
    <definedName name="zone_heure">[1]PLANNING!$H$25,[1]PLANNING!$O$25,[1]PLANNING!$V$25,[1]PLANNING!$AC$25,[1]PLANNING!$AJ$25,[1]PLANNING!$AQ$25,[1]PLANNING!$AX$25,[1]PLANNING!$AX$27,[1]PLANNING!$AQ$27,[1]PLANNING!$AJ$27,[1]PLANNING!$AC$27,[1]PLANNING!$V$27,[1]PLANNING!$O$27,[1]PLANNING!$H$27,[1]PLANNING!$H$29,[1]PLANNING!$H$31,[1]PLANNING!$H$33,[1]PLANNING!$H$35,[1]PLANNING!$H$37,[1]PLANNING!$H$39,[1]PLANNING!$H$41,[1]PLANNING!$H$43,[1]PLANNING!$H$45,[1]PLANNING!$H$47,[1]PLANNING!$H$50,[1]PLANNING!$H$52,[1]PLANNING!$H$54,[1]PLANNING!$H$56,[1]PLANNING!$H$58,[1]PLANNING!$O$58,[1]PLANNING!$O$56,[1]PLANNING!$O$54,[1]PLANNING!$O$52,[1]PLANNING!$O$50,[1]PLANNING!$O$47,[1]PLANNING!$O$45,[1]PLANNING!$O$43,[1]PLANNING!$O$41,[1]PLANNING!$O$39,[1]PLANNING!$O$37,[1]PLANNING!$O$35,[1]PLANNING!$O$33,[1]PLANNING!$O$31,[1]PLANNING!$O$29,[1]PLANNING!$V$29,[1]PLANNING!$V$31,[1]PLANNING!$V$33,[1]PLANNING!$V$35,[1]PLANNING!$V$37,[1]PLANNING!$V$39,[1]PLANNING!$V$41,[1]PLANNING!$V$43,[1]PLANNING!$V$45,[1]PLANNING!$V$47,[1]PLANNING!$V$50,[1]PLANNING!$V$52,[1]PLANNING!$V$54,[1]PLANNING!$V$56,[1]PLANNING!$V$58,[1]PLANNING!$AC$58,[1]PLANNING!$AC$56,[1]PLANNING!$AC$54,[1]PLANNING!$AC$52,[1]PLANNING!$AC$50,[1]PLANNING!$AC$47,[1]PLANNING!$AC$45,[1]PLANNING!$AC$43,[1]PLANNING!$AC$41,[1]PLANNING!$AC$39,[1]PLANNING!$AC$37,[1]PLANNING!$AC$35,[1]PLANNING!$AC$33,[1]PLANNING!$AC$31,[1]PLANNING!$AC$29,[1]PLANNING!$AJ$29,[1]PLANNING!$AJ$31,[1]PLANNING!$AJ$33,[1]PLANNING!$AJ$35,[1]PLANNING!$AJ$37,[1]PLANNING!$AJ$39,[1]PLANNING!$AJ$41,[1]PLANNING!$AJ$43,[1]PLANNING!$AJ$45,[1]PLANNING!$AJ$47,[1]PLANNING!$AJ$50,[1]PLANNING!$AJ$52,[1]PLANNING!$AJ$54,[1]PLANNING!$AJ$56,[1]PLANNING!$AJ$58,[1]PLANNING!$AQ$58,[1]PLANNING!$AQ$56,[1]PLANNING!$AQ$54,[1]PLANNING!$AQ$52,[1]PLANNING!$AQ$50,[1]PLANNING!$AQ$47,[1]PLANNING!$AQ$45,[1]PLANNING!$AQ$43,[1]PLANNING!$AQ$41,[1]PLANNING!$AQ$39,[1]PLANNING!$AQ$37,[1]PLANNING!$AQ$35,[1]PLANNING!$AQ$33,[1]PLANNING!$AQ$31,[1]PLANNING!$AQ$29,[1]PLANNING!$AX$29,[1]PLANNING!$AX$31,[1]PLANNING!$AX$33,[1]PLANNING!$AX$35,[1]PLANNING!$AX$37,[1]PLANNING!$AX$39,[1]PLANNING!$AX$41,[1]PLANNING!$AX$43,[1]PLANNING!$AX$45,[1]PLANNING!$AX$47,[1]PLANNING!$AX$50,[1]PLANNING!$AX$52,[1]PLANNING!$AX$54,[1]PLANNING!$AX$56,[1]PLANNING!$AX$58</definedName>
    <definedName name="ZONE_HEURE_SUPP">'[1]HORAIRE RCR'!$A$3:$E$283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K47" i="9"/>
  <c r="BK48"/>
  <c r="B292" i="13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291"/>
  <c r="BH47" i="9"/>
  <c r="BG47"/>
  <c r="BF47"/>
  <c r="BE47"/>
  <c r="BB47" l="1"/>
  <c r="AS47"/>
  <c r="AJ47"/>
  <c r="R47"/>
  <c r="I47"/>
  <c r="AS48"/>
  <c r="AJ50"/>
  <c r="AJ51"/>
  <c r="AJ52"/>
  <c r="AJ53"/>
  <c r="AJ54"/>
  <c r="AJ55"/>
  <c r="AJ56"/>
  <c r="AJ57"/>
  <c r="AJ58"/>
  <c r="AJ59"/>
  <c r="AJ60"/>
  <c r="AJ61"/>
  <c r="AS50"/>
  <c r="AS51"/>
  <c r="AS52"/>
  <c r="AS53"/>
  <c r="AS54"/>
  <c r="AS55"/>
  <c r="AS56"/>
  <c r="AS57"/>
  <c r="AS58"/>
  <c r="AS59"/>
  <c r="AS60"/>
  <c r="AS61"/>
  <c r="BK63"/>
  <c r="BK61"/>
  <c r="BK60"/>
  <c r="BK59"/>
  <c r="BK58"/>
  <c r="BK57"/>
  <c r="BK56"/>
  <c r="BK55"/>
  <c r="BK54"/>
  <c r="BK53"/>
  <c r="BK52"/>
  <c r="BK51"/>
  <c r="BK50"/>
  <c r="BK49"/>
  <c r="BB63"/>
  <c r="BB61"/>
  <c r="BB60"/>
  <c r="BB59"/>
  <c r="BB58"/>
  <c r="BB57"/>
  <c r="BB56"/>
  <c r="BB55"/>
  <c r="BB54"/>
  <c r="BB53"/>
  <c r="BB52"/>
  <c r="BB51"/>
  <c r="BB50"/>
  <c r="BB49"/>
  <c r="BB48"/>
  <c r="AS63"/>
  <c r="AS49"/>
  <c r="AJ63"/>
  <c r="AJ49"/>
  <c r="AJ48"/>
  <c r="AA63"/>
  <c r="AA61"/>
  <c r="AA60"/>
  <c r="AA59"/>
  <c r="AA58"/>
  <c r="AA57"/>
  <c r="AA56"/>
  <c r="AA55"/>
  <c r="AA54"/>
  <c r="AA53"/>
  <c r="AA52"/>
  <c r="AA51"/>
  <c r="AA50"/>
  <c r="AA49"/>
  <c r="AA48"/>
  <c r="AA47"/>
  <c r="I63"/>
  <c r="I48"/>
  <c r="I49"/>
  <c r="I50"/>
  <c r="I51"/>
  <c r="I52"/>
  <c r="I53"/>
  <c r="I54"/>
  <c r="I55"/>
  <c r="I56"/>
  <c r="I57"/>
  <c r="I58"/>
  <c r="I59"/>
  <c r="I60"/>
  <c r="I61"/>
  <c r="R63"/>
  <c r="R48"/>
  <c r="R49"/>
  <c r="R50"/>
  <c r="R51"/>
  <c r="R52"/>
  <c r="R53"/>
  <c r="R54"/>
  <c r="R55"/>
  <c r="R56"/>
  <c r="R57"/>
  <c r="R58"/>
  <c r="R59"/>
  <c r="R60"/>
  <c r="R61"/>
  <c r="C28"/>
  <c r="D28"/>
  <c r="E28"/>
  <c r="F28"/>
  <c r="I28"/>
  <c r="J28"/>
  <c r="K28"/>
  <c r="L28"/>
  <c r="M28"/>
  <c r="N28"/>
  <c r="O28"/>
  <c r="R28"/>
  <c r="S28"/>
  <c r="T28"/>
  <c r="U28"/>
  <c r="V28"/>
  <c r="W28"/>
  <c r="X28"/>
  <c r="AA28"/>
  <c r="AB28"/>
  <c r="AC28"/>
  <c r="AD28"/>
  <c r="AE28"/>
  <c r="AF28"/>
  <c r="AG28"/>
  <c r="AJ28"/>
  <c r="AK28"/>
  <c r="AL28"/>
  <c r="C29"/>
  <c r="D29"/>
  <c r="E29"/>
  <c r="F29"/>
  <c r="I29"/>
  <c r="J29"/>
  <c r="K29"/>
  <c r="L29"/>
  <c r="M29"/>
  <c r="N29"/>
  <c r="O29"/>
  <c r="R29"/>
  <c r="S29"/>
  <c r="T29"/>
  <c r="U29"/>
  <c r="V29"/>
  <c r="W29"/>
  <c r="X29"/>
  <c r="AA29"/>
  <c r="AB29"/>
  <c r="AC29"/>
  <c r="AD29"/>
  <c r="AE29"/>
  <c r="AF29"/>
  <c r="AG29"/>
  <c r="AJ29"/>
  <c r="AK29"/>
  <c r="AL29"/>
  <c r="C30"/>
  <c r="D30"/>
  <c r="E30"/>
  <c r="F30"/>
  <c r="I30"/>
  <c r="J30"/>
  <c r="K30"/>
  <c r="L30"/>
  <c r="M30"/>
  <c r="N30"/>
  <c r="O30"/>
  <c r="R30"/>
  <c r="S30"/>
  <c r="T30"/>
  <c r="U30"/>
  <c r="V30"/>
  <c r="W30"/>
  <c r="X30"/>
  <c r="AA30"/>
  <c r="AB30"/>
  <c r="AC30"/>
  <c r="AD30"/>
  <c r="AE30"/>
  <c r="AF30"/>
  <c r="AG30"/>
  <c r="AJ30"/>
  <c r="AK30"/>
  <c r="AL30"/>
  <c r="C31"/>
  <c r="D31"/>
  <c r="E31"/>
  <c r="F31"/>
  <c r="I31"/>
  <c r="J31"/>
  <c r="K31"/>
  <c r="L31"/>
  <c r="M31"/>
  <c r="N31"/>
  <c r="O31"/>
  <c r="R31"/>
  <c r="S31"/>
  <c r="T31"/>
  <c r="U31"/>
  <c r="V31"/>
  <c r="W31"/>
  <c r="X31"/>
  <c r="AA31"/>
  <c r="AB31"/>
  <c r="AC31"/>
  <c r="AD31"/>
  <c r="AE31"/>
  <c r="AF31"/>
  <c r="AG31"/>
  <c r="AJ31"/>
  <c r="AK31"/>
  <c r="AL31"/>
  <c r="C32"/>
  <c r="D32"/>
  <c r="E32"/>
  <c r="F32"/>
  <c r="I32"/>
  <c r="J32"/>
  <c r="K32"/>
  <c r="L32"/>
  <c r="M32"/>
  <c r="N32"/>
  <c r="O32"/>
  <c r="R32"/>
  <c r="S32"/>
  <c r="T32"/>
  <c r="U32"/>
  <c r="V32"/>
  <c r="W32"/>
  <c r="X32"/>
  <c r="AA32"/>
  <c r="AB32"/>
  <c r="AC32"/>
  <c r="AD32"/>
  <c r="AE32"/>
  <c r="AF32"/>
  <c r="AG32"/>
  <c r="AJ32"/>
  <c r="AK32"/>
  <c r="AL32"/>
  <c r="C33"/>
  <c r="D33"/>
  <c r="E33"/>
  <c r="F33"/>
  <c r="I33"/>
  <c r="J33"/>
  <c r="K33"/>
  <c r="L33"/>
  <c r="M33"/>
  <c r="N33"/>
  <c r="O33"/>
  <c r="R33"/>
  <c r="S33"/>
  <c r="T33"/>
  <c r="U33"/>
  <c r="V33"/>
  <c r="W33"/>
  <c r="X33"/>
  <c r="AA33"/>
  <c r="AB33"/>
  <c r="AC33"/>
  <c r="AD33"/>
  <c r="AE33"/>
  <c r="AF33"/>
  <c r="AG33"/>
  <c r="AJ33"/>
  <c r="AK33"/>
  <c r="AL33"/>
  <c r="C34"/>
  <c r="D34"/>
  <c r="E34"/>
  <c r="F34"/>
  <c r="I34"/>
  <c r="J34"/>
  <c r="K34"/>
  <c r="L34"/>
  <c r="M34"/>
  <c r="N34"/>
  <c r="O34"/>
  <c r="R34"/>
  <c r="S34"/>
  <c r="T34"/>
  <c r="U34"/>
  <c r="V34"/>
  <c r="W34"/>
  <c r="X34"/>
  <c r="AA34"/>
  <c r="AB34"/>
  <c r="AC34"/>
  <c r="AD34"/>
  <c r="AE34"/>
  <c r="AF34"/>
  <c r="AG34"/>
  <c r="AJ34"/>
  <c r="AK34"/>
  <c r="AL34"/>
  <c r="C35"/>
  <c r="D35"/>
  <c r="E35"/>
  <c r="F35"/>
  <c r="I35"/>
  <c r="J35"/>
  <c r="K35"/>
  <c r="L35"/>
  <c r="M35"/>
  <c r="N35"/>
  <c r="O35"/>
  <c r="R35"/>
  <c r="S35"/>
  <c r="T35"/>
  <c r="U35"/>
  <c r="V35"/>
  <c r="W35"/>
  <c r="X35"/>
  <c r="AA35"/>
  <c r="AB35"/>
  <c r="AC35"/>
  <c r="AD35"/>
  <c r="AE35"/>
  <c r="AF35"/>
  <c r="AG35"/>
  <c r="AJ35"/>
  <c r="AK35"/>
  <c r="AL35"/>
  <c r="C36"/>
  <c r="D36"/>
  <c r="E36"/>
  <c r="F36"/>
  <c r="I36"/>
  <c r="J36"/>
  <c r="K36"/>
  <c r="L36"/>
  <c r="M36"/>
  <c r="N36"/>
  <c r="O36"/>
  <c r="R36"/>
  <c r="S36"/>
  <c r="T36"/>
  <c r="U36"/>
  <c r="V36"/>
  <c r="W36"/>
  <c r="X36"/>
  <c r="AA36"/>
  <c r="AB36"/>
  <c r="AC36"/>
  <c r="AD36"/>
  <c r="AE36"/>
  <c r="AF36"/>
  <c r="AG36"/>
  <c r="AJ36"/>
  <c r="AK36"/>
  <c r="AL36"/>
  <c r="C37"/>
  <c r="D37"/>
  <c r="E37"/>
  <c r="F37"/>
  <c r="I37"/>
  <c r="J37"/>
  <c r="K37"/>
  <c r="L37"/>
  <c r="M37"/>
  <c r="N37"/>
  <c r="O37"/>
  <c r="R37"/>
  <c r="S37"/>
  <c r="T37"/>
  <c r="U37"/>
  <c r="V37"/>
  <c r="W37"/>
  <c r="X37"/>
  <c r="AA37"/>
  <c r="AB37"/>
  <c r="AC37"/>
  <c r="AD37"/>
  <c r="AE37"/>
  <c r="AF37"/>
  <c r="AG37"/>
  <c r="AJ37"/>
  <c r="AK37"/>
  <c r="AL37"/>
  <c r="C38"/>
  <c r="D38"/>
  <c r="E38"/>
  <c r="F38"/>
  <c r="I38"/>
  <c r="J38"/>
  <c r="K38"/>
  <c r="L38"/>
  <c r="M38"/>
  <c r="N38"/>
  <c r="O38"/>
  <c r="R38"/>
  <c r="S38"/>
  <c r="T38"/>
  <c r="U38"/>
  <c r="V38"/>
  <c r="W38"/>
  <c r="X38"/>
  <c r="AA38"/>
  <c r="AB38"/>
  <c r="AC38"/>
  <c r="AD38"/>
  <c r="AE38"/>
  <c r="AF38"/>
  <c r="AG38"/>
  <c r="AJ38"/>
  <c r="AK38"/>
  <c r="AL38"/>
  <c r="AM28"/>
  <c r="AN28"/>
  <c r="AO28"/>
  <c r="AP28"/>
  <c r="AS28"/>
  <c r="AT28"/>
  <c r="AU28"/>
  <c r="AM29"/>
  <c r="AN29"/>
  <c r="AO29"/>
  <c r="AP29"/>
  <c r="AS29"/>
  <c r="AT29"/>
  <c r="AU29"/>
  <c r="AM30"/>
  <c r="AN30"/>
  <c r="AO30"/>
  <c r="AP30"/>
  <c r="AS30"/>
  <c r="AT30"/>
  <c r="AU30"/>
  <c r="AM31"/>
  <c r="AN31"/>
  <c r="AO31"/>
  <c r="AP31"/>
  <c r="AS31"/>
  <c r="AT31"/>
  <c r="AU31"/>
  <c r="AM32"/>
  <c r="AN32"/>
  <c r="AO32"/>
  <c r="AP32"/>
  <c r="AS32"/>
  <c r="AT32"/>
  <c r="AU32"/>
  <c r="AM33"/>
  <c r="AN33"/>
  <c r="AO33"/>
  <c r="AP33"/>
  <c r="AS33"/>
  <c r="AT33"/>
  <c r="AU33"/>
  <c r="AM34"/>
  <c r="AN34"/>
  <c r="AO34"/>
  <c r="AP34"/>
  <c r="AS34"/>
  <c r="AT34"/>
  <c r="AU34"/>
  <c r="AM35"/>
  <c r="AN35"/>
  <c r="AO35"/>
  <c r="AP35"/>
  <c r="AS35"/>
  <c r="AT35"/>
  <c r="AU35"/>
  <c r="AM36"/>
  <c r="AN36"/>
  <c r="AO36"/>
  <c r="AP36"/>
  <c r="AS36"/>
  <c r="AT36"/>
  <c r="AU36"/>
  <c r="AM37"/>
  <c r="AN37"/>
  <c r="AO37"/>
  <c r="AP37"/>
  <c r="AS37"/>
  <c r="AT37"/>
  <c r="AU37"/>
  <c r="AM38"/>
  <c r="AN38"/>
  <c r="AO38"/>
  <c r="AP38"/>
  <c r="AS38"/>
  <c r="AT38"/>
  <c r="AU38"/>
  <c r="AV28"/>
  <c r="AW28"/>
  <c r="AX28"/>
  <c r="AY28"/>
  <c r="BB28"/>
  <c r="BC28"/>
  <c r="BD28"/>
  <c r="AV29"/>
  <c r="AW29"/>
  <c r="AX29"/>
  <c r="AY29"/>
  <c r="BB29"/>
  <c r="BC29"/>
  <c r="BD29"/>
  <c r="AV30"/>
  <c r="AW30"/>
  <c r="AX30"/>
  <c r="AY30"/>
  <c r="BB30"/>
  <c r="BC30"/>
  <c r="BD30"/>
  <c r="AV31"/>
  <c r="AW31"/>
  <c r="AX31"/>
  <c r="AY31"/>
  <c r="BB31"/>
  <c r="BC31"/>
  <c r="BD31"/>
  <c r="AV32"/>
  <c r="AW32"/>
  <c r="AX32"/>
  <c r="AY32"/>
  <c r="BB32"/>
  <c r="BC32"/>
  <c r="BD32"/>
  <c r="AV33"/>
  <c r="AW33"/>
  <c r="AX33"/>
  <c r="AY33"/>
  <c r="BB33"/>
  <c r="BC33"/>
  <c r="BD33"/>
  <c r="AV34"/>
  <c r="AW34"/>
  <c r="AX34"/>
  <c r="AY34"/>
  <c r="BB34"/>
  <c r="BC34"/>
  <c r="BD34"/>
  <c r="AV35"/>
  <c r="AW35"/>
  <c r="AX35"/>
  <c r="AY35"/>
  <c r="BB35"/>
  <c r="BC35"/>
  <c r="BD35"/>
  <c r="AV36"/>
  <c r="AW36"/>
  <c r="AX36"/>
  <c r="AY36"/>
  <c r="BB36"/>
  <c r="BC36"/>
  <c r="BD36"/>
  <c r="AV37"/>
  <c r="AW37"/>
  <c r="AX37"/>
  <c r="AY37"/>
  <c r="BB37"/>
  <c r="BC37"/>
  <c r="BD37"/>
  <c r="AV38"/>
  <c r="AW38"/>
  <c r="AX38"/>
  <c r="AY38"/>
  <c r="BB38"/>
  <c r="BC38"/>
  <c r="BD38"/>
  <c r="BE28"/>
  <c r="BF28"/>
  <c r="BG28"/>
  <c r="BH28"/>
  <c r="BK28"/>
  <c r="BL28"/>
  <c r="BM28"/>
  <c r="BE29"/>
  <c r="BF29"/>
  <c r="BG29"/>
  <c r="BH29"/>
  <c r="BK29"/>
  <c r="BL29"/>
  <c r="BM29"/>
  <c r="BE30"/>
  <c r="BF30"/>
  <c r="BG30"/>
  <c r="BH30"/>
  <c r="BK30"/>
  <c r="BL30"/>
  <c r="BM30"/>
  <c r="BE31"/>
  <c r="BF31"/>
  <c r="BG31"/>
  <c r="BH31"/>
  <c r="BK31"/>
  <c r="BL31"/>
  <c r="BM31"/>
  <c r="BE32"/>
  <c r="BF32"/>
  <c r="BG32"/>
  <c r="BH32"/>
  <c r="BK32"/>
  <c r="BL32"/>
  <c r="BM32"/>
  <c r="BE33"/>
  <c r="BF33"/>
  <c r="BG33"/>
  <c r="BH33"/>
  <c r="BK33"/>
  <c r="BL33"/>
  <c r="BM33"/>
  <c r="BE34"/>
  <c r="BF34"/>
  <c r="BG34"/>
  <c r="BH34"/>
  <c r="BK34"/>
  <c r="BL34"/>
  <c r="BM34"/>
  <c r="BE35"/>
  <c r="BF35"/>
  <c r="BG35"/>
  <c r="BH35"/>
  <c r="BK35"/>
  <c r="BL35"/>
  <c r="BM35"/>
  <c r="BE36"/>
  <c r="BF36"/>
  <c r="BG36"/>
  <c r="BH36"/>
  <c r="BK36"/>
  <c r="BL36"/>
  <c r="BM36"/>
  <c r="BE37"/>
  <c r="BF37"/>
  <c r="BG37"/>
  <c r="BH37"/>
  <c r="BK37"/>
  <c r="BL37"/>
  <c r="BM37"/>
  <c r="BE38"/>
  <c r="BF38"/>
  <c r="BG38"/>
  <c r="BH38"/>
  <c r="BK38"/>
  <c r="BL38"/>
  <c r="BM38"/>
  <c r="BM27"/>
  <c r="BL27"/>
  <c r="BK27"/>
  <c r="BH27"/>
  <c r="BG27"/>
  <c r="BF27"/>
  <c r="BE27"/>
  <c r="BD27"/>
  <c r="BC27"/>
  <c r="BB27"/>
  <c r="AY27"/>
  <c r="AX27"/>
  <c r="AW27"/>
  <c r="AV27"/>
  <c r="AU27"/>
  <c r="AT27"/>
  <c r="AS27"/>
  <c r="AP27"/>
  <c r="AO27"/>
  <c r="AN27"/>
  <c r="AM27"/>
  <c r="AL27"/>
  <c r="AK27"/>
  <c r="AJ27"/>
  <c r="AG27"/>
  <c r="AF27"/>
  <c r="AE27"/>
  <c r="AD27"/>
  <c r="AC27"/>
  <c r="AB27"/>
  <c r="AA27"/>
  <c r="X27"/>
  <c r="W27"/>
  <c r="V27"/>
  <c r="U27"/>
  <c r="T27"/>
  <c r="S27"/>
  <c r="R27"/>
  <c r="O27"/>
  <c r="N27"/>
  <c r="M27"/>
  <c r="L27"/>
  <c r="I27"/>
  <c r="K27"/>
  <c r="J27"/>
  <c r="BM63"/>
  <c r="BL63"/>
  <c r="BH63"/>
  <c r="BG63"/>
  <c r="BF63"/>
  <c r="BE63"/>
  <c r="BD63"/>
  <c r="BC63"/>
  <c r="AY63"/>
  <c r="AX63"/>
  <c r="AW63"/>
  <c r="AV63"/>
  <c r="AU63"/>
  <c r="AT63"/>
  <c r="AP63"/>
  <c r="AO63"/>
  <c r="AN63"/>
  <c r="AM63"/>
  <c r="AL63"/>
  <c r="AK63"/>
  <c r="AG63"/>
  <c r="AF63"/>
  <c r="AE63"/>
  <c r="AD63"/>
  <c r="AC63"/>
  <c r="AB63"/>
  <c r="X63"/>
  <c r="W63"/>
  <c r="V63"/>
  <c r="U63"/>
  <c r="T63"/>
  <c r="S63"/>
  <c r="O63"/>
  <c r="N63"/>
  <c r="M63"/>
  <c r="L63"/>
  <c r="K63"/>
  <c r="J63"/>
  <c r="F63"/>
  <c r="E63"/>
  <c r="D63"/>
  <c r="C63"/>
  <c r="BM61"/>
  <c r="BL61"/>
  <c r="BH61"/>
  <c r="BG61"/>
  <c r="BF61"/>
  <c r="BE61"/>
  <c r="BM60"/>
  <c r="BL60"/>
  <c r="BH60"/>
  <c r="BG60"/>
  <c r="BF60"/>
  <c r="BE60"/>
  <c r="BM59"/>
  <c r="BL59"/>
  <c r="BH59"/>
  <c r="BG59"/>
  <c r="BF59"/>
  <c r="BE59"/>
  <c r="BM58"/>
  <c r="BL58"/>
  <c r="BH58"/>
  <c r="BG58"/>
  <c r="BF58"/>
  <c r="BE58"/>
  <c r="BM57"/>
  <c r="BL57"/>
  <c r="BH57"/>
  <c r="BG57"/>
  <c r="BF57"/>
  <c r="BE57"/>
  <c r="BM56"/>
  <c r="BL56"/>
  <c r="BH56"/>
  <c r="BG56"/>
  <c r="BF56"/>
  <c r="BE56"/>
  <c r="BM55"/>
  <c r="BL55"/>
  <c r="BH55"/>
  <c r="BG55"/>
  <c r="BF55"/>
  <c r="BE55"/>
  <c r="BM54"/>
  <c r="BL54"/>
  <c r="BH54"/>
  <c r="BG54"/>
  <c r="BF54"/>
  <c r="BE54"/>
  <c r="BM53"/>
  <c r="BL53"/>
  <c r="BH53"/>
  <c r="BG53"/>
  <c r="BF53"/>
  <c r="BE53"/>
  <c r="BM52"/>
  <c r="BL52"/>
  <c r="BH52"/>
  <c r="BG52"/>
  <c r="BF52"/>
  <c r="BE52"/>
  <c r="BM51"/>
  <c r="BL51"/>
  <c r="BH51"/>
  <c r="BG51"/>
  <c r="BF51"/>
  <c r="BE51"/>
  <c r="BM50"/>
  <c r="BL50"/>
  <c r="BH50"/>
  <c r="BG50"/>
  <c r="BF50"/>
  <c r="BE50"/>
  <c r="BM49"/>
  <c r="BL49"/>
  <c r="BH49"/>
  <c r="BG49"/>
  <c r="BF49"/>
  <c r="BE49"/>
  <c r="BM48"/>
  <c r="BL48"/>
  <c r="BH48"/>
  <c r="BG48"/>
  <c r="BF48"/>
  <c r="BE48"/>
  <c r="BM47"/>
  <c r="BL47"/>
  <c r="BD61"/>
  <c r="BC61"/>
  <c r="AY61"/>
  <c r="AX61"/>
  <c r="AW61"/>
  <c r="AV61"/>
  <c r="BD60"/>
  <c r="BC60"/>
  <c r="AY60"/>
  <c r="AX60"/>
  <c r="AW60"/>
  <c r="AV60"/>
  <c r="BD59"/>
  <c r="BC59"/>
  <c r="AY59"/>
  <c r="AX59"/>
  <c r="AW59"/>
  <c r="AV59"/>
  <c r="BD58"/>
  <c r="BC58"/>
  <c r="AY58"/>
  <c r="AX58"/>
  <c r="AW58"/>
  <c r="AV58"/>
  <c r="BD57"/>
  <c r="BC57"/>
  <c r="AY57"/>
  <c r="AX57"/>
  <c r="AW57"/>
  <c r="AV57"/>
  <c r="BD56"/>
  <c r="BC56"/>
  <c r="AY56"/>
  <c r="AX56"/>
  <c r="AW56"/>
  <c r="AV56"/>
  <c r="BD55"/>
  <c r="BC55"/>
  <c r="AY55"/>
  <c r="AX55"/>
  <c r="AW55"/>
  <c r="AV55"/>
  <c r="BD54"/>
  <c r="BC54"/>
  <c r="AY54"/>
  <c r="AX54"/>
  <c r="AW54"/>
  <c r="AV54"/>
  <c r="BD53"/>
  <c r="BC53"/>
  <c r="AY53"/>
  <c r="AX53"/>
  <c r="AW53"/>
  <c r="AV53"/>
  <c r="BD52"/>
  <c r="BC52"/>
  <c r="AY52"/>
  <c r="AX52"/>
  <c r="AW52"/>
  <c r="AV52"/>
  <c r="BD51"/>
  <c r="BC51"/>
  <c r="AY51"/>
  <c r="AX51"/>
  <c r="AW51"/>
  <c r="AV51"/>
  <c r="BD50"/>
  <c r="BC50"/>
  <c r="AY50"/>
  <c r="AX50"/>
  <c r="AW50"/>
  <c r="AV50"/>
  <c r="BD49"/>
  <c r="BC49"/>
  <c r="AY49"/>
  <c r="AX49"/>
  <c r="AW49"/>
  <c r="AV49"/>
  <c r="BD48"/>
  <c r="BC48"/>
  <c r="AY48"/>
  <c r="AX48"/>
  <c r="AW48"/>
  <c r="AV48"/>
  <c r="BD47"/>
  <c r="BC47"/>
  <c r="AY47"/>
  <c r="AX47"/>
  <c r="AW47"/>
  <c r="AV47"/>
  <c r="AU61"/>
  <c r="AT61"/>
  <c r="AP61"/>
  <c r="AO61"/>
  <c r="AN61"/>
  <c r="AM61"/>
  <c r="AU60"/>
  <c r="AT60"/>
  <c r="AP60"/>
  <c r="AO60"/>
  <c r="AN60"/>
  <c r="AM60"/>
  <c r="AU59"/>
  <c r="AT59"/>
  <c r="AP59"/>
  <c r="AO59"/>
  <c r="AN59"/>
  <c r="AM59"/>
  <c r="AU58"/>
  <c r="AT58"/>
  <c r="AP58"/>
  <c r="AO58"/>
  <c r="AN58"/>
  <c r="AM58"/>
  <c r="AU57"/>
  <c r="AT57"/>
  <c r="AP57"/>
  <c r="AO57"/>
  <c r="AN57"/>
  <c r="AM57"/>
  <c r="AU56"/>
  <c r="AT56"/>
  <c r="AP56"/>
  <c r="AO56"/>
  <c r="AN56"/>
  <c r="AM56"/>
  <c r="AU55"/>
  <c r="AT55"/>
  <c r="AP55"/>
  <c r="AO55"/>
  <c r="AN55"/>
  <c r="AM55"/>
  <c r="AU54"/>
  <c r="AT54"/>
  <c r="AP54"/>
  <c r="AO54"/>
  <c r="AN54"/>
  <c r="AM54"/>
  <c r="AU53"/>
  <c r="AT53"/>
  <c r="AP53"/>
  <c r="AO53"/>
  <c r="AN53"/>
  <c r="AM53"/>
  <c r="AU52"/>
  <c r="AT52"/>
  <c r="AP52"/>
  <c r="AO52"/>
  <c r="AN52"/>
  <c r="AM52"/>
  <c r="AU51"/>
  <c r="AT51"/>
  <c r="AP51"/>
  <c r="AO51"/>
  <c r="AN51"/>
  <c r="AM51"/>
  <c r="AU50"/>
  <c r="AT50"/>
  <c r="AP50"/>
  <c r="AO50"/>
  <c r="AN50"/>
  <c r="AM50"/>
  <c r="AU49"/>
  <c r="AT49"/>
  <c r="AP49"/>
  <c r="AO49"/>
  <c r="AN49"/>
  <c r="AM49"/>
  <c r="AU48"/>
  <c r="AT48"/>
  <c r="AP48"/>
  <c r="AO48"/>
  <c r="AN48"/>
  <c r="AM48"/>
  <c r="AU47"/>
  <c r="AT47"/>
  <c r="AP47"/>
  <c r="AO47"/>
  <c r="AN47"/>
  <c r="AM47"/>
  <c r="AL61"/>
  <c r="AK61"/>
  <c r="AG61"/>
  <c r="AF61"/>
  <c r="AE61"/>
  <c r="AD61"/>
  <c r="AL60"/>
  <c r="AK60"/>
  <c r="AG60"/>
  <c r="AF60"/>
  <c r="AE60"/>
  <c r="AD60"/>
  <c r="AL59"/>
  <c r="AK59"/>
  <c r="AG59"/>
  <c r="AF59"/>
  <c r="AE59"/>
  <c r="AD59"/>
  <c r="AL58"/>
  <c r="AK58"/>
  <c r="AG58"/>
  <c r="AF58"/>
  <c r="AE58"/>
  <c r="AD58"/>
  <c r="AL57"/>
  <c r="AK57"/>
  <c r="AG57"/>
  <c r="AF57"/>
  <c r="AE57"/>
  <c r="AD57"/>
  <c r="AL56"/>
  <c r="AK56"/>
  <c r="AG56"/>
  <c r="AF56"/>
  <c r="AE56"/>
  <c r="AD56"/>
  <c r="AL55"/>
  <c r="AK55"/>
  <c r="AG55"/>
  <c r="AF55"/>
  <c r="AE55"/>
  <c r="AD55"/>
  <c r="AL54"/>
  <c r="AK54"/>
  <c r="AG54"/>
  <c r="AF54"/>
  <c r="AE54"/>
  <c r="AD54"/>
  <c r="AL53"/>
  <c r="AK53"/>
  <c r="AG53"/>
  <c r="AF53"/>
  <c r="AE53"/>
  <c r="AD53"/>
  <c r="AL52"/>
  <c r="AK52"/>
  <c r="AG52"/>
  <c r="AF52"/>
  <c r="AE52"/>
  <c r="AD52"/>
  <c r="AL51"/>
  <c r="AK51"/>
  <c r="AG51"/>
  <c r="AF51"/>
  <c r="AE51"/>
  <c r="AD51"/>
  <c r="AL50"/>
  <c r="AK50"/>
  <c r="AG50"/>
  <c r="AF50"/>
  <c r="AE50"/>
  <c r="AD50"/>
  <c r="AL49"/>
  <c r="AK49"/>
  <c r="AG49"/>
  <c r="AF49"/>
  <c r="AE49"/>
  <c r="AD49"/>
  <c r="AL48"/>
  <c r="AK48"/>
  <c r="AG48"/>
  <c r="AF48"/>
  <c r="AE48"/>
  <c r="AD48"/>
  <c r="AL47"/>
  <c r="AK47"/>
  <c r="AG47"/>
  <c r="AF47"/>
  <c r="AE47"/>
  <c r="AD47"/>
  <c r="AC61"/>
  <c r="AB61"/>
  <c r="X61"/>
  <c r="W61"/>
  <c r="V61"/>
  <c r="U61"/>
  <c r="AC60"/>
  <c r="AB60"/>
  <c r="X60"/>
  <c r="W60"/>
  <c r="V60"/>
  <c r="U60"/>
  <c r="AC59"/>
  <c r="AB59"/>
  <c r="X59"/>
  <c r="W59"/>
  <c r="V59"/>
  <c r="U59"/>
  <c r="AC58"/>
  <c r="AB58"/>
  <c r="X58"/>
  <c r="W58"/>
  <c r="V58"/>
  <c r="U58"/>
  <c r="AC57"/>
  <c r="AB57"/>
  <c r="X57"/>
  <c r="W57"/>
  <c r="V57"/>
  <c r="U57"/>
  <c r="AC56"/>
  <c r="AB56"/>
  <c r="X56"/>
  <c r="W56"/>
  <c r="V56"/>
  <c r="U56"/>
  <c r="AC55"/>
  <c r="AB55"/>
  <c r="X55"/>
  <c r="W55"/>
  <c r="V55"/>
  <c r="U55"/>
  <c r="AC54"/>
  <c r="AB54"/>
  <c r="X54"/>
  <c r="W54"/>
  <c r="V54"/>
  <c r="U54"/>
  <c r="AC53"/>
  <c r="AB53"/>
  <c r="X53"/>
  <c r="W53"/>
  <c r="V53"/>
  <c r="U53"/>
  <c r="AC52"/>
  <c r="AB52"/>
  <c r="X52"/>
  <c r="W52"/>
  <c r="V52"/>
  <c r="U52"/>
  <c r="AC51"/>
  <c r="AB51"/>
  <c r="X51"/>
  <c r="W51"/>
  <c r="V51"/>
  <c r="U51"/>
  <c r="AC50"/>
  <c r="AB50"/>
  <c r="X50"/>
  <c r="W50"/>
  <c r="V50"/>
  <c r="U50"/>
  <c r="AC49"/>
  <c r="AB49"/>
  <c r="X49"/>
  <c r="W49"/>
  <c r="V49"/>
  <c r="U49"/>
  <c r="AC48"/>
  <c r="AB48"/>
  <c r="X48"/>
  <c r="W48"/>
  <c r="V48"/>
  <c r="U48"/>
  <c r="AC47"/>
  <c r="AB47"/>
  <c r="X47"/>
  <c r="W47"/>
  <c r="V47"/>
  <c r="U47"/>
  <c r="T61"/>
  <c r="S61"/>
  <c r="O61"/>
  <c r="N61"/>
  <c r="M61"/>
  <c r="L61"/>
  <c r="T60"/>
  <c r="S60"/>
  <c r="O60"/>
  <c r="N60"/>
  <c r="M60"/>
  <c r="L60"/>
  <c r="T59"/>
  <c r="S59"/>
  <c r="O59"/>
  <c r="N59"/>
  <c r="M59"/>
  <c r="L59"/>
  <c r="T58"/>
  <c r="S58"/>
  <c r="O58"/>
  <c r="N58"/>
  <c r="M58"/>
  <c r="L58"/>
  <c r="T57"/>
  <c r="S57"/>
  <c r="O57"/>
  <c r="N57"/>
  <c r="M57"/>
  <c r="L57"/>
  <c r="T56"/>
  <c r="S56"/>
  <c r="O56"/>
  <c r="N56"/>
  <c r="M56"/>
  <c r="L56"/>
  <c r="T55"/>
  <c r="S55"/>
  <c r="O55"/>
  <c r="N55"/>
  <c r="M55"/>
  <c r="L55"/>
  <c r="T54"/>
  <c r="S54"/>
  <c r="O54"/>
  <c r="N54"/>
  <c r="M54"/>
  <c r="L54"/>
  <c r="T53"/>
  <c r="S53"/>
  <c r="O53"/>
  <c r="N53"/>
  <c r="M53"/>
  <c r="L53"/>
  <c r="T52"/>
  <c r="S52"/>
  <c r="O52"/>
  <c r="N52"/>
  <c r="M52"/>
  <c r="L52"/>
  <c r="T51"/>
  <c r="S51"/>
  <c r="O51"/>
  <c r="N51"/>
  <c r="M51"/>
  <c r="L51"/>
  <c r="T50"/>
  <c r="S50"/>
  <c r="O50"/>
  <c r="N50"/>
  <c r="M50"/>
  <c r="L50"/>
  <c r="T49"/>
  <c r="S49"/>
  <c r="O49"/>
  <c r="N49"/>
  <c r="M49"/>
  <c r="L49"/>
  <c r="T48"/>
  <c r="S48"/>
  <c r="O48"/>
  <c r="N48"/>
  <c r="M48"/>
  <c r="L48"/>
  <c r="T47"/>
  <c r="S47"/>
  <c r="O47"/>
  <c r="N47"/>
  <c r="M47"/>
  <c r="L47"/>
  <c r="C48"/>
  <c r="D48"/>
  <c r="E48"/>
  <c r="F48"/>
  <c r="J48"/>
  <c r="K48"/>
  <c r="C49"/>
  <c r="D49"/>
  <c r="E49"/>
  <c r="F49"/>
  <c r="J49"/>
  <c r="K49"/>
  <c r="C50"/>
  <c r="D50"/>
  <c r="E50"/>
  <c r="F50"/>
  <c r="J50"/>
  <c r="K50"/>
  <c r="C51"/>
  <c r="D51"/>
  <c r="E51"/>
  <c r="F51"/>
  <c r="J51"/>
  <c r="K51"/>
  <c r="C52"/>
  <c r="D52"/>
  <c r="E52"/>
  <c r="F52"/>
  <c r="J52"/>
  <c r="K52"/>
  <c r="C53"/>
  <c r="D53"/>
  <c r="E53"/>
  <c r="F53"/>
  <c r="J53"/>
  <c r="K53"/>
  <c r="C54"/>
  <c r="D54"/>
  <c r="E54"/>
  <c r="F54"/>
  <c r="J54"/>
  <c r="K54"/>
  <c r="C55"/>
  <c r="D55"/>
  <c r="E55"/>
  <c r="F55"/>
  <c r="J55"/>
  <c r="K55"/>
  <c r="C56"/>
  <c r="D56"/>
  <c r="E56"/>
  <c r="F56"/>
  <c r="J56"/>
  <c r="K56"/>
  <c r="C57"/>
  <c r="D57"/>
  <c r="E57"/>
  <c r="F57"/>
  <c r="J57"/>
  <c r="K57"/>
  <c r="C58"/>
  <c r="D58"/>
  <c r="E58"/>
  <c r="F58"/>
  <c r="J58"/>
  <c r="K58"/>
  <c r="C59"/>
  <c r="D59"/>
  <c r="E59"/>
  <c r="F59"/>
  <c r="J59"/>
  <c r="K59"/>
  <c r="C60"/>
  <c r="D60"/>
  <c r="E60"/>
  <c r="F60"/>
  <c r="J60"/>
  <c r="K60"/>
  <c r="C61"/>
  <c r="D61"/>
  <c r="E61"/>
  <c r="F61"/>
  <c r="J61"/>
  <c r="K61"/>
  <c r="F47"/>
  <c r="E47"/>
  <c r="D47"/>
  <c r="C47"/>
  <c r="K47"/>
  <c r="J47"/>
  <c r="B290" i="13"/>
  <c r="B289"/>
  <c r="B288"/>
  <c r="B287"/>
  <c r="B286"/>
  <c r="B285"/>
  <c r="B284"/>
  <c r="C27" i="9"/>
  <c r="B29"/>
  <c r="B30"/>
  <c r="B31"/>
  <c r="B32"/>
  <c r="B33"/>
  <c r="B34"/>
  <c r="B35"/>
  <c r="B36"/>
  <c r="B37"/>
  <c r="B38"/>
  <c r="B28"/>
  <c r="B27"/>
  <c r="BN47" l="1"/>
  <c r="BN49"/>
  <c r="BN60"/>
  <c r="BN56"/>
  <c r="BN52"/>
  <c r="BN48"/>
  <c r="BN61"/>
  <c r="BN57"/>
  <c r="BN53"/>
  <c r="BN59"/>
  <c r="BN55"/>
  <c r="BN51"/>
  <c r="BN58"/>
  <c r="BN54"/>
  <c r="BN50"/>
  <c r="AS44" l="1"/>
  <c r="AJ44"/>
  <c r="BH44"/>
  <c r="BG44"/>
  <c r="BF44"/>
  <c r="BE44"/>
  <c r="AY44"/>
  <c r="AX44"/>
  <c r="AW44"/>
  <c r="AV44"/>
  <c r="AP44"/>
  <c r="AO44"/>
  <c r="AN44"/>
  <c r="AM44"/>
  <c r="AG44"/>
  <c r="AF44"/>
  <c r="AE44"/>
  <c r="AD44"/>
  <c r="X44"/>
  <c r="W44"/>
  <c r="V44"/>
  <c r="U44"/>
  <c r="O44"/>
  <c r="N44"/>
  <c r="M44"/>
  <c r="L44"/>
  <c r="F44"/>
  <c r="E44"/>
  <c r="D44"/>
  <c r="C44"/>
  <c r="AS43"/>
  <c r="AJ43"/>
  <c r="BH43"/>
  <c r="BG43"/>
  <c r="BF43"/>
  <c r="BE43"/>
  <c r="AY43"/>
  <c r="AX43"/>
  <c r="AW43"/>
  <c r="AV43"/>
  <c r="AP43"/>
  <c r="AO43"/>
  <c r="AN43"/>
  <c r="AM43"/>
  <c r="AG43"/>
  <c r="AF43"/>
  <c r="AE43"/>
  <c r="AD43"/>
  <c r="X43"/>
  <c r="W43"/>
  <c r="V43"/>
  <c r="U43"/>
  <c r="O43"/>
  <c r="N43"/>
  <c r="M43"/>
  <c r="L43"/>
  <c r="F43"/>
  <c r="E43"/>
  <c r="D43"/>
  <c r="C43"/>
  <c r="AS42"/>
  <c r="AJ42"/>
  <c r="BH42"/>
  <c r="BG42"/>
  <c r="BF42"/>
  <c r="BE42"/>
  <c r="AY42"/>
  <c r="AX42"/>
  <c r="AW42"/>
  <c r="AV42"/>
  <c r="AP42"/>
  <c r="AO42"/>
  <c r="AN42"/>
  <c r="AM42"/>
  <c r="AG42"/>
  <c r="AF42"/>
  <c r="AE42"/>
  <c r="AD42"/>
  <c r="X42"/>
  <c r="W42"/>
  <c r="V42"/>
  <c r="U42"/>
  <c r="O42"/>
  <c r="N42"/>
  <c r="M42"/>
  <c r="L42"/>
  <c r="F42"/>
  <c r="E42"/>
  <c r="D42"/>
  <c r="C42"/>
  <c r="AS41"/>
  <c r="AJ41"/>
  <c r="BH41"/>
  <c r="BG41"/>
  <c r="BF41"/>
  <c r="BE41"/>
  <c r="AY41"/>
  <c r="AX41"/>
  <c r="AW41"/>
  <c r="AV41"/>
  <c r="AP41"/>
  <c r="AO41"/>
  <c r="AN41"/>
  <c r="AM41"/>
  <c r="AG41"/>
  <c r="AF41"/>
  <c r="AE41"/>
  <c r="AD41"/>
  <c r="X41"/>
  <c r="W41"/>
  <c r="V41"/>
  <c r="U41"/>
  <c r="O41"/>
  <c r="N41"/>
  <c r="M41"/>
  <c r="L41"/>
  <c r="F41"/>
  <c r="E41"/>
  <c r="D41"/>
  <c r="C41"/>
  <c r="F27" l="1"/>
  <c r="D27"/>
  <c r="E27"/>
  <c r="B270" i="13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K44" i="9" l="1"/>
  <c r="AA44"/>
  <c r="I42"/>
  <c r="BK41"/>
  <c r="AA41"/>
  <c r="R44"/>
  <c r="BK43"/>
  <c r="AA43"/>
  <c r="R41"/>
  <c r="I44"/>
  <c r="R43"/>
  <c r="BK42"/>
  <c r="AA42"/>
  <c r="I41"/>
  <c r="I43"/>
  <c r="R42"/>
  <c r="BB44"/>
  <c r="BB41"/>
  <c r="BB43"/>
  <c r="BB42"/>
  <c r="BN43" l="1"/>
  <c r="BN33"/>
  <c r="BN63"/>
  <c r="BN32"/>
  <c r="BN30"/>
  <c r="BN29"/>
  <c r="BN35"/>
  <c r="BN38"/>
  <c r="BN34"/>
  <c r="BN28"/>
  <c r="BN36"/>
  <c r="BN41"/>
  <c r="BN44"/>
  <c r="BN31"/>
  <c r="BN37"/>
  <c r="BN42"/>
  <c r="N13" i="11"/>
  <c r="N12"/>
  <c r="N11"/>
  <c r="N10"/>
  <c r="N9"/>
  <c r="N5"/>
  <c r="N4"/>
  <c r="N2"/>
  <c r="N6" s="1"/>
  <c r="N1"/>
  <c r="J1"/>
  <c r="K1" s="1"/>
  <c r="J2" s="1"/>
  <c r="K2" s="1"/>
  <c r="J3" s="1"/>
  <c r="K3" s="1"/>
  <c r="J4" s="1"/>
  <c r="K4" s="1"/>
  <c r="J5" s="1"/>
  <c r="K5" s="1"/>
  <c r="J6" s="1"/>
  <c r="K6" s="1"/>
  <c r="J7" s="1"/>
  <c r="K7" s="1"/>
  <c r="J8" s="1"/>
  <c r="K8" s="1"/>
  <c r="J9" s="1"/>
  <c r="K9" s="1"/>
  <c r="J10" s="1"/>
  <c r="K10" s="1"/>
  <c r="J11" s="1"/>
  <c r="K11" s="1"/>
  <c r="J12" s="1"/>
  <c r="K12" s="1"/>
  <c r="J13" s="1"/>
  <c r="K13" s="1"/>
  <c r="J14" s="1"/>
  <c r="K14" s="1"/>
  <c r="J15" s="1"/>
  <c r="K15" s="1"/>
  <c r="J16" s="1"/>
  <c r="K16" s="1"/>
  <c r="J17" s="1"/>
  <c r="K17" s="1"/>
  <c r="J18" s="1"/>
  <c r="K18" s="1"/>
  <c r="J19" s="1"/>
  <c r="K19" s="1"/>
  <c r="J20" s="1"/>
  <c r="K20" s="1"/>
  <c r="J21" s="1"/>
  <c r="K21" s="1"/>
  <c r="J22" s="1"/>
  <c r="K22" s="1"/>
  <c r="J23" s="1"/>
  <c r="K23" s="1"/>
  <c r="J24" s="1"/>
  <c r="K24" s="1"/>
  <c r="J25" s="1"/>
  <c r="K25" s="1"/>
  <c r="J26" s="1"/>
  <c r="K26" s="1"/>
  <c r="J27" s="1"/>
  <c r="K27" s="1"/>
  <c r="J28" s="1"/>
  <c r="K28" s="1"/>
  <c r="J29" s="1"/>
  <c r="K29" s="1"/>
  <c r="J30" s="1"/>
  <c r="K30" s="1"/>
  <c r="J31" s="1"/>
  <c r="K31" s="1"/>
  <c r="J32" s="1"/>
  <c r="K32" s="1"/>
  <c r="J33" s="1"/>
  <c r="K33" s="1"/>
  <c r="J34" s="1"/>
  <c r="K34" s="1"/>
  <c r="J35" s="1"/>
  <c r="K35" s="1"/>
  <c r="J36" s="1"/>
  <c r="K36" s="1"/>
  <c r="J37" s="1"/>
  <c r="K37" s="1"/>
  <c r="J38" s="1"/>
  <c r="K38" s="1"/>
  <c r="J39" s="1"/>
  <c r="K39" s="1"/>
  <c r="J40" s="1"/>
  <c r="K40" s="1"/>
  <c r="J41" s="1"/>
  <c r="K41" s="1"/>
  <c r="J42" s="1"/>
  <c r="K42" s="1"/>
  <c r="J43" s="1"/>
  <c r="K43" s="1"/>
  <c r="J44" s="1"/>
  <c r="K44" s="1"/>
  <c r="J45" s="1"/>
  <c r="K45" s="1"/>
  <c r="J46" s="1"/>
  <c r="K46" s="1"/>
  <c r="J47" s="1"/>
  <c r="K47" s="1"/>
  <c r="J48" s="1"/>
  <c r="K48" s="1"/>
  <c r="J49" s="1"/>
  <c r="K49" s="1"/>
  <c r="J50" s="1"/>
  <c r="K50" s="1"/>
  <c r="J51" s="1"/>
  <c r="K51" s="1"/>
  <c r="J52" s="1"/>
  <c r="K52" s="1"/>
  <c r="M5" i="9" l="1"/>
  <c r="Y5" s="1"/>
  <c r="N7" i="11"/>
  <c r="N3"/>
  <c r="N8"/>
  <c r="AD5" i="9" l="1"/>
  <c r="C26"/>
  <c r="C25" l="1"/>
  <c r="L26"/>
  <c r="AV26"/>
  <c r="AM26"/>
  <c r="U26"/>
  <c r="AD26"/>
  <c r="BE26"/>
  <c r="BE25" l="1"/>
  <c r="AV25"/>
  <c r="AD25"/>
  <c r="L25"/>
  <c r="U25"/>
  <c r="AM25"/>
  <c r="BN27" l="1"/>
</calcChain>
</file>

<file path=xl/sharedStrings.xml><?xml version="1.0" encoding="utf-8"?>
<sst xmlns="http://schemas.openxmlformats.org/spreadsheetml/2006/main" count="859" uniqueCount="642">
  <si>
    <t>EMP2</t>
  </si>
  <si>
    <t>EMP3</t>
  </si>
  <si>
    <t>EMP4</t>
  </si>
  <si>
    <t>EMP5</t>
  </si>
  <si>
    <t>EMP6</t>
  </si>
  <si>
    <t>EMP7</t>
  </si>
  <si>
    <t>EMP8</t>
  </si>
  <si>
    <t>EMP9</t>
  </si>
  <si>
    <t>EMPLOYER</t>
  </si>
  <si>
    <t>LUNDI</t>
  </si>
  <si>
    <t>MARDI</t>
  </si>
  <si>
    <t>MERCREDI</t>
  </si>
  <si>
    <t>JEUDI</t>
  </si>
  <si>
    <t>VENDREDI</t>
  </si>
  <si>
    <t>SAMEDI</t>
  </si>
  <si>
    <t>DIMANCHE</t>
  </si>
  <si>
    <t>FERRIE</t>
  </si>
  <si>
    <t>NB DE CHAMBRE</t>
  </si>
  <si>
    <t>NB CLIENT PDJ</t>
  </si>
  <si>
    <t>STAGIAIRE 1</t>
  </si>
  <si>
    <t>STAGIAIRE 2</t>
  </si>
  <si>
    <t>STAGIAIRE 3</t>
  </si>
  <si>
    <t>STAGIAIRE 4</t>
  </si>
  <si>
    <t>EXTRA 1</t>
  </si>
  <si>
    <t>EXTRA 2</t>
  </si>
  <si>
    <t>EXTRA 3</t>
  </si>
  <si>
    <t>EXTRA 4</t>
  </si>
  <si>
    <t>EXTRA 5</t>
  </si>
  <si>
    <t>EXTRA 6</t>
  </si>
  <si>
    <t>EXTRA 7</t>
  </si>
  <si>
    <t>EXTRA 8</t>
  </si>
  <si>
    <t>MATIN</t>
  </si>
  <si>
    <t>SOIR</t>
  </si>
  <si>
    <t>EMP10</t>
  </si>
  <si>
    <t>EMP11</t>
  </si>
  <si>
    <t>EMP12</t>
  </si>
  <si>
    <t>SEMAINE</t>
  </si>
  <si>
    <t xml:space="preserve">DU </t>
  </si>
  <si>
    <t>AU</t>
  </si>
  <si>
    <t>FOR</t>
  </si>
  <si>
    <t>ABS</t>
  </si>
  <si>
    <t>CP</t>
  </si>
  <si>
    <t>RC</t>
  </si>
  <si>
    <t>AM</t>
  </si>
  <si>
    <t>JF</t>
  </si>
  <si>
    <t>RF</t>
  </si>
  <si>
    <t>RH</t>
  </si>
  <si>
    <t>MOIS</t>
  </si>
  <si>
    <t>EXTRA 9</t>
  </si>
  <si>
    <t>EXTRA 10</t>
  </si>
  <si>
    <t>EXTRA 11</t>
  </si>
  <si>
    <t>EXTRA 12</t>
  </si>
  <si>
    <t>ANNEE</t>
  </si>
  <si>
    <t>SEMAINES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</si>
  <si>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</si>
  <si>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</si>
  <si>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</si>
  <si>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</si>
  <si>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</si>
  <si>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</si>
  <si>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</si>
  <si>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</si>
  <si>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</si>
  <si>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</si>
  <si>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</si>
  <si>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</si>
  <si>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</si>
  <si>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LUNDI DE Pâques</t>
  </si>
  <si>
    <t>FETES DU TRAVAIL</t>
  </si>
  <si>
    <t>VICTOIRE 1945</t>
  </si>
  <si>
    <t>ASCENSION</t>
  </si>
  <si>
    <t>PENTECOTE</t>
  </si>
  <si>
    <t>LUNDI PENTECOTE</t>
  </si>
  <si>
    <t>FETES NATIONALE</t>
  </si>
  <si>
    <t>ASSOMPTION</t>
  </si>
  <si>
    <t>TOUSSAIN</t>
  </si>
  <si>
    <t>ARMISTICE</t>
  </si>
  <si>
    <t>NOEL</t>
  </si>
  <si>
    <t>PÂQUES</t>
  </si>
  <si>
    <t>CODE HORAIRE</t>
  </si>
  <si>
    <t>NBH</t>
  </si>
  <si>
    <t>PAUSE</t>
  </si>
  <si>
    <t>DEBUT-MAT</t>
  </si>
  <si>
    <t>FIN-MAT</t>
  </si>
  <si>
    <t>DEBUT-SOIR</t>
  </si>
  <si>
    <t>FIN-SOIR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</si>
  <si>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</si>
  <si>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</si>
  <si>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</si>
  <si>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</si>
  <si>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</si>
  <si>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</si>
  <si>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</si>
  <si>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</si>
  <si>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</si>
  <si>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</si>
  <si>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</si>
  <si>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</si>
  <si>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</si>
  <si>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</si>
  <si>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</si>
  <si>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</si>
  <si>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</si>
  <si>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</si>
  <si>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</si>
  <si>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</si>
  <si>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</si>
  <si>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</si>
  <si>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</si>
  <si>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</si>
  <si>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</si>
  <si>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</si>
  <si>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</si>
  <si>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</si>
  <si>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</si>
  <si>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</si>
  <si>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</si>
  <si>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</si>
  <si>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</si>
  <si>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</si>
  <si>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</si>
  <si>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</si>
  <si>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</si>
  <si>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</si>
  <si>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</si>
  <si>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</si>
  <si>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</si>
  <si>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</si>
  <si>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</si>
  <si>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</si>
  <si>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</si>
  <si>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</si>
  <si>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</si>
  <si>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</si>
  <si>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</si>
  <si>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</si>
  <si>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</si>
  <si>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</si>
  <si>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</si>
  <si>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</si>
  <si>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</si>
  <si>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</si>
  <si>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</si>
  <si>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</si>
  <si>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</si>
  <si>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</si>
  <si>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</si>
  <si>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</si>
  <si>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</si>
  <si>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</si>
  <si>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</si>
  <si>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</si>
  <si>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</si>
  <si>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</si>
  <si>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</si>
  <si>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</si>
  <si>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</si>
  <si>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</si>
  <si>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</si>
  <si>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</si>
  <si>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</si>
  <si>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</si>
  <si>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</si>
  <si>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</si>
  <si>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</si>
  <si>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H80</t>
  </si>
  <si>
    <t>H81</t>
  </si>
  <si>
    <t>H82</t>
  </si>
  <si>
    <t>H83</t>
  </si>
  <si>
    <t>H84</t>
  </si>
  <si>
    <t>H85</t>
  </si>
  <si>
    <t>H86</t>
  </si>
  <si>
    <t>H87</t>
  </si>
  <si>
    <t>H88</t>
  </si>
  <si>
    <t>H89</t>
  </si>
  <si>
    <t>H90</t>
  </si>
  <si>
    <t>H91</t>
  </si>
  <si>
    <t>H92</t>
  </si>
  <si>
    <t>H93</t>
  </si>
  <si>
    <t>H94</t>
  </si>
  <si>
    <t>H95</t>
  </si>
  <si>
    <t>H96</t>
  </si>
  <si>
    <t>H97</t>
  </si>
  <si>
    <t>H98</t>
  </si>
  <si>
    <t>H99</t>
  </si>
  <si>
    <t>H100</t>
  </si>
  <si>
    <t>H101</t>
  </si>
  <si>
    <t>H102</t>
  </si>
  <si>
    <t>H103</t>
  </si>
  <si>
    <t>H104</t>
  </si>
  <si>
    <t>H105</t>
  </si>
  <si>
    <t>H106</t>
  </si>
  <si>
    <t>H107</t>
  </si>
  <si>
    <t>H108</t>
  </si>
  <si>
    <t>H109</t>
  </si>
  <si>
    <t>H110</t>
  </si>
  <si>
    <t>H111</t>
  </si>
  <si>
    <t>H112</t>
  </si>
  <si>
    <t>H113</t>
  </si>
  <si>
    <t>H114</t>
  </si>
  <si>
    <t>H115</t>
  </si>
  <si>
    <t>H116</t>
  </si>
  <si>
    <t>H117</t>
  </si>
  <si>
    <t>H118</t>
  </si>
  <si>
    <t>H119</t>
  </si>
  <si>
    <t>H120</t>
  </si>
  <si>
    <t>H121</t>
  </si>
  <si>
    <t>H122</t>
  </si>
  <si>
    <t>H123</t>
  </si>
  <si>
    <t>H124</t>
  </si>
  <si>
    <t>H125</t>
  </si>
  <si>
    <t>H126</t>
  </si>
  <si>
    <t>H127</t>
  </si>
  <si>
    <t>H128</t>
  </si>
  <si>
    <t>H129</t>
  </si>
  <si>
    <t>H130</t>
  </si>
  <si>
    <t>H131</t>
  </si>
  <si>
    <t>H132</t>
  </si>
  <si>
    <t>H133</t>
  </si>
  <si>
    <t>H134</t>
  </si>
  <si>
    <t>H135</t>
  </si>
  <si>
    <t>H136</t>
  </si>
  <si>
    <t>H137</t>
  </si>
  <si>
    <t>H138</t>
  </si>
  <si>
    <t>H139</t>
  </si>
  <si>
    <t>H140</t>
  </si>
  <si>
    <t>H141</t>
  </si>
  <si>
    <t>H142</t>
  </si>
  <si>
    <t>H143</t>
  </si>
  <si>
    <t>H144</t>
  </si>
  <si>
    <t>H145</t>
  </si>
  <si>
    <t>H146</t>
  </si>
  <si>
    <t>H147</t>
  </si>
  <si>
    <t>H148</t>
  </si>
  <si>
    <t>H149</t>
  </si>
  <si>
    <t>H150</t>
  </si>
  <si>
    <t>H151</t>
  </si>
  <si>
    <t>H152</t>
  </si>
  <si>
    <t>H153</t>
  </si>
  <si>
    <t>H154</t>
  </si>
  <si>
    <t>H155</t>
  </si>
  <si>
    <t>H156</t>
  </si>
  <si>
    <t>H157</t>
  </si>
  <si>
    <t>H158</t>
  </si>
  <si>
    <t>H159</t>
  </si>
  <si>
    <t>H160</t>
  </si>
  <si>
    <t>H161</t>
  </si>
  <si>
    <t>H162</t>
  </si>
  <si>
    <t>H163</t>
  </si>
  <si>
    <t>H164</t>
  </si>
  <si>
    <t>H165</t>
  </si>
  <si>
    <t>H166</t>
  </si>
  <si>
    <t>H167</t>
  </si>
  <si>
    <t>H168</t>
  </si>
  <si>
    <t>H169</t>
  </si>
  <si>
    <t>H170</t>
  </si>
  <si>
    <t>H171</t>
  </si>
  <si>
    <t>H172</t>
  </si>
  <si>
    <t>H173</t>
  </si>
  <si>
    <t>H174</t>
  </si>
  <si>
    <t>H175</t>
  </si>
  <si>
    <t>H176</t>
  </si>
  <si>
    <t>H177</t>
  </si>
  <si>
    <t>H178</t>
  </si>
  <si>
    <t>H179</t>
  </si>
  <si>
    <t>H180</t>
  </si>
  <si>
    <t>H181</t>
  </si>
  <si>
    <t>H182</t>
  </si>
  <si>
    <t>H183</t>
  </si>
  <si>
    <t>H184</t>
  </si>
  <si>
    <t>H185</t>
  </si>
  <si>
    <t>H186</t>
  </si>
  <si>
    <t>H187</t>
  </si>
  <si>
    <t>H188</t>
  </si>
  <si>
    <t>H189</t>
  </si>
  <si>
    <t>H190</t>
  </si>
  <si>
    <t>H191</t>
  </si>
  <si>
    <t>H192</t>
  </si>
  <si>
    <t>H193</t>
  </si>
  <si>
    <t>H194</t>
  </si>
  <si>
    <t>H195</t>
  </si>
  <si>
    <t>H196</t>
  </si>
  <si>
    <t>H197</t>
  </si>
  <si>
    <t>H198</t>
  </si>
  <si>
    <t>H199</t>
  </si>
  <si>
    <t>H200</t>
  </si>
  <si>
    <t>H201</t>
  </si>
  <si>
    <t>H202</t>
  </si>
  <si>
    <t>H203</t>
  </si>
  <si>
    <t>H204</t>
  </si>
  <si>
    <t>H205</t>
  </si>
  <si>
    <t>H206</t>
  </si>
  <si>
    <t>H207</t>
  </si>
  <si>
    <t>H208</t>
  </si>
  <si>
    <t>H209</t>
  </si>
  <si>
    <t>H210</t>
  </si>
  <si>
    <t>H211</t>
  </si>
  <si>
    <t>H212</t>
  </si>
  <si>
    <t>H213</t>
  </si>
  <si>
    <t>H214</t>
  </si>
  <si>
    <t>H215</t>
  </si>
  <si>
    <t>H216</t>
  </si>
  <si>
    <t>H217</t>
  </si>
  <si>
    <t>H218</t>
  </si>
  <si>
    <t>H219</t>
  </si>
  <si>
    <t>H220</t>
  </si>
  <si>
    <t>H221</t>
  </si>
  <si>
    <t>H222</t>
  </si>
  <si>
    <t>H223</t>
  </si>
  <si>
    <t>H224</t>
  </si>
  <si>
    <t>H225</t>
  </si>
  <si>
    <t>H226</t>
  </si>
  <si>
    <t>H227</t>
  </si>
  <si>
    <t>H228</t>
  </si>
  <si>
    <t>H229</t>
  </si>
  <si>
    <t>H230</t>
  </si>
  <si>
    <t>H231</t>
  </si>
  <si>
    <t>H232</t>
  </si>
  <si>
    <t>H233</t>
  </si>
  <si>
    <t>H234</t>
  </si>
  <si>
    <t>H235</t>
  </si>
  <si>
    <t>H236</t>
  </si>
  <si>
    <t>H237</t>
  </si>
  <si>
    <t>H238</t>
  </si>
  <si>
    <t>H239</t>
  </si>
  <si>
    <t>H240</t>
  </si>
  <si>
    <t>H241</t>
  </si>
  <si>
    <t>H242</t>
  </si>
  <si>
    <t>H243</t>
  </si>
  <si>
    <t>H244</t>
  </si>
  <si>
    <t>H245</t>
  </si>
  <si>
    <t>H246</t>
  </si>
  <si>
    <t>H247</t>
  </si>
  <si>
    <t>H248</t>
  </si>
  <si>
    <t>H249</t>
  </si>
  <si>
    <t>H250</t>
  </si>
  <si>
    <t>H251</t>
  </si>
  <si>
    <t>H252</t>
  </si>
  <si>
    <t>H253</t>
  </si>
  <si>
    <t>H254</t>
  </si>
  <si>
    <t>H255</t>
  </si>
  <si>
    <t>H256</t>
  </si>
  <si>
    <t>H257</t>
  </si>
  <si>
    <t>H258</t>
  </si>
  <si>
    <t>H259</t>
  </si>
  <si>
    <t>H260</t>
  </si>
  <si>
    <t>H261</t>
  </si>
  <si>
    <t>H262</t>
  </si>
  <si>
    <t>H263</t>
  </si>
  <si>
    <t>H264</t>
  </si>
  <si>
    <t>H265</t>
  </si>
  <si>
    <t>H266</t>
  </si>
  <si>
    <t>H267</t>
  </si>
  <si>
    <t>H268</t>
  </si>
  <si>
    <t>EVEN</t>
  </si>
  <si>
    <t>JS</t>
  </si>
  <si>
    <t>AT</t>
  </si>
  <si>
    <t>CPAT</t>
  </si>
  <si>
    <t>CMAT</t>
  </si>
  <si>
    <t>=-"2:00"</t>
  </si>
  <si>
    <t>pour ecrire les heures supp negatives</t>
  </si>
  <si>
    <t>RC PRIS</t>
  </si>
  <si>
    <t>RESTE JF</t>
  </si>
  <si>
    <t>JF/RH</t>
  </si>
  <si>
    <t>T. HEBDO</t>
  </si>
  <si>
    <t>T.HEURE SUP</t>
  </si>
  <si>
    <t>EXTRA 13</t>
  </si>
  <si>
    <t>EXTRA 14</t>
  </si>
  <si>
    <t>EXTRA 15</t>
  </si>
  <si>
    <t>NUM
EMP</t>
  </si>
  <si>
    <t>NUM EMP</t>
  </si>
  <si>
    <t>NOM</t>
  </si>
  <si>
    <t>PRENOM</t>
  </si>
  <si>
    <t>PRODUCTIVITE</t>
  </si>
  <si>
    <t>PDJ</t>
  </si>
  <si>
    <t>RESTO</t>
  </si>
  <si>
    <t>HEURE</t>
  </si>
  <si>
    <t>RESTAU</t>
  </si>
  <si>
    <t>INTERIM 1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</si>
  <si>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</si>
  <si>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</si>
  <si>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</si>
  <si>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</si>
  <si>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</si>
  <si>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</si>
  <si>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</si>
  <si>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</si>
  <si>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</si>
  <si>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</si>
  <si>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</si>
  <si>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</si>
  <si>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</si>
  <si>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</si>
  <si>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</si>
  <si>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</si>
  <si>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</si>
  <si>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</si>
  <si>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</si>
  <si>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</si>
  <si>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</si>
  <si>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</si>
  <si>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</si>
  <si>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</si>
  <si>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</si>
  <si>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</si>
  <si>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</si>
  <si>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</si>
  <si>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</si>
  <si>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</si>
  <si>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</si>
  <si>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</si>
  <si>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</si>
  <si>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</si>
  <si>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</si>
  <si>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</si>
  <si>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</si>
  <si>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</si>
  <si>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</si>
  <si>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</si>
  <si>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</si>
  <si>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</si>
  <si>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</si>
  <si>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</si>
  <si>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</si>
  <si>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</si>
  <si>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</si>
  <si>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</si>
  <si>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</si>
  <si>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</si>
  <si>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</si>
  <si>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</si>
  <si>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</si>
  <si>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</si>
  <si>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</si>
  <si>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</si>
  <si>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</si>
  <si>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</si>
  <si>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</si>
  <si>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</si>
  <si>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</si>
  <si>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</si>
  <si>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E63</t>
  </si>
  <si>
    <t>E64</t>
  </si>
  <si>
    <t>E65</t>
  </si>
  <si>
    <t>E66</t>
  </si>
  <si>
    <t>E67</t>
  </si>
  <si>
    <t>E68</t>
  </si>
  <si>
    <t>E69</t>
  </si>
  <si>
    <t>E70</t>
  </si>
  <si>
    <t>E71</t>
  </si>
  <si>
    <t>E72</t>
  </si>
  <si>
    <t>E73</t>
  </si>
  <si>
    <t>E74</t>
  </si>
  <si>
    <t>E75</t>
  </si>
  <si>
    <t>E76</t>
  </si>
  <si>
    <t>E77</t>
  </si>
  <si>
    <t>E78</t>
  </si>
  <si>
    <t>E79</t>
  </si>
  <si>
    <t>E80</t>
  </si>
  <si>
    <t>E81</t>
  </si>
  <si>
    <t>E82</t>
  </si>
  <si>
    <t>E83</t>
  </si>
  <si>
    <t>E84</t>
  </si>
  <si>
    <t>E85</t>
  </si>
  <si>
    <t>E86</t>
  </si>
  <si>
    <t>E87</t>
  </si>
  <si>
    <t>E88</t>
  </si>
  <si>
    <t>E89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</si>
  <si>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</si>
  <si>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</si>
  <si>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</si>
  <si>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</si>
  <si>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</si>
  <si>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</si>
  <si>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</si>
  <si>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</si>
  <si>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</si>
  <si>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E99</t>
  </si>
  <si>
    <t>E100</t>
  </si>
  <si>
    <t>E101</t>
  </si>
  <si>
    <t>E102</t>
  </si>
  <si>
    <t>E103</t>
  </si>
  <si>
    <t>E104</t>
  </si>
  <si>
    <t>E105</t>
  </si>
  <si>
    <t>E106</t>
  </si>
  <si>
    <t>E107</t>
  </si>
  <si>
    <t>E108</t>
  </si>
  <si>
    <t>E109</t>
  </si>
  <si>
    <t>E110</t>
  </si>
  <si>
    <t>E111</t>
  </si>
  <si>
    <t>E112</t>
  </si>
  <si>
    <t>E113</t>
  </si>
  <si>
    <t>E114</t>
  </si>
  <si>
    <t>E115</t>
  </si>
  <si>
    <t>E116</t>
  </si>
  <si>
    <t>E117</t>
  </si>
  <si>
    <t>E118</t>
  </si>
  <si>
    <t>E119</t>
  </si>
  <si>
    <t>E120</t>
  </si>
  <si>
    <t>E121</t>
  </si>
  <si>
    <t>E122</t>
  </si>
  <si>
    <t>E123</t>
  </si>
  <si>
    <t>E124</t>
  </si>
  <si>
    <t>E125</t>
  </si>
  <si>
    <t>E126</t>
  </si>
  <si>
    <t>E127</t>
  </si>
  <si>
    <t>E128</t>
  </si>
  <si>
    <t>E129</t>
  </si>
  <si>
    <t>E130</t>
  </si>
  <si>
    <t>E131</t>
  </si>
  <si>
    <t>E132</t>
  </si>
  <si>
    <t>E133</t>
  </si>
  <si>
    <t>E134</t>
  </si>
  <si>
    <t>E135</t>
  </si>
  <si>
    <t>E136</t>
  </si>
  <si>
    <t>E137</t>
  </si>
  <si>
    <t>E138</t>
  </si>
  <si>
    <t>E139</t>
  </si>
  <si>
    <t>E140</t>
  </si>
  <si>
    <t>E141</t>
  </si>
  <si>
    <t>E142</t>
  </si>
  <si>
    <t>E143</t>
  </si>
  <si>
    <t>E144</t>
  </si>
  <si>
    <t>E145</t>
  </si>
  <si>
    <t>E146</t>
  </si>
  <si>
    <t>E147</t>
  </si>
  <si>
    <t>E148</t>
  </si>
  <si>
    <t>E149</t>
  </si>
  <si>
    <t>E150</t>
  </si>
  <si>
    <t>E151</t>
  </si>
  <si>
    <t>E152</t>
  </si>
  <si>
    <t>E153</t>
  </si>
  <si>
    <t>E154</t>
  </si>
  <si>
    <t>E155</t>
  </si>
  <si>
    <t>E156</t>
  </si>
  <si>
    <t>E157</t>
  </si>
  <si>
    <t>E158</t>
  </si>
  <si>
    <t>E159</t>
  </si>
  <si>
    <t>E160</t>
  </si>
  <si>
    <t>E161</t>
  </si>
  <si>
    <t>E162</t>
  </si>
  <si>
    <t>E163</t>
  </si>
  <si>
    <t>E164</t>
  </si>
  <si>
    <t>E165</t>
  </si>
  <si>
    <t>E166</t>
  </si>
  <si>
    <t>E167</t>
  </si>
  <si>
    <t>E168</t>
  </si>
  <si>
    <t>E169</t>
  </si>
  <si>
    <t>E170</t>
  </si>
  <si>
    <t>E171</t>
  </si>
  <si>
    <t>E172</t>
  </si>
  <si>
    <t>E173</t>
  </si>
  <si>
    <t>E174</t>
  </si>
  <si>
    <t>E175</t>
  </si>
  <si>
    <t>E176</t>
  </si>
  <si>
    <t>E177</t>
  </si>
  <si>
    <t>E178</t>
  </si>
  <si>
    <t>E179</t>
  </si>
  <si>
    <t>E180</t>
  </si>
  <si>
    <t>E181</t>
  </si>
  <si>
    <t>E182</t>
  </si>
  <si>
    <t>E183</t>
  </si>
  <si>
    <t>E184</t>
  </si>
  <si>
    <t>E185</t>
  </si>
  <si>
    <t>E186</t>
  </si>
  <si>
    <t>E187</t>
  </si>
  <si>
    <t>E188</t>
  </si>
  <si>
    <t>E189</t>
  </si>
  <si>
    <t>E190</t>
  </si>
  <si>
    <t>E191</t>
  </si>
  <si>
    <t>E192</t>
  </si>
  <si>
    <t>E193</t>
  </si>
  <si>
    <t>E194</t>
  </si>
  <si>
    <t>E195</t>
  </si>
  <si>
    <t>E196</t>
  </si>
  <si>
    <t>E197</t>
  </si>
  <si>
    <t>E198</t>
  </si>
  <si>
    <t>E199</t>
  </si>
  <si>
    <t>E200</t>
  </si>
  <si>
    <t>E201</t>
  </si>
  <si>
    <t>E202</t>
  </si>
  <si>
    <t>E203</t>
  </si>
  <si>
    <t>E204</t>
  </si>
  <si>
    <t>E205</t>
  </si>
  <si>
    <t>E206</t>
  </si>
  <si>
    <t>E207</t>
  </si>
  <si>
    <t>E208</t>
  </si>
  <si>
    <t>E209</t>
  </si>
  <si>
    <t>E210</t>
  </si>
  <si>
    <t>E211</t>
  </si>
  <si>
    <t>E212</t>
  </si>
  <si>
    <t>E213</t>
  </si>
  <si>
    <t>E214</t>
  </si>
  <si>
    <t>E215</t>
  </si>
  <si>
    <t>E216</t>
  </si>
  <si>
    <t>E217</t>
  </si>
  <si>
    <t>E218</t>
  </si>
  <si>
    <t>E219</t>
  </si>
  <si>
    <t>E220</t>
  </si>
  <si>
    <t>E221</t>
  </si>
  <si>
    <t>E222</t>
  </si>
  <si>
    <t>E223</t>
  </si>
  <si>
    <t>E224</t>
  </si>
  <si>
    <t>E225</t>
  </si>
  <si>
    <t>E226</t>
  </si>
  <si>
    <t>E227</t>
  </si>
  <si>
    <t>E228</t>
  </si>
  <si>
    <t>E229</t>
  </si>
  <si>
    <t>E230</t>
  </si>
  <si>
    <t>E231</t>
  </si>
  <si>
    <t>E232</t>
  </si>
  <si>
    <t>E233</t>
  </si>
  <si>
    <t>E234</t>
  </si>
  <si>
    <t>E235</t>
  </si>
  <si>
    <t>E236</t>
  </si>
  <si>
    <t>E237</t>
  </si>
  <si>
    <t>E238</t>
  </si>
  <si>
    <t>E239</t>
  </si>
  <si>
    <t>E240</t>
  </si>
  <si>
    <t>E241</t>
  </si>
  <si>
    <t>E242</t>
  </si>
  <si>
    <t>E243</t>
  </si>
  <si>
    <t>E244</t>
  </si>
  <si>
    <t>E245</t>
  </si>
  <si>
    <t>E246</t>
  </si>
  <si>
    <t>E247</t>
  </si>
  <si>
    <t>E248</t>
  </si>
  <si>
    <t>E249</t>
  </si>
  <si>
    <t>E250</t>
  </si>
  <si>
    <t>E251</t>
  </si>
  <si>
    <t>E252</t>
  </si>
  <si>
    <t>E253</t>
  </si>
  <si>
    <t>E254</t>
  </si>
  <si>
    <t>E255</t>
  </si>
  <si>
    <t>E256</t>
  </si>
  <si>
    <t>E257</t>
  </si>
  <si>
    <t>E258</t>
  </si>
  <si>
    <t>E259</t>
  </si>
  <si>
    <t>E260</t>
  </si>
  <si>
    <t>E261</t>
  </si>
  <si>
    <t>EMP1</t>
  </si>
  <si>
    <t>rh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</si>
</sst>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h:mm;@"/>
  </numFmts>
  <fonts count="2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b/>
      <sz val="7"/>
      <name val="Arial"/>
      <family val="2"/>
    </font>
    <font>
      <b/>
      <sz val="9"/>
      <name val="Arial"/>
      <family val="2"/>
    </font>
    <font>
      <sz val="9"/>
      <color indexed="12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0"/>
      <color rgb="FFFF0000"/>
      <name val="Arial"/>
      <family val="2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</borders>
  <cellStyleXfs count="2">
    <xf numFmtId="0" fontId="0" fillId="0" borderId="0"/>
    <xf numFmtId="0" fontId="7" fillId="0" borderId="0"/>
  </cellStyleXfs>
  <cellXfs count="190">
    <xf numFmtId="0" fontId="0" fillId="0" borderId="0" xfId="0"/>
    <xf numFmtId="0" fontId="0" fillId="3" borderId="9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6" fillId="0" borderId="1" xfId="0" applyFont="1" applyBorder="1"/>
    <xf numFmtId="0" fontId="7" fillId="0" borderId="0" xfId="1"/>
    <xf numFmtId="0" fontId="0" fillId="8" borderId="0" xfId="0" applyFill="1"/>
    <xf numFmtId="0" fontId="0" fillId="8" borderId="11" xfId="0" applyFill="1" applyBorder="1"/>
    <xf numFmtId="0" fontId="0" fillId="8" borderId="13" xfId="0" applyFill="1" applyBorder="1"/>
    <xf numFmtId="0" fontId="0" fillId="8" borderId="14" xfId="0" applyFill="1" applyBorder="1"/>
    <xf numFmtId="0" fontId="0" fillId="8" borderId="10" xfId="0" applyFill="1" applyBorder="1"/>
    <xf numFmtId="0" fontId="0" fillId="8" borderId="0" xfId="0" applyFill="1" applyBorder="1"/>
    <xf numFmtId="0" fontId="0" fillId="8" borderId="15" xfId="0" applyFill="1" applyBorder="1"/>
    <xf numFmtId="0" fontId="0" fillId="0" borderId="0" xfId="0"/>
    <xf numFmtId="0" fontId="0" fillId="0" borderId="0" xfId="0"/>
    <xf numFmtId="0" fontId="10" fillId="0" borderId="5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7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3" fillId="0" borderId="7" xfId="1" applyFont="1" applyBorder="1" applyAlignment="1">
      <alignment horizontal="center" vertical="center"/>
    </xf>
    <xf numFmtId="0" fontId="13" fillId="9" borderId="11" xfId="1" applyFont="1" applyFill="1" applyBorder="1" applyAlignment="1">
      <alignment horizontal="right"/>
    </xf>
    <xf numFmtId="0" fontId="13" fillId="9" borderId="12" xfId="1" applyFont="1" applyFill="1" applyBorder="1" applyAlignment="1">
      <alignment horizontal="right"/>
    </xf>
    <xf numFmtId="0" fontId="13" fillId="0" borderId="11" xfId="1" applyFont="1" applyBorder="1" applyAlignment="1">
      <alignment horizontal="right"/>
    </xf>
    <xf numFmtId="0" fontId="13" fillId="0" borderId="12" xfId="1" applyFont="1" applyBorder="1" applyAlignment="1">
      <alignment horizontal="center" vertical="center"/>
    </xf>
    <xf numFmtId="0" fontId="13" fillId="0" borderId="7" xfId="1" applyFont="1" applyBorder="1" applyAlignment="1">
      <alignment horizontal="center"/>
    </xf>
    <xf numFmtId="0" fontId="13" fillId="0" borderId="9" xfId="1" applyFont="1" applyBorder="1" applyAlignment="1">
      <alignment horizontal="center" vertical="center"/>
    </xf>
    <xf numFmtId="0" fontId="13" fillId="9" borderId="14" xfId="1" applyFont="1" applyFill="1" applyBorder="1" applyAlignment="1">
      <alignment horizontal="center" vertical="center"/>
    </xf>
    <xf numFmtId="0" fontId="13" fillId="9" borderId="16" xfId="1" applyFont="1" applyFill="1" applyBorder="1" applyAlignment="1">
      <alignment horizontal="center" vertical="center"/>
    </xf>
    <xf numFmtId="0" fontId="13" fillId="0" borderId="14" xfId="1" applyFont="1" applyBorder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0" fontId="8" fillId="0" borderId="9" xfId="1" applyFont="1" applyBorder="1"/>
    <xf numFmtId="14" fontId="7" fillId="0" borderId="0" xfId="1" applyNumberFormat="1"/>
    <xf numFmtId="0" fontId="14" fillId="6" borderId="3" xfId="1" applyFont="1" applyFill="1" applyBorder="1" applyAlignment="1">
      <alignment horizontal="center"/>
    </xf>
    <xf numFmtId="164" fontId="15" fillId="0" borderId="1" xfId="1" applyNumberFormat="1" applyFont="1" applyBorder="1" applyAlignment="1">
      <alignment horizontal="center"/>
    </xf>
    <xf numFmtId="164" fontId="15" fillId="9" borderId="1" xfId="1" applyNumberFormat="1" applyFont="1" applyFill="1" applyBorder="1" applyAlignment="1">
      <alignment horizontal="center"/>
    </xf>
    <xf numFmtId="164" fontId="15" fillId="10" borderId="1" xfId="1" applyNumberFormat="1" applyFont="1" applyFill="1" applyBorder="1" applyAlignment="1">
      <alignment horizontal="center"/>
    </xf>
    <xf numFmtId="164" fontId="16" fillId="10" borderId="1" xfId="1" applyNumberFormat="1" applyFont="1" applyFill="1" applyBorder="1" applyAlignment="1">
      <alignment horizontal="center" vertical="center"/>
    </xf>
    <xf numFmtId="164" fontId="7" fillId="0" borderId="0" xfId="1" applyNumberFormat="1"/>
    <xf numFmtId="20" fontId="7" fillId="0" borderId="0" xfId="1" applyNumberFormat="1"/>
    <xf numFmtId="164" fontId="16" fillId="9" borderId="1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0" fillId="8" borderId="0" xfId="0" applyFill="1" applyAlignment="1"/>
    <xf numFmtId="0" fontId="4" fillId="8" borderId="0" xfId="0" applyFont="1" applyFill="1"/>
    <xf numFmtId="0" fontId="8" fillId="13" borderId="1" xfId="0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8" fillId="15" borderId="1" xfId="0" applyFont="1" applyFill="1" applyBorder="1" applyAlignment="1">
      <alignment horizontal="center" vertical="center"/>
    </xf>
    <xf numFmtId="0" fontId="8" fillId="16" borderId="1" xfId="0" applyFont="1" applyFill="1" applyBorder="1" applyAlignment="1">
      <alignment horizontal="center" vertical="center"/>
    </xf>
    <xf numFmtId="0" fontId="8" fillId="17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18" borderId="1" xfId="0" applyFont="1" applyFill="1" applyBorder="1" applyAlignment="1">
      <alignment horizontal="center" vertical="center"/>
    </xf>
    <xf numFmtId="0" fontId="8" fillId="19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8" fillId="20" borderId="1" xfId="0" applyFont="1" applyFill="1" applyBorder="1" applyAlignment="1">
      <alignment horizontal="center" vertical="center"/>
    </xf>
    <xf numFmtId="0" fontId="17" fillId="0" borderId="0" xfId="1" applyFont="1" applyAlignment="1">
      <alignment vertical="center"/>
    </xf>
    <xf numFmtId="0" fontId="9" fillId="14" borderId="11" xfId="1" quotePrefix="1" applyFont="1" applyFill="1" applyBorder="1" applyAlignment="1">
      <alignment horizontal="center" vertical="center"/>
    </xf>
    <xf numFmtId="0" fontId="0" fillId="7" borderId="1" xfId="0" applyFill="1" applyBorder="1"/>
    <xf numFmtId="0" fontId="0" fillId="4" borderId="1" xfId="0" applyFill="1" applyBorder="1" applyAlignment="1">
      <alignment horizontal="center" vertical="center"/>
    </xf>
    <xf numFmtId="20" fontId="0" fillId="7" borderId="11" xfId="0" applyNumberFormat="1" applyFont="1" applyFill="1" applyBorder="1" applyAlignment="1">
      <alignment horizontal="center" vertical="center"/>
    </xf>
    <xf numFmtId="20" fontId="0" fillId="7" borderId="10" xfId="0" applyNumberFormat="1" applyFont="1" applyFill="1" applyBorder="1" applyAlignment="1">
      <alignment horizontal="center" vertical="center"/>
    </xf>
    <xf numFmtId="0" fontId="1" fillId="11" borderId="14" xfId="0" applyFont="1" applyFill="1" applyBorder="1" applyAlignment="1"/>
    <xf numFmtId="0" fontId="1" fillId="11" borderId="15" xfId="0" applyFont="1" applyFill="1" applyBorder="1" applyAlignment="1"/>
    <xf numFmtId="0" fontId="1" fillId="11" borderId="11" xfId="0" applyFont="1" applyFill="1" applyBorder="1" applyAlignment="1"/>
    <xf numFmtId="0" fontId="1" fillId="11" borderId="10" xfId="0" applyFont="1" applyFill="1" applyBorder="1" applyAlignment="1"/>
    <xf numFmtId="0" fontId="3" fillId="21" borderId="17" xfId="0" applyFont="1" applyFill="1" applyBorder="1"/>
    <xf numFmtId="46" fontId="0" fillId="0" borderId="1" xfId="0" applyNumberFormat="1" applyBorder="1" applyAlignment="1">
      <alignment vertical="center"/>
    </xf>
    <xf numFmtId="0" fontId="4" fillId="7" borderId="7" xfId="0" applyFont="1" applyFill="1" applyBorder="1" applyAlignment="1"/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0" fontId="6" fillId="14" borderId="19" xfId="0" applyNumberFormat="1" applyFont="1" applyFill="1" applyBorder="1" applyAlignment="1">
      <alignment horizontal="center" vertical="center"/>
    </xf>
    <xf numFmtId="16" fontId="21" fillId="7" borderId="18" xfId="0" applyNumberFormat="1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14" fontId="12" fillId="8" borderId="0" xfId="0" applyNumberFormat="1" applyFont="1" applyFill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6" fontId="0" fillId="5" borderId="10" xfId="0" applyNumberForma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0" xfId="0"/>
    <xf numFmtId="0" fontId="1" fillId="11" borderId="13" xfId="0" applyFont="1" applyFill="1" applyBorder="1" applyAlignment="1"/>
    <xf numFmtId="0" fontId="1" fillId="11" borderId="0" xfId="0" applyFont="1" applyFill="1" applyBorder="1" applyAlignment="1"/>
    <xf numFmtId="20" fontId="6" fillId="14" borderId="10" xfId="0" applyNumberFormat="1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20" fontId="6" fillId="14" borderId="12" xfId="0" applyNumberFormat="1" applyFont="1" applyFill="1" applyBorder="1" applyAlignment="1">
      <alignment horizontal="center" vertical="center"/>
    </xf>
    <xf numFmtId="0" fontId="0" fillId="24" borderId="0" xfId="0" applyFill="1" applyAlignment="1">
      <alignment horizontal="center" vertical="center"/>
    </xf>
    <xf numFmtId="0" fontId="3" fillId="21" borderId="17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left" vertical="center"/>
    </xf>
    <xf numFmtId="164" fontId="15" fillId="0" borderId="3" xfId="1" applyNumberFormat="1" applyFont="1" applyBorder="1" applyAlignment="1">
      <alignment horizontal="center"/>
    </xf>
    <xf numFmtId="0" fontId="7" fillId="25" borderId="3" xfId="1" applyFill="1" applyBorder="1" applyAlignment="1">
      <alignment horizontal="center" vertical="center"/>
    </xf>
    <xf numFmtId="0" fontId="7" fillId="25" borderId="5" xfId="1" applyFill="1" applyBorder="1" applyAlignment="1">
      <alignment horizontal="center" vertical="center"/>
    </xf>
    <xf numFmtId="0" fontId="7" fillId="25" borderId="9" xfId="1" applyFill="1" applyBorder="1" applyAlignment="1">
      <alignment horizontal="center" vertical="center"/>
    </xf>
    <xf numFmtId="20" fontId="7" fillId="0" borderId="1" xfId="1" applyNumberFormat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0" fontId="7" fillId="0" borderId="0" xfId="1" applyAlignment="1">
      <alignment horizontal="center" vertical="center"/>
    </xf>
    <xf numFmtId="14" fontId="7" fillId="0" borderId="0" xfId="1" applyNumberFormat="1" applyAlignment="1">
      <alignment horizontal="center" vertical="center"/>
    </xf>
    <xf numFmtId="0" fontId="7" fillId="0" borderId="0" xfId="1" applyFont="1" applyAlignment="1">
      <alignment horizontal="center" vertical="center"/>
    </xf>
    <xf numFmtId="165" fontId="7" fillId="0" borderId="0" xfId="1" applyNumberFormat="1" applyAlignment="1">
      <alignment horizontal="center" vertical="center"/>
    </xf>
    <xf numFmtId="14" fontId="22" fillId="0" borderId="0" xfId="1" applyNumberFormat="1" applyFont="1" applyAlignment="1">
      <alignment horizontal="center" vertical="center"/>
    </xf>
    <xf numFmtId="20" fontId="7" fillId="0" borderId="0" xfId="1" applyNumberFormat="1" applyAlignment="1">
      <alignment horizontal="center" vertical="center"/>
    </xf>
    <xf numFmtId="164" fontId="7" fillId="0" borderId="1" xfId="1" applyNumberFormat="1" applyBorder="1" applyAlignment="1">
      <alignment horizontal="center" vertical="center"/>
    </xf>
    <xf numFmtId="0" fontId="3" fillId="21" borderId="17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3" fillId="21" borderId="11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3" fillId="21" borderId="20" xfId="0" applyFont="1" applyFill="1" applyBorder="1" applyAlignment="1">
      <alignment vertical="center"/>
    </xf>
    <xf numFmtId="20" fontId="0" fillId="7" borderId="13" xfId="0" applyNumberFormat="1" applyFont="1" applyFill="1" applyBorder="1" applyAlignment="1">
      <alignment horizontal="center" vertical="center"/>
    </xf>
    <xf numFmtId="20" fontId="0" fillId="7" borderId="0" xfId="0" applyNumberFormat="1" applyFont="1" applyFill="1" applyBorder="1" applyAlignment="1">
      <alignment horizontal="center" vertical="center"/>
    </xf>
    <xf numFmtId="16" fontId="21" fillId="7" borderId="21" xfId="0" applyNumberFormat="1" applyFont="1" applyFill="1" applyBorder="1" applyAlignment="1">
      <alignment horizontal="center" vertical="center"/>
    </xf>
    <xf numFmtId="20" fontId="6" fillId="14" borderId="0" xfId="0" applyNumberFormat="1" applyFont="1" applyFill="1" applyBorder="1" applyAlignment="1">
      <alignment horizontal="center" vertical="center"/>
    </xf>
    <xf numFmtId="164" fontId="3" fillId="4" borderId="22" xfId="0" applyNumberFormat="1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22" borderId="3" xfId="0" applyFill="1" applyBorder="1" applyAlignment="1">
      <alignment horizontal="center" vertical="center"/>
    </xf>
    <xf numFmtId="0" fontId="3" fillId="22" borderId="4" xfId="0" applyFont="1" applyFill="1" applyBorder="1"/>
    <xf numFmtId="20" fontId="0" fillId="22" borderId="4" xfId="0" applyNumberFormat="1" applyFont="1" applyFill="1" applyBorder="1" applyAlignment="1">
      <alignment horizontal="center" vertical="center"/>
    </xf>
    <xf numFmtId="16" fontId="21" fillId="22" borderId="4" xfId="0" applyNumberFormat="1" applyFont="1" applyFill="1" applyBorder="1" applyAlignment="1">
      <alignment horizontal="center" vertical="center"/>
    </xf>
    <xf numFmtId="20" fontId="6" fillId="22" borderId="4" xfId="0" applyNumberFormat="1" applyFont="1" applyFill="1" applyBorder="1" applyAlignment="1">
      <alignment horizontal="center" vertical="center"/>
    </xf>
    <xf numFmtId="164" fontId="3" fillId="22" borderId="4" xfId="0" applyNumberFormat="1" applyFont="1" applyFill="1" applyBorder="1" applyAlignment="1">
      <alignment horizontal="center" vertical="center"/>
    </xf>
    <xf numFmtId="0" fontId="4" fillId="22" borderId="4" xfId="0" applyFont="1" applyFill="1" applyBorder="1" applyAlignment="1">
      <alignment horizontal="center"/>
    </xf>
    <xf numFmtId="0" fontId="0" fillId="22" borderId="5" xfId="0" applyFill="1" applyBorder="1" applyAlignment="1">
      <alignment horizontal="center"/>
    </xf>
    <xf numFmtId="16" fontId="21" fillId="7" borderId="23" xfId="0" applyNumberFormat="1" applyFont="1" applyFill="1" applyBorder="1" applyAlignment="1">
      <alignment horizontal="center" vertical="center"/>
    </xf>
    <xf numFmtId="16" fontId="21" fillId="7" borderId="24" xfId="0" applyNumberFormat="1" applyFont="1" applyFill="1" applyBorder="1" applyAlignment="1">
      <alignment horizontal="center" vertical="center"/>
    </xf>
    <xf numFmtId="16" fontId="21" fillId="7" borderId="1" xfId="0" applyNumberFormat="1" applyFont="1" applyFill="1" applyBorder="1" applyAlignment="1">
      <alignment horizontal="center" vertical="center"/>
    </xf>
    <xf numFmtId="20" fontId="23" fillId="23" borderId="1" xfId="0" applyNumberFormat="1" applyFont="1" applyFill="1" applyBorder="1" applyAlignment="1">
      <alignment horizontal="center" vertical="center"/>
    </xf>
    <xf numFmtId="20" fontId="24" fillId="14" borderId="12" xfId="0" applyNumberFormat="1" applyFont="1" applyFill="1" applyBorder="1" applyAlignment="1">
      <alignment horizontal="center" vertical="center"/>
    </xf>
    <xf numFmtId="0" fontId="0" fillId="8" borderId="0" xfId="0" quotePrefix="1" applyFill="1"/>
    <xf numFmtId="0" fontId="0" fillId="0" borderId="0" xfId="0" quotePrefix="1"/>
    <xf numFmtId="0" fontId="4" fillId="7" borderId="11" xfId="0" applyFont="1" applyFill="1" applyBorder="1" applyAlignment="1">
      <alignment horizontal="center"/>
    </xf>
    <xf numFmtId="0" fontId="4" fillId="7" borderId="12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16" fontId="0" fillId="5" borderId="11" xfId="0" applyNumberFormat="1" applyFill="1" applyBorder="1" applyAlignment="1">
      <alignment horizontal="center" vertical="center"/>
    </xf>
    <xf numFmtId="16" fontId="0" fillId="5" borderId="10" xfId="0" applyNumberFormat="1" applyFill="1" applyBorder="1" applyAlignment="1">
      <alignment horizontal="center" vertical="center"/>
    </xf>
    <xf numFmtId="16" fontId="0" fillId="5" borderId="12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8" fillId="8" borderId="0" xfId="1" applyFont="1" applyFill="1" applyBorder="1" applyAlignment="1">
      <alignment horizontal="left" vertical="center" wrapText="1"/>
    </xf>
    <xf numFmtId="0" fontId="0" fillId="4" borderId="11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19" fillId="5" borderId="3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5" borderId="7" xfId="0" applyFill="1" applyBorder="1" applyAlignment="1">
      <alignment horizontal="center" vertical="center" wrapText="1"/>
    </xf>
    <xf numFmtId="0" fontId="20" fillId="8" borderId="0" xfId="0" applyFont="1" applyFill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2" fillId="8" borderId="0" xfId="0" applyNumberFormat="1" applyFont="1" applyFill="1" applyAlignment="1">
      <alignment horizontal="center" vertical="center"/>
    </xf>
    <xf numFmtId="0" fontId="14" fillId="13" borderId="3" xfId="1" applyFont="1" applyFill="1" applyBorder="1" applyAlignment="1">
      <alignment horizontal="center"/>
    </xf>
    <xf numFmtId="164" fontId="15" fillId="13" borderId="1" xfId="1" applyNumberFormat="1" applyFont="1" applyFill="1" applyBorder="1" applyAlignment="1">
      <alignment horizontal="center"/>
    </xf>
    <xf numFmtId="164" fontId="16" fillId="13" borderId="1" xfId="1" applyNumberFormat="1" applyFont="1" applyFill="1" applyBorder="1" applyAlignment="1">
      <alignment horizontal="center" vertical="center"/>
    </xf>
    <xf numFmtId="0" fontId="7" fillId="13" borderId="0" xfId="1" applyFill="1"/>
    <xf numFmtId="0" fontId="7" fillId="13" borderId="1" xfId="1" applyFill="1" applyBorder="1" applyAlignment="1">
      <alignment horizontal="center" vertical="center"/>
    </xf>
    <xf numFmtId="20" fontId="7" fillId="13" borderId="1" xfId="1" applyNumberFormat="1" applyFill="1" applyBorder="1" applyAlignment="1">
      <alignment horizontal="center" vertical="center"/>
    </xf>
    <xf numFmtId="0" fontId="7" fillId="13" borderId="0" xfId="1" applyFill="1" applyAlignment="1">
      <alignment horizontal="center" vertical="center"/>
    </xf>
  </cellXfs>
  <cellStyles count="2">
    <cellStyle name="Normal" xfId="0" builtinId="0"/>
    <cellStyle name="Normal 2" xfId="1"/>
  </cellStyles>
  <dxfs count="13">
    <dxf>
      <font>
        <color theme="8" tint="0.59996337778862885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B7412D"/>
      <color rgb="FFFF9933"/>
      <color rgb="FFCC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1587502</xdr:colOff>
      <xdr:row>0</xdr:row>
      <xdr:rowOff>74084</xdr:rowOff>
    </xdr:from>
    <xdr:to>
      <xdr:col>4</xdr:col>
      <xdr:colOff>68037</xdr:colOff>
      <xdr:row>2</xdr:row>
      <xdr:rowOff>127000</xdr:rowOff>
    </xdr:to>
    <xdr:grpSp>
      <xdr:nvGrpSpPr>
        <xdr:cNvPr id="4" name="Groupe 3"/>
        <xdr:cNvGrpSpPr/>
      </xdr:nvGrpSpPr>
      <xdr:grpSpPr>
        <a:xfrm>
          <a:off x="2385788" y="74084"/>
          <a:ext cx="1256392" cy="415773"/>
          <a:chOff x="1587500" y="74084"/>
          <a:chExt cx="897502" cy="433916"/>
        </a:xfrm>
      </xdr:grpSpPr>
      <xdr:sp macro="" textlink="">
        <xdr:nvSpPr>
          <xdr:cNvPr id="3" name="Arrondir un rectangle avec un coin diagonal 2"/>
          <xdr:cNvSpPr/>
        </xdr:nvSpPr>
        <xdr:spPr>
          <a:xfrm>
            <a:off x="1587500" y="74084"/>
            <a:ext cx="897502" cy="433916"/>
          </a:xfrm>
          <a:prstGeom prst="round2DiagRect">
            <a:avLst/>
          </a:prstGeom>
          <a:effectLst>
            <a:outerShdw blurRad="50800" dist="38100" dir="2700000" algn="tl" rotWithShape="0">
              <a:prstClr val="black">
                <a:alpha val="6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100" b="1"/>
              <a:t>PLANNING</a:t>
            </a:r>
          </a:p>
        </xdr:txBody>
      </xdr:sp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1608480" y="103433"/>
            <a:ext cx="312298" cy="402166"/>
          </a:xfrm>
          <a:prstGeom prst="rect">
            <a:avLst/>
          </a:prstGeom>
        </xdr:spPr>
      </xdr:pic>
    </xdr:grpSp>
    <xdr:clientData/>
  </xdr:twoCellAnchor>
  <xdr:twoCellAnchor>
    <xdr:from>
      <xdr:col>4</xdr:col>
      <xdr:colOff>283137</xdr:colOff>
      <xdr:row>0</xdr:row>
      <xdr:rowOff>58396</xdr:rowOff>
    </xdr:from>
    <xdr:to>
      <xdr:col>6</xdr:col>
      <xdr:colOff>410936</xdr:colOff>
      <xdr:row>2</xdr:row>
      <xdr:rowOff>111312</xdr:rowOff>
    </xdr:to>
    <xdr:sp macro="[0]!ENREGISTER_PLANING" textlink="">
      <xdr:nvSpPr>
        <xdr:cNvPr id="6" name="Arrondir un rectangle avec un coin diagonal 5"/>
        <xdr:cNvSpPr/>
      </xdr:nvSpPr>
      <xdr:spPr>
        <a:xfrm>
          <a:off x="3700931" y="58396"/>
          <a:ext cx="1136329" cy="433916"/>
        </a:xfrm>
        <a:prstGeom prst="round2DiagRect">
          <a:avLst/>
        </a:prstGeom>
        <a:effectLst>
          <a:outerShdw blurRad="50800" dist="38100" dir="2700000" algn="tl" rotWithShape="0">
            <a:prstClr val="black">
              <a:alpha val="6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100" b="1"/>
            <a:t>ENREGISTRER</a:t>
          </a:r>
        </a:p>
      </xdr:txBody>
    </xdr:sp>
    <xdr:clientData/>
  </xdr:twoCellAnchor>
  <xdr:twoCellAnchor>
    <xdr:from>
      <xdr:col>8</xdr:col>
      <xdr:colOff>99360</xdr:colOff>
      <xdr:row>0</xdr:row>
      <xdr:rowOff>65120</xdr:rowOff>
    </xdr:from>
    <xdr:to>
      <xdr:col>12</xdr:col>
      <xdr:colOff>459441</xdr:colOff>
      <xdr:row>2</xdr:row>
      <xdr:rowOff>118036</xdr:rowOff>
    </xdr:to>
    <xdr:sp macro="[0]!OUVRIR_PLANNING" textlink="">
      <xdr:nvSpPr>
        <xdr:cNvPr id="8" name="Arrondir un rectangle avec un coin diagonal 7"/>
        <xdr:cNvSpPr/>
      </xdr:nvSpPr>
      <xdr:spPr>
        <a:xfrm>
          <a:off x="5029948" y="65120"/>
          <a:ext cx="1368611" cy="433916"/>
        </a:xfrm>
        <a:prstGeom prst="round2DiagRect">
          <a:avLst/>
        </a:prstGeom>
        <a:effectLst>
          <a:outerShdw blurRad="50800" dist="38100" dir="2700000" algn="tl" rotWithShape="0">
            <a:prstClr val="black">
              <a:alpha val="6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100" b="1"/>
            <a:t>OUVRIR</a:t>
          </a:r>
          <a:r>
            <a:rPr lang="fr-FR" sz="1100" b="1" baseline="0"/>
            <a:t> PLANNING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Logiciel%20Nouveau%20planing%20%20RCR%2020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oraire\Users\HOUDY\Desktop\Plannig_et_%20RC_auto%202013-201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oraire\Users\HOUDY\Desktop\Seb%20le%2009-11-2011\horaire\extras\Logiciel%20extra%20finit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oraire\Users\HOUDY\Desktop\Planing%20&amp;%20RC%20salle%20+%20repa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s de calculs"/>
      <sheetName val="PLANNING"/>
      <sheetName val="CP"/>
      <sheetName val="GESTION_RC"/>
      <sheetName val="tableau_JF"/>
      <sheetName val="Présence resto 31j"/>
      <sheetName val="BD_PLANING"/>
      <sheetName val="CALCUL"/>
      <sheetName val="HORAIRE RCR"/>
      <sheetName val="BD-HORAIRE"/>
      <sheetName val="Accueil"/>
      <sheetName val="FAMIANO SEBASTIEN"/>
      <sheetName val="SOUDIER GREGORY"/>
      <sheetName val="MARVAUD BETTY"/>
      <sheetName val="SABLEAU BENOIT"/>
      <sheetName val="LAVENANT GUILLAUME"/>
      <sheetName val="BONNEAU MALLORY"/>
      <sheetName val="DEVESA CELINE"/>
      <sheetName val="CARTON DELPHINE"/>
      <sheetName val="ANCELIN AUDREY"/>
      <sheetName val="JANET LUCIE"/>
      <sheetName val="BARBEAU ANAELLE"/>
      <sheetName val="Feuil1"/>
    </sheetNames>
    <sheetDataSet>
      <sheetData sheetId="0">
        <row r="3">
          <cell r="L3">
            <v>1</v>
          </cell>
        </row>
        <row r="4">
          <cell r="L4">
            <v>2</v>
          </cell>
        </row>
        <row r="5">
          <cell r="L5">
            <v>3</v>
          </cell>
        </row>
        <row r="6">
          <cell r="L6">
            <v>4</v>
          </cell>
        </row>
        <row r="7">
          <cell r="L7">
            <v>5</v>
          </cell>
        </row>
        <row r="8">
          <cell r="L8">
            <v>6</v>
          </cell>
        </row>
        <row r="9">
          <cell r="L9">
            <v>7</v>
          </cell>
        </row>
        <row r="10">
          <cell r="L10">
            <v>8</v>
          </cell>
        </row>
        <row r="11">
          <cell r="L11">
            <v>9</v>
          </cell>
        </row>
        <row r="12">
          <cell r="L12">
            <v>10</v>
          </cell>
        </row>
        <row r="13">
          <cell r="L13">
            <v>11</v>
          </cell>
        </row>
        <row r="14">
          <cell r="L14">
            <v>12</v>
          </cell>
        </row>
        <row r="15">
          <cell r="L15">
            <v>13</v>
          </cell>
        </row>
        <row r="16">
          <cell r="L16">
            <v>14</v>
          </cell>
        </row>
        <row r="17">
          <cell r="B17">
            <v>1.3888888888888888E-2</v>
          </cell>
          <cell r="L17">
            <v>15</v>
          </cell>
        </row>
        <row r="18">
          <cell r="B18">
            <v>2.0833333333333332E-2</v>
          </cell>
          <cell r="L18">
            <v>16</v>
          </cell>
        </row>
        <row r="19">
          <cell r="B19">
            <v>3.125E-2</v>
          </cell>
          <cell r="L19">
            <v>17</v>
          </cell>
        </row>
        <row r="20">
          <cell r="L20">
            <v>18</v>
          </cell>
        </row>
        <row r="21">
          <cell r="L21">
            <v>19</v>
          </cell>
        </row>
        <row r="22">
          <cell r="L22">
            <v>20</v>
          </cell>
        </row>
        <row r="23">
          <cell r="L23">
            <v>21</v>
          </cell>
        </row>
        <row r="24">
          <cell r="L24">
            <v>22</v>
          </cell>
        </row>
        <row r="25">
          <cell r="L25">
            <v>23</v>
          </cell>
        </row>
        <row r="26">
          <cell r="L26">
            <v>24</v>
          </cell>
        </row>
        <row r="27">
          <cell r="L27">
            <v>25</v>
          </cell>
        </row>
        <row r="28">
          <cell r="L28">
            <v>26</v>
          </cell>
        </row>
        <row r="29">
          <cell r="L29">
            <v>27</v>
          </cell>
        </row>
        <row r="30">
          <cell r="L30">
            <v>28</v>
          </cell>
        </row>
        <row r="31">
          <cell r="L31">
            <v>29</v>
          </cell>
        </row>
        <row r="32">
          <cell r="L32">
            <v>30</v>
          </cell>
        </row>
        <row r="33">
          <cell r="L33">
            <v>31</v>
          </cell>
        </row>
        <row r="34">
          <cell r="L34">
            <v>32</v>
          </cell>
        </row>
        <row r="35">
          <cell r="L35">
            <v>33</v>
          </cell>
        </row>
        <row r="36">
          <cell r="L36">
            <v>34</v>
          </cell>
        </row>
        <row r="37">
          <cell r="L37">
            <v>35</v>
          </cell>
        </row>
        <row r="38">
          <cell r="L38">
            <v>36</v>
          </cell>
        </row>
        <row r="39">
          <cell r="L39">
            <v>37</v>
          </cell>
        </row>
        <row r="40">
          <cell r="L40">
            <v>38</v>
          </cell>
        </row>
        <row r="41">
          <cell r="L41">
            <v>39</v>
          </cell>
        </row>
        <row r="42">
          <cell r="L42">
            <v>40</v>
          </cell>
        </row>
        <row r="43">
          <cell r="L43">
            <v>41</v>
          </cell>
        </row>
        <row r="44">
          <cell r="L44">
            <v>42</v>
          </cell>
        </row>
        <row r="45">
          <cell r="L45">
            <v>43</v>
          </cell>
        </row>
        <row r="46">
          <cell r="L46">
            <v>44</v>
          </cell>
        </row>
        <row r="47">
          <cell r="L47">
            <v>45</v>
          </cell>
        </row>
        <row r="48">
          <cell r="L48">
            <v>46</v>
          </cell>
        </row>
        <row r="49">
          <cell r="L49">
            <v>47</v>
          </cell>
        </row>
        <row r="50">
          <cell r="L50">
            <v>48</v>
          </cell>
        </row>
        <row r="51">
          <cell r="L51">
            <v>49</v>
          </cell>
        </row>
        <row r="52">
          <cell r="L52">
            <v>50</v>
          </cell>
        </row>
        <row r="53">
          <cell r="L53">
            <v>51</v>
          </cell>
        </row>
        <row r="54">
          <cell r="L54">
            <v>52</v>
          </cell>
        </row>
      </sheetData>
      <sheetData sheetId="1">
        <row r="25">
          <cell r="H25" t="str">
            <v>H5</v>
          </cell>
          <cell r="O25" t="str">
            <v>H5</v>
          </cell>
          <cell r="V25" t="str">
            <v>H5</v>
          </cell>
          <cell r="AC25" t="str">
            <v>H15</v>
          </cell>
          <cell r="AJ25" t="str">
            <v>H53</v>
          </cell>
          <cell r="AQ25" t="str">
            <v>RH</v>
          </cell>
          <cell r="AX25" t="str">
            <v>RH</v>
          </cell>
        </row>
        <row r="27">
          <cell r="H27" t="str">
            <v>H67</v>
          </cell>
          <cell r="O27" t="str">
            <v>RH</v>
          </cell>
          <cell r="V27" t="str">
            <v>RH</v>
          </cell>
          <cell r="AC27" t="str">
            <v>H5</v>
          </cell>
          <cell r="AJ27" t="str">
            <v>H5</v>
          </cell>
          <cell r="AQ27" t="str">
            <v>H29</v>
          </cell>
          <cell r="AX27" t="str">
            <v>H29</v>
          </cell>
        </row>
        <row r="29">
          <cell r="H29" t="str">
            <v>H25</v>
          </cell>
          <cell r="O29" t="str">
            <v>H65</v>
          </cell>
          <cell r="V29" t="str">
            <v>H199</v>
          </cell>
          <cell r="AC29" t="str">
            <v>H29</v>
          </cell>
          <cell r="AJ29" t="str">
            <v>RF</v>
          </cell>
          <cell r="AQ29" t="str">
            <v>RH</v>
          </cell>
          <cell r="AX29" t="str">
            <v>RH</v>
          </cell>
        </row>
        <row r="31">
          <cell r="H31" t="str">
            <v>H67</v>
          </cell>
          <cell r="O31" t="str">
            <v>H29</v>
          </cell>
          <cell r="V31" t="str">
            <v>H29</v>
          </cell>
          <cell r="AC31" t="str">
            <v>H199</v>
          </cell>
          <cell r="AJ31" t="str">
            <v>H29</v>
          </cell>
          <cell r="AQ31" t="str">
            <v>RH</v>
          </cell>
          <cell r="AX31" t="str">
            <v>RH</v>
          </cell>
        </row>
        <row r="33">
          <cell r="H33" t="str">
            <v>H29</v>
          </cell>
          <cell r="O33" t="str">
            <v>H29</v>
          </cell>
          <cell r="V33" t="str">
            <v>H65</v>
          </cell>
          <cell r="AC33" t="str">
            <v>RH</v>
          </cell>
          <cell r="AJ33" t="str">
            <v>RH</v>
          </cell>
          <cell r="AQ33" t="str">
            <v>H27</v>
          </cell>
          <cell r="AX33" t="str">
            <v>H29</v>
          </cell>
        </row>
        <row r="37">
          <cell r="H37" t="str">
            <v>AT</v>
          </cell>
          <cell r="O37" t="str">
            <v>AT</v>
          </cell>
          <cell r="V37" t="str">
            <v>AT</v>
          </cell>
          <cell r="AC37" t="str">
            <v>AT</v>
          </cell>
          <cell r="AJ37" t="str">
            <v>AT</v>
          </cell>
          <cell r="AQ37" t="str">
            <v>RH</v>
          </cell>
          <cell r="AX37" t="str">
            <v>RH</v>
          </cell>
        </row>
        <row r="39">
          <cell r="H39" t="str">
            <v>RH</v>
          </cell>
          <cell r="O39" t="str">
            <v>RH</v>
          </cell>
          <cell r="V39" t="str">
            <v>H43</v>
          </cell>
          <cell r="AC39" t="str">
            <v>H5</v>
          </cell>
          <cell r="AJ39" t="str">
            <v>H5</v>
          </cell>
          <cell r="AQ39" t="str">
            <v>H5</v>
          </cell>
          <cell r="AX39" t="str">
            <v>H5</v>
          </cell>
        </row>
        <row r="43">
          <cell r="H43" t="str">
            <v>H199</v>
          </cell>
          <cell r="O43" t="str">
            <v>H199</v>
          </cell>
          <cell r="V43" t="str">
            <v>H29</v>
          </cell>
          <cell r="AC43" t="str">
            <v>RF</v>
          </cell>
          <cell r="AJ43" t="str">
            <v>H65</v>
          </cell>
          <cell r="AQ43" t="str">
            <v>RH</v>
          </cell>
          <cell r="AX43" t="str">
            <v>RH</v>
          </cell>
        </row>
        <row r="47">
          <cell r="H47" t="str">
            <v>H29</v>
          </cell>
          <cell r="O47" t="str">
            <v>RH</v>
          </cell>
          <cell r="V47" t="str">
            <v>RH</v>
          </cell>
          <cell r="AC47" t="str">
            <v>H199</v>
          </cell>
          <cell r="AJ47" t="str">
            <v>H29</v>
          </cell>
          <cell r="AQ47" t="str">
            <v>H65</v>
          </cell>
          <cell r="AX47" t="str">
            <v>H27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3">
          <cell r="A3" t="str">
            <v>H1</v>
          </cell>
          <cell r="B3">
            <v>0.33333333333333337</v>
          </cell>
          <cell r="D3" t="str">
            <v>MAT</v>
          </cell>
          <cell r="E3">
            <v>3.125E-2</v>
          </cell>
        </row>
        <row r="4">
          <cell r="A4" t="str">
            <v>H2</v>
          </cell>
          <cell r="B4">
            <v>0.33333333333333304</v>
          </cell>
          <cell r="D4" t="str">
            <v>MAT</v>
          </cell>
          <cell r="E4">
            <v>3.125E-2</v>
          </cell>
        </row>
        <row r="5">
          <cell r="A5" t="str">
            <v>H3</v>
          </cell>
          <cell r="B5">
            <v>0.33333333333333293</v>
          </cell>
          <cell r="D5" t="str">
            <v>MAT</v>
          </cell>
          <cell r="E5">
            <v>3.125E-2</v>
          </cell>
        </row>
        <row r="6">
          <cell r="A6" t="str">
            <v>H4</v>
          </cell>
          <cell r="B6">
            <v>0.33333333333333204</v>
          </cell>
          <cell r="D6" t="str">
            <v>MAT</v>
          </cell>
          <cell r="E6">
            <v>3.125E-2</v>
          </cell>
        </row>
        <row r="7">
          <cell r="A7" t="str">
            <v>H5</v>
          </cell>
          <cell r="B7">
            <v>0.33333333333333204</v>
          </cell>
          <cell r="D7" t="str">
            <v>MAT</v>
          </cell>
          <cell r="E7">
            <v>3.125E-2</v>
          </cell>
        </row>
        <row r="8">
          <cell r="A8" t="str">
            <v>H6</v>
          </cell>
          <cell r="B8">
            <v>0.33333333333333098</v>
          </cell>
          <cell r="D8" t="str">
            <v>MAT</v>
          </cell>
          <cell r="E8">
            <v>3.125E-2</v>
          </cell>
        </row>
        <row r="9">
          <cell r="A9" t="str">
            <v>H7</v>
          </cell>
          <cell r="B9">
            <v>0.33333333333333337</v>
          </cell>
          <cell r="D9" t="str">
            <v>MAT</v>
          </cell>
          <cell r="E9">
            <v>3.125E-2</v>
          </cell>
        </row>
        <row r="10">
          <cell r="A10" t="str">
            <v>H8</v>
          </cell>
          <cell r="B10">
            <v>0.33333333333333098</v>
          </cell>
          <cell r="D10" t="str">
            <v>MAT</v>
          </cell>
          <cell r="E10">
            <v>3.125E-2</v>
          </cell>
        </row>
        <row r="11">
          <cell r="A11" t="str">
            <v>H9</v>
          </cell>
          <cell r="B11">
            <v>0.33333333333333331</v>
          </cell>
          <cell r="D11" t="str">
            <v>MAT</v>
          </cell>
          <cell r="E11">
            <v>3.125E-2</v>
          </cell>
        </row>
        <row r="12">
          <cell r="A12" t="str">
            <v>H10</v>
          </cell>
          <cell r="B12">
            <v>0.33333333333333104</v>
          </cell>
          <cell r="D12" t="str">
            <v>MAT</v>
          </cell>
          <cell r="E12">
            <v>3.125E-2</v>
          </cell>
        </row>
        <row r="13">
          <cell r="A13" t="str">
            <v>H11</v>
          </cell>
          <cell r="B13">
            <v>0.33333333333333331</v>
          </cell>
          <cell r="D13" t="str">
            <v>MAT</v>
          </cell>
          <cell r="E13">
            <v>3.125E-2</v>
          </cell>
        </row>
        <row r="14">
          <cell r="A14" t="str">
            <v>H12</v>
          </cell>
          <cell r="B14">
            <v>0.33333333333332998</v>
          </cell>
          <cell r="D14" t="str">
            <v>MAT</v>
          </cell>
          <cell r="E14">
            <v>3.125E-2</v>
          </cell>
        </row>
        <row r="15">
          <cell r="A15" t="str">
            <v>H13</v>
          </cell>
          <cell r="B15">
            <v>0.33333333333332998</v>
          </cell>
          <cell r="D15" t="str">
            <v>MAT</v>
          </cell>
          <cell r="E15">
            <v>3.125E-2</v>
          </cell>
        </row>
        <row r="16">
          <cell r="A16" t="str">
            <v>H14</v>
          </cell>
          <cell r="B16">
            <v>0.33333333333333004</v>
          </cell>
          <cell r="D16" t="str">
            <v>MAT</v>
          </cell>
          <cell r="E16">
            <v>3.125E-2</v>
          </cell>
        </row>
        <row r="17">
          <cell r="A17" t="str">
            <v>H15</v>
          </cell>
          <cell r="B17">
            <v>0.33333333333332898</v>
          </cell>
          <cell r="D17" t="str">
            <v>MAT</v>
          </cell>
          <cell r="E17">
            <v>3.125E-2</v>
          </cell>
        </row>
        <row r="18">
          <cell r="A18" t="str">
            <v>H16</v>
          </cell>
          <cell r="B18">
            <v>0.33333333333332898</v>
          </cell>
          <cell r="D18" t="str">
            <v>MAT</v>
          </cell>
          <cell r="E18">
            <v>3.125E-2</v>
          </cell>
        </row>
        <row r="19">
          <cell r="A19" t="str">
            <v>H17</v>
          </cell>
          <cell r="B19">
            <v>0.33333333333332904</v>
          </cell>
          <cell r="D19" t="str">
            <v>MAT</v>
          </cell>
          <cell r="E19">
            <v>3.125E-2</v>
          </cell>
        </row>
        <row r="20">
          <cell r="A20" t="str">
            <v>H18</v>
          </cell>
          <cell r="B20">
            <v>0.33333333333332898</v>
          </cell>
          <cell r="D20" t="str">
            <v>MAT</v>
          </cell>
          <cell r="E20">
            <v>3.125E-2</v>
          </cell>
        </row>
        <row r="21">
          <cell r="A21" t="str">
            <v>H19</v>
          </cell>
          <cell r="B21">
            <v>0.33333333333332898</v>
          </cell>
          <cell r="D21" t="str">
            <v>MAT</v>
          </cell>
          <cell r="E21">
            <v>3.125E-2</v>
          </cell>
        </row>
        <row r="22">
          <cell r="A22" t="str">
            <v>H20</v>
          </cell>
          <cell r="B22">
            <v>0.33333333333332904</v>
          </cell>
          <cell r="D22" t="str">
            <v>MAT</v>
          </cell>
          <cell r="E22">
            <v>3.125E-2</v>
          </cell>
        </row>
        <row r="23">
          <cell r="A23" t="str">
            <v>H21</v>
          </cell>
          <cell r="C23">
            <v>0.33333333333332793</v>
          </cell>
          <cell r="D23" t="str">
            <v>APM</v>
          </cell>
          <cell r="E23">
            <v>3.125E-2</v>
          </cell>
        </row>
        <row r="24">
          <cell r="A24" t="str">
            <v>H22</v>
          </cell>
          <cell r="C24">
            <v>0.33333333333332804</v>
          </cell>
          <cell r="D24" t="str">
            <v>APM</v>
          </cell>
          <cell r="E24">
            <v>3.125E-2</v>
          </cell>
        </row>
        <row r="25">
          <cell r="A25" t="str">
            <v>H23</v>
          </cell>
          <cell r="C25">
            <v>0.33333333333332804</v>
          </cell>
          <cell r="D25" t="str">
            <v>APM</v>
          </cell>
          <cell r="E25">
            <v>3.125E-2</v>
          </cell>
        </row>
        <row r="26">
          <cell r="A26" t="str">
            <v>H24</v>
          </cell>
          <cell r="C26">
            <v>0.33333333333332693</v>
          </cell>
          <cell r="D26" t="str">
            <v>APM</v>
          </cell>
          <cell r="E26">
            <v>3.125E-2</v>
          </cell>
        </row>
        <row r="27">
          <cell r="A27" t="str">
            <v>H25</v>
          </cell>
          <cell r="C27">
            <v>0.33333333333333337</v>
          </cell>
          <cell r="D27" t="str">
            <v>APM</v>
          </cell>
          <cell r="E27">
            <v>3.125E-2</v>
          </cell>
        </row>
        <row r="28">
          <cell r="A28" t="str">
            <v>H26</v>
          </cell>
          <cell r="C28">
            <v>0.33333333333332704</v>
          </cell>
          <cell r="D28" t="str">
            <v>APM</v>
          </cell>
          <cell r="E28">
            <v>3.125E-2</v>
          </cell>
        </row>
        <row r="29">
          <cell r="A29" t="str">
            <v>H27</v>
          </cell>
          <cell r="C29">
            <v>0.33333333333333326</v>
          </cell>
          <cell r="D29" t="str">
            <v>APM</v>
          </cell>
          <cell r="E29">
            <v>3.125E-2</v>
          </cell>
        </row>
        <row r="30">
          <cell r="A30" t="str">
            <v>H28</v>
          </cell>
          <cell r="C30">
            <v>0.33333333333332604</v>
          </cell>
          <cell r="D30" t="str">
            <v>APM</v>
          </cell>
          <cell r="E30">
            <v>3.125E-2</v>
          </cell>
        </row>
        <row r="31">
          <cell r="A31" t="str">
            <v>H29</v>
          </cell>
          <cell r="C31">
            <v>0.33333333333333337</v>
          </cell>
          <cell r="D31" t="str">
            <v>APM</v>
          </cell>
          <cell r="E31">
            <v>3.125E-2</v>
          </cell>
        </row>
        <row r="32">
          <cell r="A32" t="str">
            <v>H30</v>
          </cell>
          <cell r="C32">
            <v>0.33333333333333259</v>
          </cell>
          <cell r="D32" t="str">
            <v>APM</v>
          </cell>
          <cell r="E32">
            <v>3.125E-2</v>
          </cell>
        </row>
        <row r="33">
          <cell r="A33" t="str">
            <v>H31</v>
          </cell>
          <cell r="C33">
            <v>0.33333333333333337</v>
          </cell>
          <cell r="D33" t="str">
            <v>APM</v>
          </cell>
          <cell r="E33">
            <v>3.125E-2</v>
          </cell>
        </row>
        <row r="34">
          <cell r="A34" t="str">
            <v>H32</v>
          </cell>
          <cell r="C34">
            <v>0.33333333333333304</v>
          </cell>
          <cell r="D34" t="str">
            <v>APM</v>
          </cell>
          <cell r="E34">
            <v>3.125E-2</v>
          </cell>
        </row>
        <row r="35">
          <cell r="A35" t="str">
            <v>H33</v>
          </cell>
          <cell r="C35">
            <v>0.33333333333333326</v>
          </cell>
          <cell r="D35" t="str">
            <v>APM</v>
          </cell>
          <cell r="E35">
            <v>3.125E-2</v>
          </cell>
        </row>
        <row r="36">
          <cell r="A36" t="str">
            <v>H34</v>
          </cell>
          <cell r="C36">
            <v>0.33333333333333237</v>
          </cell>
          <cell r="D36" t="str">
            <v>APM</v>
          </cell>
          <cell r="E36">
            <v>3.125E-2</v>
          </cell>
        </row>
        <row r="37">
          <cell r="A37" t="str">
            <v>H35</v>
          </cell>
          <cell r="C37">
            <v>0.33333333333333259</v>
          </cell>
          <cell r="D37" t="str">
            <v>APM</v>
          </cell>
          <cell r="E37">
            <v>3.125E-2</v>
          </cell>
        </row>
        <row r="38">
          <cell r="A38" t="str">
            <v>H36</v>
          </cell>
          <cell r="C38">
            <v>0.33333333333333304</v>
          </cell>
          <cell r="D38" t="str">
            <v>APM</v>
          </cell>
          <cell r="E38">
            <v>3.125E-2</v>
          </cell>
        </row>
        <row r="39">
          <cell r="A39" t="str">
            <v>H37</v>
          </cell>
          <cell r="C39">
            <v>0.33333333333333237</v>
          </cell>
          <cell r="D39" t="str">
            <v>APM</v>
          </cell>
          <cell r="E39">
            <v>3.125E-2</v>
          </cell>
        </row>
        <row r="40">
          <cell r="A40" t="str">
            <v>H38</v>
          </cell>
          <cell r="C40">
            <v>0.33333333333333259</v>
          </cell>
          <cell r="D40" t="str">
            <v>APM</v>
          </cell>
          <cell r="E40">
            <v>3.125E-2</v>
          </cell>
        </row>
        <row r="41">
          <cell r="A41" t="str">
            <v>H39</v>
          </cell>
          <cell r="C41">
            <v>0.33333333333333304</v>
          </cell>
          <cell r="D41" t="str">
            <v>APM</v>
          </cell>
          <cell r="E41">
            <v>3.125E-2</v>
          </cell>
        </row>
        <row r="42">
          <cell r="A42" t="str">
            <v>H40</v>
          </cell>
          <cell r="C42">
            <v>0.33333333333333237</v>
          </cell>
          <cell r="D42" t="str">
            <v>APM</v>
          </cell>
          <cell r="E42">
            <v>3.125E-2</v>
          </cell>
        </row>
        <row r="43">
          <cell r="A43" t="str">
            <v>H41</v>
          </cell>
          <cell r="C43">
            <v>0.33333333333333259</v>
          </cell>
          <cell r="D43" t="str">
            <v>APM</v>
          </cell>
          <cell r="E43">
            <v>3.125E-2</v>
          </cell>
        </row>
        <row r="44">
          <cell r="A44" t="str">
            <v>H42</v>
          </cell>
          <cell r="B44">
            <v>0.29166666666666563</v>
          </cell>
          <cell r="D44" t="str">
            <v>MAT</v>
          </cell>
          <cell r="E44">
            <v>3.125E-2</v>
          </cell>
        </row>
        <row r="45">
          <cell r="A45" t="str">
            <v>H43</v>
          </cell>
          <cell r="B45">
            <v>0.29166666666666563</v>
          </cell>
          <cell r="D45" t="str">
            <v>MAT</v>
          </cell>
          <cell r="E45">
            <v>3.125E-2</v>
          </cell>
        </row>
        <row r="46">
          <cell r="A46" t="str">
            <v>H44</v>
          </cell>
          <cell r="B46">
            <v>0.29166666666666563</v>
          </cell>
          <cell r="D46" t="str">
            <v>MAT</v>
          </cell>
          <cell r="E46">
            <v>3.125E-2</v>
          </cell>
        </row>
        <row r="47">
          <cell r="A47" t="str">
            <v>H45</v>
          </cell>
          <cell r="B47">
            <v>0.29166666666666563</v>
          </cell>
          <cell r="D47" t="str">
            <v>MAT</v>
          </cell>
          <cell r="E47">
            <v>3.125E-2</v>
          </cell>
        </row>
        <row r="48">
          <cell r="A48" t="str">
            <v>H46</v>
          </cell>
          <cell r="B48">
            <v>0.29166666666666563</v>
          </cell>
          <cell r="D48" t="str">
            <v>MAT</v>
          </cell>
          <cell r="E48">
            <v>3.125E-2</v>
          </cell>
        </row>
        <row r="49">
          <cell r="A49" t="str">
            <v>H47</v>
          </cell>
          <cell r="B49">
            <v>0.29166666666666563</v>
          </cell>
          <cell r="D49" t="str">
            <v>MAT</v>
          </cell>
          <cell r="E49">
            <v>3.125E-2</v>
          </cell>
        </row>
        <row r="50">
          <cell r="A50" t="str">
            <v>H48</v>
          </cell>
          <cell r="B50">
            <v>0.29166666666666563</v>
          </cell>
          <cell r="D50" t="str">
            <v>MAT</v>
          </cell>
          <cell r="E50">
            <v>3.125E-2</v>
          </cell>
        </row>
        <row r="51">
          <cell r="A51" t="str">
            <v>H49</v>
          </cell>
          <cell r="B51">
            <v>0.29166666666666563</v>
          </cell>
          <cell r="D51" t="str">
            <v>MAT</v>
          </cell>
          <cell r="E51">
            <v>3.125E-2</v>
          </cell>
        </row>
        <row r="52">
          <cell r="A52" t="str">
            <v>H50</v>
          </cell>
          <cell r="B52">
            <v>0.29166666666666563</v>
          </cell>
          <cell r="D52" t="str">
            <v>MAT</v>
          </cell>
          <cell r="E52">
            <v>3.125E-2</v>
          </cell>
        </row>
        <row r="53">
          <cell r="A53" t="str">
            <v>H51</v>
          </cell>
          <cell r="B53">
            <v>0.29166666666666563</v>
          </cell>
          <cell r="D53" t="str">
            <v>MAT</v>
          </cell>
          <cell r="E53">
            <v>3.125E-2</v>
          </cell>
        </row>
        <row r="54">
          <cell r="A54" t="str">
            <v>H52</v>
          </cell>
          <cell r="B54">
            <v>0.29166666666666563</v>
          </cell>
          <cell r="D54" t="str">
            <v>MAT</v>
          </cell>
          <cell r="E54">
            <v>3.125E-2</v>
          </cell>
        </row>
        <row r="55">
          <cell r="A55" t="str">
            <v>H53</v>
          </cell>
          <cell r="B55">
            <v>0.29166666666666563</v>
          </cell>
          <cell r="D55" t="str">
            <v>MAT</v>
          </cell>
          <cell r="E55">
            <v>3.125E-2</v>
          </cell>
        </row>
        <row r="56">
          <cell r="A56" t="str">
            <v>H54</v>
          </cell>
          <cell r="B56">
            <v>0.29166666666666563</v>
          </cell>
          <cell r="D56" t="str">
            <v>MAT</v>
          </cell>
          <cell r="E56">
            <v>3.125E-2</v>
          </cell>
        </row>
        <row r="57">
          <cell r="A57" t="str">
            <v>H55</v>
          </cell>
          <cell r="B57">
            <v>0.29166666666666563</v>
          </cell>
          <cell r="D57" t="str">
            <v>MAT</v>
          </cell>
          <cell r="E57">
            <v>3.125E-2</v>
          </cell>
        </row>
        <row r="58">
          <cell r="A58" t="str">
            <v>H56</v>
          </cell>
          <cell r="C58">
            <v>0.29166666666666563</v>
          </cell>
          <cell r="D58" t="str">
            <v>APM</v>
          </cell>
          <cell r="E58">
            <v>3.125E-2</v>
          </cell>
        </row>
        <row r="59">
          <cell r="A59" t="str">
            <v>H57</v>
          </cell>
          <cell r="C59">
            <v>0.29166666666666563</v>
          </cell>
          <cell r="D59" t="str">
            <v>APM</v>
          </cell>
          <cell r="E59">
            <v>3.125E-2</v>
          </cell>
        </row>
        <row r="60">
          <cell r="A60" t="str">
            <v>H58</v>
          </cell>
          <cell r="C60">
            <v>0.29166666666666563</v>
          </cell>
          <cell r="D60" t="str">
            <v>APM</v>
          </cell>
          <cell r="E60">
            <v>3.125E-2</v>
          </cell>
        </row>
        <row r="61">
          <cell r="A61" t="str">
            <v>H59</v>
          </cell>
          <cell r="C61">
            <v>0.29166666666666563</v>
          </cell>
          <cell r="D61" t="str">
            <v>APM</v>
          </cell>
          <cell r="E61">
            <v>3.125E-2</v>
          </cell>
        </row>
        <row r="62">
          <cell r="A62" t="str">
            <v>H60</v>
          </cell>
          <cell r="C62">
            <v>0.29166666666666563</v>
          </cell>
          <cell r="D62" t="str">
            <v>APM</v>
          </cell>
          <cell r="E62">
            <v>3.125E-2</v>
          </cell>
        </row>
        <row r="63">
          <cell r="A63" t="str">
            <v>H61</v>
          </cell>
          <cell r="C63">
            <v>0.29166666666666563</v>
          </cell>
          <cell r="D63" t="str">
            <v>APM</v>
          </cell>
          <cell r="E63">
            <v>3.125E-2</v>
          </cell>
        </row>
        <row r="64">
          <cell r="A64" t="str">
            <v>H62</v>
          </cell>
          <cell r="C64">
            <v>0.29166666666666563</v>
          </cell>
          <cell r="D64" t="str">
            <v>APM</v>
          </cell>
          <cell r="E64">
            <v>3.125E-2</v>
          </cell>
        </row>
        <row r="65">
          <cell r="A65" t="str">
            <v>H63</v>
          </cell>
          <cell r="C65">
            <v>0.29166666666666563</v>
          </cell>
          <cell r="D65" t="str">
            <v>APM</v>
          </cell>
          <cell r="E65">
            <v>3.125E-2</v>
          </cell>
        </row>
        <row r="66">
          <cell r="A66" t="str">
            <v>H64</v>
          </cell>
          <cell r="C66">
            <v>0.29166666666666563</v>
          </cell>
          <cell r="D66" t="str">
            <v>APM</v>
          </cell>
          <cell r="E66">
            <v>3.125E-2</v>
          </cell>
        </row>
        <row r="67">
          <cell r="A67" t="str">
            <v>H65</v>
          </cell>
          <cell r="C67">
            <v>0.29166666666666563</v>
          </cell>
          <cell r="D67" t="str">
            <v>APM</v>
          </cell>
          <cell r="E67">
            <v>3.125E-2</v>
          </cell>
        </row>
        <row r="68">
          <cell r="A68" t="str">
            <v>H66</v>
          </cell>
          <cell r="C68">
            <v>0.29166666666666563</v>
          </cell>
          <cell r="D68" t="str">
            <v>APM</v>
          </cell>
          <cell r="E68">
            <v>3.125E-2</v>
          </cell>
        </row>
        <row r="69">
          <cell r="A69" t="str">
            <v>H67</v>
          </cell>
          <cell r="C69">
            <v>0.29166666666666563</v>
          </cell>
          <cell r="D69" t="str">
            <v>APM</v>
          </cell>
          <cell r="E69">
            <v>3.125E-2</v>
          </cell>
        </row>
        <row r="70">
          <cell r="A70" t="str">
            <v>H68</v>
          </cell>
          <cell r="C70">
            <v>0.29166666666666563</v>
          </cell>
          <cell r="D70" t="str">
            <v>APM</v>
          </cell>
          <cell r="E70">
            <v>3.125E-2</v>
          </cell>
        </row>
        <row r="71">
          <cell r="A71" t="str">
            <v>H69</v>
          </cell>
          <cell r="B71">
            <v>0.31249999999999933</v>
          </cell>
          <cell r="D71" t="str">
            <v>MAT</v>
          </cell>
          <cell r="E71">
            <v>3.125E-2</v>
          </cell>
        </row>
        <row r="72">
          <cell r="A72" t="str">
            <v>H70</v>
          </cell>
          <cell r="B72">
            <v>0.31249999999999933</v>
          </cell>
          <cell r="D72" t="str">
            <v>MAT</v>
          </cell>
          <cell r="E72">
            <v>3.125E-2</v>
          </cell>
        </row>
        <row r="73">
          <cell r="A73" t="str">
            <v>H71</v>
          </cell>
          <cell r="B73">
            <v>0.31249999999999933</v>
          </cell>
          <cell r="D73" t="str">
            <v>MAT</v>
          </cell>
          <cell r="E73">
            <v>3.125E-2</v>
          </cell>
        </row>
        <row r="74">
          <cell r="A74" t="str">
            <v>H72</v>
          </cell>
          <cell r="B74">
            <v>0.31249999999999933</v>
          </cell>
          <cell r="D74" t="str">
            <v>MAT</v>
          </cell>
          <cell r="E74">
            <v>3.125E-2</v>
          </cell>
        </row>
        <row r="75">
          <cell r="A75" t="str">
            <v>H73</v>
          </cell>
          <cell r="B75">
            <v>0.31249999999999933</v>
          </cell>
          <cell r="D75" t="str">
            <v>MAT</v>
          </cell>
          <cell r="E75">
            <v>3.125E-2</v>
          </cell>
        </row>
        <row r="76">
          <cell r="A76" t="str">
            <v>H74</v>
          </cell>
          <cell r="B76">
            <v>0.31249999999999933</v>
          </cell>
          <cell r="D76" t="str">
            <v>MAT</v>
          </cell>
          <cell r="E76">
            <v>3.125E-2</v>
          </cell>
        </row>
        <row r="77">
          <cell r="A77" t="str">
            <v>H75</v>
          </cell>
          <cell r="B77">
            <v>0.31249999999999933</v>
          </cell>
          <cell r="D77" t="str">
            <v>MAT</v>
          </cell>
          <cell r="E77">
            <v>3.125E-2</v>
          </cell>
        </row>
        <row r="78">
          <cell r="A78" t="str">
            <v>H76</v>
          </cell>
          <cell r="B78">
            <v>0.31249999999999933</v>
          </cell>
          <cell r="D78" t="str">
            <v>MAT</v>
          </cell>
          <cell r="E78">
            <v>3.125E-2</v>
          </cell>
        </row>
        <row r="79">
          <cell r="A79" t="str">
            <v>H77</v>
          </cell>
          <cell r="C79">
            <v>0.31249999999999933</v>
          </cell>
          <cell r="D79" t="str">
            <v>APM</v>
          </cell>
          <cell r="E79">
            <v>3.125E-2</v>
          </cell>
        </row>
        <row r="80">
          <cell r="A80" t="str">
            <v>H78</v>
          </cell>
          <cell r="C80">
            <v>0.31249999999999933</v>
          </cell>
          <cell r="D80" t="str">
            <v>APM</v>
          </cell>
          <cell r="E80">
            <v>3.125E-2</v>
          </cell>
        </row>
        <row r="81">
          <cell r="A81" t="str">
            <v>H79</v>
          </cell>
          <cell r="C81">
            <v>0.31249999999999933</v>
          </cell>
          <cell r="D81" t="str">
            <v>APM</v>
          </cell>
          <cell r="E81">
            <v>3.125E-2</v>
          </cell>
        </row>
        <row r="82">
          <cell r="A82" t="str">
            <v>H80</v>
          </cell>
          <cell r="C82">
            <v>0.31249999999999933</v>
          </cell>
          <cell r="D82" t="str">
            <v>APM</v>
          </cell>
          <cell r="E82">
            <v>3.125E-2</v>
          </cell>
        </row>
        <row r="83">
          <cell r="A83" t="str">
            <v>H81</v>
          </cell>
          <cell r="C83">
            <v>0.31249999999999933</v>
          </cell>
          <cell r="D83" t="str">
            <v>APM</v>
          </cell>
          <cell r="E83">
            <v>3.125E-2</v>
          </cell>
        </row>
        <row r="84">
          <cell r="A84" t="str">
            <v>H82</v>
          </cell>
          <cell r="C84">
            <v>0.31249999999999933</v>
          </cell>
          <cell r="D84" t="str">
            <v>APM</v>
          </cell>
          <cell r="E84">
            <v>3.125E-2</v>
          </cell>
        </row>
        <row r="85">
          <cell r="A85" t="str">
            <v>H83</v>
          </cell>
          <cell r="C85">
            <v>0.31249999999999933</v>
          </cell>
          <cell r="D85" t="str">
            <v>APM</v>
          </cell>
          <cell r="E85">
            <v>3.125E-2</v>
          </cell>
        </row>
        <row r="86">
          <cell r="A86" t="str">
            <v>H84</v>
          </cell>
          <cell r="C86">
            <v>0.31249999999999933</v>
          </cell>
          <cell r="D86" t="str">
            <v>APM</v>
          </cell>
          <cell r="E86">
            <v>3.125E-2</v>
          </cell>
        </row>
        <row r="87">
          <cell r="A87" t="str">
            <v>H85</v>
          </cell>
          <cell r="C87">
            <v>0.31249999999999933</v>
          </cell>
          <cell r="D87" t="str">
            <v>APM</v>
          </cell>
          <cell r="E87">
            <v>3.125E-2</v>
          </cell>
        </row>
        <row r="88">
          <cell r="A88" t="str">
            <v>H86</v>
          </cell>
          <cell r="C88">
            <v>0.31249999999999933</v>
          </cell>
          <cell r="D88" t="str">
            <v>APM</v>
          </cell>
          <cell r="E88">
            <v>3.125E-2</v>
          </cell>
        </row>
        <row r="89">
          <cell r="A89" t="str">
            <v>H87</v>
          </cell>
          <cell r="C89">
            <v>0.31249999999999933</v>
          </cell>
          <cell r="D89" t="str">
            <v>APM</v>
          </cell>
          <cell r="E89">
            <v>3.125E-2</v>
          </cell>
        </row>
        <row r="90">
          <cell r="A90" t="str">
            <v>H88</v>
          </cell>
          <cell r="C90">
            <v>0.31249999999999933</v>
          </cell>
          <cell r="D90" t="str">
            <v>APM</v>
          </cell>
          <cell r="E90">
            <v>3.125E-2</v>
          </cell>
        </row>
        <row r="91">
          <cell r="A91" t="str">
            <v>H89</v>
          </cell>
          <cell r="C91">
            <v>0.31249999999999933</v>
          </cell>
          <cell r="D91" t="str">
            <v>APM</v>
          </cell>
          <cell r="E91">
            <v>3.125E-2</v>
          </cell>
        </row>
        <row r="92">
          <cell r="A92" t="str">
            <v>H90</v>
          </cell>
          <cell r="C92">
            <v>0.31249999999999933</v>
          </cell>
          <cell r="D92" t="str">
            <v>APM</v>
          </cell>
          <cell r="E92">
            <v>3.125E-2</v>
          </cell>
        </row>
        <row r="93">
          <cell r="A93" t="str">
            <v>H91</v>
          </cell>
          <cell r="C93">
            <v>0.31249999999999933</v>
          </cell>
          <cell r="D93" t="str">
            <v>APM</v>
          </cell>
          <cell r="E93">
            <v>3.125E-2</v>
          </cell>
        </row>
        <row r="94">
          <cell r="A94" t="str">
            <v>H92</v>
          </cell>
          <cell r="B94">
            <v>0.25</v>
          </cell>
          <cell r="D94" t="str">
            <v>MAT</v>
          </cell>
          <cell r="E94">
            <v>3.125E-2</v>
          </cell>
        </row>
        <row r="95">
          <cell r="A95" t="str">
            <v>H93</v>
          </cell>
          <cell r="B95">
            <v>0.25</v>
          </cell>
          <cell r="D95" t="str">
            <v>MAT</v>
          </cell>
          <cell r="E95">
            <v>3.125E-2</v>
          </cell>
        </row>
        <row r="96">
          <cell r="A96" t="str">
            <v>H94</v>
          </cell>
          <cell r="B96">
            <v>0.25</v>
          </cell>
          <cell r="D96" t="str">
            <v>MAT</v>
          </cell>
          <cell r="E96">
            <v>3.125E-2</v>
          </cell>
        </row>
        <row r="97">
          <cell r="A97" t="str">
            <v>H95</v>
          </cell>
          <cell r="B97">
            <v>0.25</v>
          </cell>
          <cell r="D97" t="str">
            <v>MAT</v>
          </cell>
          <cell r="E97">
            <v>3.125E-2</v>
          </cell>
        </row>
        <row r="98">
          <cell r="A98" t="str">
            <v>H96</v>
          </cell>
          <cell r="B98">
            <v>0.25</v>
          </cell>
          <cell r="D98" t="str">
            <v>MAT</v>
          </cell>
          <cell r="E98">
            <v>3.125E-2</v>
          </cell>
        </row>
        <row r="99">
          <cell r="A99" t="str">
            <v>H97</v>
          </cell>
          <cell r="B99">
            <v>0.25</v>
          </cell>
          <cell r="D99" t="str">
            <v>MAT</v>
          </cell>
          <cell r="E99">
            <v>3.125E-2</v>
          </cell>
        </row>
        <row r="100">
          <cell r="A100" t="str">
            <v>H98</v>
          </cell>
          <cell r="B100">
            <v>0.25</v>
          </cell>
          <cell r="D100" t="str">
            <v>MAT</v>
          </cell>
          <cell r="E100">
            <v>3.125E-2</v>
          </cell>
        </row>
        <row r="101">
          <cell r="A101" t="str">
            <v>H99</v>
          </cell>
          <cell r="B101">
            <v>0.25</v>
          </cell>
          <cell r="D101" t="str">
            <v>MAT</v>
          </cell>
          <cell r="E101">
            <v>3.125E-2</v>
          </cell>
        </row>
        <row r="102">
          <cell r="A102" t="str">
            <v>H100</v>
          </cell>
          <cell r="B102">
            <v>0.25</v>
          </cell>
          <cell r="D102" t="str">
            <v>MAT</v>
          </cell>
          <cell r="E102">
            <v>3.125E-2</v>
          </cell>
        </row>
        <row r="103">
          <cell r="A103" t="str">
            <v>H101</v>
          </cell>
          <cell r="B103">
            <v>0.25</v>
          </cell>
          <cell r="D103" t="str">
            <v>MAT</v>
          </cell>
          <cell r="E103">
            <v>3.125E-2</v>
          </cell>
        </row>
        <row r="104">
          <cell r="A104" t="str">
            <v>H102</v>
          </cell>
          <cell r="B104">
            <v>0.25</v>
          </cell>
          <cell r="D104" t="str">
            <v>MAT</v>
          </cell>
          <cell r="E104">
            <v>3.125E-2</v>
          </cell>
        </row>
        <row r="105">
          <cell r="A105" t="str">
            <v>H103</v>
          </cell>
          <cell r="C105">
            <v>0.25</v>
          </cell>
          <cell r="D105" t="str">
            <v>APM</v>
          </cell>
          <cell r="E105">
            <v>3.125E-2</v>
          </cell>
        </row>
        <row r="106">
          <cell r="A106" t="str">
            <v>H104</v>
          </cell>
          <cell r="C106">
            <v>0.25</v>
          </cell>
          <cell r="D106" t="str">
            <v>APM</v>
          </cell>
          <cell r="E106">
            <v>3.125E-2</v>
          </cell>
        </row>
        <row r="107">
          <cell r="A107" t="str">
            <v>H105</v>
          </cell>
          <cell r="C107">
            <v>0.25</v>
          </cell>
          <cell r="D107" t="str">
            <v>APM</v>
          </cell>
          <cell r="E107">
            <v>3.125E-2</v>
          </cell>
        </row>
        <row r="108">
          <cell r="A108" t="str">
            <v>H106</v>
          </cell>
          <cell r="C108">
            <v>0.25</v>
          </cell>
          <cell r="D108" t="str">
            <v>APM</v>
          </cell>
          <cell r="E108">
            <v>3.125E-2</v>
          </cell>
        </row>
        <row r="109">
          <cell r="A109" t="str">
            <v>H107</v>
          </cell>
          <cell r="C109">
            <v>0.25</v>
          </cell>
          <cell r="D109" t="str">
            <v>APM</v>
          </cell>
          <cell r="E109">
            <v>3.125E-2</v>
          </cell>
        </row>
        <row r="110">
          <cell r="A110" t="str">
            <v>H108</v>
          </cell>
          <cell r="C110">
            <v>0.25</v>
          </cell>
          <cell r="D110" t="str">
            <v>APM</v>
          </cell>
          <cell r="E110">
            <v>3.125E-2</v>
          </cell>
        </row>
        <row r="111">
          <cell r="A111" t="str">
            <v>H109</v>
          </cell>
          <cell r="C111">
            <v>0.25</v>
          </cell>
          <cell r="D111" t="str">
            <v>APM</v>
          </cell>
          <cell r="E111">
            <v>3.125E-2</v>
          </cell>
        </row>
        <row r="112">
          <cell r="A112" t="str">
            <v>H110</v>
          </cell>
          <cell r="C112">
            <v>0.25</v>
          </cell>
          <cell r="D112" t="str">
            <v>APM</v>
          </cell>
          <cell r="E112">
            <v>3.125E-2</v>
          </cell>
        </row>
        <row r="113">
          <cell r="A113" t="str">
            <v>H111</v>
          </cell>
          <cell r="C113">
            <v>0.25</v>
          </cell>
          <cell r="D113" t="str">
            <v>APM</v>
          </cell>
          <cell r="E113">
            <v>3.125E-2</v>
          </cell>
        </row>
        <row r="114">
          <cell r="A114" t="str">
            <v>H112</v>
          </cell>
          <cell r="C114">
            <v>0.25</v>
          </cell>
          <cell r="D114" t="str">
            <v>APM</v>
          </cell>
          <cell r="E114">
            <v>3.125E-2</v>
          </cell>
        </row>
        <row r="115">
          <cell r="A115" t="str">
            <v>H113</v>
          </cell>
          <cell r="C115">
            <v>0.25</v>
          </cell>
          <cell r="D115" t="str">
            <v>APM</v>
          </cell>
          <cell r="E115">
            <v>3.125E-2</v>
          </cell>
        </row>
        <row r="116">
          <cell r="A116" t="str">
            <v>H114</v>
          </cell>
          <cell r="C116">
            <v>0.25</v>
          </cell>
          <cell r="D116" t="str">
            <v>APM</v>
          </cell>
          <cell r="E116">
            <v>3.125E-2</v>
          </cell>
        </row>
        <row r="117">
          <cell r="A117" t="str">
            <v>H115</v>
          </cell>
          <cell r="B117">
            <v>0.20833333333333237</v>
          </cell>
          <cell r="D117" t="str">
            <v>MAT</v>
          </cell>
          <cell r="E117">
            <v>3.125E-2</v>
          </cell>
        </row>
        <row r="118">
          <cell r="A118" t="str">
            <v>H116</v>
          </cell>
          <cell r="B118">
            <v>0.20833333333333237</v>
          </cell>
          <cell r="D118" t="str">
            <v>MAT</v>
          </cell>
          <cell r="E118">
            <v>3.125E-2</v>
          </cell>
        </row>
        <row r="119">
          <cell r="A119" t="str">
            <v>H117</v>
          </cell>
          <cell r="B119">
            <v>0.20833333333333237</v>
          </cell>
          <cell r="D119" t="str">
            <v>MAT</v>
          </cell>
          <cell r="E119">
            <v>3.125E-2</v>
          </cell>
        </row>
        <row r="120">
          <cell r="A120" t="str">
            <v>H118</v>
          </cell>
          <cell r="B120">
            <v>0.20833333333333237</v>
          </cell>
          <cell r="D120" t="str">
            <v>MAT</v>
          </cell>
          <cell r="E120">
            <v>3.125E-2</v>
          </cell>
        </row>
        <row r="121">
          <cell r="A121" t="str">
            <v>H119</v>
          </cell>
          <cell r="B121">
            <v>0.20833333333333237</v>
          </cell>
          <cell r="D121" t="str">
            <v>MAT</v>
          </cell>
          <cell r="E121">
            <v>3.125E-2</v>
          </cell>
        </row>
        <row r="122">
          <cell r="A122" t="str">
            <v>H120</v>
          </cell>
          <cell r="B122">
            <v>0.20833333333333237</v>
          </cell>
          <cell r="D122" t="str">
            <v>MAT</v>
          </cell>
          <cell r="E122">
            <v>3.125E-2</v>
          </cell>
        </row>
        <row r="123">
          <cell r="A123" t="str">
            <v>H121</v>
          </cell>
          <cell r="B123">
            <v>0.20833333333333237</v>
          </cell>
          <cell r="D123" t="str">
            <v>MAT</v>
          </cell>
          <cell r="E123">
            <v>3.125E-2</v>
          </cell>
        </row>
        <row r="124">
          <cell r="A124" t="str">
            <v>H122</v>
          </cell>
          <cell r="C124">
            <v>0.20833333333333237</v>
          </cell>
          <cell r="D124" t="str">
            <v>APM</v>
          </cell>
          <cell r="E124">
            <v>3.125E-2</v>
          </cell>
        </row>
        <row r="125">
          <cell r="A125" t="str">
            <v>H123</v>
          </cell>
          <cell r="C125">
            <v>0.20833333333333237</v>
          </cell>
          <cell r="D125" t="str">
            <v>APM</v>
          </cell>
          <cell r="E125">
            <v>3.125E-2</v>
          </cell>
        </row>
        <row r="126">
          <cell r="A126" t="str">
            <v>H124</v>
          </cell>
          <cell r="C126">
            <v>0.20833333333333237</v>
          </cell>
          <cell r="D126" t="str">
            <v>APM</v>
          </cell>
          <cell r="E126">
            <v>3.125E-2</v>
          </cell>
        </row>
        <row r="127">
          <cell r="A127" t="str">
            <v>H125</v>
          </cell>
          <cell r="C127">
            <v>0.20833333333333237</v>
          </cell>
          <cell r="D127" t="str">
            <v>APM</v>
          </cell>
          <cell r="E127">
            <v>3.125E-2</v>
          </cell>
        </row>
        <row r="128">
          <cell r="A128" t="str">
            <v>H126</v>
          </cell>
          <cell r="C128">
            <v>0.20833333333333237</v>
          </cell>
          <cell r="D128" t="str">
            <v>APM</v>
          </cell>
          <cell r="E128">
            <v>3.125E-2</v>
          </cell>
        </row>
        <row r="129">
          <cell r="A129" t="str">
            <v>H127</v>
          </cell>
          <cell r="C129">
            <v>0.20833333333333237</v>
          </cell>
          <cell r="D129" t="str">
            <v>APM</v>
          </cell>
          <cell r="E129">
            <v>3.125E-2</v>
          </cell>
        </row>
        <row r="130">
          <cell r="A130" t="str">
            <v>H128</v>
          </cell>
          <cell r="C130">
            <v>0.20833333333333237</v>
          </cell>
          <cell r="D130" t="str">
            <v>APM</v>
          </cell>
          <cell r="E130">
            <v>3.125E-2</v>
          </cell>
        </row>
        <row r="131">
          <cell r="A131" t="str">
            <v>H129</v>
          </cell>
          <cell r="C131">
            <v>0.20833333333333237</v>
          </cell>
          <cell r="D131" t="str">
            <v>APM</v>
          </cell>
          <cell r="E131">
            <v>3.125E-2</v>
          </cell>
        </row>
        <row r="132">
          <cell r="A132" t="str">
            <v>H130</v>
          </cell>
          <cell r="C132">
            <v>0.20833333333333237</v>
          </cell>
          <cell r="D132" t="str">
            <v>APM</v>
          </cell>
          <cell r="E132">
            <v>3.125E-2</v>
          </cell>
        </row>
        <row r="133">
          <cell r="A133" t="str">
            <v>H131</v>
          </cell>
          <cell r="C133">
            <v>0.20833333333333237</v>
          </cell>
          <cell r="D133" t="str">
            <v>APM</v>
          </cell>
          <cell r="E133">
            <v>3.125E-2</v>
          </cell>
        </row>
        <row r="134">
          <cell r="A134" t="str">
            <v>H132</v>
          </cell>
          <cell r="C134">
            <v>0.20833333333333237</v>
          </cell>
          <cell r="D134" t="str">
            <v>APM</v>
          </cell>
          <cell r="E134">
            <v>3.125E-2</v>
          </cell>
        </row>
        <row r="135">
          <cell r="A135" t="str">
            <v>H133</v>
          </cell>
          <cell r="C135">
            <v>0.20833333333333237</v>
          </cell>
          <cell r="D135" t="str">
            <v>APM</v>
          </cell>
          <cell r="E135">
            <v>3.125E-2</v>
          </cell>
        </row>
        <row r="136">
          <cell r="A136" t="str">
            <v>H134</v>
          </cell>
          <cell r="C136">
            <v>0.20833333333333237</v>
          </cell>
          <cell r="D136" t="str">
            <v>APM</v>
          </cell>
          <cell r="E136">
            <v>3.125E-2</v>
          </cell>
        </row>
        <row r="137">
          <cell r="A137" t="str">
            <v>H135</v>
          </cell>
          <cell r="C137">
            <v>0.20833333333333237</v>
          </cell>
          <cell r="D137" t="str">
            <v>APM</v>
          </cell>
          <cell r="E137">
            <v>3.125E-2</v>
          </cell>
        </row>
        <row r="138">
          <cell r="A138" t="str">
            <v>H136</v>
          </cell>
          <cell r="C138">
            <v>0.20833333333333237</v>
          </cell>
          <cell r="D138" t="str">
            <v>APM</v>
          </cell>
          <cell r="E138">
            <v>3.125E-2</v>
          </cell>
        </row>
        <row r="139">
          <cell r="A139" t="str">
            <v>H137</v>
          </cell>
          <cell r="C139">
            <v>0.20833333333333237</v>
          </cell>
          <cell r="D139" t="str">
            <v>APM</v>
          </cell>
          <cell r="E139">
            <v>3.125E-2</v>
          </cell>
        </row>
        <row r="140">
          <cell r="A140" t="str">
            <v>H138</v>
          </cell>
          <cell r="C140">
            <v>0.20833333333333237</v>
          </cell>
          <cell r="D140" t="str">
            <v>APM</v>
          </cell>
          <cell r="E140">
            <v>3.125E-2</v>
          </cell>
        </row>
        <row r="141">
          <cell r="A141" t="str">
            <v>H139</v>
          </cell>
          <cell r="C141">
            <v>0.20833333333333237</v>
          </cell>
          <cell r="D141" t="str">
            <v>APM</v>
          </cell>
          <cell r="E141">
            <v>3.125E-2</v>
          </cell>
        </row>
        <row r="142">
          <cell r="A142" t="str">
            <v>H140</v>
          </cell>
          <cell r="C142">
            <v>0.20833333333333237</v>
          </cell>
          <cell r="D142" t="str">
            <v>APM</v>
          </cell>
          <cell r="E142">
            <v>3.125E-2</v>
          </cell>
        </row>
        <row r="143">
          <cell r="A143" t="str">
            <v>H141</v>
          </cell>
          <cell r="C143">
            <v>0.20833333333333237</v>
          </cell>
          <cell r="D143" t="str">
            <v>APM</v>
          </cell>
          <cell r="E143">
            <v>3.125E-2</v>
          </cell>
        </row>
        <row r="144">
          <cell r="A144" t="str">
            <v>H142</v>
          </cell>
          <cell r="C144">
            <v>0.20833333333333237</v>
          </cell>
          <cell r="D144" t="str">
            <v>APM</v>
          </cell>
          <cell r="E144">
            <v>3.125E-2</v>
          </cell>
        </row>
        <row r="145">
          <cell r="A145" t="str">
            <v>H143</v>
          </cell>
          <cell r="C145">
            <v>0.20833333333333237</v>
          </cell>
          <cell r="D145" t="str">
            <v>APM</v>
          </cell>
          <cell r="E145">
            <v>3.125E-2</v>
          </cell>
        </row>
        <row r="146">
          <cell r="A146" t="str">
            <v>H144</v>
          </cell>
          <cell r="C146">
            <v>0.20833333333333237</v>
          </cell>
          <cell r="D146" t="str">
            <v>APM</v>
          </cell>
          <cell r="E146">
            <v>3.125E-2</v>
          </cell>
        </row>
        <row r="147">
          <cell r="A147" t="str">
            <v>H145</v>
          </cell>
          <cell r="C147">
            <v>0.20833333333333237</v>
          </cell>
          <cell r="D147" t="str">
            <v>APM</v>
          </cell>
          <cell r="E147">
            <v>3.125E-2</v>
          </cell>
        </row>
        <row r="148">
          <cell r="A148" t="str">
            <v>H146</v>
          </cell>
          <cell r="C148">
            <v>0.20833333333333237</v>
          </cell>
          <cell r="D148" t="str">
            <v>APM</v>
          </cell>
          <cell r="E148">
            <v>3.125E-2</v>
          </cell>
        </row>
        <row r="149">
          <cell r="A149" t="str">
            <v>H147</v>
          </cell>
          <cell r="C149">
            <v>0.20833333333333237</v>
          </cell>
          <cell r="D149" t="str">
            <v>APM</v>
          </cell>
          <cell r="E149">
            <v>3.125E-2</v>
          </cell>
        </row>
        <row r="150">
          <cell r="A150" t="str">
            <v>H148</v>
          </cell>
          <cell r="B150">
            <v>0.375</v>
          </cell>
          <cell r="D150" t="str">
            <v>MAT</v>
          </cell>
          <cell r="E150">
            <v>3.125E-2</v>
          </cell>
        </row>
        <row r="151">
          <cell r="A151" t="str">
            <v>H149</v>
          </cell>
          <cell r="B151">
            <v>0.375</v>
          </cell>
          <cell r="D151" t="str">
            <v>MAT</v>
          </cell>
          <cell r="E151">
            <v>3.125E-2</v>
          </cell>
        </row>
        <row r="152">
          <cell r="A152" t="str">
            <v>H150</v>
          </cell>
          <cell r="B152">
            <v>0.375</v>
          </cell>
          <cell r="D152" t="str">
            <v>MAT</v>
          </cell>
          <cell r="E152">
            <v>3.125E-2</v>
          </cell>
        </row>
        <row r="153">
          <cell r="A153" t="str">
            <v>H151</v>
          </cell>
          <cell r="B153">
            <v>0.375</v>
          </cell>
          <cell r="D153" t="str">
            <v>MAT</v>
          </cell>
          <cell r="E153">
            <v>3.125E-2</v>
          </cell>
        </row>
        <row r="154">
          <cell r="A154" t="str">
            <v>H152</v>
          </cell>
          <cell r="B154">
            <v>0.375</v>
          </cell>
          <cell r="D154" t="str">
            <v>MAT</v>
          </cell>
          <cell r="E154">
            <v>3.125E-2</v>
          </cell>
        </row>
        <row r="155">
          <cell r="A155" t="str">
            <v>H153</v>
          </cell>
          <cell r="B155">
            <v>0.375</v>
          </cell>
          <cell r="D155" t="str">
            <v>MAT</v>
          </cell>
          <cell r="E155">
            <v>3.125E-2</v>
          </cell>
        </row>
        <row r="156">
          <cell r="A156" t="str">
            <v>H154</v>
          </cell>
          <cell r="B156">
            <v>0.375</v>
          </cell>
          <cell r="D156" t="str">
            <v>MAT</v>
          </cell>
          <cell r="E156">
            <v>3.125E-2</v>
          </cell>
        </row>
        <row r="157">
          <cell r="A157" t="str">
            <v>H155</v>
          </cell>
          <cell r="C157">
            <v>0.375</v>
          </cell>
          <cell r="D157" t="str">
            <v>APM</v>
          </cell>
          <cell r="E157">
            <v>3.125E-2</v>
          </cell>
        </row>
        <row r="158">
          <cell r="A158" t="str">
            <v>H156</v>
          </cell>
          <cell r="C158">
            <v>0.375</v>
          </cell>
          <cell r="D158" t="str">
            <v>APM</v>
          </cell>
          <cell r="E158">
            <v>3.125E-2</v>
          </cell>
        </row>
        <row r="159">
          <cell r="A159" t="str">
            <v>H157</v>
          </cell>
          <cell r="C159">
            <v>0.375</v>
          </cell>
          <cell r="D159" t="str">
            <v>APM</v>
          </cell>
          <cell r="E159">
            <v>3.125E-2</v>
          </cell>
        </row>
        <row r="160">
          <cell r="A160" t="str">
            <v>H158</v>
          </cell>
          <cell r="C160">
            <v>0.375</v>
          </cell>
          <cell r="D160" t="str">
            <v>APM</v>
          </cell>
          <cell r="E160">
            <v>3.125E-2</v>
          </cell>
        </row>
        <row r="161">
          <cell r="A161" t="str">
            <v>H159</v>
          </cell>
          <cell r="C161">
            <v>0.375</v>
          </cell>
          <cell r="D161" t="str">
            <v>APM</v>
          </cell>
          <cell r="E161">
            <v>3.125E-2</v>
          </cell>
        </row>
        <row r="162">
          <cell r="A162" t="str">
            <v>H160</v>
          </cell>
          <cell r="C162">
            <v>0.375</v>
          </cell>
          <cell r="D162" t="str">
            <v>APM</v>
          </cell>
          <cell r="E162">
            <v>3.125E-2</v>
          </cell>
        </row>
        <row r="163">
          <cell r="A163" t="str">
            <v>H161</v>
          </cell>
          <cell r="C163">
            <v>0.375</v>
          </cell>
          <cell r="D163" t="str">
            <v>APM</v>
          </cell>
          <cell r="E163">
            <v>3.125E-2</v>
          </cell>
        </row>
        <row r="164">
          <cell r="A164" t="str">
            <v>H162</v>
          </cell>
          <cell r="C164">
            <v>0.375</v>
          </cell>
          <cell r="D164" t="str">
            <v>APM</v>
          </cell>
          <cell r="E164">
            <v>3.125E-2</v>
          </cell>
        </row>
        <row r="165">
          <cell r="A165" t="str">
            <v>H163</v>
          </cell>
          <cell r="C165">
            <v>0.375</v>
          </cell>
          <cell r="D165" t="str">
            <v>APM</v>
          </cell>
          <cell r="E165">
            <v>3.125E-2</v>
          </cell>
        </row>
        <row r="166">
          <cell r="A166" t="str">
            <v>H164</v>
          </cell>
          <cell r="C166">
            <v>0.375</v>
          </cell>
          <cell r="D166" t="str">
            <v>APM</v>
          </cell>
          <cell r="E166">
            <v>3.125E-2</v>
          </cell>
        </row>
        <row r="167">
          <cell r="A167" t="str">
            <v>H165</v>
          </cell>
          <cell r="C167">
            <v>0.375</v>
          </cell>
          <cell r="D167" t="str">
            <v>APM</v>
          </cell>
          <cell r="E167">
            <v>3.125E-2</v>
          </cell>
        </row>
        <row r="168">
          <cell r="A168" t="str">
            <v>H166</v>
          </cell>
          <cell r="C168">
            <v>0.375</v>
          </cell>
          <cell r="D168" t="str">
            <v>APM</v>
          </cell>
          <cell r="E168">
            <v>3.125E-2</v>
          </cell>
        </row>
        <row r="169">
          <cell r="A169" t="str">
            <v>H167</v>
          </cell>
          <cell r="C169">
            <v>0.375</v>
          </cell>
          <cell r="D169" t="str">
            <v>APM</v>
          </cell>
          <cell r="E169">
            <v>3.125E-2</v>
          </cell>
        </row>
        <row r="170">
          <cell r="A170" t="str">
            <v>H168</v>
          </cell>
          <cell r="C170">
            <v>0.375</v>
          </cell>
          <cell r="D170" t="str">
            <v>APM</v>
          </cell>
          <cell r="E170">
            <v>3.125E-2</v>
          </cell>
        </row>
        <row r="171">
          <cell r="A171" t="str">
            <v>H169</v>
          </cell>
          <cell r="C171">
            <v>0.375</v>
          </cell>
          <cell r="D171" t="str">
            <v>APM</v>
          </cell>
          <cell r="E171">
            <v>3.125E-2</v>
          </cell>
        </row>
        <row r="172">
          <cell r="A172" t="str">
            <v>H170</v>
          </cell>
          <cell r="C172">
            <v>0.375</v>
          </cell>
          <cell r="D172" t="str">
            <v>APM</v>
          </cell>
          <cell r="E172">
            <v>3.125E-2</v>
          </cell>
        </row>
        <row r="173">
          <cell r="A173" t="str">
            <v>H171</v>
          </cell>
          <cell r="C173">
            <v>0.375</v>
          </cell>
          <cell r="D173" t="str">
            <v>APM</v>
          </cell>
          <cell r="E173">
            <v>3.125E-2</v>
          </cell>
        </row>
        <row r="174">
          <cell r="A174" t="str">
            <v>H172</v>
          </cell>
          <cell r="C174">
            <v>0.375</v>
          </cell>
          <cell r="D174" t="str">
            <v>APM</v>
          </cell>
          <cell r="E174">
            <v>3.125E-2</v>
          </cell>
        </row>
        <row r="175">
          <cell r="A175" t="str">
            <v>H173</v>
          </cell>
          <cell r="B175">
            <v>0.41666666666666669</v>
          </cell>
          <cell r="D175" t="str">
            <v>MAT</v>
          </cell>
          <cell r="E175">
            <v>3.125E-2</v>
          </cell>
        </row>
        <row r="176">
          <cell r="A176" t="str">
            <v>H174</v>
          </cell>
          <cell r="B176">
            <v>0.41666666666666669</v>
          </cell>
          <cell r="D176" t="str">
            <v>MAT</v>
          </cell>
          <cell r="E176">
            <v>3.125E-2</v>
          </cell>
        </row>
        <row r="177">
          <cell r="A177" t="str">
            <v>H175</v>
          </cell>
          <cell r="B177">
            <v>0.41666666666666669</v>
          </cell>
          <cell r="D177" t="str">
            <v>MAT</v>
          </cell>
          <cell r="E177">
            <v>3.125E-2</v>
          </cell>
        </row>
        <row r="178">
          <cell r="A178" t="str">
            <v>H176</v>
          </cell>
          <cell r="B178">
            <v>0.41666666666666669</v>
          </cell>
          <cell r="D178" t="str">
            <v>MAT</v>
          </cell>
          <cell r="E178">
            <v>3.125E-2</v>
          </cell>
        </row>
        <row r="179">
          <cell r="A179" t="str">
            <v>H177</v>
          </cell>
          <cell r="C179">
            <v>0.41666666666666669</v>
          </cell>
          <cell r="D179" t="str">
            <v>APM</v>
          </cell>
          <cell r="E179">
            <v>3.125E-2</v>
          </cell>
        </row>
        <row r="180">
          <cell r="A180" t="str">
            <v>H178</v>
          </cell>
          <cell r="C180">
            <v>0.41666666666666669</v>
          </cell>
          <cell r="D180" t="str">
            <v>APM</v>
          </cell>
          <cell r="E180">
            <v>3.125E-2</v>
          </cell>
        </row>
        <row r="181">
          <cell r="A181" t="str">
            <v>H179</v>
          </cell>
          <cell r="C181">
            <v>0.41666666666666669</v>
          </cell>
          <cell r="D181" t="str">
            <v>APM</v>
          </cell>
          <cell r="E181">
            <v>3.125E-2</v>
          </cell>
        </row>
        <row r="182">
          <cell r="A182" t="str">
            <v>H180</v>
          </cell>
          <cell r="C182">
            <v>0.41666666666666669</v>
          </cell>
          <cell r="D182" t="str">
            <v>APM</v>
          </cell>
          <cell r="E182">
            <v>3.125E-2</v>
          </cell>
        </row>
        <row r="183">
          <cell r="A183" t="str">
            <v>H181</v>
          </cell>
          <cell r="C183">
            <v>0.41666666666666669</v>
          </cell>
          <cell r="D183" t="str">
            <v>APM</v>
          </cell>
          <cell r="E183">
            <v>3.125E-2</v>
          </cell>
        </row>
        <row r="184">
          <cell r="A184" t="str">
            <v>H182</v>
          </cell>
          <cell r="C184">
            <v>0.41666666666666669</v>
          </cell>
          <cell r="D184" t="str">
            <v>APM</v>
          </cell>
          <cell r="E184">
            <v>6.25E-2</v>
          </cell>
        </row>
        <row r="185">
          <cell r="A185" t="str">
            <v>H183</v>
          </cell>
          <cell r="C185">
            <v>0.41666666666666669</v>
          </cell>
          <cell r="D185" t="str">
            <v>APM</v>
          </cell>
          <cell r="E185">
            <v>6.25E-2</v>
          </cell>
        </row>
        <row r="186">
          <cell r="A186" t="str">
            <v>H184</v>
          </cell>
          <cell r="B186">
            <v>0.16666666666666666</v>
          </cell>
          <cell r="C186">
            <v>0.16666666666666666</v>
          </cell>
          <cell r="D186" t="str">
            <v>APM</v>
          </cell>
          <cell r="E186">
            <v>3.125E-2</v>
          </cell>
        </row>
        <row r="187">
          <cell r="A187" t="str">
            <v>H185</v>
          </cell>
          <cell r="B187">
            <v>0.16666666666666666</v>
          </cell>
          <cell r="C187">
            <v>0.16666666666666666</v>
          </cell>
          <cell r="D187" t="str">
            <v>APM</v>
          </cell>
          <cell r="E187">
            <v>3.125E-2</v>
          </cell>
        </row>
        <row r="188">
          <cell r="A188" t="str">
            <v>H186</v>
          </cell>
          <cell r="B188">
            <v>0.16666666666666666</v>
          </cell>
          <cell r="C188">
            <v>0.16666666666666666</v>
          </cell>
          <cell r="D188" t="str">
            <v>APM</v>
          </cell>
          <cell r="E188">
            <v>3.125E-2</v>
          </cell>
        </row>
        <row r="189">
          <cell r="A189" t="str">
            <v>H187</v>
          </cell>
          <cell r="B189">
            <v>0.16666666666666666</v>
          </cell>
          <cell r="C189">
            <v>0.16666666666666666</v>
          </cell>
          <cell r="D189" t="str">
            <v>APM</v>
          </cell>
          <cell r="E189">
            <v>3.125E-2</v>
          </cell>
        </row>
        <row r="190">
          <cell r="A190" t="str">
            <v>H188</v>
          </cell>
          <cell r="B190">
            <v>0.16666666666666666</v>
          </cell>
          <cell r="C190">
            <v>0.16666666666666666</v>
          </cell>
          <cell r="D190" t="str">
            <v>APM</v>
          </cell>
          <cell r="E190">
            <v>3.125E-2</v>
          </cell>
        </row>
        <row r="191">
          <cell r="A191" t="str">
            <v>H189</v>
          </cell>
          <cell r="B191">
            <v>0.16666666666666666</v>
          </cell>
          <cell r="C191">
            <v>0.16666666666666666</v>
          </cell>
          <cell r="D191" t="str">
            <v>APM</v>
          </cell>
          <cell r="E191">
            <v>3.125E-2</v>
          </cell>
        </row>
        <row r="192">
          <cell r="A192" t="str">
            <v>H190</v>
          </cell>
          <cell r="B192">
            <v>0.16666666666666666</v>
          </cell>
          <cell r="C192">
            <v>0.16666666666666666</v>
          </cell>
          <cell r="D192" t="str">
            <v>APM</v>
          </cell>
          <cell r="E192">
            <v>3.125E-2</v>
          </cell>
        </row>
        <row r="193">
          <cell r="A193" t="str">
            <v>H191</v>
          </cell>
          <cell r="B193">
            <v>0.16666666666666666</v>
          </cell>
          <cell r="C193">
            <v>0.16666666666666666</v>
          </cell>
          <cell r="D193" t="str">
            <v>APM</v>
          </cell>
          <cell r="E193">
            <v>3.125E-2</v>
          </cell>
        </row>
        <row r="194">
          <cell r="A194" t="str">
            <v>H192</v>
          </cell>
          <cell r="B194">
            <v>0.16666666666666666</v>
          </cell>
          <cell r="C194">
            <v>0.16666666666666666</v>
          </cell>
          <cell r="D194" t="str">
            <v>APM</v>
          </cell>
          <cell r="E194">
            <v>3.125E-2</v>
          </cell>
        </row>
        <row r="195">
          <cell r="A195" t="str">
            <v>H193</v>
          </cell>
          <cell r="B195">
            <v>0.16666666666666666</v>
          </cell>
          <cell r="C195">
            <v>0.16666666666666666</v>
          </cell>
          <cell r="D195" t="str">
            <v>APM</v>
          </cell>
          <cell r="E195">
            <v>3.125E-2</v>
          </cell>
        </row>
        <row r="196">
          <cell r="A196" t="str">
            <v>H194</v>
          </cell>
          <cell r="B196">
            <v>0.16666666666666666</v>
          </cell>
          <cell r="C196">
            <v>0.16666666666666666</v>
          </cell>
          <cell r="D196" t="str">
            <v>APM</v>
          </cell>
          <cell r="E196">
            <v>3.125E-2</v>
          </cell>
        </row>
        <row r="197">
          <cell r="A197" t="str">
            <v>H195</v>
          </cell>
          <cell r="B197">
            <v>0.16666666666666666</v>
          </cell>
          <cell r="C197">
            <v>0.16666666666666666</v>
          </cell>
          <cell r="D197" t="str">
            <v>APM</v>
          </cell>
          <cell r="E197">
            <v>3.125E-2</v>
          </cell>
        </row>
        <row r="198">
          <cell r="A198" t="str">
            <v>H196</v>
          </cell>
          <cell r="B198">
            <v>0.16666666666666666</v>
          </cell>
          <cell r="C198">
            <v>0.16666666666666666</v>
          </cell>
          <cell r="D198" t="str">
            <v>APM</v>
          </cell>
          <cell r="E198">
            <v>3.125E-2</v>
          </cell>
        </row>
        <row r="199">
          <cell r="A199" t="str">
            <v>H197</v>
          </cell>
          <cell r="B199">
            <v>0.16666666666666666</v>
          </cell>
          <cell r="C199">
            <v>0.16666666666666666</v>
          </cell>
          <cell r="D199" t="str">
            <v>APM</v>
          </cell>
          <cell r="E199">
            <v>3.125E-2</v>
          </cell>
        </row>
        <row r="200">
          <cell r="A200" t="str">
            <v>H198</v>
          </cell>
          <cell r="B200">
            <v>0.16666666666666666</v>
          </cell>
          <cell r="C200">
            <v>0.16666666666666666</v>
          </cell>
          <cell r="D200" t="str">
            <v>APM</v>
          </cell>
          <cell r="E200">
            <v>3.125E-2</v>
          </cell>
        </row>
        <row r="201">
          <cell r="A201" t="str">
            <v>H199</v>
          </cell>
          <cell r="B201">
            <v>0.16666666666666666</v>
          </cell>
          <cell r="C201">
            <v>0.16666666666666666</v>
          </cell>
          <cell r="D201" t="str">
            <v>APM</v>
          </cell>
          <cell r="E201">
            <v>3.125E-2</v>
          </cell>
        </row>
        <row r="202">
          <cell r="A202" t="str">
            <v>H200</v>
          </cell>
          <cell r="B202">
            <v>0.16666666666666666</v>
          </cell>
          <cell r="C202">
            <v>0.16666666666666666</v>
          </cell>
          <cell r="D202" t="str">
            <v>APM</v>
          </cell>
          <cell r="E202">
            <v>3.125E-2</v>
          </cell>
        </row>
        <row r="203">
          <cell r="A203" t="str">
            <v>H201</v>
          </cell>
          <cell r="B203">
            <v>0.16666666666666666</v>
          </cell>
          <cell r="C203">
            <v>0.16666666666666666</v>
          </cell>
          <cell r="D203" t="str">
            <v>APM</v>
          </cell>
          <cell r="E203">
            <v>6.25E-2</v>
          </cell>
        </row>
        <row r="204">
          <cell r="A204" t="str">
            <v>H202</v>
          </cell>
          <cell r="B204">
            <v>0.16666666666666666</v>
          </cell>
          <cell r="C204">
            <v>0.125</v>
          </cell>
          <cell r="D204" t="str">
            <v>APM</v>
          </cell>
          <cell r="E204">
            <v>3.125E-2</v>
          </cell>
        </row>
        <row r="205">
          <cell r="A205" t="str">
            <v>H203</v>
          </cell>
          <cell r="B205">
            <v>0.16666666666666666</v>
          </cell>
          <cell r="C205">
            <v>0.125</v>
          </cell>
          <cell r="D205" t="str">
            <v>APM</v>
          </cell>
          <cell r="E205">
            <v>3.125E-2</v>
          </cell>
        </row>
        <row r="206">
          <cell r="A206" t="str">
            <v>H204</v>
          </cell>
          <cell r="B206">
            <v>0.16666666666666666</v>
          </cell>
          <cell r="C206">
            <v>0.125</v>
          </cell>
          <cell r="D206" t="str">
            <v>APM</v>
          </cell>
          <cell r="E206">
            <v>3.125E-2</v>
          </cell>
        </row>
        <row r="207">
          <cell r="A207" t="str">
            <v>H205</v>
          </cell>
          <cell r="B207">
            <v>0.16666666666666666</v>
          </cell>
          <cell r="C207">
            <v>0.125</v>
          </cell>
          <cell r="D207" t="str">
            <v>APM</v>
          </cell>
          <cell r="E207">
            <v>3.125E-2</v>
          </cell>
        </row>
        <row r="208">
          <cell r="A208" t="str">
            <v>H206</v>
          </cell>
          <cell r="B208">
            <v>0.16666666666666666</v>
          </cell>
          <cell r="C208">
            <v>0.125</v>
          </cell>
          <cell r="D208" t="str">
            <v>APM</v>
          </cell>
          <cell r="E208">
            <v>3.125E-2</v>
          </cell>
        </row>
        <row r="209">
          <cell r="A209" t="str">
            <v>H207</v>
          </cell>
          <cell r="B209">
            <v>0.16666666666666666</v>
          </cell>
          <cell r="C209">
            <v>0.125</v>
          </cell>
          <cell r="D209" t="str">
            <v>APM</v>
          </cell>
          <cell r="E209">
            <v>3.125E-2</v>
          </cell>
        </row>
        <row r="210">
          <cell r="A210" t="str">
            <v>H208</v>
          </cell>
          <cell r="B210">
            <v>0.16666666666666666</v>
          </cell>
          <cell r="C210">
            <v>0.125</v>
          </cell>
          <cell r="D210" t="str">
            <v>APM</v>
          </cell>
          <cell r="E210">
            <v>3.125E-2</v>
          </cell>
        </row>
        <row r="211">
          <cell r="A211" t="str">
            <v>H209</v>
          </cell>
          <cell r="C211">
            <v>0.33333333333333337</v>
          </cell>
          <cell r="D211" t="str">
            <v>APM</v>
          </cell>
          <cell r="E211">
            <v>0</v>
          </cell>
        </row>
        <row r="212">
          <cell r="A212" t="str">
            <v>H210</v>
          </cell>
          <cell r="C212">
            <v>0.33333333333333326</v>
          </cell>
          <cell r="D212" t="str">
            <v>APM</v>
          </cell>
          <cell r="E212">
            <v>0</v>
          </cell>
        </row>
        <row r="213">
          <cell r="A213" t="str">
            <v>H211</v>
          </cell>
          <cell r="C213">
            <v>0.33333333333333326</v>
          </cell>
          <cell r="D213" t="str">
            <v>APM</v>
          </cell>
          <cell r="E213">
            <v>0</v>
          </cell>
        </row>
        <row r="214">
          <cell r="A214" t="str">
            <v>H212</v>
          </cell>
          <cell r="C214">
            <v>0.33333333333333337</v>
          </cell>
          <cell r="D214" t="str">
            <v>APM</v>
          </cell>
          <cell r="E214">
            <v>0</v>
          </cell>
        </row>
        <row r="215">
          <cell r="A215" t="str">
            <v>H213</v>
          </cell>
          <cell r="C215">
            <v>0.33333333333333326</v>
          </cell>
          <cell r="D215" t="str">
            <v>APM</v>
          </cell>
          <cell r="E215">
            <v>0</v>
          </cell>
        </row>
        <row r="216">
          <cell r="A216" t="str">
            <v>H214</v>
          </cell>
          <cell r="C216">
            <v>0.33333333333333331</v>
          </cell>
          <cell r="D216" t="str">
            <v>APM</v>
          </cell>
          <cell r="E216">
            <v>0</v>
          </cell>
        </row>
        <row r="217">
          <cell r="A217" t="str">
            <v>H215</v>
          </cell>
          <cell r="C217">
            <v>0.33333333333333331</v>
          </cell>
          <cell r="D217" t="str">
            <v>APM</v>
          </cell>
          <cell r="E217">
            <v>0</v>
          </cell>
        </row>
        <row r="218">
          <cell r="A218" t="str">
            <v>H216</v>
          </cell>
          <cell r="C218">
            <v>0.29166666666666663</v>
          </cell>
          <cell r="D218" t="str">
            <v>APM</v>
          </cell>
          <cell r="E218">
            <v>0</v>
          </cell>
        </row>
        <row r="219">
          <cell r="A219" t="str">
            <v>H217</v>
          </cell>
          <cell r="C219">
            <v>0.29166666666666669</v>
          </cell>
          <cell r="D219" t="str">
            <v>APM</v>
          </cell>
          <cell r="E219">
            <v>0</v>
          </cell>
        </row>
        <row r="220">
          <cell r="A220" t="str">
            <v>H218</v>
          </cell>
          <cell r="C220">
            <v>0.29166666666666663</v>
          </cell>
          <cell r="D220" t="str">
            <v>APM</v>
          </cell>
          <cell r="E220">
            <v>0</v>
          </cell>
        </row>
        <row r="221">
          <cell r="A221" t="str">
            <v>H219</v>
          </cell>
          <cell r="C221">
            <v>0.29166666666666669</v>
          </cell>
          <cell r="D221" t="str">
            <v>APM</v>
          </cell>
          <cell r="E221">
            <v>0</v>
          </cell>
        </row>
        <row r="222">
          <cell r="A222" t="str">
            <v>H220</v>
          </cell>
          <cell r="B222">
            <v>0.16666666666666702</v>
          </cell>
          <cell r="D222" t="str">
            <v>MAT</v>
          </cell>
          <cell r="E222">
            <v>0</v>
          </cell>
        </row>
        <row r="223">
          <cell r="A223" t="str">
            <v>H221</v>
          </cell>
          <cell r="B223">
            <v>0.16666666666666702</v>
          </cell>
          <cell r="D223" t="str">
            <v>MAT</v>
          </cell>
          <cell r="E223">
            <v>0</v>
          </cell>
        </row>
        <row r="224">
          <cell r="A224" t="str">
            <v>H222</v>
          </cell>
          <cell r="B224">
            <v>0.16666666666666702</v>
          </cell>
          <cell r="D224" t="str">
            <v>MAT</v>
          </cell>
          <cell r="E224">
            <v>0</v>
          </cell>
        </row>
        <row r="225">
          <cell r="A225" t="str">
            <v>H223</v>
          </cell>
          <cell r="B225">
            <v>0.16666666666666596</v>
          </cell>
          <cell r="D225" t="str">
            <v>MAT</v>
          </cell>
          <cell r="E225">
            <v>0</v>
          </cell>
        </row>
        <row r="226">
          <cell r="A226" t="str">
            <v>H224</v>
          </cell>
          <cell r="B226">
            <v>0.16666666666666702</v>
          </cell>
          <cell r="D226" t="str">
            <v>MAT</v>
          </cell>
          <cell r="E226">
            <v>0</v>
          </cell>
        </row>
        <row r="227">
          <cell r="A227" t="str">
            <v>H225</v>
          </cell>
          <cell r="B227">
            <v>0.16666666666666702</v>
          </cell>
          <cell r="D227" t="str">
            <v>MAT</v>
          </cell>
          <cell r="E227">
            <v>0</v>
          </cell>
        </row>
        <row r="228">
          <cell r="A228" t="str">
            <v>H226</v>
          </cell>
          <cell r="B228">
            <v>0.16666666666666596</v>
          </cell>
          <cell r="D228" t="str">
            <v>MAT</v>
          </cell>
          <cell r="E228">
            <v>0</v>
          </cell>
        </row>
        <row r="229">
          <cell r="A229" t="str">
            <v>H227</v>
          </cell>
          <cell r="B229">
            <v>0.16666666666666602</v>
          </cell>
          <cell r="D229" t="str">
            <v>MAT</v>
          </cell>
          <cell r="E229">
            <v>0</v>
          </cell>
        </row>
        <row r="230">
          <cell r="A230" t="str">
            <v>H228</v>
          </cell>
          <cell r="B230">
            <v>0.16666666666666602</v>
          </cell>
          <cell r="D230" t="str">
            <v>MAT</v>
          </cell>
          <cell r="E230">
            <v>0</v>
          </cell>
        </row>
        <row r="231">
          <cell r="A231" t="str">
            <v>H229</v>
          </cell>
          <cell r="B231">
            <v>0.16666666666666602</v>
          </cell>
          <cell r="D231" t="str">
            <v>MAT</v>
          </cell>
          <cell r="E231">
            <v>0</v>
          </cell>
        </row>
        <row r="232">
          <cell r="A232" t="str">
            <v>H230</v>
          </cell>
          <cell r="B232">
            <v>0.16666666666666596</v>
          </cell>
          <cell r="D232" t="str">
            <v>MAT</v>
          </cell>
          <cell r="E232">
            <v>0</v>
          </cell>
        </row>
        <row r="233">
          <cell r="A233" t="str">
            <v>H231</v>
          </cell>
          <cell r="B233">
            <v>0.16666666666666602</v>
          </cell>
          <cell r="D233" t="str">
            <v>MAT</v>
          </cell>
          <cell r="E233">
            <v>0</v>
          </cell>
        </row>
        <row r="234">
          <cell r="A234" t="str">
            <v>H232</v>
          </cell>
          <cell r="B234">
            <v>0.16666666666666602</v>
          </cell>
          <cell r="D234" t="str">
            <v>MAT</v>
          </cell>
          <cell r="E234">
            <v>0</v>
          </cell>
        </row>
        <row r="235">
          <cell r="A235" t="str">
            <v>H233</v>
          </cell>
          <cell r="B235">
            <v>0.16666666666666596</v>
          </cell>
          <cell r="D235" t="str">
            <v>MAT</v>
          </cell>
          <cell r="E235">
            <v>0</v>
          </cell>
        </row>
        <row r="236">
          <cell r="A236" t="str">
            <v>H234</v>
          </cell>
          <cell r="B236">
            <v>0.16666666666666602</v>
          </cell>
          <cell r="D236" t="str">
            <v>MAT</v>
          </cell>
          <cell r="E236">
            <v>0</v>
          </cell>
        </row>
        <row r="237">
          <cell r="A237" t="str">
            <v>H235</v>
          </cell>
          <cell r="B237">
            <v>0.16666666666666602</v>
          </cell>
          <cell r="D237" t="str">
            <v>MAT</v>
          </cell>
          <cell r="E237">
            <v>0</v>
          </cell>
        </row>
        <row r="238">
          <cell r="A238" t="str">
            <v>H236</v>
          </cell>
          <cell r="C238">
            <v>0.16666666666666596</v>
          </cell>
          <cell r="D238" t="str">
            <v>APM</v>
          </cell>
          <cell r="E238">
            <v>0</v>
          </cell>
        </row>
        <row r="239">
          <cell r="A239" t="str">
            <v>H237</v>
          </cell>
          <cell r="C239">
            <v>0.16666666666666596</v>
          </cell>
          <cell r="D239" t="str">
            <v>APM</v>
          </cell>
          <cell r="E239">
            <v>0</v>
          </cell>
        </row>
        <row r="240">
          <cell r="A240" t="str">
            <v>H238</v>
          </cell>
          <cell r="C240">
            <v>0.16666666666666607</v>
          </cell>
          <cell r="D240" t="str">
            <v>APM</v>
          </cell>
          <cell r="E240">
            <v>0</v>
          </cell>
        </row>
        <row r="241">
          <cell r="A241" t="str">
            <v>H239</v>
          </cell>
          <cell r="C241">
            <v>0.16666666666666596</v>
          </cell>
          <cell r="D241" t="str">
            <v>APM</v>
          </cell>
          <cell r="E241">
            <v>0</v>
          </cell>
        </row>
        <row r="242">
          <cell r="A242" t="str">
            <v>H240</v>
          </cell>
          <cell r="C242">
            <v>0.16666666666666596</v>
          </cell>
          <cell r="D242" t="str">
            <v>APM</v>
          </cell>
          <cell r="E242">
            <v>0</v>
          </cell>
        </row>
        <row r="243">
          <cell r="A243" t="str">
            <v>H241</v>
          </cell>
          <cell r="C243">
            <v>0.16666666666666607</v>
          </cell>
          <cell r="D243" t="str">
            <v>APM</v>
          </cell>
          <cell r="E243">
            <v>0</v>
          </cell>
        </row>
        <row r="244">
          <cell r="A244" t="str">
            <v>H242</v>
          </cell>
          <cell r="C244">
            <v>0.16666666666666596</v>
          </cell>
          <cell r="D244" t="str">
            <v>APM</v>
          </cell>
          <cell r="E244">
            <v>0</v>
          </cell>
        </row>
        <row r="245">
          <cell r="A245" t="str">
            <v>H243</v>
          </cell>
          <cell r="C245">
            <v>0.16666666666666596</v>
          </cell>
          <cell r="D245" t="str">
            <v>APM</v>
          </cell>
          <cell r="E245">
            <v>0</v>
          </cell>
        </row>
        <row r="246">
          <cell r="A246" t="str">
            <v>H244</v>
          </cell>
          <cell r="C246">
            <v>0.16666666666666607</v>
          </cell>
          <cell r="D246" t="str">
            <v>APM</v>
          </cell>
          <cell r="E246">
            <v>0</v>
          </cell>
        </row>
        <row r="247">
          <cell r="A247" t="str">
            <v>H245</v>
          </cell>
          <cell r="C247">
            <v>0.16666666666666596</v>
          </cell>
          <cell r="D247" t="str">
            <v>APM</v>
          </cell>
          <cell r="E247">
            <v>0</v>
          </cell>
        </row>
        <row r="248">
          <cell r="A248" t="str">
            <v>H246</v>
          </cell>
          <cell r="C248">
            <v>0.16666666666666596</v>
          </cell>
          <cell r="D248" t="str">
            <v>APM</v>
          </cell>
          <cell r="E248">
            <v>0</v>
          </cell>
        </row>
        <row r="249">
          <cell r="A249" t="str">
            <v>H247</v>
          </cell>
          <cell r="C249">
            <v>0.16666666666666607</v>
          </cell>
          <cell r="D249" t="str">
            <v>APM</v>
          </cell>
          <cell r="E249">
            <v>0</v>
          </cell>
        </row>
        <row r="250">
          <cell r="A250" t="str">
            <v>H248</v>
          </cell>
          <cell r="C250">
            <v>0.16666666666666596</v>
          </cell>
          <cell r="D250" t="str">
            <v>APM</v>
          </cell>
          <cell r="E250">
            <v>0</v>
          </cell>
        </row>
        <row r="251">
          <cell r="A251" t="str">
            <v>H249</v>
          </cell>
          <cell r="C251">
            <v>0.16666666666666596</v>
          </cell>
          <cell r="D251" t="str">
            <v>APM</v>
          </cell>
          <cell r="E251">
            <v>0</v>
          </cell>
        </row>
        <row r="252">
          <cell r="A252" t="str">
            <v>H250</v>
          </cell>
          <cell r="C252">
            <v>0.16666666666666596</v>
          </cell>
          <cell r="D252" t="str">
            <v>APM</v>
          </cell>
          <cell r="E252">
            <v>0</v>
          </cell>
        </row>
        <row r="253">
          <cell r="A253" t="str">
            <v>H251</v>
          </cell>
          <cell r="C253">
            <v>0.16666666666666607</v>
          </cell>
          <cell r="D253" t="str">
            <v>APM</v>
          </cell>
          <cell r="E253">
            <v>0</v>
          </cell>
        </row>
        <row r="254">
          <cell r="A254" t="str">
            <v>H252</v>
          </cell>
          <cell r="C254">
            <v>0.16666666666666596</v>
          </cell>
          <cell r="D254" t="str">
            <v>APM</v>
          </cell>
          <cell r="E254">
            <v>0</v>
          </cell>
        </row>
        <row r="255">
          <cell r="A255" t="str">
            <v>H253</v>
          </cell>
          <cell r="C255">
            <v>0.16666666666666496</v>
          </cell>
          <cell r="D255" t="str">
            <v>APM</v>
          </cell>
          <cell r="E255">
            <v>0</v>
          </cell>
        </row>
        <row r="256">
          <cell r="A256" t="str">
            <v>H254</v>
          </cell>
          <cell r="C256">
            <v>0.16666666666666541</v>
          </cell>
          <cell r="D256" t="str">
            <v>APM</v>
          </cell>
          <cell r="E256">
            <v>0</v>
          </cell>
        </row>
        <row r="257">
          <cell r="A257" t="str">
            <v>H255</v>
          </cell>
          <cell r="B257">
            <v>0.33333333333333331</v>
          </cell>
          <cell r="D257" t="str">
            <v>MAT</v>
          </cell>
          <cell r="E257">
            <v>0</v>
          </cell>
        </row>
        <row r="258">
          <cell r="A258" t="str">
            <v>H256</v>
          </cell>
          <cell r="B258">
            <v>0.33333333333333337</v>
          </cell>
          <cell r="D258" t="str">
            <v>MAT</v>
          </cell>
          <cell r="E258">
            <v>0</v>
          </cell>
        </row>
        <row r="259">
          <cell r="A259" t="str">
            <v>H257</v>
          </cell>
          <cell r="B259">
            <v>0.33333333333333331</v>
          </cell>
          <cell r="D259" t="str">
            <v>MAT</v>
          </cell>
          <cell r="E259">
            <v>0</v>
          </cell>
        </row>
        <row r="260">
          <cell r="A260" t="str">
            <v>H258</v>
          </cell>
          <cell r="B260">
            <v>0.33333333333333331</v>
          </cell>
          <cell r="D260" t="str">
            <v>MAT</v>
          </cell>
          <cell r="E260">
            <v>0</v>
          </cell>
        </row>
        <row r="261">
          <cell r="A261" t="str">
            <v>H259</v>
          </cell>
          <cell r="B261">
            <v>0.33333333333333337</v>
          </cell>
          <cell r="D261" t="str">
            <v>MAT</v>
          </cell>
          <cell r="E261">
            <v>0</v>
          </cell>
        </row>
        <row r="262">
          <cell r="A262" t="str">
            <v>H260</v>
          </cell>
          <cell r="B262">
            <v>0.33333333333333331</v>
          </cell>
          <cell r="D262" t="str">
            <v>MAT</v>
          </cell>
          <cell r="E262">
            <v>0</v>
          </cell>
        </row>
        <row r="263">
          <cell r="A263" t="str">
            <v>H261</v>
          </cell>
          <cell r="B263">
            <v>0.33333333333333331</v>
          </cell>
          <cell r="D263" t="str">
            <v>MAT</v>
          </cell>
          <cell r="E263">
            <v>0</v>
          </cell>
        </row>
        <row r="264">
          <cell r="A264" t="str">
            <v>H262</v>
          </cell>
          <cell r="C264">
            <v>0.33333333333333337</v>
          </cell>
          <cell r="E264">
            <v>0</v>
          </cell>
        </row>
        <row r="265">
          <cell r="A265" t="str">
            <v>H263</v>
          </cell>
          <cell r="C265">
            <v>0.33333333333333326</v>
          </cell>
          <cell r="E265">
            <v>0</v>
          </cell>
        </row>
        <row r="266">
          <cell r="A266" t="str">
            <v>H264</v>
          </cell>
          <cell r="C266">
            <v>0.33333333333333337</v>
          </cell>
          <cell r="E266">
            <v>0</v>
          </cell>
        </row>
        <row r="267">
          <cell r="A267" t="str">
            <v>H265</v>
          </cell>
          <cell r="C267">
            <v>0.33333333333333337</v>
          </cell>
          <cell r="E267">
            <v>0</v>
          </cell>
        </row>
        <row r="268">
          <cell r="A268" t="str">
            <v>H266</v>
          </cell>
          <cell r="C268">
            <v>0.33333333333333326</v>
          </cell>
          <cell r="E268">
            <v>0</v>
          </cell>
        </row>
        <row r="269">
          <cell r="A269" t="str">
            <v>H267</v>
          </cell>
          <cell r="C269">
            <v>0.33333333333333337</v>
          </cell>
          <cell r="E269">
            <v>0</v>
          </cell>
        </row>
        <row r="270">
          <cell r="A270" t="str">
            <v>H268</v>
          </cell>
          <cell r="C270">
            <v>0.33333333333333337</v>
          </cell>
          <cell r="E270">
            <v>0</v>
          </cell>
        </row>
        <row r="271">
          <cell r="A271" t="str">
            <v>RH</v>
          </cell>
          <cell r="B271" t="str">
            <v>RH</v>
          </cell>
        </row>
        <row r="272">
          <cell r="A272" t="str">
            <v>RC</v>
          </cell>
          <cell r="B272" t="str">
            <v>RC</v>
          </cell>
          <cell r="C272" t="str">
            <v>RC</v>
          </cell>
        </row>
        <row r="273">
          <cell r="A273" t="str">
            <v>JF</v>
          </cell>
          <cell r="B273" t="str">
            <v>JF</v>
          </cell>
        </row>
        <row r="274">
          <cell r="A274" t="str">
            <v>EVEN</v>
          </cell>
          <cell r="B274" t="str">
            <v>EVEN</v>
          </cell>
        </row>
        <row r="275">
          <cell r="A275" t="str">
            <v>JS</v>
          </cell>
          <cell r="B275" t="str">
            <v>JS</v>
          </cell>
        </row>
        <row r="276">
          <cell r="A276" t="str">
            <v>RF</v>
          </cell>
          <cell r="B276" t="str">
            <v>RF</v>
          </cell>
        </row>
        <row r="277">
          <cell r="A277" t="str">
            <v>CP</v>
          </cell>
          <cell r="B277" t="str">
            <v>CP</v>
          </cell>
        </row>
        <row r="278">
          <cell r="A278" t="str">
            <v>AT</v>
          </cell>
          <cell r="B278" t="str">
            <v>AT</v>
          </cell>
        </row>
        <row r="279">
          <cell r="A279" t="str">
            <v>AM</v>
          </cell>
          <cell r="B279" t="str">
            <v>AM</v>
          </cell>
        </row>
        <row r="280">
          <cell r="A280" t="str">
            <v>CPAT</v>
          </cell>
          <cell r="B280" t="str">
            <v>CPAT</v>
          </cell>
        </row>
        <row r="281">
          <cell r="A281" t="str">
            <v>CMAT</v>
          </cell>
          <cell r="B281" t="str">
            <v>CMAT</v>
          </cell>
        </row>
        <row r="282">
          <cell r="A282" t="str">
            <v>ABS</v>
          </cell>
          <cell r="B282" t="str">
            <v>ABS</v>
          </cell>
        </row>
        <row r="283">
          <cell r="A283" t="str">
            <v>FOR</v>
          </cell>
          <cell r="B283" t="str">
            <v>FOR</v>
          </cell>
        </row>
      </sheetData>
      <sheetData sheetId="9"/>
      <sheetData sheetId="10">
        <row r="1">
          <cell r="A1" t="str">
            <v>nonvide</v>
          </cell>
        </row>
        <row r="2">
          <cell r="A2" t="str">
            <v>nonvide</v>
          </cell>
        </row>
        <row r="3">
          <cell r="A3" t="str">
            <v>dimanche</v>
          </cell>
        </row>
        <row r="4">
          <cell r="A4">
            <v>40903</v>
          </cell>
        </row>
        <row r="5">
          <cell r="A5" t="str">
            <v>nonvide</v>
          </cell>
        </row>
        <row r="6">
          <cell r="A6" t="str">
            <v>nonvide</v>
          </cell>
        </row>
        <row r="7">
          <cell r="A7" t="str">
            <v>nonvide</v>
          </cell>
        </row>
        <row r="8">
          <cell r="A8" t="str">
            <v>nonvide</v>
          </cell>
        </row>
        <row r="9">
          <cell r="A9" t="str">
            <v>nonvide</v>
          </cell>
        </row>
        <row r="10">
          <cell r="A10" t="str">
            <v>nonvide</v>
          </cell>
        </row>
        <row r="11">
          <cell r="A11" t="str">
            <v>nonvide</v>
          </cell>
        </row>
        <row r="12">
          <cell r="A12" t="str">
            <v>nonvide</v>
          </cell>
        </row>
        <row r="13">
          <cell r="A13" t="str">
            <v>nonvide</v>
          </cell>
        </row>
        <row r="14">
          <cell r="A14" t="str">
            <v>nonvide</v>
          </cell>
        </row>
        <row r="15">
          <cell r="A15" t="str">
            <v>EMPLOYER</v>
          </cell>
        </row>
        <row r="16">
          <cell r="A16" t="str">
            <v>EMPLOYER</v>
          </cell>
        </row>
        <row r="17">
          <cell r="A17" t="str">
            <v>EMPLOYER</v>
          </cell>
        </row>
        <row r="18">
          <cell r="A18" t="str">
            <v>EMPLOYER</v>
          </cell>
        </row>
        <row r="19">
          <cell r="A19" t="str">
            <v>EMPLOYER</v>
          </cell>
        </row>
        <row r="20">
          <cell r="A20" t="str">
            <v>EMPLOYER</v>
          </cell>
        </row>
        <row r="21">
          <cell r="A21" t="str">
            <v>EMPLOYER</v>
          </cell>
        </row>
        <row r="22">
          <cell r="A22" t="str">
            <v>EMPLOYER</v>
          </cell>
        </row>
        <row r="23">
          <cell r="A23" t="str">
            <v>EMPLOYER</v>
          </cell>
        </row>
        <row r="24">
          <cell r="A24" t="str">
            <v>EMPLOYER</v>
          </cell>
        </row>
        <row r="25">
          <cell r="A25" t="str">
            <v>EMPLOYER</v>
          </cell>
        </row>
        <row r="26">
          <cell r="A26" t="str">
            <v>EMPLOYER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7"/>
      <sheetName val="Feuil8"/>
      <sheetName val="PLANNING"/>
      <sheetName val="HEURESUP"/>
      <sheetName val="Présence resto 31j"/>
      <sheetName val="tableau_JF"/>
      <sheetName val="horraire"/>
      <sheetName val="Accueil (2)"/>
      <sheetName val="Feuil1"/>
      <sheetName val="Bases de calculs"/>
      <sheetName val="BD_planing"/>
      <sheetName val="BD_PLANING_MENSUEL"/>
      <sheetName val="Accueil"/>
      <sheetName val="FAMIANO SEBASTIEN"/>
      <sheetName val="LEGARREC ERWAN"/>
      <sheetName val="MARVAUD BETTY"/>
      <sheetName val="SABLEAU BENOIT"/>
      <sheetName val="BONNEAU MALLORY"/>
      <sheetName val="LAVENANT GUILLAUME"/>
      <sheetName val="CARTON DELPHINE"/>
      <sheetName val="ANCELIN AUDREY"/>
      <sheetName val="DEVESA CELINE"/>
      <sheetName val="EMPLOYER11"/>
      <sheetName val="EMPLOYER12"/>
      <sheetName val="EMPLOYER13"/>
      <sheetName val="EMPLOYER14"/>
      <sheetName val="EMPLOYER15"/>
      <sheetName val="Plannig_et_ RC_auto 2013-201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Extra"/>
      <sheetName val="Déclaration Extra"/>
      <sheetName val="contrat auto"/>
      <sheetName val="fiche Recap extra"/>
      <sheetName val="Nouveau- EXTRA"/>
      <sheetName val="BD extra"/>
      <sheetName val="BD_Mensuel"/>
      <sheetName val="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8"/>
      <sheetName val="PLANING"/>
      <sheetName val="HEURE-SUPP"/>
      <sheetName val="MODIF-PLANING"/>
      <sheetName val="Feuille_Calcul"/>
      <sheetName val="BD-Planing"/>
      <sheetName val="horraire"/>
      <sheetName val="Présence resto 31j"/>
      <sheetName val="tableau_JF"/>
      <sheetName val="Accueil"/>
      <sheetName val="Feuil1"/>
      <sheetName val="Bases de calculs"/>
      <sheetName val="FAMIANO SEBASTIEN"/>
      <sheetName val="LEGARREC ERWAN"/>
      <sheetName val="MARVEAUD BETTY"/>
      <sheetName val="SABLEAU BENOIT"/>
      <sheetName val="BONNEAU MALLORY"/>
      <sheetName val="LAVENANT GUILLAUME"/>
      <sheetName val="CARTON DELPHINE"/>
      <sheetName val="ANCELIN AUDREY"/>
      <sheetName val="DEVESA CELINE"/>
      <sheetName val="ALCARAZ CEDRIC"/>
      <sheetName val="FLAGET ODIN"/>
      <sheetName val="PLANING_VIERGE"/>
      <sheetName val="Feuil4"/>
    </sheetNames>
    <sheetDataSet>
      <sheetData sheetId="0"/>
      <sheetData sheetId="1">
        <row r="20">
          <cell r="B20" t="str">
            <v>H15</v>
          </cell>
          <cell r="D20" t="str">
            <v>H15</v>
          </cell>
          <cell r="F20" t="str">
            <v>H15</v>
          </cell>
          <cell r="H20" t="str">
            <v>H15</v>
          </cell>
          <cell r="J20" t="str">
            <v>H15</v>
          </cell>
          <cell r="L20" t="str">
            <v>RH</v>
          </cell>
          <cell r="N20" t="str">
            <v>RH</v>
          </cell>
          <cell r="P20">
            <v>1.6666666666666665</v>
          </cell>
        </row>
        <row r="21">
          <cell r="P21">
            <v>0</v>
          </cell>
        </row>
        <row r="22">
          <cell r="P22">
            <v>0</v>
          </cell>
        </row>
        <row r="23">
          <cell r="P23">
            <v>1.6666666666666665</v>
          </cell>
        </row>
        <row r="24">
          <cell r="P24">
            <v>0</v>
          </cell>
        </row>
        <row r="25">
          <cell r="P25">
            <v>1.6249999999999998</v>
          </cell>
        </row>
        <row r="26">
          <cell r="P26">
            <v>1.625</v>
          </cell>
        </row>
        <row r="27">
          <cell r="P27">
            <v>0</v>
          </cell>
        </row>
        <row r="29">
          <cell r="P29">
            <v>0</v>
          </cell>
        </row>
        <row r="31">
          <cell r="P31">
            <v>1.6666666666666665</v>
          </cell>
        </row>
        <row r="32">
          <cell r="P32">
            <v>0</v>
          </cell>
        </row>
      </sheetData>
      <sheetData sheetId="2"/>
      <sheetData sheetId="3"/>
      <sheetData sheetId="4"/>
      <sheetData sheetId="5"/>
      <sheetData sheetId="6">
        <row r="1">
          <cell r="A1" t="str">
            <v>designation</v>
          </cell>
          <cell r="B1" t="str">
            <v>nb heure matin</v>
          </cell>
          <cell r="C1" t="str">
            <v>pause</v>
          </cell>
          <cell r="D1" t="str">
            <v>nb heure apm</v>
          </cell>
          <cell r="E1" t="str">
            <v>pause</v>
          </cell>
          <cell r="F1" t="str">
            <v>MAT-APM</v>
          </cell>
        </row>
        <row r="2">
          <cell r="A2" t="str">
            <v>H1</v>
          </cell>
          <cell r="B2">
            <v>0.33333333333333331</v>
          </cell>
          <cell r="C2">
            <v>3.125E-2</v>
          </cell>
          <cell r="F2" t="str">
            <v>MAT</v>
          </cell>
        </row>
        <row r="3">
          <cell r="A3" t="str">
            <v>H2</v>
          </cell>
          <cell r="B3">
            <v>0.33333333333333331</v>
          </cell>
          <cell r="C3">
            <v>3.125E-2</v>
          </cell>
          <cell r="F3" t="str">
            <v>MAT</v>
          </cell>
        </row>
        <row r="4">
          <cell r="A4" t="str">
            <v>H3</v>
          </cell>
          <cell r="B4">
            <v>0.33333333333333331</v>
          </cell>
          <cell r="C4">
            <v>3.125E-2</v>
          </cell>
          <cell r="F4" t="str">
            <v>MAT</v>
          </cell>
        </row>
        <row r="5">
          <cell r="A5" t="str">
            <v>H4</v>
          </cell>
          <cell r="B5">
            <v>0.33333333333333331</v>
          </cell>
          <cell r="C5">
            <v>3.125E-2</v>
          </cell>
          <cell r="F5" t="str">
            <v>MAT</v>
          </cell>
        </row>
        <row r="6">
          <cell r="A6" t="str">
            <v>H5</v>
          </cell>
          <cell r="B6">
            <v>0.33333333333333331</v>
          </cell>
          <cell r="C6">
            <v>3.125E-2</v>
          </cell>
          <cell r="F6" t="str">
            <v>MAT</v>
          </cell>
        </row>
        <row r="7">
          <cell r="A7" t="str">
            <v>H6</v>
          </cell>
          <cell r="B7">
            <v>0.33333333333333331</v>
          </cell>
          <cell r="C7">
            <v>3.125E-2</v>
          </cell>
          <cell r="F7" t="str">
            <v>MAT</v>
          </cell>
        </row>
        <row r="8">
          <cell r="A8" t="str">
            <v>H7</v>
          </cell>
          <cell r="B8">
            <v>0.33333333333333331</v>
          </cell>
          <cell r="C8">
            <v>3.125E-2</v>
          </cell>
          <cell r="F8" t="str">
            <v>MAT</v>
          </cell>
        </row>
        <row r="9">
          <cell r="A9" t="str">
            <v>H8</v>
          </cell>
          <cell r="B9">
            <v>0.33333333333333331</v>
          </cell>
          <cell r="C9">
            <v>3.125E-2</v>
          </cell>
          <cell r="F9" t="str">
            <v>MAT</v>
          </cell>
        </row>
        <row r="10">
          <cell r="A10" t="str">
            <v>H9</v>
          </cell>
          <cell r="B10">
            <v>0.33333333333333331</v>
          </cell>
          <cell r="C10">
            <v>3.125E-2</v>
          </cell>
          <cell r="F10" t="str">
            <v>MAT</v>
          </cell>
        </row>
        <row r="11">
          <cell r="A11" t="str">
            <v>H10</v>
          </cell>
          <cell r="B11">
            <v>0.33333333333333331</v>
          </cell>
          <cell r="C11">
            <v>3.125E-2</v>
          </cell>
          <cell r="F11" t="str">
            <v>MAT</v>
          </cell>
        </row>
        <row r="12">
          <cell r="A12" t="str">
            <v>H11</v>
          </cell>
          <cell r="B12">
            <v>0.33333333333333331</v>
          </cell>
          <cell r="C12">
            <v>3.125E-2</v>
          </cell>
          <cell r="F12" t="str">
            <v>MAT</v>
          </cell>
        </row>
        <row r="13">
          <cell r="A13" t="str">
            <v>H12</v>
          </cell>
          <cell r="B13">
            <v>0.33333333333333331</v>
          </cell>
          <cell r="C13">
            <v>3.125E-2</v>
          </cell>
          <cell r="F13" t="str">
            <v>MAT</v>
          </cell>
        </row>
        <row r="14">
          <cell r="A14" t="str">
            <v>H13</v>
          </cell>
          <cell r="B14">
            <v>0.33333333333333331</v>
          </cell>
          <cell r="C14">
            <v>3.125E-2</v>
          </cell>
          <cell r="F14" t="str">
            <v>MAT</v>
          </cell>
        </row>
        <row r="15">
          <cell r="A15" t="str">
            <v>H14</v>
          </cell>
          <cell r="B15">
            <v>0.33333333333333331</v>
          </cell>
          <cell r="C15">
            <v>3.125E-2</v>
          </cell>
          <cell r="F15" t="str">
            <v>MAT</v>
          </cell>
        </row>
        <row r="16">
          <cell r="A16" t="str">
            <v>H15</v>
          </cell>
          <cell r="B16">
            <v>0.33333333333333331</v>
          </cell>
          <cell r="C16">
            <v>3.125E-2</v>
          </cell>
          <cell r="F16" t="str">
            <v>MAT</v>
          </cell>
        </row>
        <row r="17">
          <cell r="A17" t="str">
            <v>H16</v>
          </cell>
          <cell r="B17">
            <v>0.33333333333333331</v>
          </cell>
          <cell r="C17">
            <v>3.125E-2</v>
          </cell>
          <cell r="F17" t="str">
            <v>MAT</v>
          </cell>
        </row>
        <row r="18">
          <cell r="A18" t="str">
            <v>H17</v>
          </cell>
          <cell r="B18">
            <v>0.33333333333333331</v>
          </cell>
          <cell r="C18">
            <v>3.125E-2</v>
          </cell>
          <cell r="F18" t="str">
            <v>MAT</v>
          </cell>
        </row>
        <row r="19">
          <cell r="A19" t="str">
            <v>H18</v>
          </cell>
          <cell r="B19">
            <v>0.33333333333333331</v>
          </cell>
          <cell r="C19">
            <v>3.125E-2</v>
          </cell>
          <cell r="F19" t="str">
            <v>MAT</v>
          </cell>
        </row>
        <row r="20">
          <cell r="A20" t="str">
            <v>H19</v>
          </cell>
          <cell r="B20">
            <v>0.33333333333333331</v>
          </cell>
          <cell r="C20">
            <v>3.125E-2</v>
          </cell>
          <cell r="F20" t="str">
            <v>MAT</v>
          </cell>
        </row>
        <row r="21">
          <cell r="A21" t="str">
            <v>H20</v>
          </cell>
          <cell r="D21">
            <v>0.33333333333333331</v>
          </cell>
          <cell r="E21">
            <v>3.125E-2</v>
          </cell>
          <cell r="F21" t="str">
            <v>APM</v>
          </cell>
        </row>
        <row r="22">
          <cell r="A22" t="str">
            <v>H21</v>
          </cell>
          <cell r="D22">
            <v>0.33333333333333331</v>
          </cell>
          <cell r="E22">
            <v>3.125E-2</v>
          </cell>
          <cell r="F22" t="str">
            <v>APM</v>
          </cell>
        </row>
        <row r="23">
          <cell r="A23" t="str">
            <v>H22</v>
          </cell>
          <cell r="D23">
            <v>0.33333333333333331</v>
          </cell>
          <cell r="E23">
            <v>3.125E-2</v>
          </cell>
          <cell r="F23" t="str">
            <v>APM</v>
          </cell>
        </row>
        <row r="24">
          <cell r="A24" t="str">
            <v>H23</v>
          </cell>
          <cell r="D24">
            <v>0.33333333333333331</v>
          </cell>
          <cell r="E24">
            <v>3.125E-2</v>
          </cell>
          <cell r="F24" t="str">
            <v>APM</v>
          </cell>
        </row>
        <row r="25">
          <cell r="A25" t="str">
            <v>H24</v>
          </cell>
          <cell r="D25">
            <v>0.33333333333333331</v>
          </cell>
          <cell r="E25">
            <v>3.125E-2</v>
          </cell>
          <cell r="F25" t="str">
            <v>APM</v>
          </cell>
        </row>
        <row r="26">
          <cell r="A26" t="str">
            <v>H25</v>
          </cell>
          <cell r="D26">
            <v>0.33333333333333331</v>
          </cell>
          <cell r="E26">
            <v>3.125E-2</v>
          </cell>
          <cell r="F26" t="str">
            <v>APM</v>
          </cell>
        </row>
        <row r="27">
          <cell r="A27" t="str">
            <v>H26</v>
          </cell>
          <cell r="D27">
            <v>0.33333333333333331</v>
          </cell>
          <cell r="E27">
            <v>3.125E-2</v>
          </cell>
          <cell r="F27" t="str">
            <v>APM</v>
          </cell>
        </row>
        <row r="28">
          <cell r="A28" t="str">
            <v>H27</v>
          </cell>
          <cell r="D28">
            <v>0.33333333333333331</v>
          </cell>
          <cell r="E28">
            <v>3.125E-2</v>
          </cell>
          <cell r="F28" t="str">
            <v>APM</v>
          </cell>
        </row>
        <row r="29">
          <cell r="A29" t="str">
            <v>H28</v>
          </cell>
          <cell r="D29">
            <v>0.33333333333333331</v>
          </cell>
          <cell r="E29">
            <v>3.125E-2</v>
          </cell>
          <cell r="F29" t="str">
            <v>APM</v>
          </cell>
        </row>
        <row r="30">
          <cell r="A30" t="str">
            <v>H29</v>
          </cell>
          <cell r="D30">
            <v>0.33333333333333331</v>
          </cell>
          <cell r="E30">
            <v>3.125E-2</v>
          </cell>
          <cell r="F30" t="str">
            <v>APM</v>
          </cell>
        </row>
        <row r="31">
          <cell r="A31" t="str">
            <v>H30</v>
          </cell>
          <cell r="D31">
            <v>0.33333333333333331</v>
          </cell>
          <cell r="E31">
            <v>3.125E-2</v>
          </cell>
          <cell r="F31" t="str">
            <v>APM</v>
          </cell>
        </row>
        <row r="32">
          <cell r="A32" t="str">
            <v>H31</v>
          </cell>
          <cell r="D32">
            <v>0.33333333333333331</v>
          </cell>
          <cell r="E32">
            <v>3.125E-2</v>
          </cell>
          <cell r="F32" t="str">
            <v>APM</v>
          </cell>
        </row>
        <row r="33">
          <cell r="A33" t="str">
            <v>H32</v>
          </cell>
          <cell r="D33">
            <v>0.33333333333333331</v>
          </cell>
          <cell r="E33">
            <v>3.125E-2</v>
          </cell>
          <cell r="F33" t="str">
            <v>APM</v>
          </cell>
        </row>
        <row r="34">
          <cell r="A34" t="str">
            <v>H33</v>
          </cell>
          <cell r="D34">
            <v>0.33333333333333331</v>
          </cell>
          <cell r="E34">
            <v>3.125E-2</v>
          </cell>
          <cell r="F34" t="str">
            <v>APM</v>
          </cell>
        </row>
        <row r="35">
          <cell r="A35" t="str">
            <v>H34</v>
          </cell>
          <cell r="D35">
            <v>0.33333333333333331</v>
          </cell>
          <cell r="E35">
            <v>3.125E-2</v>
          </cell>
          <cell r="F35" t="str">
            <v>APM</v>
          </cell>
        </row>
        <row r="36">
          <cell r="A36" t="str">
            <v>H35</v>
          </cell>
          <cell r="D36">
            <v>0.33333333333333331</v>
          </cell>
          <cell r="E36">
            <v>3.125E-2</v>
          </cell>
          <cell r="F36" t="str">
            <v>APM</v>
          </cell>
        </row>
        <row r="37">
          <cell r="A37" t="str">
            <v>H36</v>
          </cell>
          <cell r="D37">
            <v>0.33333333333333331</v>
          </cell>
          <cell r="E37">
            <v>3.125E-2</v>
          </cell>
          <cell r="F37" t="str">
            <v>APM</v>
          </cell>
        </row>
        <row r="38">
          <cell r="A38" t="str">
            <v>H37</v>
          </cell>
          <cell r="D38">
            <v>0.33333333333333331</v>
          </cell>
          <cell r="E38">
            <v>3.125E-2</v>
          </cell>
          <cell r="F38" t="str">
            <v>APM</v>
          </cell>
        </row>
        <row r="39">
          <cell r="A39" t="str">
            <v>H38</v>
          </cell>
          <cell r="D39">
            <v>0.33333333333333331</v>
          </cell>
          <cell r="E39">
            <v>3.125E-2</v>
          </cell>
          <cell r="F39" t="str">
            <v>APM</v>
          </cell>
        </row>
        <row r="40">
          <cell r="A40" t="str">
            <v>H39</v>
          </cell>
          <cell r="D40">
            <v>0.33333333333333331</v>
          </cell>
          <cell r="E40">
            <v>3.125E-2</v>
          </cell>
          <cell r="F40" t="str">
            <v>APM</v>
          </cell>
        </row>
        <row r="41">
          <cell r="A41" t="str">
            <v>H40</v>
          </cell>
          <cell r="D41">
            <v>0.33333333333333331</v>
          </cell>
          <cell r="E41">
            <v>3.125E-2</v>
          </cell>
          <cell r="F41" t="str">
            <v>APM</v>
          </cell>
        </row>
        <row r="42">
          <cell r="A42" t="str">
            <v>H41</v>
          </cell>
          <cell r="D42">
            <v>0.33333333333333331</v>
          </cell>
          <cell r="E42">
            <v>3.125E-2</v>
          </cell>
          <cell r="F42" t="str">
            <v>APM</v>
          </cell>
        </row>
        <row r="43">
          <cell r="A43" t="str">
            <v>H42</v>
          </cell>
          <cell r="B43">
            <v>0.29166666666666669</v>
          </cell>
          <cell r="C43">
            <v>3.125E-2</v>
          </cell>
          <cell r="F43" t="str">
            <v>MAT</v>
          </cell>
        </row>
        <row r="44">
          <cell r="A44" t="str">
            <v>H43</v>
          </cell>
          <cell r="B44">
            <v>0.29166666666666669</v>
          </cell>
          <cell r="C44">
            <v>3.125E-2</v>
          </cell>
          <cell r="F44" t="str">
            <v>MAT</v>
          </cell>
        </row>
        <row r="45">
          <cell r="A45" t="str">
            <v>H44</v>
          </cell>
          <cell r="B45">
            <v>0.29166666666666669</v>
          </cell>
          <cell r="C45">
            <v>3.125E-2</v>
          </cell>
          <cell r="F45" t="str">
            <v>MAT</v>
          </cell>
        </row>
        <row r="46">
          <cell r="A46" t="str">
            <v>H45</v>
          </cell>
          <cell r="B46">
            <v>0.29166666666666669</v>
          </cell>
          <cell r="C46">
            <v>3.125E-2</v>
          </cell>
          <cell r="F46" t="str">
            <v>MAT</v>
          </cell>
        </row>
        <row r="47">
          <cell r="A47" t="str">
            <v>H46</v>
          </cell>
          <cell r="B47">
            <v>0.29166666666666669</v>
          </cell>
          <cell r="C47">
            <v>3.125E-2</v>
          </cell>
          <cell r="F47" t="str">
            <v>MAT</v>
          </cell>
        </row>
        <row r="48">
          <cell r="A48" t="str">
            <v>H47</v>
          </cell>
          <cell r="B48">
            <v>0.29166666666666669</v>
          </cell>
          <cell r="C48">
            <v>3.125E-2</v>
          </cell>
          <cell r="F48" t="str">
            <v>MAT</v>
          </cell>
        </row>
        <row r="49">
          <cell r="A49" t="str">
            <v>H48</v>
          </cell>
          <cell r="B49">
            <v>0.29166666666666669</v>
          </cell>
          <cell r="C49">
            <v>3.125E-2</v>
          </cell>
          <cell r="F49" t="str">
            <v>MAT</v>
          </cell>
        </row>
        <row r="50">
          <cell r="A50" t="str">
            <v>H49</v>
          </cell>
          <cell r="B50">
            <v>0.29166666666666669</v>
          </cell>
          <cell r="C50">
            <v>3.125E-2</v>
          </cell>
          <cell r="F50" t="str">
            <v>MAT</v>
          </cell>
        </row>
        <row r="51">
          <cell r="A51" t="str">
            <v>H50</v>
          </cell>
          <cell r="B51">
            <v>0.29166666666666669</v>
          </cell>
          <cell r="C51">
            <v>3.125E-2</v>
          </cell>
          <cell r="F51" t="str">
            <v>MAT</v>
          </cell>
        </row>
        <row r="52">
          <cell r="A52" t="str">
            <v>H51</v>
          </cell>
          <cell r="B52">
            <v>0.29166666666666669</v>
          </cell>
          <cell r="C52">
            <v>3.125E-2</v>
          </cell>
          <cell r="F52" t="str">
            <v>MAT</v>
          </cell>
        </row>
        <row r="53">
          <cell r="A53" t="str">
            <v>H52</v>
          </cell>
          <cell r="B53">
            <v>0.29166666666666669</v>
          </cell>
          <cell r="C53">
            <v>3.125E-2</v>
          </cell>
          <cell r="F53" t="str">
            <v>MAT</v>
          </cell>
        </row>
        <row r="54">
          <cell r="A54" t="str">
            <v>H53</v>
          </cell>
          <cell r="B54">
            <v>0.29166666666666669</v>
          </cell>
          <cell r="C54">
            <v>3.125E-2</v>
          </cell>
          <cell r="F54" t="str">
            <v>MAT</v>
          </cell>
        </row>
        <row r="55">
          <cell r="A55" t="str">
            <v>H54</v>
          </cell>
          <cell r="B55">
            <v>0.29166666666666669</v>
          </cell>
          <cell r="C55">
            <v>3.125E-2</v>
          </cell>
          <cell r="F55" t="str">
            <v>MAT</v>
          </cell>
        </row>
        <row r="56">
          <cell r="A56" t="str">
            <v>H55</v>
          </cell>
          <cell r="B56">
            <v>0.29166666666666669</v>
          </cell>
          <cell r="C56">
            <v>3.125E-2</v>
          </cell>
          <cell r="F56" t="str">
            <v>MAT</v>
          </cell>
        </row>
        <row r="57">
          <cell r="A57" t="str">
            <v>H56</v>
          </cell>
          <cell r="D57">
            <v>0.29166666666666669</v>
          </cell>
          <cell r="E57">
            <v>3.125E-2</v>
          </cell>
          <cell r="F57" t="str">
            <v>APM</v>
          </cell>
        </row>
        <row r="58">
          <cell r="A58" t="str">
            <v>H57</v>
          </cell>
          <cell r="D58">
            <v>0.29166666666666669</v>
          </cell>
          <cell r="E58">
            <v>3.125E-2</v>
          </cell>
          <cell r="F58" t="str">
            <v>APM</v>
          </cell>
        </row>
        <row r="59">
          <cell r="A59" t="str">
            <v>H58</v>
          </cell>
          <cell r="D59">
            <v>0.29166666666666669</v>
          </cell>
          <cell r="E59">
            <v>3.125E-2</v>
          </cell>
          <cell r="F59" t="str">
            <v>APM</v>
          </cell>
        </row>
        <row r="60">
          <cell r="A60" t="str">
            <v>H59</v>
          </cell>
          <cell r="D60">
            <v>0.29166666666666669</v>
          </cell>
          <cell r="E60">
            <v>3.125E-2</v>
          </cell>
          <cell r="F60" t="str">
            <v>APM</v>
          </cell>
        </row>
        <row r="61">
          <cell r="A61" t="str">
            <v>H60</v>
          </cell>
          <cell r="D61">
            <v>0.29166666666666669</v>
          </cell>
          <cell r="E61">
            <v>3.125E-2</v>
          </cell>
          <cell r="F61" t="str">
            <v>APM</v>
          </cell>
        </row>
        <row r="62">
          <cell r="A62" t="str">
            <v>H61</v>
          </cell>
          <cell r="D62">
            <v>0.29166666666666669</v>
          </cell>
          <cell r="E62">
            <v>3.125E-2</v>
          </cell>
          <cell r="F62" t="str">
            <v>APM</v>
          </cell>
        </row>
        <row r="63">
          <cell r="A63" t="str">
            <v>H62</v>
          </cell>
          <cell r="D63">
            <v>0.29166666666666669</v>
          </cell>
          <cell r="E63">
            <v>3.125E-2</v>
          </cell>
          <cell r="F63" t="str">
            <v>APM</v>
          </cell>
        </row>
        <row r="64">
          <cell r="A64" t="str">
            <v>H63</v>
          </cell>
          <cell r="D64">
            <v>0.29166666666666669</v>
          </cell>
          <cell r="E64">
            <v>3.125E-2</v>
          </cell>
          <cell r="F64" t="str">
            <v>APM</v>
          </cell>
        </row>
        <row r="65">
          <cell r="A65" t="str">
            <v>H64</v>
          </cell>
          <cell r="D65">
            <v>0.29166666666666669</v>
          </cell>
          <cell r="E65">
            <v>3.125E-2</v>
          </cell>
          <cell r="F65" t="str">
            <v>APM</v>
          </cell>
        </row>
        <row r="66">
          <cell r="A66" t="str">
            <v>H65</v>
          </cell>
          <cell r="D66">
            <v>0.29166666666666669</v>
          </cell>
          <cell r="E66">
            <v>3.125E-2</v>
          </cell>
          <cell r="F66" t="str">
            <v>APM</v>
          </cell>
        </row>
        <row r="67">
          <cell r="A67" t="str">
            <v>H66</v>
          </cell>
          <cell r="D67">
            <v>0.29166666666666669</v>
          </cell>
          <cell r="E67">
            <v>3.125E-2</v>
          </cell>
          <cell r="F67" t="str">
            <v>APM</v>
          </cell>
        </row>
        <row r="68">
          <cell r="A68" t="str">
            <v>H67</v>
          </cell>
          <cell r="D68">
            <v>0.29166666666666669</v>
          </cell>
          <cell r="E68">
            <v>3.125E-2</v>
          </cell>
          <cell r="F68" t="str">
            <v>APM</v>
          </cell>
        </row>
        <row r="69">
          <cell r="A69" t="str">
            <v>H68</v>
          </cell>
          <cell r="D69">
            <v>0.29166666666666669</v>
          </cell>
          <cell r="E69">
            <v>3.125E-2</v>
          </cell>
          <cell r="F69" t="str">
            <v>APM</v>
          </cell>
        </row>
        <row r="70">
          <cell r="A70" t="str">
            <v>H69</v>
          </cell>
          <cell r="B70">
            <v>0.3125</v>
          </cell>
          <cell r="C70">
            <v>3.125E-2</v>
          </cell>
          <cell r="F70" t="str">
            <v>MAT</v>
          </cell>
        </row>
        <row r="71">
          <cell r="A71" t="str">
            <v>H70</v>
          </cell>
          <cell r="B71">
            <v>0.3125</v>
          </cell>
          <cell r="C71">
            <v>3.125E-2</v>
          </cell>
          <cell r="F71" t="str">
            <v>MAT</v>
          </cell>
        </row>
        <row r="72">
          <cell r="A72" t="str">
            <v>H71</v>
          </cell>
          <cell r="B72">
            <v>0.3125</v>
          </cell>
          <cell r="C72">
            <v>3.125E-2</v>
          </cell>
          <cell r="F72" t="str">
            <v>MAT</v>
          </cell>
        </row>
        <row r="73">
          <cell r="A73" t="str">
            <v>H72</v>
          </cell>
          <cell r="B73">
            <v>0.3125</v>
          </cell>
          <cell r="C73">
            <v>3.125E-2</v>
          </cell>
          <cell r="F73" t="str">
            <v>MAT</v>
          </cell>
        </row>
        <row r="74">
          <cell r="A74" t="str">
            <v>H73</v>
          </cell>
          <cell r="B74">
            <v>0.3125</v>
          </cell>
          <cell r="C74">
            <v>3.125E-2</v>
          </cell>
          <cell r="F74" t="str">
            <v>MAT</v>
          </cell>
        </row>
        <row r="75">
          <cell r="A75" t="str">
            <v>H74</v>
          </cell>
          <cell r="B75">
            <v>0.3125</v>
          </cell>
          <cell r="C75">
            <v>3.125E-2</v>
          </cell>
          <cell r="F75" t="str">
            <v>MAT</v>
          </cell>
        </row>
        <row r="76">
          <cell r="A76" t="str">
            <v>H75</v>
          </cell>
          <cell r="B76">
            <v>0.3125</v>
          </cell>
          <cell r="C76">
            <v>3.125E-2</v>
          </cell>
          <cell r="F76" t="str">
            <v>MAT</v>
          </cell>
        </row>
        <row r="77">
          <cell r="A77" t="str">
            <v>H76</v>
          </cell>
          <cell r="B77">
            <v>0.3125</v>
          </cell>
          <cell r="C77">
            <v>3.125E-2</v>
          </cell>
          <cell r="F77" t="str">
            <v>MAT</v>
          </cell>
        </row>
        <row r="78">
          <cell r="A78" t="str">
            <v>H77</v>
          </cell>
          <cell r="D78">
            <v>0.3125</v>
          </cell>
          <cell r="E78">
            <v>3.125E-2</v>
          </cell>
          <cell r="F78" t="str">
            <v>APM</v>
          </cell>
        </row>
        <row r="79">
          <cell r="A79" t="str">
            <v>H78</v>
          </cell>
          <cell r="D79">
            <v>0.3125</v>
          </cell>
          <cell r="E79">
            <v>3.125E-2</v>
          </cell>
          <cell r="F79" t="str">
            <v>APM</v>
          </cell>
        </row>
        <row r="80">
          <cell r="A80" t="str">
            <v>H79</v>
          </cell>
          <cell r="D80">
            <v>0.3125</v>
          </cell>
          <cell r="E80">
            <v>3.125E-2</v>
          </cell>
          <cell r="F80" t="str">
            <v>APM</v>
          </cell>
        </row>
        <row r="81">
          <cell r="A81" t="str">
            <v>H80</v>
          </cell>
          <cell r="D81">
            <v>0.3125</v>
          </cell>
          <cell r="E81">
            <v>3.125E-2</v>
          </cell>
          <cell r="F81" t="str">
            <v>APM</v>
          </cell>
        </row>
        <row r="82">
          <cell r="A82" t="str">
            <v>H81</v>
          </cell>
          <cell r="D82">
            <v>0.3125</v>
          </cell>
          <cell r="E82">
            <v>3.125E-2</v>
          </cell>
          <cell r="F82" t="str">
            <v>APM</v>
          </cell>
        </row>
        <row r="83">
          <cell r="A83" t="str">
            <v>H82</v>
          </cell>
          <cell r="D83">
            <v>0.3125</v>
          </cell>
          <cell r="E83">
            <v>3.125E-2</v>
          </cell>
          <cell r="F83" t="str">
            <v>APM</v>
          </cell>
        </row>
        <row r="84">
          <cell r="A84" t="str">
            <v>H83</v>
          </cell>
          <cell r="D84">
            <v>0.3125</v>
          </cell>
          <cell r="E84">
            <v>3.125E-2</v>
          </cell>
          <cell r="F84" t="str">
            <v>APM</v>
          </cell>
        </row>
        <row r="85">
          <cell r="A85" t="str">
            <v>H84</v>
          </cell>
          <cell r="D85">
            <v>0.3125</v>
          </cell>
          <cell r="E85">
            <v>3.125E-2</v>
          </cell>
          <cell r="F85" t="str">
            <v>APM</v>
          </cell>
        </row>
        <row r="86">
          <cell r="A86" t="str">
            <v>H85</v>
          </cell>
          <cell r="D86">
            <v>0.3125</v>
          </cell>
          <cell r="E86">
            <v>3.125E-2</v>
          </cell>
          <cell r="F86" t="str">
            <v>APM</v>
          </cell>
        </row>
        <row r="87">
          <cell r="A87" t="str">
            <v>H86</v>
          </cell>
          <cell r="D87">
            <v>0.3125</v>
          </cell>
          <cell r="E87">
            <v>3.125E-2</v>
          </cell>
          <cell r="F87" t="str">
            <v>APM</v>
          </cell>
        </row>
        <row r="88">
          <cell r="A88" t="str">
            <v>H87</v>
          </cell>
          <cell r="D88">
            <v>0.3125</v>
          </cell>
          <cell r="E88">
            <v>3.125E-2</v>
          </cell>
          <cell r="F88" t="str">
            <v>APM</v>
          </cell>
        </row>
        <row r="89">
          <cell r="A89" t="str">
            <v>H88</v>
          </cell>
          <cell r="D89">
            <v>0.3125</v>
          </cell>
          <cell r="E89">
            <v>3.125E-2</v>
          </cell>
          <cell r="F89" t="str">
            <v>APM</v>
          </cell>
        </row>
        <row r="90">
          <cell r="A90" t="str">
            <v>H89</v>
          </cell>
          <cell r="D90">
            <v>0.3125</v>
          </cell>
          <cell r="E90">
            <v>3.125E-2</v>
          </cell>
          <cell r="F90" t="str">
            <v>APM</v>
          </cell>
        </row>
        <row r="91">
          <cell r="A91" t="str">
            <v>H90</v>
          </cell>
          <cell r="D91">
            <v>0.3125</v>
          </cell>
          <cell r="E91">
            <v>3.125E-2</v>
          </cell>
          <cell r="F91" t="str">
            <v>APM</v>
          </cell>
        </row>
        <row r="92">
          <cell r="A92" t="str">
            <v>H91</v>
          </cell>
          <cell r="D92">
            <v>0.3125</v>
          </cell>
          <cell r="E92">
            <v>3.125E-2</v>
          </cell>
          <cell r="F92" t="str">
            <v>APM</v>
          </cell>
        </row>
        <row r="93">
          <cell r="A93" t="str">
            <v>H92</v>
          </cell>
          <cell r="B93">
            <v>0.25</v>
          </cell>
          <cell r="C93">
            <v>3.125E-2</v>
          </cell>
          <cell r="F93" t="str">
            <v>MAT</v>
          </cell>
        </row>
        <row r="94">
          <cell r="A94" t="str">
            <v>H93</v>
          </cell>
          <cell r="B94">
            <v>0.25</v>
          </cell>
          <cell r="C94">
            <v>3.125E-2</v>
          </cell>
          <cell r="F94" t="str">
            <v>MAT</v>
          </cell>
        </row>
        <row r="95">
          <cell r="A95" t="str">
            <v>H94</v>
          </cell>
          <cell r="B95">
            <v>0.25</v>
          </cell>
          <cell r="C95">
            <v>3.125E-2</v>
          </cell>
          <cell r="F95" t="str">
            <v>MAT</v>
          </cell>
        </row>
        <row r="96">
          <cell r="A96" t="str">
            <v>H95</v>
          </cell>
          <cell r="B96">
            <v>0.25</v>
          </cell>
          <cell r="C96">
            <v>3.125E-2</v>
          </cell>
          <cell r="F96" t="str">
            <v>MAT</v>
          </cell>
        </row>
        <row r="97">
          <cell r="A97" t="str">
            <v>H96</v>
          </cell>
          <cell r="B97">
            <v>0.25</v>
          </cell>
          <cell r="C97">
            <v>3.125E-2</v>
          </cell>
          <cell r="F97" t="str">
            <v>MAT</v>
          </cell>
        </row>
        <row r="98">
          <cell r="A98" t="str">
            <v>H97</v>
          </cell>
          <cell r="B98">
            <v>0.25</v>
          </cell>
          <cell r="C98">
            <v>3.125E-2</v>
          </cell>
          <cell r="F98" t="str">
            <v>MAT</v>
          </cell>
        </row>
        <row r="99">
          <cell r="A99" t="str">
            <v>H98</v>
          </cell>
          <cell r="B99">
            <v>0.25</v>
          </cell>
          <cell r="C99">
            <v>3.125E-2</v>
          </cell>
          <cell r="F99" t="str">
            <v>MAT</v>
          </cell>
        </row>
        <row r="100">
          <cell r="A100" t="str">
            <v>H99</v>
          </cell>
          <cell r="B100">
            <v>0.25</v>
          </cell>
          <cell r="C100">
            <v>3.125E-2</v>
          </cell>
          <cell r="F100" t="str">
            <v>MAT</v>
          </cell>
        </row>
        <row r="101">
          <cell r="A101" t="str">
            <v>H100</v>
          </cell>
          <cell r="B101">
            <v>0.25</v>
          </cell>
          <cell r="C101">
            <v>3.125E-2</v>
          </cell>
          <cell r="F101" t="str">
            <v>MAT</v>
          </cell>
        </row>
        <row r="102">
          <cell r="A102" t="str">
            <v>H101</v>
          </cell>
          <cell r="B102">
            <v>0.25</v>
          </cell>
          <cell r="C102">
            <v>3.125E-2</v>
          </cell>
          <cell r="F102" t="str">
            <v>MAT</v>
          </cell>
        </row>
        <row r="103">
          <cell r="A103" t="str">
            <v>H102</v>
          </cell>
          <cell r="B103">
            <v>0.25</v>
          </cell>
          <cell r="C103">
            <v>3.125E-2</v>
          </cell>
          <cell r="F103" t="str">
            <v>MAT</v>
          </cell>
        </row>
        <row r="104">
          <cell r="A104" t="str">
            <v>H103</v>
          </cell>
          <cell r="D104">
            <v>0.25</v>
          </cell>
          <cell r="E104">
            <v>3.125E-2</v>
          </cell>
          <cell r="F104" t="str">
            <v>APM</v>
          </cell>
        </row>
        <row r="105">
          <cell r="A105" t="str">
            <v>H104</v>
          </cell>
          <cell r="D105">
            <v>0.25</v>
          </cell>
          <cell r="E105">
            <v>3.125E-2</v>
          </cell>
          <cell r="F105" t="str">
            <v>APM</v>
          </cell>
        </row>
        <row r="106">
          <cell r="A106" t="str">
            <v>H105</v>
          </cell>
          <cell r="D106">
            <v>0.25</v>
          </cell>
          <cell r="E106">
            <v>3.125E-2</v>
          </cell>
          <cell r="F106" t="str">
            <v>APM</v>
          </cell>
        </row>
        <row r="107">
          <cell r="A107" t="str">
            <v>H106</v>
          </cell>
          <cell r="D107">
            <v>0.25</v>
          </cell>
          <cell r="E107">
            <v>3.125E-2</v>
          </cell>
          <cell r="F107" t="str">
            <v>APM</v>
          </cell>
        </row>
        <row r="108">
          <cell r="A108" t="str">
            <v>H107</v>
          </cell>
          <cell r="D108">
            <v>0.25</v>
          </cell>
          <cell r="E108">
            <v>3.125E-2</v>
          </cell>
          <cell r="F108" t="str">
            <v>APM</v>
          </cell>
        </row>
        <row r="109">
          <cell r="A109" t="str">
            <v>H108</v>
          </cell>
          <cell r="D109">
            <v>0.25</v>
          </cell>
          <cell r="E109">
            <v>3.125E-2</v>
          </cell>
          <cell r="F109" t="str">
            <v>APM</v>
          </cell>
        </row>
        <row r="110">
          <cell r="A110" t="str">
            <v>H109</v>
          </cell>
          <cell r="D110">
            <v>0.25</v>
          </cell>
          <cell r="E110">
            <v>3.125E-2</v>
          </cell>
          <cell r="F110" t="str">
            <v>APM</v>
          </cell>
        </row>
        <row r="111">
          <cell r="A111" t="str">
            <v>H110</v>
          </cell>
          <cell r="D111">
            <v>0.25</v>
          </cell>
          <cell r="E111">
            <v>3.125E-2</v>
          </cell>
          <cell r="F111" t="str">
            <v>APM</v>
          </cell>
        </row>
        <row r="112">
          <cell r="A112" t="str">
            <v>H111</v>
          </cell>
          <cell r="D112">
            <v>0.25</v>
          </cell>
          <cell r="E112">
            <v>3.125E-2</v>
          </cell>
          <cell r="F112" t="str">
            <v>APM</v>
          </cell>
        </row>
        <row r="113">
          <cell r="A113" t="str">
            <v>H112</v>
          </cell>
          <cell r="D113">
            <v>0.25</v>
          </cell>
          <cell r="E113">
            <v>3.125E-2</v>
          </cell>
          <cell r="F113" t="str">
            <v>APM</v>
          </cell>
        </row>
        <row r="114">
          <cell r="A114" t="str">
            <v>H113</v>
          </cell>
          <cell r="D114">
            <v>0.25</v>
          </cell>
          <cell r="E114">
            <v>3.125E-2</v>
          </cell>
          <cell r="F114" t="str">
            <v>APM</v>
          </cell>
        </row>
        <row r="115">
          <cell r="A115" t="str">
            <v>H114</v>
          </cell>
          <cell r="D115">
            <v>0.25</v>
          </cell>
          <cell r="E115">
            <v>3.125E-2</v>
          </cell>
          <cell r="F115" t="str">
            <v>APM</v>
          </cell>
        </row>
        <row r="116">
          <cell r="A116" t="str">
            <v>H115</v>
          </cell>
          <cell r="B116">
            <v>0.20833333333333334</v>
          </cell>
          <cell r="C116">
            <v>3.125E-2</v>
          </cell>
          <cell r="F116" t="str">
            <v>MAT</v>
          </cell>
        </row>
        <row r="117">
          <cell r="A117" t="str">
            <v>H116</v>
          </cell>
          <cell r="B117">
            <v>0.20833333333333334</v>
          </cell>
          <cell r="C117">
            <v>3.125E-2</v>
          </cell>
          <cell r="F117" t="str">
            <v>MAT</v>
          </cell>
        </row>
        <row r="118">
          <cell r="A118" t="str">
            <v>H117</v>
          </cell>
          <cell r="B118">
            <v>0.20833333333333334</v>
          </cell>
          <cell r="C118">
            <v>3.125E-2</v>
          </cell>
          <cell r="F118" t="str">
            <v>MAT</v>
          </cell>
        </row>
        <row r="119">
          <cell r="A119" t="str">
            <v>H118</v>
          </cell>
          <cell r="B119">
            <v>0.20833333333333334</v>
          </cell>
          <cell r="C119">
            <v>3.125E-2</v>
          </cell>
          <cell r="F119" t="str">
            <v>MAT</v>
          </cell>
        </row>
        <row r="120">
          <cell r="A120" t="str">
            <v>H119</v>
          </cell>
          <cell r="B120">
            <v>0.20833333333333334</v>
          </cell>
          <cell r="C120">
            <v>3.125E-2</v>
          </cell>
          <cell r="F120" t="str">
            <v>MAT</v>
          </cell>
        </row>
        <row r="121">
          <cell r="A121" t="str">
            <v>H120</v>
          </cell>
          <cell r="B121">
            <v>0.20833333333333334</v>
          </cell>
          <cell r="C121">
            <v>3.125E-2</v>
          </cell>
          <cell r="F121" t="str">
            <v>MAT</v>
          </cell>
        </row>
        <row r="122">
          <cell r="A122" t="str">
            <v>H121</v>
          </cell>
          <cell r="B122">
            <v>0.20833333333333334</v>
          </cell>
          <cell r="C122">
            <v>3.125E-2</v>
          </cell>
          <cell r="F122" t="str">
            <v>MAT</v>
          </cell>
        </row>
        <row r="123">
          <cell r="A123" t="str">
            <v>H122</v>
          </cell>
          <cell r="B123">
            <v>0.20833333333333334</v>
          </cell>
          <cell r="C123">
            <v>3.125E-2</v>
          </cell>
          <cell r="F123" t="str">
            <v>MAT</v>
          </cell>
        </row>
        <row r="124">
          <cell r="A124" t="str">
            <v>H123</v>
          </cell>
          <cell r="B124">
            <v>0.20833333333333334</v>
          </cell>
          <cell r="C124">
            <v>3.125E-2</v>
          </cell>
          <cell r="F124" t="str">
            <v>MAT</v>
          </cell>
        </row>
        <row r="125">
          <cell r="A125" t="str">
            <v>H124</v>
          </cell>
          <cell r="B125">
            <v>0.20833333333333334</v>
          </cell>
          <cell r="C125">
            <v>3.125E-2</v>
          </cell>
          <cell r="F125" t="str">
            <v>MAT</v>
          </cell>
        </row>
        <row r="126">
          <cell r="A126" t="str">
            <v>H125</v>
          </cell>
          <cell r="B126">
            <v>0.20833333333333334</v>
          </cell>
          <cell r="C126">
            <v>3.125E-2</v>
          </cell>
          <cell r="F126" t="str">
            <v>MAT</v>
          </cell>
        </row>
        <row r="127">
          <cell r="A127" t="str">
            <v>H126</v>
          </cell>
          <cell r="D127">
            <v>0.20833333333333334</v>
          </cell>
          <cell r="E127">
            <v>3.125E-2</v>
          </cell>
          <cell r="F127" t="str">
            <v>APM</v>
          </cell>
        </row>
        <row r="128">
          <cell r="A128" t="str">
            <v>H127</v>
          </cell>
          <cell r="D128">
            <v>0.20833333333333334</v>
          </cell>
          <cell r="E128">
            <v>3.125E-2</v>
          </cell>
          <cell r="F128" t="str">
            <v>APM</v>
          </cell>
        </row>
        <row r="129">
          <cell r="A129" t="str">
            <v>H128</v>
          </cell>
          <cell r="D129">
            <v>0.20833333333333334</v>
          </cell>
          <cell r="E129">
            <v>3.125E-2</v>
          </cell>
          <cell r="F129" t="str">
            <v>APM</v>
          </cell>
        </row>
        <row r="130">
          <cell r="A130" t="str">
            <v>H129</v>
          </cell>
          <cell r="D130">
            <v>0.20833333333333334</v>
          </cell>
          <cell r="E130">
            <v>3.125E-2</v>
          </cell>
          <cell r="F130" t="str">
            <v>APM</v>
          </cell>
        </row>
        <row r="131">
          <cell r="A131" t="str">
            <v>H130</v>
          </cell>
          <cell r="D131">
            <v>0.20833333333333334</v>
          </cell>
          <cell r="E131">
            <v>3.125E-2</v>
          </cell>
          <cell r="F131" t="str">
            <v>APM</v>
          </cell>
        </row>
        <row r="132">
          <cell r="A132" t="str">
            <v>H131</v>
          </cell>
          <cell r="D132">
            <v>0.20833333333333334</v>
          </cell>
          <cell r="E132">
            <v>3.125E-2</v>
          </cell>
          <cell r="F132" t="str">
            <v>APM</v>
          </cell>
        </row>
        <row r="133">
          <cell r="A133" t="str">
            <v>H132</v>
          </cell>
          <cell r="D133">
            <v>0.20833333333333334</v>
          </cell>
          <cell r="E133">
            <v>3.125E-2</v>
          </cell>
          <cell r="F133" t="str">
            <v>APM</v>
          </cell>
        </row>
        <row r="134">
          <cell r="A134" t="str">
            <v>H133</v>
          </cell>
          <cell r="D134">
            <v>0.20833333333333334</v>
          </cell>
          <cell r="E134">
            <v>3.125E-2</v>
          </cell>
          <cell r="F134" t="str">
            <v>APM</v>
          </cell>
        </row>
        <row r="135">
          <cell r="A135" t="str">
            <v>H134</v>
          </cell>
          <cell r="D135">
            <v>0.20833333333333334</v>
          </cell>
          <cell r="E135">
            <v>3.125E-2</v>
          </cell>
          <cell r="F135" t="str">
            <v>APM</v>
          </cell>
        </row>
        <row r="136">
          <cell r="A136" t="str">
            <v>H135</v>
          </cell>
          <cell r="D136">
            <v>0.20833333333333334</v>
          </cell>
          <cell r="E136">
            <v>3.125E-2</v>
          </cell>
          <cell r="F136" t="str">
            <v>APM</v>
          </cell>
        </row>
        <row r="137">
          <cell r="A137" t="str">
            <v>H136</v>
          </cell>
          <cell r="D137">
            <v>0.20833333333333334</v>
          </cell>
          <cell r="E137">
            <v>3.125E-2</v>
          </cell>
          <cell r="F137" t="str">
            <v>APM</v>
          </cell>
        </row>
        <row r="138">
          <cell r="A138" t="str">
            <v>H137</v>
          </cell>
          <cell r="D138">
            <v>0.20833333333333334</v>
          </cell>
          <cell r="E138">
            <v>3.125E-2</v>
          </cell>
          <cell r="F138" t="str">
            <v>APM</v>
          </cell>
        </row>
        <row r="139">
          <cell r="A139" t="str">
            <v>H138</v>
          </cell>
          <cell r="D139">
            <v>0.20833333333333334</v>
          </cell>
          <cell r="E139">
            <v>3.125E-2</v>
          </cell>
          <cell r="F139" t="str">
            <v>APM</v>
          </cell>
        </row>
        <row r="140">
          <cell r="A140" t="str">
            <v>H139</v>
          </cell>
          <cell r="D140">
            <v>0.20833333333333334</v>
          </cell>
          <cell r="E140">
            <v>3.125E-2</v>
          </cell>
          <cell r="F140" t="str">
            <v>APM</v>
          </cell>
        </row>
        <row r="141">
          <cell r="A141" t="str">
            <v>H140</v>
          </cell>
          <cell r="D141">
            <v>0.20833333333333334</v>
          </cell>
          <cell r="E141">
            <v>3.125E-2</v>
          </cell>
          <cell r="F141" t="str">
            <v>APM</v>
          </cell>
        </row>
        <row r="142">
          <cell r="A142" t="str">
            <v>H141</v>
          </cell>
          <cell r="D142">
            <v>0.20833333333333334</v>
          </cell>
          <cell r="E142">
            <v>3.125E-2</v>
          </cell>
          <cell r="F142" t="str">
            <v>APM</v>
          </cell>
        </row>
        <row r="143">
          <cell r="A143" t="str">
            <v>H142</v>
          </cell>
          <cell r="D143">
            <v>0.20833333333333334</v>
          </cell>
          <cell r="E143">
            <v>3.125E-2</v>
          </cell>
          <cell r="F143" t="str">
            <v>APM</v>
          </cell>
        </row>
        <row r="144">
          <cell r="A144" t="str">
            <v>H143</v>
          </cell>
          <cell r="D144">
            <v>0.20833333333333334</v>
          </cell>
          <cell r="E144">
            <v>3.125E-2</v>
          </cell>
          <cell r="F144" t="str">
            <v>APM</v>
          </cell>
        </row>
        <row r="145">
          <cell r="A145" t="str">
            <v>H144</v>
          </cell>
          <cell r="D145">
            <v>0.20833333333333334</v>
          </cell>
          <cell r="E145">
            <v>3.125E-2</v>
          </cell>
          <cell r="F145" t="str">
            <v>APM</v>
          </cell>
        </row>
        <row r="146">
          <cell r="A146" t="str">
            <v>H145</v>
          </cell>
          <cell r="D146">
            <v>0.20833333333333334</v>
          </cell>
          <cell r="E146">
            <v>3.125E-2</v>
          </cell>
          <cell r="F146" t="str">
            <v>APM</v>
          </cell>
        </row>
        <row r="147">
          <cell r="A147" t="str">
            <v>H146</v>
          </cell>
          <cell r="D147">
            <v>0.20833333333333334</v>
          </cell>
          <cell r="E147">
            <v>3.125E-2</v>
          </cell>
          <cell r="F147" t="str">
            <v>APM</v>
          </cell>
        </row>
        <row r="148">
          <cell r="A148" t="str">
            <v>H147</v>
          </cell>
          <cell r="D148">
            <v>0.20833333333333334</v>
          </cell>
          <cell r="E148">
            <v>3.125E-2</v>
          </cell>
          <cell r="F148" t="str">
            <v>APM</v>
          </cell>
        </row>
        <row r="149">
          <cell r="A149" t="str">
            <v>H148</v>
          </cell>
          <cell r="B149">
            <v>0.375</v>
          </cell>
          <cell r="C149">
            <v>3.125E-2</v>
          </cell>
          <cell r="F149" t="str">
            <v>MAT</v>
          </cell>
        </row>
        <row r="150">
          <cell r="A150" t="str">
            <v>H149</v>
          </cell>
          <cell r="B150">
            <v>0.375</v>
          </cell>
          <cell r="C150">
            <v>3.125E-2</v>
          </cell>
          <cell r="F150" t="str">
            <v>MAT</v>
          </cell>
        </row>
        <row r="151">
          <cell r="A151" t="str">
            <v>H150</v>
          </cell>
          <cell r="B151">
            <v>0.375</v>
          </cell>
          <cell r="C151">
            <v>3.125E-2</v>
          </cell>
          <cell r="F151" t="str">
            <v>MAT</v>
          </cell>
        </row>
        <row r="152">
          <cell r="A152" t="str">
            <v>H151</v>
          </cell>
          <cell r="B152">
            <v>0.375</v>
          </cell>
          <cell r="C152">
            <v>3.125E-2</v>
          </cell>
          <cell r="F152" t="str">
            <v>MAT</v>
          </cell>
        </row>
        <row r="153">
          <cell r="A153" t="str">
            <v>H152</v>
          </cell>
          <cell r="B153">
            <v>0.375</v>
          </cell>
          <cell r="C153">
            <v>3.125E-2</v>
          </cell>
          <cell r="F153" t="str">
            <v>MAT</v>
          </cell>
        </row>
        <row r="154">
          <cell r="A154" t="str">
            <v>H153</v>
          </cell>
          <cell r="B154">
            <v>0.375</v>
          </cell>
          <cell r="C154">
            <v>3.125E-2</v>
          </cell>
          <cell r="F154" t="str">
            <v>MAT</v>
          </cell>
        </row>
        <row r="155">
          <cell r="A155" t="str">
            <v>H154</v>
          </cell>
          <cell r="B155">
            <v>0.375</v>
          </cell>
          <cell r="C155">
            <v>3.125E-2</v>
          </cell>
          <cell r="F155" t="str">
            <v>MAT</v>
          </cell>
        </row>
        <row r="156">
          <cell r="A156" t="str">
            <v>H155</v>
          </cell>
          <cell r="B156">
            <v>0.375</v>
          </cell>
          <cell r="C156">
            <v>3.125E-2</v>
          </cell>
          <cell r="F156" t="str">
            <v>MAT</v>
          </cell>
        </row>
        <row r="157">
          <cell r="A157" t="str">
            <v>H156</v>
          </cell>
          <cell r="B157">
            <v>0.375</v>
          </cell>
          <cell r="C157">
            <v>3.125E-2</v>
          </cell>
          <cell r="F157" t="str">
            <v>MAT</v>
          </cell>
        </row>
        <row r="158">
          <cell r="A158" t="str">
            <v>H157</v>
          </cell>
          <cell r="B158">
            <v>0.375</v>
          </cell>
          <cell r="C158">
            <v>3.125E-2</v>
          </cell>
          <cell r="F158" t="str">
            <v>MAT</v>
          </cell>
        </row>
        <row r="159">
          <cell r="A159" t="str">
            <v>H158</v>
          </cell>
          <cell r="D159">
            <v>0.375</v>
          </cell>
          <cell r="E159">
            <v>3.125E-2</v>
          </cell>
          <cell r="F159" t="str">
            <v>APM</v>
          </cell>
        </row>
        <row r="160">
          <cell r="A160" t="str">
            <v>H159</v>
          </cell>
          <cell r="D160">
            <v>0.375</v>
          </cell>
          <cell r="E160">
            <v>3.125E-2</v>
          </cell>
          <cell r="F160" t="str">
            <v>APM</v>
          </cell>
        </row>
        <row r="161">
          <cell r="A161" t="str">
            <v>H160</v>
          </cell>
          <cell r="D161">
            <v>0.375</v>
          </cell>
          <cell r="E161">
            <v>3.125E-2</v>
          </cell>
          <cell r="F161" t="str">
            <v>APM</v>
          </cell>
        </row>
        <row r="162">
          <cell r="A162" t="str">
            <v>H161</v>
          </cell>
          <cell r="D162">
            <v>0.375</v>
          </cell>
          <cell r="E162">
            <v>3.125E-2</v>
          </cell>
          <cell r="F162" t="str">
            <v>APM</v>
          </cell>
        </row>
        <row r="163">
          <cell r="A163" t="str">
            <v>H162</v>
          </cell>
          <cell r="D163">
            <v>0.375</v>
          </cell>
          <cell r="E163">
            <v>3.125E-2</v>
          </cell>
          <cell r="F163" t="str">
            <v>APM</v>
          </cell>
        </row>
        <row r="164">
          <cell r="A164" t="str">
            <v>H163</v>
          </cell>
          <cell r="D164">
            <v>0.375</v>
          </cell>
          <cell r="E164">
            <v>3.125E-2</v>
          </cell>
          <cell r="F164" t="str">
            <v>APM</v>
          </cell>
        </row>
        <row r="165">
          <cell r="A165" t="str">
            <v>H164</v>
          </cell>
          <cell r="D165">
            <v>0.375</v>
          </cell>
          <cell r="E165">
            <v>3.125E-2</v>
          </cell>
          <cell r="F165" t="str">
            <v>APM</v>
          </cell>
        </row>
        <row r="166">
          <cell r="A166" t="str">
            <v>H165</v>
          </cell>
          <cell r="D166">
            <v>0.375</v>
          </cell>
          <cell r="E166">
            <v>3.125E-2</v>
          </cell>
          <cell r="F166" t="str">
            <v>APM</v>
          </cell>
        </row>
        <row r="167">
          <cell r="A167" t="str">
            <v>H166</v>
          </cell>
          <cell r="D167">
            <v>0.375</v>
          </cell>
          <cell r="E167">
            <v>3.125E-2</v>
          </cell>
          <cell r="F167" t="str">
            <v>APM</v>
          </cell>
        </row>
        <row r="168">
          <cell r="A168" t="str">
            <v>H167</v>
          </cell>
          <cell r="D168">
            <v>0.375</v>
          </cell>
          <cell r="E168">
            <v>3.125E-2</v>
          </cell>
          <cell r="F168" t="str">
            <v>APM</v>
          </cell>
        </row>
        <row r="169">
          <cell r="A169" t="str">
            <v>H168</v>
          </cell>
          <cell r="D169">
            <v>0.375</v>
          </cell>
          <cell r="E169">
            <v>3.125E-2</v>
          </cell>
          <cell r="F169" t="str">
            <v>APM</v>
          </cell>
        </row>
        <row r="170">
          <cell r="A170" t="str">
            <v>H169</v>
          </cell>
          <cell r="D170">
            <v>0.375</v>
          </cell>
          <cell r="E170">
            <v>3.125E-2</v>
          </cell>
          <cell r="F170" t="str">
            <v>APM</v>
          </cell>
        </row>
        <row r="171">
          <cell r="A171" t="str">
            <v>H170</v>
          </cell>
          <cell r="D171">
            <v>0.375</v>
          </cell>
          <cell r="E171">
            <v>3.125E-2</v>
          </cell>
          <cell r="F171" t="str">
            <v>APM</v>
          </cell>
        </row>
        <row r="172">
          <cell r="A172" t="str">
            <v>H171</v>
          </cell>
          <cell r="D172">
            <v>0.375</v>
          </cell>
          <cell r="E172">
            <v>3.125E-2</v>
          </cell>
          <cell r="F172" t="str">
            <v>APM</v>
          </cell>
        </row>
        <row r="173">
          <cell r="A173" t="str">
            <v>H172</v>
          </cell>
          <cell r="D173">
            <v>0.375</v>
          </cell>
          <cell r="E173">
            <v>3.125E-2</v>
          </cell>
          <cell r="F173" t="str">
            <v>APM</v>
          </cell>
        </row>
        <row r="174">
          <cell r="A174" t="str">
            <v>H173</v>
          </cell>
          <cell r="B174">
            <v>0.41666666666666669</v>
          </cell>
          <cell r="C174">
            <v>3.125E-2</v>
          </cell>
          <cell r="F174" t="str">
            <v>MAT</v>
          </cell>
        </row>
        <row r="175">
          <cell r="A175" t="str">
            <v>H174</v>
          </cell>
          <cell r="B175">
            <v>0.41666666666666669</v>
          </cell>
          <cell r="C175">
            <v>3.125E-2</v>
          </cell>
          <cell r="F175" t="str">
            <v>MAT</v>
          </cell>
        </row>
        <row r="176">
          <cell r="A176" t="str">
            <v>H175</v>
          </cell>
          <cell r="B176">
            <v>0.41666666666666669</v>
          </cell>
          <cell r="C176">
            <v>3.125E-2</v>
          </cell>
          <cell r="F176" t="str">
            <v>MAT</v>
          </cell>
        </row>
        <row r="177">
          <cell r="A177" t="str">
            <v>H176</v>
          </cell>
          <cell r="B177">
            <v>0.41666666666666669</v>
          </cell>
          <cell r="C177">
            <v>3.125E-2</v>
          </cell>
          <cell r="F177" t="str">
            <v>MAT</v>
          </cell>
        </row>
        <row r="178">
          <cell r="A178" t="str">
            <v>H177</v>
          </cell>
          <cell r="B178">
            <v>0.41666666666666669</v>
          </cell>
          <cell r="C178">
            <v>3.125E-2</v>
          </cell>
          <cell r="F178" t="str">
            <v>MAT</v>
          </cell>
        </row>
        <row r="179">
          <cell r="A179" t="str">
            <v>H178</v>
          </cell>
          <cell r="B179">
            <v>0.41666666666666669</v>
          </cell>
          <cell r="C179">
            <v>3.125E-2</v>
          </cell>
          <cell r="F179" t="str">
            <v>MAT</v>
          </cell>
        </row>
        <row r="180">
          <cell r="A180" t="str">
            <v>H179</v>
          </cell>
          <cell r="B180">
            <v>0.41666666666666669</v>
          </cell>
          <cell r="C180">
            <v>3.125E-2</v>
          </cell>
          <cell r="F180" t="str">
            <v>MAT</v>
          </cell>
        </row>
        <row r="181">
          <cell r="A181" t="str">
            <v>H180</v>
          </cell>
          <cell r="B181">
            <v>0.41666666666666669</v>
          </cell>
          <cell r="C181">
            <v>3.125E-2</v>
          </cell>
          <cell r="F181" t="str">
            <v>MAT</v>
          </cell>
        </row>
        <row r="182">
          <cell r="A182" t="str">
            <v>H181</v>
          </cell>
          <cell r="B182">
            <v>0.41666666666666669</v>
          </cell>
          <cell r="C182">
            <v>3.125E-2</v>
          </cell>
          <cell r="F182" t="str">
            <v>MAT</v>
          </cell>
        </row>
        <row r="183">
          <cell r="A183" t="str">
            <v>H182</v>
          </cell>
          <cell r="B183">
            <v>0.20833333333333334</v>
          </cell>
          <cell r="C183">
            <v>3.125E-2</v>
          </cell>
          <cell r="D183">
            <v>0.20833333333333334</v>
          </cell>
          <cell r="E183">
            <v>3.125E-2</v>
          </cell>
          <cell r="F183" t="str">
            <v>APM</v>
          </cell>
        </row>
        <row r="184">
          <cell r="A184" t="str">
            <v>H183</v>
          </cell>
          <cell r="B184">
            <v>0.20833333333333334</v>
          </cell>
          <cell r="C184">
            <v>3.125E-2</v>
          </cell>
          <cell r="D184">
            <v>0.20833333333333334</v>
          </cell>
          <cell r="E184">
            <v>3.125E-2</v>
          </cell>
          <cell r="F184" t="str">
            <v>APM</v>
          </cell>
        </row>
        <row r="185">
          <cell r="A185" t="str">
            <v>H184</v>
          </cell>
          <cell r="B185">
            <v>0.16666666666666666</v>
          </cell>
          <cell r="C185">
            <v>3.125E-2</v>
          </cell>
          <cell r="D185">
            <v>0.16666666666666666</v>
          </cell>
          <cell r="F185" t="str">
            <v>APM</v>
          </cell>
        </row>
        <row r="186">
          <cell r="A186" t="str">
            <v>H185</v>
          </cell>
          <cell r="B186">
            <v>0.16666666666666666</v>
          </cell>
          <cell r="C186">
            <v>3.125E-2</v>
          </cell>
          <cell r="D186">
            <v>0.16666666666666666</v>
          </cell>
          <cell r="F186" t="str">
            <v>APM</v>
          </cell>
        </row>
        <row r="187">
          <cell r="A187" t="str">
            <v>H186</v>
          </cell>
          <cell r="B187">
            <v>0.16666666666666666</v>
          </cell>
          <cell r="C187">
            <v>3.125E-2</v>
          </cell>
          <cell r="D187">
            <v>0.16666666666666666</v>
          </cell>
          <cell r="F187" t="str">
            <v>APM</v>
          </cell>
        </row>
        <row r="188">
          <cell r="A188" t="str">
            <v>H187</v>
          </cell>
          <cell r="B188">
            <v>0.16666666666666666</v>
          </cell>
          <cell r="C188">
            <v>3.125E-2</v>
          </cell>
          <cell r="D188">
            <v>0.16666666666666666</v>
          </cell>
          <cell r="F188" t="str">
            <v>APM</v>
          </cell>
        </row>
        <row r="189">
          <cell r="A189" t="str">
            <v>H188</v>
          </cell>
          <cell r="B189">
            <v>0.16666666666666666</v>
          </cell>
          <cell r="C189">
            <v>3.125E-2</v>
          </cell>
          <cell r="D189">
            <v>0.16666666666666666</v>
          </cell>
          <cell r="F189" t="str">
            <v>APM</v>
          </cell>
        </row>
        <row r="190">
          <cell r="A190" t="str">
            <v>H189</v>
          </cell>
          <cell r="B190">
            <v>0.16666666666666666</v>
          </cell>
          <cell r="C190">
            <v>3.125E-2</v>
          </cell>
          <cell r="D190">
            <v>0.16666666666666666</v>
          </cell>
          <cell r="F190" t="str">
            <v>APM</v>
          </cell>
        </row>
        <row r="191">
          <cell r="A191" t="str">
            <v>H190</v>
          </cell>
          <cell r="B191">
            <v>0.16666666666666666</v>
          </cell>
          <cell r="C191">
            <v>3.125E-2</v>
          </cell>
          <cell r="D191">
            <v>0.16666666666666666</v>
          </cell>
          <cell r="F191" t="str">
            <v>APM</v>
          </cell>
        </row>
        <row r="192">
          <cell r="A192" t="str">
            <v>H191</v>
          </cell>
          <cell r="B192">
            <v>0.16666666666666666</v>
          </cell>
          <cell r="C192">
            <v>3.125E-2</v>
          </cell>
          <cell r="D192">
            <v>0.16666666666666666</v>
          </cell>
          <cell r="F192" t="str">
            <v>APM</v>
          </cell>
        </row>
        <row r="193">
          <cell r="A193" t="str">
            <v>H192</v>
          </cell>
          <cell r="B193">
            <v>0.16666666666666666</v>
          </cell>
          <cell r="C193">
            <v>3.125E-2</v>
          </cell>
          <cell r="D193">
            <v>0.16666666666666666</v>
          </cell>
          <cell r="F193" t="str">
            <v>APM</v>
          </cell>
        </row>
        <row r="194">
          <cell r="A194" t="str">
            <v>H193</v>
          </cell>
          <cell r="B194">
            <v>0.16666666666666666</v>
          </cell>
          <cell r="C194">
            <v>3.125E-2</v>
          </cell>
          <cell r="D194">
            <v>0.16666666666666666</v>
          </cell>
          <cell r="F194" t="str">
            <v>APM</v>
          </cell>
        </row>
        <row r="195">
          <cell r="A195" t="str">
            <v>H194</v>
          </cell>
          <cell r="B195">
            <v>0.16666666666666666</v>
          </cell>
          <cell r="C195">
            <v>3.125E-2</v>
          </cell>
          <cell r="D195">
            <v>0.16666666666666666</v>
          </cell>
          <cell r="F195" t="str">
            <v>APM</v>
          </cell>
        </row>
        <row r="196">
          <cell r="A196" t="str">
            <v>H195</v>
          </cell>
          <cell r="B196">
            <v>0.16666666666666666</v>
          </cell>
          <cell r="C196">
            <v>3.125E-2</v>
          </cell>
          <cell r="D196">
            <v>0.16666666666666666</v>
          </cell>
          <cell r="F196" t="str">
            <v>APM</v>
          </cell>
        </row>
        <row r="197">
          <cell r="A197" t="str">
            <v>H196</v>
          </cell>
          <cell r="B197">
            <v>0.16666666666666666</v>
          </cell>
          <cell r="C197">
            <v>3.125E-2</v>
          </cell>
          <cell r="D197">
            <v>0.16666666666666666</v>
          </cell>
          <cell r="F197" t="str">
            <v>APM</v>
          </cell>
        </row>
        <row r="198">
          <cell r="A198" t="str">
            <v>H197</v>
          </cell>
          <cell r="B198">
            <v>0.16666666666666666</v>
          </cell>
          <cell r="C198">
            <v>3.125E-2</v>
          </cell>
          <cell r="D198">
            <v>0.16666666666666666</v>
          </cell>
          <cell r="F198" t="str">
            <v>APM</v>
          </cell>
        </row>
        <row r="199">
          <cell r="A199" t="str">
            <v>H198</v>
          </cell>
          <cell r="B199">
            <v>0.16666666666666666</v>
          </cell>
          <cell r="C199">
            <v>3.125E-2</v>
          </cell>
          <cell r="D199">
            <v>0.16666666666666666</v>
          </cell>
          <cell r="F199" t="str">
            <v>APM</v>
          </cell>
        </row>
        <row r="200">
          <cell r="A200" t="str">
            <v>H199</v>
          </cell>
          <cell r="B200">
            <v>0.16666666666666666</v>
          </cell>
          <cell r="C200">
            <v>3.125E-2</v>
          </cell>
          <cell r="D200">
            <v>0.16666666666666666</v>
          </cell>
          <cell r="F200" t="str">
            <v>APM</v>
          </cell>
        </row>
        <row r="201">
          <cell r="A201" t="str">
            <v>H200</v>
          </cell>
          <cell r="B201">
            <v>0.16666666666666666</v>
          </cell>
          <cell r="C201">
            <v>3.125E-2</v>
          </cell>
          <cell r="D201">
            <v>0.16666666666666666</v>
          </cell>
          <cell r="F201" t="str">
            <v>APM</v>
          </cell>
        </row>
        <row r="202">
          <cell r="A202" t="str">
            <v>H201</v>
          </cell>
          <cell r="B202">
            <v>0.16666666666666666</v>
          </cell>
          <cell r="C202">
            <v>3.125E-2</v>
          </cell>
          <cell r="D202">
            <v>0.16666666666666666</v>
          </cell>
          <cell r="E202">
            <v>3.125E-2</v>
          </cell>
          <cell r="F202" t="str">
            <v>APM</v>
          </cell>
        </row>
        <row r="203">
          <cell r="A203" t="str">
            <v>H202</v>
          </cell>
          <cell r="B203">
            <v>0.16666666666666666</v>
          </cell>
          <cell r="C203">
            <v>3.125E-2</v>
          </cell>
          <cell r="D203">
            <v>0.125</v>
          </cell>
          <cell r="F203" t="str">
            <v>APM</v>
          </cell>
        </row>
        <row r="204">
          <cell r="A204" t="str">
            <v>H203</v>
          </cell>
          <cell r="B204">
            <v>0.16666666666666666</v>
          </cell>
          <cell r="C204">
            <v>3.125E-2</v>
          </cell>
          <cell r="D204">
            <v>0.125</v>
          </cell>
          <cell r="F204" t="str">
            <v>APM</v>
          </cell>
        </row>
        <row r="205">
          <cell r="A205" t="str">
            <v>H204</v>
          </cell>
          <cell r="B205">
            <v>0.16666666666666666</v>
          </cell>
          <cell r="C205">
            <v>3.125E-2</v>
          </cell>
          <cell r="D205">
            <v>0.125</v>
          </cell>
          <cell r="F205" t="str">
            <v>APM</v>
          </cell>
        </row>
        <row r="206">
          <cell r="A206" t="str">
            <v>H205</v>
          </cell>
          <cell r="B206">
            <v>0.16666666666666666</v>
          </cell>
          <cell r="C206">
            <v>3.125E-2</v>
          </cell>
          <cell r="D206">
            <v>0.125</v>
          </cell>
          <cell r="F206" t="str">
            <v>APM</v>
          </cell>
        </row>
        <row r="207">
          <cell r="A207" t="str">
            <v>H206</v>
          </cell>
          <cell r="B207">
            <v>0.16666666666666666</v>
          </cell>
          <cell r="C207">
            <v>3.125E-2</v>
          </cell>
          <cell r="D207">
            <v>0.125</v>
          </cell>
          <cell r="F207" t="str">
            <v>APM</v>
          </cell>
        </row>
        <row r="208">
          <cell r="A208" t="str">
            <v>H207</v>
          </cell>
          <cell r="B208">
            <v>0.16666666666666666</v>
          </cell>
          <cell r="C208">
            <v>3.125E-2</v>
          </cell>
          <cell r="D208">
            <v>0.125</v>
          </cell>
          <cell r="F208" t="str">
            <v>APM</v>
          </cell>
        </row>
        <row r="209">
          <cell r="A209" t="str">
            <v>H208</v>
          </cell>
          <cell r="B209">
            <v>0.16666666666666666</v>
          </cell>
          <cell r="C209">
            <v>3.125E-2</v>
          </cell>
          <cell r="D209">
            <v>0.125</v>
          </cell>
          <cell r="F209" t="str">
            <v>APM</v>
          </cell>
        </row>
        <row r="210">
          <cell r="A210" t="str">
            <v>H209</v>
          </cell>
          <cell r="B210">
            <v>0.33333333333333331</v>
          </cell>
          <cell r="F210" t="str">
            <v>MAT</v>
          </cell>
        </row>
        <row r="211">
          <cell r="A211" t="str">
            <v>H210</v>
          </cell>
          <cell r="B211">
            <v>0.33333333333333331</v>
          </cell>
          <cell r="F211" t="str">
            <v>MAT</v>
          </cell>
        </row>
        <row r="212">
          <cell r="A212" t="str">
            <v>H211</v>
          </cell>
          <cell r="B212">
            <v>0.33333333333333331</v>
          </cell>
          <cell r="F212" t="str">
            <v>MAT</v>
          </cell>
        </row>
        <row r="213">
          <cell r="A213" t="str">
            <v>H212</v>
          </cell>
          <cell r="B213">
            <v>0.33333333333333331</v>
          </cell>
          <cell r="F213" t="str">
            <v>MAT</v>
          </cell>
        </row>
        <row r="214">
          <cell r="A214" t="str">
            <v>H213</v>
          </cell>
          <cell r="B214">
            <v>0.33333333333333331</v>
          </cell>
          <cell r="F214" t="str">
            <v>MAT</v>
          </cell>
        </row>
        <row r="215">
          <cell r="A215" t="str">
            <v>H214</v>
          </cell>
          <cell r="B215">
            <v>0.33333333333333331</v>
          </cell>
          <cell r="F215" t="str">
            <v>MAT</v>
          </cell>
        </row>
        <row r="216">
          <cell r="A216" t="str">
            <v>H215</v>
          </cell>
          <cell r="B216">
            <v>0.33333333333333331</v>
          </cell>
          <cell r="F216" t="str">
            <v>MAT</v>
          </cell>
        </row>
        <row r="217">
          <cell r="A217" t="str">
            <v>H216</v>
          </cell>
          <cell r="B217">
            <v>0.29166666666666669</v>
          </cell>
          <cell r="F217" t="str">
            <v>MAT</v>
          </cell>
        </row>
        <row r="218">
          <cell r="A218" t="str">
            <v>H217</v>
          </cell>
          <cell r="B218">
            <v>0.29166666666666669</v>
          </cell>
          <cell r="F218" t="str">
            <v>MAT</v>
          </cell>
        </row>
        <row r="219">
          <cell r="A219" t="str">
            <v>H218</v>
          </cell>
          <cell r="B219">
            <v>0.29166666666666669</v>
          </cell>
          <cell r="F219" t="str">
            <v>MAT</v>
          </cell>
        </row>
        <row r="220">
          <cell r="A220" t="str">
            <v>H219</v>
          </cell>
          <cell r="B220">
            <v>0.29166666666666669</v>
          </cell>
          <cell r="F220" t="str">
            <v>MAT</v>
          </cell>
        </row>
        <row r="221">
          <cell r="A221" t="str">
            <v>H220</v>
          </cell>
          <cell r="B221">
            <v>0.16666666666666666</v>
          </cell>
          <cell r="F221" t="str">
            <v>MAT</v>
          </cell>
        </row>
        <row r="222">
          <cell r="A222" t="str">
            <v>H221</v>
          </cell>
          <cell r="B222">
            <v>0.16666666666666666</v>
          </cell>
          <cell r="F222" t="str">
            <v>MAT</v>
          </cell>
        </row>
        <row r="223">
          <cell r="A223" t="str">
            <v>H222</v>
          </cell>
          <cell r="B223">
            <v>0.16666666666666666</v>
          </cell>
          <cell r="F223" t="str">
            <v>MAT</v>
          </cell>
        </row>
        <row r="224">
          <cell r="A224" t="str">
            <v>H223</v>
          </cell>
          <cell r="B224">
            <v>0.16666666666666666</v>
          </cell>
          <cell r="F224" t="str">
            <v>MAT</v>
          </cell>
        </row>
        <row r="225">
          <cell r="A225" t="str">
            <v>H224</v>
          </cell>
          <cell r="B225">
            <v>0.16666666666666666</v>
          </cell>
          <cell r="F225" t="str">
            <v>MAT</v>
          </cell>
        </row>
        <row r="226">
          <cell r="A226" t="str">
            <v>H225</v>
          </cell>
          <cell r="B226">
            <v>0.16666666666666666</v>
          </cell>
          <cell r="F226" t="str">
            <v>MAT</v>
          </cell>
        </row>
        <row r="227">
          <cell r="A227" t="str">
            <v>H226</v>
          </cell>
          <cell r="B227">
            <v>0.16666666666666666</v>
          </cell>
          <cell r="F227" t="str">
            <v>MAT</v>
          </cell>
        </row>
        <row r="228">
          <cell r="A228" t="str">
            <v>H227</v>
          </cell>
          <cell r="B228">
            <v>0.16666666666666666</v>
          </cell>
          <cell r="F228" t="str">
            <v>MAT</v>
          </cell>
        </row>
        <row r="229">
          <cell r="A229" t="str">
            <v>H228</v>
          </cell>
          <cell r="B229">
            <v>0.16666666666666666</v>
          </cell>
          <cell r="F229" t="str">
            <v>MAT</v>
          </cell>
        </row>
        <row r="230">
          <cell r="A230" t="str">
            <v>H229</v>
          </cell>
          <cell r="B230">
            <v>0.16666666666666666</v>
          </cell>
          <cell r="F230" t="str">
            <v>MAT</v>
          </cell>
        </row>
        <row r="231">
          <cell r="A231" t="str">
            <v>H230</v>
          </cell>
          <cell r="B231">
            <v>0.16666666666666666</v>
          </cell>
          <cell r="F231" t="str">
            <v>MAT</v>
          </cell>
        </row>
        <row r="232">
          <cell r="A232" t="str">
            <v>H231</v>
          </cell>
          <cell r="B232">
            <v>0.16666666666666666</v>
          </cell>
          <cell r="F232" t="str">
            <v>MAT</v>
          </cell>
        </row>
        <row r="233">
          <cell r="A233" t="str">
            <v>H232</v>
          </cell>
          <cell r="B233">
            <v>0.16666666666666666</v>
          </cell>
          <cell r="F233" t="str">
            <v>MAT</v>
          </cell>
        </row>
        <row r="234">
          <cell r="A234" t="str">
            <v>H233</v>
          </cell>
          <cell r="B234">
            <v>0.16666666666666666</v>
          </cell>
          <cell r="F234" t="str">
            <v>MAT</v>
          </cell>
        </row>
        <row r="235">
          <cell r="A235" t="str">
            <v>H234</v>
          </cell>
          <cell r="B235">
            <v>0.16666666666666666</v>
          </cell>
          <cell r="F235" t="str">
            <v>MAT</v>
          </cell>
        </row>
        <row r="236">
          <cell r="A236" t="str">
            <v>H235</v>
          </cell>
          <cell r="B236">
            <v>0.16666666666666666</v>
          </cell>
          <cell r="F236" t="str">
            <v>MAT</v>
          </cell>
        </row>
        <row r="237">
          <cell r="A237" t="str">
            <v>H236</v>
          </cell>
          <cell r="B237">
            <v>0.16666666666666666</v>
          </cell>
          <cell r="F237" t="str">
            <v>MAT</v>
          </cell>
        </row>
        <row r="238">
          <cell r="A238" t="str">
            <v>H237</v>
          </cell>
          <cell r="B238">
            <v>0.16666666666666666</v>
          </cell>
          <cell r="F238" t="str">
            <v>MAT</v>
          </cell>
        </row>
        <row r="239">
          <cell r="A239" t="str">
            <v>H238</v>
          </cell>
          <cell r="B239">
            <v>0.16666666666666666</v>
          </cell>
          <cell r="F239" t="str">
            <v>MAT</v>
          </cell>
        </row>
        <row r="240">
          <cell r="A240" t="str">
            <v>H239</v>
          </cell>
          <cell r="B240">
            <v>0.16666666666666666</v>
          </cell>
          <cell r="F240" t="str">
            <v>MAT</v>
          </cell>
        </row>
        <row r="241">
          <cell r="A241" t="str">
            <v>H240</v>
          </cell>
          <cell r="B241">
            <v>0.16666666666666666</v>
          </cell>
          <cell r="F241" t="str">
            <v>MAT</v>
          </cell>
        </row>
        <row r="242">
          <cell r="A242" t="str">
            <v>H241</v>
          </cell>
          <cell r="B242">
            <v>0.16666666666666666</v>
          </cell>
          <cell r="F242" t="str">
            <v>MAT</v>
          </cell>
        </row>
        <row r="243">
          <cell r="A243" t="str">
            <v>H242</v>
          </cell>
          <cell r="B243">
            <v>0.16666666666666666</v>
          </cell>
          <cell r="F243" t="str">
            <v>MAT</v>
          </cell>
        </row>
        <row r="244">
          <cell r="A244" t="str">
            <v>H243</v>
          </cell>
          <cell r="B244">
            <v>0.16666666666666666</v>
          </cell>
          <cell r="F244" t="str">
            <v>MAT</v>
          </cell>
        </row>
        <row r="245">
          <cell r="A245" t="str">
            <v>H244</v>
          </cell>
          <cell r="B245">
            <v>0.16666666666666666</v>
          </cell>
          <cell r="F245" t="str">
            <v>MAT</v>
          </cell>
        </row>
        <row r="246">
          <cell r="A246" t="str">
            <v>H245</v>
          </cell>
          <cell r="B246">
            <v>0.16666666666666666</v>
          </cell>
          <cell r="F246" t="str">
            <v>MAT</v>
          </cell>
        </row>
        <row r="247">
          <cell r="A247" t="str">
            <v>H246</v>
          </cell>
          <cell r="B247">
            <v>0.16666666666666666</v>
          </cell>
          <cell r="F247" t="str">
            <v>MAT</v>
          </cell>
        </row>
        <row r="248">
          <cell r="A248" t="str">
            <v>H247</v>
          </cell>
          <cell r="B248">
            <v>0.16666666666666666</v>
          </cell>
          <cell r="F248" t="str">
            <v>MAT</v>
          </cell>
        </row>
        <row r="249">
          <cell r="A249" t="str">
            <v>H248</v>
          </cell>
          <cell r="B249">
            <v>0.16666666666666666</v>
          </cell>
          <cell r="F249" t="str">
            <v>MAT</v>
          </cell>
        </row>
        <row r="250">
          <cell r="A250" t="str">
            <v>H249</v>
          </cell>
          <cell r="B250">
            <v>0.16666666666666666</v>
          </cell>
          <cell r="F250" t="str">
            <v>MAT</v>
          </cell>
        </row>
        <row r="251">
          <cell r="A251" t="str">
            <v>H250</v>
          </cell>
          <cell r="B251">
            <v>0.16666666666666666</v>
          </cell>
          <cell r="F251" t="str">
            <v>MAT</v>
          </cell>
        </row>
        <row r="252">
          <cell r="A252" t="str">
            <v>H251</v>
          </cell>
          <cell r="B252">
            <v>0.16666666666666666</v>
          </cell>
          <cell r="F252" t="str">
            <v>MAT</v>
          </cell>
        </row>
        <row r="253">
          <cell r="A253" t="str">
            <v>H252</v>
          </cell>
          <cell r="B253">
            <v>0.16666666666666666</v>
          </cell>
          <cell r="F253" t="str">
            <v>MAT</v>
          </cell>
        </row>
        <row r="254">
          <cell r="A254" t="str">
            <v>H253</v>
          </cell>
          <cell r="B254">
            <v>0.16666666666666666</v>
          </cell>
          <cell r="F254" t="str">
            <v>MAT</v>
          </cell>
        </row>
        <row r="255">
          <cell r="A255" t="str">
            <v>H254</v>
          </cell>
          <cell r="B255">
            <v>0.16666666666666666</v>
          </cell>
          <cell r="F255" t="str">
            <v>MAT</v>
          </cell>
        </row>
        <row r="256">
          <cell r="A256" t="str">
            <v>H255</v>
          </cell>
          <cell r="B256">
            <v>0.33333333333333331</v>
          </cell>
          <cell r="F256" t="str">
            <v>MAT</v>
          </cell>
        </row>
        <row r="257">
          <cell r="A257" t="str">
            <v>H256</v>
          </cell>
          <cell r="B257">
            <v>0.33333333333333331</v>
          </cell>
          <cell r="F257" t="str">
            <v>MAT</v>
          </cell>
        </row>
        <row r="258">
          <cell r="A258" t="str">
            <v>H257</v>
          </cell>
          <cell r="B258">
            <v>0.33333333333333331</v>
          </cell>
          <cell r="F258" t="str">
            <v>MAT</v>
          </cell>
        </row>
        <row r="259">
          <cell r="A259" t="str">
            <v>H258</v>
          </cell>
          <cell r="B259">
            <v>0.33333333333333331</v>
          </cell>
          <cell r="F259" t="str">
            <v>MAT</v>
          </cell>
        </row>
        <row r="260">
          <cell r="A260" t="str">
            <v>H259</v>
          </cell>
          <cell r="B260">
            <v>0.33333333333333331</v>
          </cell>
          <cell r="F260" t="str">
            <v>MAT</v>
          </cell>
        </row>
        <row r="261">
          <cell r="A261" t="str">
            <v>H260</v>
          </cell>
          <cell r="B261">
            <v>0.33333333333333331</v>
          </cell>
          <cell r="F261" t="str">
            <v>MAT</v>
          </cell>
        </row>
        <row r="262">
          <cell r="A262" t="str">
            <v>H261</v>
          </cell>
          <cell r="B262">
            <v>0.33333333333333331</v>
          </cell>
          <cell r="F262" t="str">
            <v>MAT</v>
          </cell>
        </row>
        <row r="263">
          <cell r="A263" t="str">
            <v>H262</v>
          </cell>
          <cell r="B263">
            <v>0.33333333333333331</v>
          </cell>
          <cell r="F263" t="str">
            <v>MAT</v>
          </cell>
        </row>
        <row r="264">
          <cell r="A264" t="str">
            <v>H263</v>
          </cell>
          <cell r="B264">
            <v>0.33333333333333331</v>
          </cell>
          <cell r="F264" t="str">
            <v>MAT</v>
          </cell>
        </row>
        <row r="265">
          <cell r="A265" t="str">
            <v>H264</v>
          </cell>
          <cell r="B265">
            <v>0.33333333333333331</v>
          </cell>
          <cell r="F265" t="str">
            <v>MAT</v>
          </cell>
        </row>
        <row r="266">
          <cell r="A266" t="str">
            <v>H265</v>
          </cell>
          <cell r="B266">
            <v>0.33333333333333331</v>
          </cell>
          <cell r="F266" t="str">
            <v>MAT</v>
          </cell>
        </row>
        <row r="267">
          <cell r="A267" t="str">
            <v>H266</v>
          </cell>
          <cell r="B267">
            <v>0.33333333333333331</v>
          </cell>
          <cell r="F267" t="str">
            <v>MAT</v>
          </cell>
        </row>
        <row r="268">
          <cell r="A268" t="str">
            <v>H267</v>
          </cell>
          <cell r="B268">
            <v>0.33333333333333331</v>
          </cell>
          <cell r="F268" t="str">
            <v>MAT</v>
          </cell>
        </row>
        <row r="269">
          <cell r="A269" t="str">
            <v>H268</v>
          </cell>
          <cell r="B269">
            <v>0.33333333333333331</v>
          </cell>
          <cell r="F269" t="str">
            <v>MAT</v>
          </cell>
        </row>
        <row r="270">
          <cell r="A270" t="str">
            <v>RH</v>
          </cell>
          <cell r="B270" t="str">
            <v>RH</v>
          </cell>
        </row>
        <row r="271">
          <cell r="A271" t="str">
            <v>RC</v>
          </cell>
          <cell r="B271" t="str">
            <v>RC</v>
          </cell>
          <cell r="D271" t="str">
            <v>RC</v>
          </cell>
        </row>
        <row r="272">
          <cell r="A272" t="str">
            <v>JF</v>
          </cell>
          <cell r="B272" t="str">
            <v>JF</v>
          </cell>
        </row>
        <row r="273">
          <cell r="A273" t="str">
            <v>RJF</v>
          </cell>
          <cell r="B273" t="str">
            <v>RJF</v>
          </cell>
        </row>
        <row r="274">
          <cell r="A274" t="str">
            <v>CP</v>
          </cell>
          <cell r="B274" t="str">
            <v>CP</v>
          </cell>
        </row>
        <row r="275">
          <cell r="A275" t="str">
            <v>AT</v>
          </cell>
          <cell r="B275" t="str">
            <v>AT</v>
          </cell>
        </row>
        <row r="276">
          <cell r="A276" t="str">
            <v>AM</v>
          </cell>
          <cell r="B276" t="str">
            <v>AM</v>
          </cell>
        </row>
        <row r="277">
          <cell r="A277" t="str">
            <v>FOR</v>
          </cell>
          <cell r="B277" t="str">
            <v>FOR</v>
          </cell>
        </row>
        <row r="278">
          <cell r="A278" t="str">
            <v>CPAT</v>
          </cell>
          <cell r="B278" t="str">
            <v>CPAT</v>
          </cell>
        </row>
        <row r="279">
          <cell r="A279" t="str">
            <v>JS</v>
          </cell>
          <cell r="B279" t="str">
            <v>JS</v>
          </cell>
        </row>
        <row r="280">
          <cell r="A280" t="str">
            <v>ABS</v>
          </cell>
          <cell r="B280" t="str">
            <v>ABS</v>
          </cell>
        </row>
      </sheetData>
      <sheetData sheetId="7"/>
      <sheetData sheetId="8"/>
      <sheetData sheetId="9"/>
      <sheetData sheetId="10"/>
      <sheetData sheetId="11">
        <row r="3">
          <cell r="L3" t="str">
            <v>01</v>
          </cell>
        </row>
        <row r="4">
          <cell r="L4" t="str">
            <v>02</v>
          </cell>
        </row>
        <row r="5">
          <cell r="L5" t="str">
            <v>03</v>
          </cell>
        </row>
        <row r="6">
          <cell r="L6" t="str">
            <v>04</v>
          </cell>
        </row>
        <row r="7">
          <cell r="L7" t="str">
            <v>05</v>
          </cell>
        </row>
        <row r="8">
          <cell r="L8" t="str">
            <v>06</v>
          </cell>
        </row>
        <row r="9">
          <cell r="L9" t="str">
            <v>07</v>
          </cell>
        </row>
        <row r="10">
          <cell r="L10" t="str">
            <v>08</v>
          </cell>
        </row>
        <row r="11">
          <cell r="L11" t="str">
            <v>09</v>
          </cell>
        </row>
        <row r="12">
          <cell r="L12">
            <v>10</v>
          </cell>
        </row>
        <row r="13">
          <cell r="L13">
            <v>11</v>
          </cell>
        </row>
        <row r="14">
          <cell r="L14">
            <v>12</v>
          </cell>
        </row>
        <row r="15">
          <cell r="L15">
            <v>13</v>
          </cell>
        </row>
        <row r="16">
          <cell r="L16">
            <v>14</v>
          </cell>
        </row>
        <row r="17">
          <cell r="L17">
            <v>15</v>
          </cell>
        </row>
        <row r="18">
          <cell r="L18">
            <v>16</v>
          </cell>
        </row>
        <row r="19">
          <cell r="L19">
            <v>17</v>
          </cell>
        </row>
        <row r="20">
          <cell r="L20">
            <v>18</v>
          </cell>
        </row>
        <row r="21">
          <cell r="L21">
            <v>19</v>
          </cell>
        </row>
        <row r="22">
          <cell r="L22">
            <v>20</v>
          </cell>
        </row>
        <row r="23">
          <cell r="L23">
            <v>21</v>
          </cell>
        </row>
        <row r="24">
          <cell r="L24">
            <v>22</v>
          </cell>
        </row>
        <row r="25">
          <cell r="L25">
            <v>23</v>
          </cell>
        </row>
        <row r="26">
          <cell r="L26">
            <v>24</v>
          </cell>
        </row>
        <row r="27">
          <cell r="L27">
            <v>25</v>
          </cell>
        </row>
        <row r="28">
          <cell r="L28">
            <v>26</v>
          </cell>
        </row>
        <row r="29">
          <cell r="L29">
            <v>27</v>
          </cell>
        </row>
        <row r="30">
          <cell r="L30">
            <v>28</v>
          </cell>
        </row>
        <row r="31">
          <cell r="L31">
            <v>29</v>
          </cell>
        </row>
        <row r="32">
          <cell r="L32">
            <v>30</v>
          </cell>
        </row>
        <row r="33">
          <cell r="L33">
            <v>31</v>
          </cell>
        </row>
        <row r="34">
          <cell r="L34">
            <v>32</v>
          </cell>
        </row>
        <row r="35">
          <cell r="L35">
            <v>33</v>
          </cell>
        </row>
        <row r="36">
          <cell r="L36">
            <v>34</v>
          </cell>
        </row>
        <row r="37">
          <cell r="L37">
            <v>35</v>
          </cell>
        </row>
        <row r="38">
          <cell r="L38">
            <v>36</v>
          </cell>
        </row>
        <row r="39">
          <cell r="L39">
            <v>37</v>
          </cell>
        </row>
        <row r="40">
          <cell r="L40">
            <v>38</v>
          </cell>
        </row>
        <row r="41">
          <cell r="L41">
            <v>39</v>
          </cell>
        </row>
        <row r="42">
          <cell r="L42">
            <v>40</v>
          </cell>
        </row>
        <row r="43">
          <cell r="L43">
            <v>41</v>
          </cell>
        </row>
        <row r="44">
          <cell r="L44">
            <v>42</v>
          </cell>
        </row>
        <row r="45">
          <cell r="L45">
            <v>43</v>
          </cell>
        </row>
        <row r="46">
          <cell r="L46">
            <v>44</v>
          </cell>
        </row>
        <row r="47">
          <cell r="L47">
            <v>45</v>
          </cell>
        </row>
        <row r="48">
          <cell r="L48">
            <v>46</v>
          </cell>
        </row>
        <row r="49">
          <cell r="L49">
            <v>47</v>
          </cell>
        </row>
        <row r="50">
          <cell r="L50">
            <v>48</v>
          </cell>
        </row>
        <row r="51">
          <cell r="L51">
            <v>49</v>
          </cell>
        </row>
        <row r="52">
          <cell r="L52">
            <v>50</v>
          </cell>
        </row>
        <row r="53">
          <cell r="L53">
            <v>51</v>
          </cell>
        </row>
        <row r="54">
          <cell r="L54">
            <v>52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B7412D"/>
  </sheetPr>
  <dimension ref="A1:BT70"/>
  <sheetViews>
    <sheetView showGridLines="0" tabSelected="1" view="pageBreakPreview" topLeftCell="AI37" zoomScale="70" zoomScaleNormal="85" zoomScaleSheetLayoutView="70" zoomScalePageLayoutView="70" workbookViewId="0">
      <selection activeCell="BN47" sqref="BN47"/>
    </sheetView>
  </sheetViews>
  <sheetFormatPr baseColWidth="10" defaultRowHeight="14.5"/>
  <cols>
    <col min="1" max="1" width="11.453125" style="71"/>
    <col min="2" max="2" width="24.7265625" customWidth="1"/>
    <col min="3" max="7" width="7.54296875" customWidth="1"/>
    <col min="8" max="8" width="8.26953125" style="89" customWidth="1"/>
    <col min="9" max="9" width="9.1796875" customWidth="1"/>
    <col min="10" max="11" width="7.54296875" style="89" hidden="1" customWidth="1"/>
    <col min="12" max="16" width="7.54296875" customWidth="1"/>
    <col min="17" max="17" width="9.81640625" style="89" customWidth="1"/>
    <col min="18" max="18" width="7.54296875" customWidth="1"/>
    <col min="19" max="20" width="7.54296875" style="89" hidden="1" customWidth="1"/>
    <col min="21" max="25" width="7.54296875" customWidth="1"/>
    <col min="26" max="26" width="9.81640625" style="89" customWidth="1"/>
    <col min="27" max="27" width="7.54296875" customWidth="1"/>
    <col min="28" max="29" width="7.54296875" style="89" hidden="1" customWidth="1"/>
    <col min="30" max="34" width="7.54296875" customWidth="1"/>
    <col min="35" max="35" width="9.81640625" style="89" customWidth="1"/>
    <col min="36" max="36" width="7.54296875" customWidth="1"/>
    <col min="37" max="38" width="7.54296875" style="89" hidden="1" customWidth="1"/>
    <col min="39" max="43" width="7.54296875" customWidth="1"/>
    <col min="44" max="44" width="9.81640625" style="89" customWidth="1"/>
    <col min="45" max="45" width="7.54296875" customWidth="1"/>
    <col min="46" max="47" width="7.54296875" style="89" hidden="1" customWidth="1"/>
    <col min="48" max="52" width="7.54296875" customWidth="1"/>
    <col min="53" max="53" width="9.81640625" style="89" customWidth="1"/>
    <col min="54" max="54" width="7.54296875" customWidth="1"/>
    <col min="55" max="56" width="7.54296875" style="89" hidden="1" customWidth="1"/>
    <col min="57" max="61" width="7.54296875" customWidth="1"/>
    <col min="62" max="62" width="9.81640625" style="89" customWidth="1"/>
    <col min="63" max="63" width="7.54296875" customWidth="1"/>
    <col min="64" max="65" width="7.54296875" style="89" hidden="1" customWidth="1"/>
    <col min="66" max="66" width="11.7265625" customWidth="1"/>
    <col min="68" max="69" width="3.54296875" customWidth="1"/>
    <col min="70" max="70" width="5.81640625" customWidth="1"/>
  </cols>
  <sheetData>
    <row r="1" spans="2:70">
      <c r="B1" s="6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</row>
    <row r="2" spans="2:70">
      <c r="B2" s="7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</row>
    <row r="3" spans="2:70">
      <c r="B3" s="8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</row>
    <row r="4" spans="2:70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</row>
    <row r="5" spans="2:70" ht="15" customHeight="1">
      <c r="B5" s="177" t="s">
        <v>36</v>
      </c>
      <c r="C5" s="45"/>
      <c r="D5" s="5"/>
      <c r="E5" s="181">
        <v>1</v>
      </c>
      <c r="F5" s="181"/>
      <c r="G5" s="46"/>
      <c r="H5" s="46"/>
      <c r="I5" s="46"/>
      <c r="J5" s="46"/>
      <c r="K5" s="46"/>
      <c r="L5" s="177" t="s">
        <v>37</v>
      </c>
      <c r="M5" s="182">
        <f>VLOOKUP(E5,PARAM_PLANNING!I1:K52,2,FALSE)</f>
        <v>40911</v>
      </c>
      <c r="N5" s="182"/>
      <c r="O5" s="182"/>
      <c r="P5" s="182"/>
      <c r="Q5" s="182"/>
      <c r="R5" s="182"/>
      <c r="S5" s="182"/>
      <c r="T5" s="182"/>
      <c r="U5" s="182"/>
      <c r="V5" s="182"/>
      <c r="W5" s="182"/>
      <c r="X5" s="177" t="s">
        <v>38</v>
      </c>
      <c r="Y5" s="182">
        <f>M5+6</f>
        <v>40917</v>
      </c>
      <c r="Z5" s="182"/>
      <c r="AA5" s="182"/>
      <c r="AB5" s="182"/>
      <c r="AC5" s="182"/>
      <c r="AD5" s="182">
        <f>M5+6</f>
        <v>40917</v>
      </c>
      <c r="AE5" s="182"/>
      <c r="AF5" s="182"/>
      <c r="AG5" s="182"/>
      <c r="AH5" s="182"/>
      <c r="AI5" s="79"/>
      <c r="AJ5" s="5"/>
      <c r="AK5" s="5"/>
      <c r="AL5" s="5"/>
      <c r="AM5" s="5"/>
      <c r="AN5" s="5"/>
      <c r="AO5" s="5"/>
      <c r="AP5" s="5"/>
      <c r="AQ5" s="5"/>
      <c r="AR5" s="79"/>
      <c r="AS5" s="5"/>
      <c r="AT5" s="5"/>
      <c r="AU5" s="5"/>
      <c r="AV5" s="5"/>
      <c r="AW5" s="5"/>
      <c r="AX5" s="5"/>
      <c r="AY5" s="5"/>
      <c r="AZ5" s="5"/>
      <c r="BA5" s="79"/>
      <c r="BB5" s="5"/>
      <c r="BC5" s="5"/>
      <c r="BD5" s="5"/>
      <c r="BE5" s="5"/>
      <c r="BF5" s="5"/>
      <c r="BG5" s="5"/>
      <c r="BH5" s="5"/>
      <c r="BI5" s="5"/>
      <c r="BJ5" s="79"/>
      <c r="BK5" s="5"/>
      <c r="BL5" s="5"/>
      <c r="BM5" s="5"/>
      <c r="BN5" s="5"/>
      <c r="BO5" s="5"/>
      <c r="BP5" s="5"/>
      <c r="BQ5" s="5"/>
      <c r="BR5" s="5"/>
    </row>
    <row r="6" spans="2:70" ht="15" customHeight="1">
      <c r="B6" s="177"/>
      <c r="C6" s="45"/>
      <c r="D6" s="5"/>
      <c r="E6" s="181"/>
      <c r="F6" s="181"/>
      <c r="G6" s="46"/>
      <c r="H6" s="46"/>
      <c r="I6" s="46"/>
      <c r="J6" s="46"/>
      <c r="K6" s="46"/>
      <c r="L6" s="177"/>
      <c r="M6" s="182"/>
      <c r="N6" s="182"/>
      <c r="O6" s="182"/>
      <c r="P6" s="182"/>
      <c r="Q6" s="182"/>
      <c r="R6" s="182"/>
      <c r="S6" s="182"/>
      <c r="T6" s="182"/>
      <c r="U6" s="182"/>
      <c r="V6" s="182"/>
      <c r="W6" s="182"/>
      <c r="X6" s="177"/>
      <c r="Y6" s="182"/>
      <c r="Z6" s="182"/>
      <c r="AA6" s="182"/>
      <c r="AB6" s="182"/>
      <c r="AC6" s="182"/>
      <c r="AD6" s="182"/>
      <c r="AE6" s="182"/>
      <c r="AF6" s="182"/>
      <c r="AG6" s="182"/>
      <c r="AH6" s="182"/>
      <c r="AI6" s="79"/>
      <c r="AJ6" s="5"/>
      <c r="AK6" s="5"/>
      <c r="AL6" s="5"/>
      <c r="AM6" s="5"/>
      <c r="AN6" s="5"/>
      <c r="AO6" s="5"/>
      <c r="AP6" s="5"/>
      <c r="AQ6" s="5"/>
      <c r="AR6" s="79"/>
      <c r="AS6" s="5"/>
      <c r="AT6" s="5"/>
      <c r="AU6" s="5"/>
      <c r="AV6" s="5"/>
      <c r="AW6" s="5"/>
      <c r="AX6" s="5"/>
      <c r="AY6" s="5"/>
      <c r="AZ6" s="5"/>
      <c r="BA6" s="79"/>
      <c r="BB6" s="5"/>
      <c r="BC6" s="5"/>
      <c r="BD6" s="5"/>
      <c r="BE6" s="5"/>
      <c r="BF6" s="5"/>
      <c r="BG6" s="5"/>
      <c r="BH6" s="5"/>
      <c r="BI6" s="5"/>
      <c r="BJ6" s="79"/>
      <c r="BK6" s="5"/>
      <c r="BL6" s="5"/>
      <c r="BM6" s="5"/>
      <c r="BN6" s="5"/>
      <c r="BO6" s="5"/>
      <c r="BP6" s="5"/>
      <c r="BQ6" s="5"/>
      <c r="BR6" s="5"/>
    </row>
    <row r="7" spans="2:70" ht="15" customHeight="1">
      <c r="B7" s="177"/>
      <c r="C7" s="5"/>
      <c r="D7" s="5"/>
      <c r="E7" s="181"/>
      <c r="F7" s="181"/>
      <c r="G7" s="46"/>
      <c r="H7" s="46"/>
      <c r="I7" s="46"/>
      <c r="J7" s="46"/>
      <c r="K7" s="46"/>
      <c r="L7" s="177"/>
      <c r="M7" s="182"/>
      <c r="N7" s="182"/>
      <c r="O7" s="182"/>
      <c r="P7" s="182"/>
      <c r="Q7" s="182"/>
      <c r="R7" s="182"/>
      <c r="S7" s="182"/>
      <c r="T7" s="182"/>
      <c r="U7" s="182"/>
      <c r="V7" s="182"/>
      <c r="W7" s="182"/>
      <c r="X7" s="177"/>
      <c r="Y7" s="182"/>
      <c r="Z7" s="182"/>
      <c r="AA7" s="182"/>
      <c r="AB7" s="182"/>
      <c r="AC7" s="182"/>
      <c r="AD7" s="182"/>
      <c r="AE7" s="182"/>
      <c r="AF7" s="182"/>
      <c r="AG7" s="182"/>
      <c r="AH7" s="182"/>
      <c r="AI7" s="79"/>
      <c r="AJ7" s="5"/>
      <c r="AK7" s="5"/>
      <c r="AL7" s="5"/>
      <c r="AM7" s="5"/>
      <c r="AN7" s="5"/>
      <c r="AO7" s="5"/>
      <c r="AP7" s="5"/>
      <c r="AQ7" s="5"/>
      <c r="AR7" s="79"/>
      <c r="AS7" s="5"/>
      <c r="AT7" s="5"/>
      <c r="AU7" s="5"/>
      <c r="AV7" s="5"/>
      <c r="AW7" s="5"/>
      <c r="AX7" s="5"/>
      <c r="AY7" s="5"/>
      <c r="AZ7" s="5"/>
      <c r="BA7" s="79"/>
      <c r="BB7" s="5"/>
      <c r="BC7" s="5"/>
      <c r="BD7" s="5"/>
      <c r="BE7" s="5"/>
      <c r="BF7" s="5"/>
      <c r="BG7" s="5"/>
      <c r="BH7" s="5"/>
      <c r="BI7" s="5"/>
      <c r="BJ7" s="79"/>
      <c r="BK7" s="5"/>
      <c r="BL7" s="5"/>
      <c r="BM7" s="5"/>
      <c r="BN7" s="5"/>
      <c r="BO7" s="5"/>
      <c r="BP7" s="5"/>
      <c r="BQ7" s="5"/>
      <c r="BR7" s="5"/>
    </row>
    <row r="8" spans="2:70" ht="9" customHeight="1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</row>
    <row r="9" spans="2:70">
      <c r="B9" s="5"/>
      <c r="C9" s="178" t="s">
        <v>9</v>
      </c>
      <c r="D9" s="179"/>
      <c r="E9" s="179"/>
      <c r="F9" s="179"/>
      <c r="G9" s="179"/>
      <c r="H9" s="179"/>
      <c r="I9" s="180"/>
      <c r="J9" s="77"/>
      <c r="K9" s="77"/>
      <c r="L9" s="170" t="s">
        <v>10</v>
      </c>
      <c r="M9" s="171"/>
      <c r="N9" s="171"/>
      <c r="O9" s="171"/>
      <c r="P9" s="171"/>
      <c r="Q9" s="171"/>
      <c r="R9" s="172"/>
      <c r="S9" s="78"/>
      <c r="T9" s="78"/>
      <c r="U9" s="170" t="s">
        <v>11</v>
      </c>
      <c r="V9" s="171"/>
      <c r="W9" s="171"/>
      <c r="X9" s="171"/>
      <c r="Y9" s="171"/>
      <c r="Z9" s="171"/>
      <c r="AA9" s="172"/>
      <c r="AB9" s="78"/>
      <c r="AC9" s="78"/>
      <c r="AD9" s="170" t="s">
        <v>12</v>
      </c>
      <c r="AE9" s="171"/>
      <c r="AF9" s="171"/>
      <c r="AG9" s="171"/>
      <c r="AH9" s="171"/>
      <c r="AI9" s="171"/>
      <c r="AJ9" s="172"/>
      <c r="AK9" s="78"/>
      <c r="AL9" s="78"/>
      <c r="AM9" s="170" t="s">
        <v>13</v>
      </c>
      <c r="AN9" s="171"/>
      <c r="AO9" s="171"/>
      <c r="AP9" s="171"/>
      <c r="AQ9" s="171"/>
      <c r="AR9" s="171"/>
      <c r="AS9" s="172"/>
      <c r="AT9" s="78"/>
      <c r="AU9" s="78"/>
      <c r="AV9" s="170" t="s">
        <v>14</v>
      </c>
      <c r="AW9" s="171"/>
      <c r="AX9" s="171"/>
      <c r="AY9" s="171"/>
      <c r="AZ9" s="171"/>
      <c r="BA9" s="171"/>
      <c r="BB9" s="172"/>
      <c r="BC9" s="78"/>
      <c r="BD9" s="78"/>
      <c r="BE9" s="170" t="s">
        <v>15</v>
      </c>
      <c r="BF9" s="171"/>
      <c r="BG9" s="171"/>
      <c r="BH9" s="171"/>
      <c r="BI9" s="171"/>
      <c r="BJ9" s="171"/>
      <c r="BK9" s="172"/>
      <c r="BL9" s="93"/>
      <c r="BM9" s="93"/>
      <c r="BN9" s="5"/>
      <c r="BO9" s="47" t="s">
        <v>46</v>
      </c>
      <c r="BP9" s="5"/>
      <c r="BQ9" s="5"/>
      <c r="BR9" s="5"/>
    </row>
    <row r="10" spans="2:70">
      <c r="B10" s="173" t="s">
        <v>31</v>
      </c>
      <c r="C10" s="164"/>
      <c r="D10" s="165"/>
      <c r="E10" s="165"/>
      <c r="F10" s="165"/>
      <c r="G10" s="165"/>
      <c r="H10" s="165"/>
      <c r="I10" s="166"/>
      <c r="J10" s="80"/>
      <c r="K10" s="80"/>
      <c r="L10" s="164"/>
      <c r="M10" s="165"/>
      <c r="N10" s="165"/>
      <c r="O10" s="165"/>
      <c r="P10" s="165"/>
      <c r="Q10" s="165"/>
      <c r="R10" s="166"/>
      <c r="S10" s="80"/>
      <c r="T10" s="80"/>
      <c r="U10" s="164"/>
      <c r="V10" s="165"/>
      <c r="W10" s="165"/>
      <c r="X10" s="165"/>
      <c r="Y10" s="165"/>
      <c r="Z10" s="165"/>
      <c r="AA10" s="166"/>
      <c r="AB10" s="80"/>
      <c r="AC10" s="80"/>
      <c r="AD10" s="164"/>
      <c r="AE10" s="165"/>
      <c r="AF10" s="165"/>
      <c r="AG10" s="165"/>
      <c r="AH10" s="165"/>
      <c r="AI10" s="165"/>
      <c r="AJ10" s="166"/>
      <c r="AK10" s="80"/>
      <c r="AL10" s="80"/>
      <c r="AM10" s="164"/>
      <c r="AN10" s="165"/>
      <c r="AO10" s="165"/>
      <c r="AP10" s="165"/>
      <c r="AQ10" s="165"/>
      <c r="AR10" s="165"/>
      <c r="AS10" s="166"/>
      <c r="AT10" s="80"/>
      <c r="AU10" s="80"/>
      <c r="AV10" s="164"/>
      <c r="AW10" s="165"/>
      <c r="AX10" s="165"/>
      <c r="AY10" s="165"/>
      <c r="AZ10" s="165"/>
      <c r="BA10" s="165"/>
      <c r="BB10" s="166"/>
      <c r="BC10" s="80"/>
      <c r="BD10" s="80"/>
      <c r="BE10" s="164"/>
      <c r="BF10" s="165"/>
      <c r="BG10" s="165"/>
      <c r="BH10" s="165"/>
      <c r="BI10" s="165"/>
      <c r="BJ10" s="165"/>
      <c r="BK10" s="166"/>
      <c r="BL10" s="81"/>
      <c r="BM10" s="81"/>
      <c r="BN10" s="5"/>
      <c r="BO10" s="48" t="s">
        <v>42</v>
      </c>
      <c r="BP10" s="5"/>
      <c r="BQ10" s="5"/>
      <c r="BR10" s="5"/>
    </row>
    <row r="11" spans="2:70">
      <c r="B11" s="174"/>
      <c r="C11" s="167"/>
      <c r="D11" s="168"/>
      <c r="E11" s="168"/>
      <c r="F11" s="168"/>
      <c r="G11" s="168"/>
      <c r="H11" s="168"/>
      <c r="I11" s="169"/>
      <c r="J11" s="81"/>
      <c r="K11" s="81"/>
      <c r="L11" s="167"/>
      <c r="M11" s="168"/>
      <c r="N11" s="168"/>
      <c r="O11" s="168"/>
      <c r="P11" s="168"/>
      <c r="Q11" s="168"/>
      <c r="R11" s="169"/>
      <c r="S11" s="81"/>
      <c r="T11" s="81"/>
      <c r="U11" s="167"/>
      <c r="V11" s="168"/>
      <c r="W11" s="168"/>
      <c r="X11" s="168"/>
      <c r="Y11" s="168"/>
      <c r="Z11" s="168"/>
      <c r="AA11" s="169"/>
      <c r="AB11" s="81"/>
      <c r="AC11" s="81"/>
      <c r="AD11" s="167"/>
      <c r="AE11" s="168"/>
      <c r="AF11" s="168"/>
      <c r="AG11" s="168"/>
      <c r="AH11" s="168"/>
      <c r="AI11" s="168"/>
      <c r="AJ11" s="169"/>
      <c r="AK11" s="81"/>
      <c r="AL11" s="81"/>
      <c r="AM11" s="167"/>
      <c r="AN11" s="168"/>
      <c r="AO11" s="168"/>
      <c r="AP11" s="168"/>
      <c r="AQ11" s="168"/>
      <c r="AR11" s="168"/>
      <c r="AS11" s="169"/>
      <c r="AT11" s="81"/>
      <c r="AU11" s="81"/>
      <c r="AV11" s="167"/>
      <c r="AW11" s="168"/>
      <c r="AX11" s="168"/>
      <c r="AY11" s="168"/>
      <c r="AZ11" s="168"/>
      <c r="BA11" s="168"/>
      <c r="BB11" s="169"/>
      <c r="BC11" s="81"/>
      <c r="BD11" s="81"/>
      <c r="BE11" s="167"/>
      <c r="BF11" s="168"/>
      <c r="BG11" s="168"/>
      <c r="BH11" s="168"/>
      <c r="BI11" s="168"/>
      <c r="BJ11" s="168"/>
      <c r="BK11" s="169"/>
      <c r="BL11" s="81"/>
      <c r="BM11" s="81"/>
      <c r="BN11" s="5"/>
      <c r="BO11" s="49" t="s">
        <v>44</v>
      </c>
      <c r="BP11" s="5"/>
      <c r="BQ11" s="5"/>
      <c r="BR11" s="5"/>
    </row>
    <row r="12" spans="2:70">
      <c r="B12" s="174"/>
      <c r="C12" s="167"/>
      <c r="D12" s="168"/>
      <c r="E12" s="168"/>
      <c r="F12" s="168"/>
      <c r="G12" s="168"/>
      <c r="H12" s="168"/>
      <c r="I12" s="169"/>
      <c r="J12" s="81"/>
      <c r="K12" s="81"/>
      <c r="L12" s="167"/>
      <c r="M12" s="168"/>
      <c r="N12" s="168"/>
      <c r="O12" s="168"/>
      <c r="P12" s="168"/>
      <c r="Q12" s="168"/>
      <c r="R12" s="169"/>
      <c r="S12" s="81"/>
      <c r="T12" s="81"/>
      <c r="U12" s="167"/>
      <c r="V12" s="168"/>
      <c r="W12" s="168"/>
      <c r="X12" s="168"/>
      <c r="Y12" s="168"/>
      <c r="Z12" s="168"/>
      <c r="AA12" s="169"/>
      <c r="AB12" s="81"/>
      <c r="AC12" s="81"/>
      <c r="AD12" s="167"/>
      <c r="AE12" s="168"/>
      <c r="AF12" s="168"/>
      <c r="AG12" s="168"/>
      <c r="AH12" s="168"/>
      <c r="AI12" s="168"/>
      <c r="AJ12" s="169"/>
      <c r="AK12" s="81"/>
      <c r="AL12" s="81"/>
      <c r="AM12" s="167"/>
      <c r="AN12" s="168"/>
      <c r="AO12" s="168"/>
      <c r="AP12" s="168"/>
      <c r="AQ12" s="168"/>
      <c r="AR12" s="168"/>
      <c r="AS12" s="169"/>
      <c r="AT12" s="81"/>
      <c r="AU12" s="81"/>
      <c r="AV12" s="167"/>
      <c r="AW12" s="168"/>
      <c r="AX12" s="168"/>
      <c r="AY12" s="168"/>
      <c r="AZ12" s="168"/>
      <c r="BA12" s="168"/>
      <c r="BB12" s="169"/>
      <c r="BC12" s="81"/>
      <c r="BD12" s="81"/>
      <c r="BE12" s="167"/>
      <c r="BF12" s="168"/>
      <c r="BG12" s="168"/>
      <c r="BH12" s="168"/>
      <c r="BI12" s="168"/>
      <c r="BJ12" s="168"/>
      <c r="BK12" s="169"/>
      <c r="BL12" s="81"/>
      <c r="BM12" s="81"/>
      <c r="BN12" s="5"/>
      <c r="BO12" s="50" t="s">
        <v>45</v>
      </c>
      <c r="BP12" s="5"/>
      <c r="BQ12" s="5"/>
      <c r="BR12" s="5"/>
    </row>
    <row r="13" spans="2:70">
      <c r="B13" s="174"/>
      <c r="C13" s="167"/>
      <c r="D13" s="168"/>
      <c r="E13" s="168"/>
      <c r="F13" s="168"/>
      <c r="G13" s="168"/>
      <c r="H13" s="168"/>
      <c r="I13" s="169"/>
      <c r="J13" s="81"/>
      <c r="K13" s="81"/>
      <c r="L13" s="167"/>
      <c r="M13" s="168"/>
      <c r="N13" s="168"/>
      <c r="O13" s="168"/>
      <c r="P13" s="168"/>
      <c r="Q13" s="168"/>
      <c r="R13" s="169"/>
      <c r="S13" s="81"/>
      <c r="T13" s="81"/>
      <c r="U13" s="167"/>
      <c r="V13" s="168"/>
      <c r="W13" s="168"/>
      <c r="X13" s="168"/>
      <c r="Y13" s="168"/>
      <c r="Z13" s="168"/>
      <c r="AA13" s="169"/>
      <c r="AB13" s="81"/>
      <c r="AC13" s="81"/>
      <c r="AD13" s="167"/>
      <c r="AE13" s="168"/>
      <c r="AF13" s="168"/>
      <c r="AG13" s="168"/>
      <c r="AH13" s="168"/>
      <c r="AI13" s="168"/>
      <c r="AJ13" s="169"/>
      <c r="AK13" s="81"/>
      <c r="AL13" s="81"/>
      <c r="AM13" s="167"/>
      <c r="AN13" s="168"/>
      <c r="AO13" s="168"/>
      <c r="AP13" s="168"/>
      <c r="AQ13" s="168"/>
      <c r="AR13" s="168"/>
      <c r="AS13" s="169"/>
      <c r="AT13" s="81"/>
      <c r="AU13" s="81"/>
      <c r="AV13" s="167"/>
      <c r="AW13" s="168"/>
      <c r="AX13" s="168"/>
      <c r="AY13" s="168"/>
      <c r="AZ13" s="168"/>
      <c r="BA13" s="168"/>
      <c r="BB13" s="169"/>
      <c r="BC13" s="81"/>
      <c r="BD13" s="81"/>
      <c r="BE13" s="167"/>
      <c r="BF13" s="168"/>
      <c r="BG13" s="168"/>
      <c r="BH13" s="168"/>
      <c r="BI13" s="168"/>
      <c r="BJ13" s="168"/>
      <c r="BK13" s="169"/>
      <c r="BL13" s="81"/>
      <c r="BM13" s="81"/>
      <c r="BN13" s="5"/>
      <c r="BO13" s="51" t="s">
        <v>41</v>
      </c>
      <c r="BP13" s="5"/>
      <c r="BQ13" s="5"/>
      <c r="BR13" s="5"/>
    </row>
    <row r="14" spans="2:70">
      <c r="B14" s="175"/>
      <c r="C14" s="161"/>
      <c r="D14" s="162"/>
      <c r="E14" s="162"/>
      <c r="F14" s="162"/>
      <c r="G14" s="162"/>
      <c r="H14" s="162"/>
      <c r="I14" s="163"/>
      <c r="J14" s="82"/>
      <c r="K14" s="82"/>
      <c r="L14" s="161"/>
      <c r="M14" s="162"/>
      <c r="N14" s="162"/>
      <c r="O14" s="162"/>
      <c r="P14" s="162"/>
      <c r="Q14" s="162"/>
      <c r="R14" s="163"/>
      <c r="S14" s="82"/>
      <c r="T14" s="82"/>
      <c r="U14" s="161"/>
      <c r="V14" s="162"/>
      <c r="W14" s="162"/>
      <c r="X14" s="162"/>
      <c r="Y14" s="162"/>
      <c r="Z14" s="162"/>
      <c r="AA14" s="163"/>
      <c r="AB14" s="82"/>
      <c r="AC14" s="82"/>
      <c r="AD14" s="161"/>
      <c r="AE14" s="162"/>
      <c r="AF14" s="162"/>
      <c r="AG14" s="162"/>
      <c r="AH14" s="162"/>
      <c r="AI14" s="162"/>
      <c r="AJ14" s="163"/>
      <c r="AK14" s="82"/>
      <c r="AL14" s="82"/>
      <c r="AM14" s="161"/>
      <c r="AN14" s="162"/>
      <c r="AO14" s="162"/>
      <c r="AP14" s="162"/>
      <c r="AQ14" s="162"/>
      <c r="AR14" s="162"/>
      <c r="AS14" s="163"/>
      <c r="AT14" s="82"/>
      <c r="AU14" s="82"/>
      <c r="AV14" s="161"/>
      <c r="AW14" s="162"/>
      <c r="AX14" s="162"/>
      <c r="AY14" s="162"/>
      <c r="AZ14" s="162"/>
      <c r="BA14" s="162"/>
      <c r="BB14" s="163"/>
      <c r="BC14" s="82"/>
      <c r="BD14" s="82"/>
      <c r="BE14" s="161"/>
      <c r="BF14" s="162"/>
      <c r="BG14" s="162"/>
      <c r="BH14" s="162"/>
      <c r="BI14" s="162"/>
      <c r="BJ14" s="162"/>
      <c r="BK14" s="163"/>
      <c r="BL14" s="81"/>
      <c r="BM14" s="81"/>
      <c r="BN14" s="5"/>
      <c r="BO14" s="52" t="s">
        <v>356</v>
      </c>
      <c r="BP14" s="5"/>
      <c r="BQ14" s="5"/>
      <c r="BR14" s="5"/>
    </row>
    <row r="15" spans="2:70">
      <c r="B15" s="173" t="s">
        <v>32</v>
      </c>
      <c r="C15" s="164"/>
      <c r="D15" s="165"/>
      <c r="E15" s="165"/>
      <c r="F15" s="165"/>
      <c r="G15" s="165"/>
      <c r="H15" s="165"/>
      <c r="I15" s="166"/>
      <c r="J15" s="80"/>
      <c r="K15" s="80"/>
      <c r="L15" s="164"/>
      <c r="M15" s="165"/>
      <c r="N15" s="165"/>
      <c r="O15" s="165"/>
      <c r="P15" s="165"/>
      <c r="Q15" s="165"/>
      <c r="R15" s="166"/>
      <c r="S15" s="80"/>
      <c r="T15" s="80"/>
      <c r="U15" s="164"/>
      <c r="V15" s="165"/>
      <c r="W15" s="165"/>
      <c r="X15" s="165"/>
      <c r="Y15" s="165"/>
      <c r="Z15" s="165"/>
      <c r="AA15" s="166"/>
      <c r="AB15" s="80"/>
      <c r="AC15" s="80"/>
      <c r="AD15" s="164"/>
      <c r="AE15" s="165"/>
      <c r="AF15" s="165"/>
      <c r="AG15" s="165"/>
      <c r="AH15" s="165"/>
      <c r="AI15" s="165"/>
      <c r="AJ15" s="166"/>
      <c r="AK15" s="80"/>
      <c r="AL15" s="80"/>
      <c r="AM15" s="164"/>
      <c r="AN15" s="165"/>
      <c r="AO15" s="165"/>
      <c r="AP15" s="165"/>
      <c r="AQ15" s="165"/>
      <c r="AR15" s="165"/>
      <c r="AS15" s="166"/>
      <c r="AT15" s="80"/>
      <c r="AU15" s="80"/>
      <c r="AV15" s="164"/>
      <c r="AW15" s="165"/>
      <c r="AX15" s="165"/>
      <c r="AY15" s="165"/>
      <c r="AZ15" s="165"/>
      <c r="BA15" s="165"/>
      <c r="BB15" s="166"/>
      <c r="BC15" s="80"/>
      <c r="BD15" s="80"/>
      <c r="BE15" s="164"/>
      <c r="BF15" s="165"/>
      <c r="BG15" s="165"/>
      <c r="BH15" s="165"/>
      <c r="BI15" s="165"/>
      <c r="BJ15" s="165"/>
      <c r="BK15" s="166"/>
      <c r="BL15" s="81"/>
      <c r="BM15" s="81"/>
      <c r="BN15" s="5"/>
      <c r="BO15" s="53" t="s">
        <v>43</v>
      </c>
      <c r="BP15" s="5"/>
      <c r="BQ15" s="5"/>
      <c r="BR15" s="5"/>
    </row>
    <row r="16" spans="2:70">
      <c r="B16" s="174"/>
      <c r="C16" s="167"/>
      <c r="D16" s="168"/>
      <c r="E16" s="168"/>
      <c r="F16" s="168"/>
      <c r="G16" s="168"/>
      <c r="H16" s="168"/>
      <c r="I16" s="169"/>
      <c r="J16" s="81"/>
      <c r="K16" s="81"/>
      <c r="L16" s="167"/>
      <c r="M16" s="168"/>
      <c r="N16" s="168"/>
      <c r="O16" s="168"/>
      <c r="P16" s="168"/>
      <c r="Q16" s="168"/>
      <c r="R16" s="169"/>
      <c r="S16" s="81"/>
      <c r="T16" s="81"/>
      <c r="U16" s="167"/>
      <c r="V16" s="168"/>
      <c r="W16" s="168"/>
      <c r="X16" s="168"/>
      <c r="Y16" s="168"/>
      <c r="Z16" s="168"/>
      <c r="AA16" s="169"/>
      <c r="AB16" s="81"/>
      <c r="AC16" s="81"/>
      <c r="AD16" s="167"/>
      <c r="AE16" s="168"/>
      <c r="AF16" s="168"/>
      <c r="AG16" s="168"/>
      <c r="AH16" s="168"/>
      <c r="AI16" s="168"/>
      <c r="AJ16" s="169"/>
      <c r="AK16" s="81"/>
      <c r="AL16" s="81"/>
      <c r="AM16" s="167"/>
      <c r="AN16" s="168"/>
      <c r="AO16" s="168"/>
      <c r="AP16" s="168"/>
      <c r="AQ16" s="168"/>
      <c r="AR16" s="168"/>
      <c r="AS16" s="169"/>
      <c r="AT16" s="81"/>
      <c r="AU16" s="81"/>
      <c r="AV16" s="167"/>
      <c r="AW16" s="168"/>
      <c r="AX16" s="168"/>
      <c r="AY16" s="168"/>
      <c r="AZ16" s="168"/>
      <c r="BA16" s="168"/>
      <c r="BB16" s="169"/>
      <c r="BC16" s="81"/>
      <c r="BD16" s="81"/>
      <c r="BE16" s="167"/>
      <c r="BF16" s="168"/>
      <c r="BG16" s="168"/>
      <c r="BH16" s="168"/>
      <c r="BI16" s="168"/>
      <c r="BJ16" s="168"/>
      <c r="BK16" s="169"/>
      <c r="BL16" s="81"/>
      <c r="BM16" s="81"/>
      <c r="BN16" s="5"/>
      <c r="BO16" s="54" t="s">
        <v>357</v>
      </c>
      <c r="BP16" s="5"/>
      <c r="BQ16" s="5"/>
      <c r="BR16" s="5"/>
    </row>
    <row r="17" spans="1:72">
      <c r="B17" s="174"/>
      <c r="C17" s="167"/>
      <c r="D17" s="168"/>
      <c r="E17" s="168"/>
      <c r="F17" s="168"/>
      <c r="G17" s="168"/>
      <c r="H17" s="168"/>
      <c r="I17" s="169"/>
      <c r="J17" s="81"/>
      <c r="K17" s="81"/>
      <c r="L17" s="167"/>
      <c r="M17" s="168"/>
      <c r="N17" s="168"/>
      <c r="O17" s="168"/>
      <c r="P17" s="168"/>
      <c r="Q17" s="168"/>
      <c r="R17" s="169"/>
      <c r="S17" s="81"/>
      <c r="T17" s="81"/>
      <c r="U17" s="167"/>
      <c r="V17" s="168"/>
      <c r="W17" s="168"/>
      <c r="X17" s="168"/>
      <c r="Y17" s="168"/>
      <c r="Z17" s="168"/>
      <c r="AA17" s="169"/>
      <c r="AB17" s="81"/>
      <c r="AC17" s="81"/>
      <c r="AD17" s="167"/>
      <c r="AE17" s="168"/>
      <c r="AF17" s="168"/>
      <c r="AG17" s="168"/>
      <c r="AH17" s="168"/>
      <c r="AI17" s="168"/>
      <c r="AJ17" s="169"/>
      <c r="AK17" s="81"/>
      <c r="AL17" s="81"/>
      <c r="AM17" s="167"/>
      <c r="AN17" s="168"/>
      <c r="AO17" s="168"/>
      <c r="AP17" s="168"/>
      <c r="AQ17" s="168"/>
      <c r="AR17" s="168"/>
      <c r="AS17" s="169"/>
      <c r="AT17" s="81"/>
      <c r="AU17" s="81"/>
      <c r="AV17" s="167"/>
      <c r="AW17" s="168"/>
      <c r="AX17" s="168"/>
      <c r="AY17" s="168"/>
      <c r="AZ17" s="168"/>
      <c r="BA17" s="168"/>
      <c r="BB17" s="169"/>
      <c r="BC17" s="81"/>
      <c r="BD17" s="81"/>
      <c r="BE17" s="167"/>
      <c r="BF17" s="168"/>
      <c r="BG17" s="168"/>
      <c r="BH17" s="168"/>
      <c r="BI17" s="168"/>
      <c r="BJ17" s="168"/>
      <c r="BK17" s="169"/>
      <c r="BL17" s="81"/>
      <c r="BM17" s="81"/>
      <c r="BN17" s="5"/>
      <c r="BO17" s="55" t="s">
        <v>39</v>
      </c>
      <c r="BP17" s="5"/>
      <c r="BQ17" s="5"/>
      <c r="BR17" s="5"/>
    </row>
    <row r="18" spans="1:72">
      <c r="B18" s="174"/>
      <c r="C18" s="167"/>
      <c r="D18" s="168"/>
      <c r="E18" s="168"/>
      <c r="F18" s="168"/>
      <c r="G18" s="168"/>
      <c r="H18" s="168"/>
      <c r="I18" s="169"/>
      <c r="J18" s="81"/>
      <c r="K18" s="81"/>
      <c r="L18" s="167"/>
      <c r="M18" s="168"/>
      <c r="N18" s="168"/>
      <c r="O18" s="168"/>
      <c r="P18" s="168"/>
      <c r="Q18" s="168"/>
      <c r="R18" s="169"/>
      <c r="S18" s="81"/>
      <c r="T18" s="81"/>
      <c r="U18" s="167"/>
      <c r="V18" s="168"/>
      <c r="W18" s="168"/>
      <c r="X18" s="168"/>
      <c r="Y18" s="168"/>
      <c r="Z18" s="168"/>
      <c r="AA18" s="169"/>
      <c r="AB18" s="81"/>
      <c r="AC18" s="81"/>
      <c r="AD18" s="167"/>
      <c r="AE18" s="168"/>
      <c r="AF18" s="168"/>
      <c r="AG18" s="168"/>
      <c r="AH18" s="168"/>
      <c r="AI18" s="168"/>
      <c r="AJ18" s="169"/>
      <c r="AK18" s="81"/>
      <c r="AL18" s="81"/>
      <c r="AM18" s="167"/>
      <c r="AN18" s="168"/>
      <c r="AO18" s="168"/>
      <c r="AP18" s="168"/>
      <c r="AQ18" s="168"/>
      <c r="AR18" s="168"/>
      <c r="AS18" s="169"/>
      <c r="AT18" s="81"/>
      <c r="AU18" s="81"/>
      <c r="AV18" s="167"/>
      <c r="AW18" s="168"/>
      <c r="AX18" s="168"/>
      <c r="AY18" s="168"/>
      <c r="AZ18" s="168"/>
      <c r="BA18" s="168"/>
      <c r="BB18" s="169"/>
      <c r="BC18" s="81"/>
      <c r="BD18" s="81"/>
      <c r="BE18" s="167"/>
      <c r="BF18" s="168"/>
      <c r="BG18" s="168"/>
      <c r="BH18" s="168"/>
      <c r="BI18" s="168"/>
      <c r="BJ18" s="168"/>
      <c r="BK18" s="169"/>
      <c r="BL18" s="81"/>
      <c r="BM18" s="81"/>
      <c r="BN18" s="5"/>
      <c r="BO18" s="56" t="s">
        <v>358</v>
      </c>
      <c r="BP18" s="5"/>
      <c r="BQ18" s="5"/>
      <c r="BR18" s="5"/>
    </row>
    <row r="19" spans="1:72">
      <c r="B19" s="175"/>
      <c r="C19" s="161"/>
      <c r="D19" s="162"/>
      <c r="E19" s="162"/>
      <c r="F19" s="162"/>
      <c r="G19" s="162"/>
      <c r="H19" s="162"/>
      <c r="I19" s="163"/>
      <c r="J19" s="82"/>
      <c r="K19" s="82"/>
      <c r="L19" s="161"/>
      <c r="M19" s="162"/>
      <c r="N19" s="162"/>
      <c r="O19" s="162"/>
      <c r="P19" s="162"/>
      <c r="Q19" s="162"/>
      <c r="R19" s="163"/>
      <c r="S19" s="82"/>
      <c r="T19" s="82"/>
      <c r="U19" s="161"/>
      <c r="V19" s="162"/>
      <c r="W19" s="162"/>
      <c r="X19" s="162"/>
      <c r="Y19" s="162"/>
      <c r="Z19" s="162"/>
      <c r="AA19" s="163"/>
      <c r="AB19" s="82"/>
      <c r="AC19" s="82"/>
      <c r="AD19" s="161"/>
      <c r="AE19" s="162"/>
      <c r="AF19" s="162"/>
      <c r="AG19" s="162"/>
      <c r="AH19" s="162"/>
      <c r="AI19" s="162"/>
      <c r="AJ19" s="163"/>
      <c r="AK19" s="82"/>
      <c r="AL19" s="82"/>
      <c r="AM19" s="161"/>
      <c r="AN19" s="162"/>
      <c r="AO19" s="162"/>
      <c r="AP19" s="162"/>
      <c r="AQ19" s="162"/>
      <c r="AR19" s="162"/>
      <c r="AS19" s="163"/>
      <c r="AT19" s="82"/>
      <c r="AU19" s="82"/>
      <c r="AV19" s="161"/>
      <c r="AW19" s="162"/>
      <c r="AX19" s="162"/>
      <c r="AY19" s="162"/>
      <c r="AZ19" s="162"/>
      <c r="BA19" s="162"/>
      <c r="BB19" s="163"/>
      <c r="BC19" s="82"/>
      <c r="BD19" s="82"/>
      <c r="BE19" s="161"/>
      <c r="BF19" s="162"/>
      <c r="BG19" s="162"/>
      <c r="BH19" s="162"/>
      <c r="BI19" s="162"/>
      <c r="BJ19" s="162"/>
      <c r="BK19" s="163"/>
      <c r="BL19" s="81"/>
      <c r="BM19" s="81"/>
      <c r="BN19" s="5"/>
      <c r="BO19" s="57" t="s">
        <v>40</v>
      </c>
      <c r="BP19" s="5"/>
      <c r="BQ19" s="5"/>
      <c r="BR19" s="5"/>
    </row>
    <row r="20" spans="1:72" ht="7.5" customHeight="1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</row>
    <row r="21" spans="1:72" ht="18.5">
      <c r="B21" s="3" t="s">
        <v>17</v>
      </c>
      <c r="C21" s="154"/>
      <c r="D21" s="154"/>
      <c r="E21" s="154"/>
      <c r="F21" s="154"/>
      <c r="G21" s="154"/>
      <c r="H21" s="154"/>
      <c r="I21" s="154"/>
      <c r="J21" s="83"/>
      <c r="K21" s="83"/>
      <c r="L21" s="154"/>
      <c r="M21" s="154"/>
      <c r="N21" s="154"/>
      <c r="O21" s="154"/>
      <c r="P21" s="154"/>
      <c r="Q21" s="154"/>
      <c r="R21" s="154"/>
      <c r="S21" s="83"/>
      <c r="T21" s="83"/>
      <c r="U21" s="154"/>
      <c r="V21" s="154"/>
      <c r="W21" s="154"/>
      <c r="X21" s="154"/>
      <c r="Y21" s="154"/>
      <c r="Z21" s="154"/>
      <c r="AA21" s="154"/>
      <c r="AB21" s="83"/>
      <c r="AC21" s="83"/>
      <c r="AD21" s="154"/>
      <c r="AE21" s="154"/>
      <c r="AF21" s="154"/>
      <c r="AG21" s="154"/>
      <c r="AH21" s="154"/>
      <c r="AI21" s="154"/>
      <c r="AJ21" s="154"/>
      <c r="AK21" s="83"/>
      <c r="AL21" s="83"/>
      <c r="AM21" s="154"/>
      <c r="AN21" s="154"/>
      <c r="AO21" s="154"/>
      <c r="AP21" s="154"/>
      <c r="AQ21" s="154"/>
      <c r="AR21" s="154"/>
      <c r="AS21" s="154"/>
      <c r="AT21" s="83"/>
      <c r="AU21" s="83"/>
      <c r="AV21" s="154"/>
      <c r="AW21" s="154"/>
      <c r="AX21" s="154"/>
      <c r="AY21" s="154"/>
      <c r="AZ21" s="154"/>
      <c r="BA21" s="154"/>
      <c r="BB21" s="154"/>
      <c r="BC21" s="83"/>
      <c r="BD21" s="83"/>
      <c r="BE21" s="154"/>
      <c r="BF21" s="154"/>
      <c r="BG21" s="154"/>
      <c r="BH21" s="154"/>
      <c r="BI21" s="154"/>
      <c r="BJ21" s="154"/>
      <c r="BK21" s="154"/>
      <c r="BL21" s="81"/>
      <c r="BM21" s="81"/>
      <c r="BN21" s="5"/>
      <c r="BO21" s="59" t="s">
        <v>359</v>
      </c>
      <c r="BP21" s="10"/>
      <c r="BQ21" s="5"/>
      <c r="BR21" s="5"/>
      <c r="BS21" s="58"/>
      <c r="BT21" s="58"/>
    </row>
    <row r="22" spans="1:72" ht="15.5">
      <c r="B22" s="3" t="s">
        <v>18</v>
      </c>
      <c r="C22" s="154"/>
      <c r="D22" s="154"/>
      <c r="E22" s="154"/>
      <c r="F22" s="154"/>
      <c r="G22" s="154"/>
      <c r="H22" s="154"/>
      <c r="I22" s="154"/>
      <c r="J22" s="83"/>
      <c r="K22" s="83"/>
      <c r="L22" s="154"/>
      <c r="M22" s="154"/>
      <c r="N22" s="154"/>
      <c r="O22" s="154"/>
      <c r="P22" s="154"/>
      <c r="Q22" s="154"/>
      <c r="R22" s="154"/>
      <c r="S22" s="83"/>
      <c r="T22" s="83"/>
      <c r="U22" s="154"/>
      <c r="V22" s="154"/>
      <c r="W22" s="154"/>
      <c r="X22" s="154"/>
      <c r="Y22" s="154"/>
      <c r="Z22" s="154"/>
      <c r="AA22" s="154"/>
      <c r="AB22" s="83"/>
      <c r="AC22" s="83"/>
      <c r="AD22" s="154"/>
      <c r="AE22" s="154"/>
      <c r="AF22" s="154"/>
      <c r="AG22" s="154"/>
      <c r="AH22" s="154"/>
      <c r="AI22" s="154"/>
      <c r="AJ22" s="154"/>
      <c r="AK22" s="83"/>
      <c r="AL22" s="83"/>
      <c r="AM22" s="154"/>
      <c r="AN22" s="154"/>
      <c r="AO22" s="154"/>
      <c r="AP22" s="154"/>
      <c r="AQ22" s="154"/>
      <c r="AR22" s="154"/>
      <c r="AS22" s="154"/>
      <c r="AT22" s="83"/>
      <c r="AU22" s="83"/>
      <c r="AV22" s="154"/>
      <c r="AW22" s="154"/>
      <c r="AX22" s="154"/>
      <c r="AY22" s="154"/>
      <c r="AZ22" s="154"/>
      <c r="BA22" s="154"/>
      <c r="BB22" s="154"/>
      <c r="BC22" s="83"/>
      <c r="BD22" s="83"/>
      <c r="BE22" s="154"/>
      <c r="BF22" s="154"/>
      <c r="BG22" s="154"/>
      <c r="BH22" s="154"/>
      <c r="BI22" s="154"/>
      <c r="BJ22" s="154"/>
      <c r="BK22" s="154"/>
      <c r="BL22" s="81"/>
      <c r="BM22" s="81"/>
      <c r="BN22" s="5"/>
      <c r="BO22" s="147" t="s">
        <v>360</v>
      </c>
      <c r="BP22" s="147"/>
      <c r="BQ22" s="5"/>
      <c r="BR22" s="5"/>
    </row>
    <row r="23" spans="1:72" ht="9" customHeight="1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147"/>
      <c r="BP23" s="147"/>
      <c r="BQ23" s="5"/>
      <c r="BR23" s="5"/>
    </row>
    <row r="24" spans="1:72" ht="15" customHeight="1">
      <c r="A24" s="176" t="s">
        <v>369</v>
      </c>
      <c r="B24" s="155" t="s">
        <v>8</v>
      </c>
      <c r="C24" s="158" t="s">
        <v>9</v>
      </c>
      <c r="D24" s="159"/>
      <c r="E24" s="159"/>
      <c r="F24" s="159"/>
      <c r="G24" s="159"/>
      <c r="H24" s="159"/>
      <c r="I24" s="160"/>
      <c r="J24" s="97" t="s">
        <v>373</v>
      </c>
      <c r="K24" s="85"/>
      <c r="L24" s="158" t="s">
        <v>10</v>
      </c>
      <c r="M24" s="159"/>
      <c r="N24" s="159"/>
      <c r="O24" s="159"/>
      <c r="P24" s="159"/>
      <c r="Q24" s="159"/>
      <c r="R24" s="160"/>
      <c r="S24" s="97" t="s">
        <v>373</v>
      </c>
      <c r="T24" s="85"/>
      <c r="U24" s="158" t="s">
        <v>11</v>
      </c>
      <c r="V24" s="159"/>
      <c r="W24" s="159"/>
      <c r="X24" s="159"/>
      <c r="Y24" s="159"/>
      <c r="Z24" s="159"/>
      <c r="AA24" s="160"/>
      <c r="AB24" s="97" t="s">
        <v>373</v>
      </c>
      <c r="AC24" s="85"/>
      <c r="AD24" s="158" t="s">
        <v>12</v>
      </c>
      <c r="AE24" s="159"/>
      <c r="AF24" s="159"/>
      <c r="AG24" s="159"/>
      <c r="AH24" s="159"/>
      <c r="AI24" s="159"/>
      <c r="AJ24" s="160"/>
      <c r="AK24" s="97" t="s">
        <v>373</v>
      </c>
      <c r="AL24" s="85"/>
      <c r="AM24" s="158" t="s">
        <v>13</v>
      </c>
      <c r="AN24" s="159"/>
      <c r="AO24" s="159"/>
      <c r="AP24" s="159"/>
      <c r="AQ24" s="159"/>
      <c r="AR24" s="159"/>
      <c r="AS24" s="160"/>
      <c r="AT24" s="97" t="s">
        <v>373</v>
      </c>
      <c r="AU24" s="85"/>
      <c r="AV24" s="158" t="s">
        <v>14</v>
      </c>
      <c r="AW24" s="159"/>
      <c r="AX24" s="159"/>
      <c r="AY24" s="159"/>
      <c r="AZ24" s="159"/>
      <c r="BA24" s="159"/>
      <c r="BB24" s="160"/>
      <c r="BC24" s="97" t="s">
        <v>373</v>
      </c>
      <c r="BD24" s="85"/>
      <c r="BE24" s="158" t="s">
        <v>15</v>
      </c>
      <c r="BF24" s="159"/>
      <c r="BG24" s="159"/>
      <c r="BH24" s="159"/>
      <c r="BI24" s="159"/>
      <c r="BJ24" s="159"/>
      <c r="BK24" s="160"/>
      <c r="BL24" s="97" t="s">
        <v>373</v>
      </c>
      <c r="BM24" s="85"/>
      <c r="BN24" s="2" t="s">
        <v>365</v>
      </c>
      <c r="BO24" s="148" t="s">
        <v>361</v>
      </c>
      <c r="BP24" s="146" t="s">
        <v>362</v>
      </c>
      <c r="BQ24" s="146"/>
      <c r="BR24" s="146"/>
    </row>
    <row r="25" spans="1:72" ht="9.75" customHeight="1">
      <c r="A25" s="156"/>
      <c r="B25" s="156"/>
      <c r="C25" s="151" t="e">
        <f>VLOOKUP(C26,JOUR_FERRIE,1,FALSE)</f>
        <v>#N/A</v>
      </c>
      <c r="D25" s="152"/>
      <c r="E25" s="152"/>
      <c r="F25" s="152"/>
      <c r="G25" s="152"/>
      <c r="H25" s="152"/>
      <c r="I25" s="153"/>
      <c r="J25" s="84"/>
      <c r="K25" s="84"/>
      <c r="L25" s="151" t="e">
        <f>VLOOKUP(L26,JOUR_FERRIE,1,FALSE)</f>
        <v>#N/A</v>
      </c>
      <c r="M25" s="152"/>
      <c r="N25" s="152"/>
      <c r="O25" s="152"/>
      <c r="P25" s="152"/>
      <c r="Q25" s="152"/>
      <c r="R25" s="153"/>
      <c r="S25" s="84"/>
      <c r="T25" s="84"/>
      <c r="U25" s="151" t="e">
        <f>VLOOKUP(U26,JOUR_FERRIE,1,FALSE)</f>
        <v>#N/A</v>
      </c>
      <c r="V25" s="152"/>
      <c r="W25" s="152"/>
      <c r="X25" s="152"/>
      <c r="Y25" s="152"/>
      <c r="Z25" s="152"/>
      <c r="AA25" s="153"/>
      <c r="AB25" s="84"/>
      <c r="AC25" s="84"/>
      <c r="AD25" s="151" t="e">
        <f>VLOOKUP(AD26,JOUR_FERRIE,1,FALSE)</f>
        <v>#N/A</v>
      </c>
      <c r="AE25" s="152"/>
      <c r="AF25" s="152"/>
      <c r="AG25" s="152"/>
      <c r="AH25" s="152"/>
      <c r="AI25" s="152"/>
      <c r="AJ25" s="153"/>
      <c r="AK25" s="84"/>
      <c r="AL25" s="84"/>
      <c r="AM25" s="151" t="e">
        <f>VLOOKUP(AM26,JOUR_FERRIE,1,FALSE)</f>
        <v>#N/A</v>
      </c>
      <c r="AN25" s="152"/>
      <c r="AO25" s="152"/>
      <c r="AP25" s="152"/>
      <c r="AQ25" s="152"/>
      <c r="AR25" s="152"/>
      <c r="AS25" s="153"/>
      <c r="AT25" s="84"/>
      <c r="AU25" s="84"/>
      <c r="AV25" s="151" t="e">
        <f>VLOOKUP(AV26,JOUR_FERRIE,1,FALSE)</f>
        <v>#N/A</v>
      </c>
      <c r="AW25" s="152"/>
      <c r="AX25" s="152"/>
      <c r="AY25" s="152"/>
      <c r="AZ25" s="152"/>
      <c r="BA25" s="152"/>
      <c r="BB25" s="153"/>
      <c r="BC25" s="84"/>
      <c r="BD25" s="84"/>
      <c r="BE25" s="151" t="e">
        <f>VLOOKUP(BE26,JOUR_FERRIE,2,FALSE)</f>
        <v>#N/A</v>
      </c>
      <c r="BF25" s="152"/>
      <c r="BG25" s="152"/>
      <c r="BH25" s="152"/>
      <c r="BI25" s="152"/>
      <c r="BJ25" s="152"/>
      <c r="BK25" s="153"/>
      <c r="BL25" s="84"/>
      <c r="BM25" s="84"/>
      <c r="BN25" s="69">
        <v>1.625</v>
      </c>
      <c r="BO25" s="149"/>
      <c r="BP25" s="146"/>
      <c r="BQ25" s="146"/>
      <c r="BR25" s="146"/>
    </row>
    <row r="26" spans="1:72">
      <c r="A26" s="157"/>
      <c r="B26" s="157"/>
      <c r="C26" s="143">
        <f>M5</f>
        <v>40911</v>
      </c>
      <c r="D26" s="144"/>
      <c r="E26" s="144"/>
      <c r="F26" s="144"/>
      <c r="G26" s="144"/>
      <c r="H26" s="144"/>
      <c r="I26" s="145"/>
      <c r="J26" s="86" t="s">
        <v>374</v>
      </c>
      <c r="K26" s="86" t="s">
        <v>375</v>
      </c>
      <c r="L26" s="143">
        <f>C26+1</f>
        <v>40912</v>
      </c>
      <c r="M26" s="144"/>
      <c r="N26" s="144"/>
      <c r="O26" s="144"/>
      <c r="P26" s="144"/>
      <c r="Q26" s="144"/>
      <c r="R26" s="145"/>
      <c r="S26" s="86" t="s">
        <v>374</v>
      </c>
      <c r="T26" s="86" t="s">
        <v>375</v>
      </c>
      <c r="U26" s="143">
        <f>C26+2</f>
        <v>40913</v>
      </c>
      <c r="V26" s="144"/>
      <c r="W26" s="144"/>
      <c r="X26" s="144"/>
      <c r="Y26" s="144"/>
      <c r="Z26" s="144"/>
      <c r="AA26" s="145"/>
      <c r="AB26" s="86" t="s">
        <v>374</v>
      </c>
      <c r="AC26" s="86" t="s">
        <v>375</v>
      </c>
      <c r="AD26" s="143">
        <f>C26+3</f>
        <v>40914</v>
      </c>
      <c r="AE26" s="144"/>
      <c r="AF26" s="144"/>
      <c r="AG26" s="144"/>
      <c r="AH26" s="144"/>
      <c r="AI26" s="144"/>
      <c r="AJ26" s="145"/>
      <c r="AK26" s="86" t="s">
        <v>374</v>
      </c>
      <c r="AL26" s="86" t="s">
        <v>375</v>
      </c>
      <c r="AM26" s="143">
        <f>C26+4</f>
        <v>40915</v>
      </c>
      <c r="AN26" s="144"/>
      <c r="AO26" s="144"/>
      <c r="AP26" s="144"/>
      <c r="AQ26" s="144"/>
      <c r="AR26" s="144"/>
      <c r="AS26" s="145"/>
      <c r="AT26" s="86" t="s">
        <v>374</v>
      </c>
      <c r="AU26" s="86" t="s">
        <v>375</v>
      </c>
      <c r="AV26" s="143">
        <f>C26+5</f>
        <v>40916</v>
      </c>
      <c r="AW26" s="144"/>
      <c r="AX26" s="144"/>
      <c r="AY26" s="144"/>
      <c r="AZ26" s="144"/>
      <c r="BA26" s="144"/>
      <c r="BB26" s="145"/>
      <c r="BC26" s="86" t="s">
        <v>374</v>
      </c>
      <c r="BD26" s="86" t="s">
        <v>375</v>
      </c>
      <c r="BE26" s="143">
        <f>C26+6</f>
        <v>40917</v>
      </c>
      <c r="BF26" s="144"/>
      <c r="BG26" s="144"/>
      <c r="BH26" s="144"/>
      <c r="BI26" s="144"/>
      <c r="BJ26" s="144"/>
      <c r="BK26" s="145"/>
      <c r="BL26" s="86" t="s">
        <v>374</v>
      </c>
      <c r="BM26" s="86" t="s">
        <v>375</v>
      </c>
      <c r="BN26" s="1" t="s">
        <v>364</v>
      </c>
      <c r="BO26" s="150"/>
      <c r="BP26" s="61" t="s">
        <v>44</v>
      </c>
      <c r="BQ26" s="61" t="s">
        <v>355</v>
      </c>
      <c r="BR26" s="61" t="s">
        <v>363</v>
      </c>
    </row>
    <row r="27" spans="1:72" ht="41.25" customHeight="1">
      <c r="A27" s="74">
        <v>1</v>
      </c>
      <c r="B27" s="96" t="str">
        <f>(VLOOKUP(A27,PARAM_EMPLOYER!$A$2:$C$13,2,FALSE)&amp;" "&amp;(VLOOKUP(A27,PARAM_EMPLOYER!$A$2:$C$13,3,FALSE)))</f>
        <v xml:space="preserve">EMP1 </v>
      </c>
      <c r="C27" s="62">
        <f>IF(VLOOKUP(G27,'BD-HORAIRE'!$A$3:$G$283,3,FALSE)="","",VLOOKUP(G27,'BD-HORAIRE'!$A$3:$G$283,3,FALSE))</f>
        <v>0.375</v>
      </c>
      <c r="D27" s="63">
        <f>IF(VLOOKUP(G27,'BD-HORAIRE'!$A$3:$G$283,4,FALSE)="","",VLOOKUP(G27,'BD-HORAIRE'!$A$3:$G$283,4,FALSE))</f>
        <v>0.60416666666666663</v>
      </c>
      <c r="E27" s="63">
        <f>IF(VLOOKUP(G27,'BD-HORAIRE'!$A$3:$G$283,5,FALSE)="","",VLOOKUP(G27,'BD-HORAIRE'!$A$3:$G$283,5,FALSE))</f>
        <v>0.79166666666666663</v>
      </c>
      <c r="F27" s="63">
        <f>IF(VLOOKUP(G27,'BD-HORAIRE'!$A$3:$G$283,6,FALSE)="","",VLOOKUP(G27,'BD-HORAIRE'!$A$3:$G$283,6,FALSE))</f>
        <v>0.92708333333333337</v>
      </c>
      <c r="G27" s="133" t="s">
        <v>277</v>
      </c>
      <c r="H27" s="135"/>
      <c r="I27" s="136">
        <f>IF(H27="",VLOOKUP(G27,'BD-HORAIRE'!$A$3:$B$544,2,FALSE),VLOOKUP(G27,'BD-HORAIRE'!$A$3:$B$544,2,FALSE)+H27)</f>
        <v>0.33333333333333337</v>
      </c>
      <c r="J27" s="92">
        <f>IF(VLOOKUP(G27,'BD-HORAIRE'!$A$3:$J$283,9,FALSE)="","",VLOOKUP(G27,'BD-HORAIRE'!$A$3:$J$283,9,FALSE))</f>
        <v>0.125</v>
      </c>
      <c r="K27" s="92">
        <f>IF(VLOOKUP(G27,'BD-HORAIRE'!$A$3:$J$283,10,FALSE)="","",VLOOKUP(G27,'BD-HORAIRE'!$A$3:$J$283,10,FALSE)+H27)</f>
        <v>0.20833333333333337</v>
      </c>
      <c r="L27" s="62">
        <f>IF(VLOOKUP(P27,'BD-HORAIRE'!$A$3:$G$283,3,FALSE)="","",VLOOKUP(P27,'BD-HORAIRE'!$A$3:$G$283,3,FALSE))</f>
        <v>0.375</v>
      </c>
      <c r="M27" s="63">
        <f>IF(VLOOKUP(P27,'BD-HORAIRE'!$A$3:$G$283,4,FALSE)="","",VLOOKUP(P27,'BD-HORAIRE'!$A$3:$G$283,4,FALSE))</f>
        <v>0.60416666666666663</v>
      </c>
      <c r="N27" s="63">
        <f>IF(VLOOKUP(P27,'BD-HORAIRE'!$A$3:$G$283,5,FALSE)="","",VLOOKUP(P27,'BD-HORAIRE'!$A$3:$G$283,5,FALSE))</f>
        <v>0.79166666666666663</v>
      </c>
      <c r="O27" s="63">
        <f>IF(VLOOKUP(P27,'BD-HORAIRE'!$A$3:$G$283,6,FALSE)="","",VLOOKUP(P27,'BD-HORAIRE'!$A$3:$G$283,6,FALSE))</f>
        <v>0.92708333333333337</v>
      </c>
      <c r="P27" s="133" t="s">
        <v>277</v>
      </c>
      <c r="Q27" s="135"/>
      <c r="R27" s="136">
        <f>IF(Q27="",VLOOKUP(P27,'BD-HORAIRE'!$A$3:$B$544,2,FALSE),VLOOKUP(P27,'BD-HORAIRE'!$A$3:$B$544,2,FALSE)+Q27)</f>
        <v>0.33333333333333337</v>
      </c>
      <c r="S27" s="92">
        <f>IF(VLOOKUP(P27,'BD-HORAIRE'!$A$3:$J$283,9,FALSE)="","",VLOOKUP(P27,'BD-HORAIRE'!$A$3:$J$283,9,FALSE))</f>
        <v>0.125</v>
      </c>
      <c r="T27" s="92">
        <f>IF(VLOOKUP(P27,'BD-HORAIRE'!$A$3:$J$283,10,FALSE)="","",VLOOKUP(P27,'BD-HORAIRE'!$A$3:$J$283,10,FALSE)+Q27)</f>
        <v>0.20833333333333337</v>
      </c>
      <c r="U27" s="62">
        <f>IF(VLOOKUP(Y27,'BD-HORAIRE'!$A$3:$G$283,3,FALSE)="","",VLOOKUP(Y27,'BD-HORAIRE'!$A$3:$G$283,3,FALSE))</f>
        <v>0.375</v>
      </c>
      <c r="V27" s="63">
        <f>IF(VLOOKUP(Y27,'BD-HORAIRE'!$A$3:$G$283,4,FALSE)="","",VLOOKUP(Y27,'BD-HORAIRE'!$A$3:$G$283,4,FALSE))</f>
        <v>0.60416666666666663</v>
      </c>
      <c r="W27" s="63">
        <f>IF(VLOOKUP(Y27,'BD-HORAIRE'!$A$3:$G$283,5,FALSE)="","",VLOOKUP(Y27,'BD-HORAIRE'!$A$3:$G$283,5,FALSE))</f>
        <v>0.79166666666666663</v>
      </c>
      <c r="X27" s="63">
        <f>IF(VLOOKUP(Y27,'BD-HORAIRE'!$A$3:$G$283,6,FALSE)="","",VLOOKUP(Y27,'BD-HORAIRE'!$A$3:$G$283,6,FALSE))</f>
        <v>0.92708333333333337</v>
      </c>
      <c r="Y27" s="133" t="s">
        <v>277</v>
      </c>
      <c r="Z27" s="135"/>
      <c r="AA27" s="136">
        <f>IF(Z27="",VLOOKUP(Y27,'BD-HORAIRE'!$A$3:$B$544,2,FALSE),VLOOKUP(Y27,'BD-HORAIRE'!$A$3:$B$544,2,FALSE)+Z27)</f>
        <v>0.33333333333333337</v>
      </c>
      <c r="AB27" s="92">
        <f>IF(VLOOKUP(Y27,'BD-HORAIRE'!$A$3:$J$283,9,FALSE)="","",VLOOKUP(Y27,'BD-HORAIRE'!$A$3:$J$283,9,FALSE))</f>
        <v>0.125</v>
      </c>
      <c r="AC27" s="92">
        <f>IF(VLOOKUP(Y27,'BD-HORAIRE'!$A$3:$J$283,10,FALSE)="","",VLOOKUP(Y27,'BD-HORAIRE'!$A$3:$J$283,10,FALSE)+Z27)</f>
        <v>0.20833333333333337</v>
      </c>
      <c r="AD27" s="62">
        <f>IF(VLOOKUP(AH27,'BD-HORAIRE'!$A$3:$G$283,3,FALSE)="","",VLOOKUP(AH27,'BD-HORAIRE'!$A$3:$G$283,3,FALSE))</f>
        <v>0.375</v>
      </c>
      <c r="AE27" s="63">
        <f>IF(VLOOKUP(AH27,'BD-HORAIRE'!$A$3:$G$283,4,FALSE)="","",VLOOKUP(AH27,'BD-HORAIRE'!$A$3:$G$283,4,FALSE))</f>
        <v>0.60416666666666663</v>
      </c>
      <c r="AF27" s="63">
        <f>IF(VLOOKUP(AH27,'BD-HORAIRE'!$A$3:$G$283,5,FALSE)="","",VLOOKUP(AH27,'BD-HORAIRE'!$A$3:$G$283,5,FALSE))</f>
        <v>0.79166666666666663</v>
      </c>
      <c r="AG27" s="63">
        <f>IF(VLOOKUP(AH27,'BD-HORAIRE'!$A$3:$G$283,6,FALSE)="","",VLOOKUP(AH27,'BD-HORAIRE'!$A$3:$G$283,6,FALSE))</f>
        <v>0.92708333333333337</v>
      </c>
      <c r="AH27" s="133" t="s">
        <v>277</v>
      </c>
      <c r="AI27" s="135"/>
      <c r="AJ27" s="136">
        <f>IF(AI27="",VLOOKUP(AH27,'BD-HORAIRE'!$A$3:$B$544,2,FALSE),VLOOKUP(AH27,'BD-HORAIRE'!$A$3:$B$544,2,FALSE)+AI27)</f>
        <v>0.33333333333333337</v>
      </c>
      <c r="AK27" s="92">
        <f>IF(VLOOKUP(AH27,'BD-HORAIRE'!$A$3:$J$283,9,FALSE)="","",VLOOKUP(AH27,'BD-HORAIRE'!$A$3:$J$283,9,FALSE))</f>
        <v>0.125</v>
      </c>
      <c r="AL27" s="92">
        <f>IF(VLOOKUP(AH27,'BD-HORAIRE'!$A$3:$J$283,10,FALSE)="","",VLOOKUP(AH27,'BD-HORAIRE'!$A$3:$J$283,10,FALSE)+AI27)</f>
        <v>0.20833333333333337</v>
      </c>
      <c r="AM27" s="62" t="str">
        <f>IF(VLOOKUP(AQ27,'BD-HORAIRE'!$A$3:$G$283,3,FALSE)="","",VLOOKUP(AQ27,'BD-HORAIRE'!$A$3:$G$283,3,FALSE))</f>
        <v/>
      </c>
      <c r="AN27" s="63" t="str">
        <f>IF(VLOOKUP(AQ27,'BD-HORAIRE'!$A$3:$G$283,4,FALSE)="","",VLOOKUP(AQ27,'BD-HORAIRE'!$A$3:$G$283,4,FALSE))</f>
        <v/>
      </c>
      <c r="AO27" s="63">
        <f>IF(VLOOKUP(AQ27,'BD-HORAIRE'!$A$3:$G$283,5,FALSE)="","",VLOOKUP(AQ27,'BD-HORAIRE'!$A$3:$G$283,5,FALSE))</f>
        <v>0.64583333333333404</v>
      </c>
      <c r="AP27" s="63">
        <f>IF(VLOOKUP(AQ27,'BD-HORAIRE'!$A$3:$G$283,6,FALSE)="","",VLOOKUP(AQ27,'BD-HORAIRE'!$A$3:$G$283,6,FALSE))</f>
        <v>0.968749999999999</v>
      </c>
      <c r="AQ27" s="133" t="s">
        <v>147</v>
      </c>
      <c r="AR27" s="135"/>
      <c r="AS27" s="136">
        <f>IF(AR27="",VLOOKUP(AQ27,'BD-HORAIRE'!$A$3:$B$544,2,FALSE),VLOOKUP(AQ27,'BD-HORAIRE'!$A$3:$B$544,2,FALSE)+AR27)</f>
        <v>0.29166666666666496</v>
      </c>
      <c r="AT27" s="92" t="str">
        <f>IF(VLOOKUP(AQ27,'BD-HORAIRE'!$A$3:$J$283,9,FALSE)="","",VLOOKUP(AQ27,'BD-HORAIRE'!$A$3:$J$283,9,FALSE))</f>
        <v/>
      </c>
      <c r="AU27" s="92">
        <f>IF(VLOOKUP(AQ27,'BD-HORAIRE'!$A$3:$J$283,10,FALSE)="","",VLOOKUP(AQ27,'BD-HORAIRE'!$A$3:$J$283,10,FALSE)+AR27)</f>
        <v>0.29166666666666669</v>
      </c>
      <c r="AV27" s="62" t="str">
        <f>IF(VLOOKUP(AZ27,'BD-HORAIRE'!$A$3:$G$283,3,FALSE)="","",VLOOKUP(AZ27,'BD-HORAIRE'!$A$3:$G$283,3,FALSE))</f>
        <v/>
      </c>
      <c r="AW27" s="63" t="str">
        <f>IF(VLOOKUP(AZ27,'BD-HORAIRE'!$A$3:$G$283,4,FALSE)="","",VLOOKUP(AZ27,'BD-HORAIRE'!$A$3:$G$283,4,FALSE))</f>
        <v>RH</v>
      </c>
      <c r="AX27" s="63" t="str">
        <f>IF(VLOOKUP(AZ27,'BD-HORAIRE'!$A$3:$G$283,5,FALSE)="","",VLOOKUP(AZ27,'BD-HORAIRE'!$A$3:$G$283,5,FALSE))</f>
        <v/>
      </c>
      <c r="AY27" s="63" t="str">
        <f>IF(VLOOKUP(AZ27,'BD-HORAIRE'!$A$3:$G$283,6,FALSE)="","",VLOOKUP(AZ27,'BD-HORAIRE'!$A$3:$G$283,6,FALSE))</f>
        <v/>
      </c>
      <c r="AZ27" s="133" t="s">
        <v>46</v>
      </c>
      <c r="BA27" s="135"/>
      <c r="BB27" s="136">
        <f>IF(BA27="",VLOOKUP(AZ27,'BD-HORAIRE'!$A$3:$B$544,2,FALSE),VLOOKUP(AZ27,'BD-HORAIRE'!$A$3:$B$544,2,FALSE)+BA27)</f>
        <v>0</v>
      </c>
      <c r="BC27" s="92" t="str">
        <f>IF(VLOOKUP(AZ27,'BD-HORAIRE'!$A$3:$J$283,9,FALSE)="","",VLOOKUP(AZ27,'BD-HORAIRE'!$A$3:$J$283,9,FALSE))</f>
        <v/>
      </c>
      <c r="BD27" s="92" t="e">
        <f>IF(VLOOKUP(AZ27,'BD-HORAIRE'!$A$3:$J$283,10,FALSE)="","",VLOOKUP(AZ27,'BD-HORAIRE'!$A$3:$J$283,10,FALSE)+BA27)</f>
        <v>#VALUE!</v>
      </c>
      <c r="BE27" s="62" t="str">
        <f>IF(VLOOKUP(BI27,'BD-HORAIRE'!$A$3:$G$283,3,FALSE)="","",VLOOKUP(BI27,'BD-HORAIRE'!$A$3:$G$283,3,FALSE))</f>
        <v/>
      </c>
      <c r="BF27" s="63" t="str">
        <f>IF(VLOOKUP(BI27,'BD-HORAIRE'!$A$3:$G$283,4,FALSE)="","",VLOOKUP(BI27,'BD-HORAIRE'!$A$3:$G$283,4,FALSE))</f>
        <v>RH</v>
      </c>
      <c r="BG27" s="63" t="str">
        <f>IF(VLOOKUP(BI27,'BD-HORAIRE'!$A$3:$G$283,5,FALSE)="","",VLOOKUP(BI27,'BD-HORAIRE'!$A$3:$G$283,5,FALSE))</f>
        <v/>
      </c>
      <c r="BH27" s="63" t="str">
        <f>IF(VLOOKUP(BI27,'BD-HORAIRE'!$A$3:$G$283,6,FALSE)="","",VLOOKUP(BI27,'BD-HORAIRE'!$A$3:$G$283,6,FALSE))</f>
        <v/>
      </c>
      <c r="BI27" s="133" t="s">
        <v>46</v>
      </c>
      <c r="BJ27" s="135"/>
      <c r="BK27" s="136">
        <f>IF(BJ27="",VLOOKUP(BI27,'BD-HORAIRE'!$A$3:$B$544,2,FALSE),VLOOKUP(BI27,'BD-HORAIRE'!$A$3:$B$544,2,FALSE)+BJ27)</f>
        <v>0</v>
      </c>
      <c r="BL27" s="92" t="str">
        <f>IF(VLOOKUP(BI27,'BD-HORAIRE'!$A$3:$J$283,9,FALSE)="","",VLOOKUP(BI27,'BD-HORAIRE'!$A$3:$J$283,9,FALSE))</f>
        <v/>
      </c>
      <c r="BM27" s="92" t="e">
        <f>IF(VLOOKUP(BI27,'BD-HORAIRE'!$A$3:$J$283,10,FALSE)="","",VLOOKUP(BI27,'BD-HORAIRE'!$A$3:$J$283,10,FALSE)+BJ27)</f>
        <v>#VALUE!</v>
      </c>
      <c r="BN27" s="44">
        <f t="shared" ref="BN27:BN38" si="0">I27+R27+AA27+AJ27+AS27+BB27+BK27</f>
        <v>1.6249999999999984</v>
      </c>
      <c r="BO27" s="87"/>
      <c r="BP27" s="60"/>
      <c r="BQ27" s="60"/>
      <c r="BR27" s="60"/>
    </row>
    <row r="28" spans="1:72" ht="41.25" customHeight="1">
      <c r="A28" s="73">
        <v>2</v>
      </c>
      <c r="B28" s="96" t="str">
        <f>(VLOOKUP(A28,PARAM_EMPLOYER!$A$2:$C$13,2,FALSE)&amp;" "&amp;(VLOOKUP(A28,PARAM_EMPLOYER!$A$2:$C$13,3,FALSE)))</f>
        <v xml:space="preserve">EMP2 </v>
      </c>
      <c r="C28" s="62">
        <f>IF(VLOOKUP(G28,'BD-HORAIRE'!$A$3:$G$283,3,FALSE)="","",VLOOKUP(G28,'BD-HORAIRE'!$A$3:$G$283,3,FALSE))</f>
        <v>0.375</v>
      </c>
      <c r="D28" s="63">
        <f>IF(VLOOKUP(G28,'BD-HORAIRE'!$A$3:$G$283,4,FALSE)="","",VLOOKUP(G28,'BD-HORAIRE'!$A$3:$G$283,4,FALSE))</f>
        <v>0.61458333333333337</v>
      </c>
      <c r="E28" s="63">
        <f>IF(VLOOKUP(G28,'BD-HORAIRE'!$A$3:$G$283,5,FALSE)="","",VLOOKUP(G28,'BD-HORAIRE'!$A$3:$G$283,5,FALSE))</f>
        <v>0.79166666666666663</v>
      </c>
      <c r="F28" s="63">
        <f>IF(VLOOKUP(G28,'BD-HORAIRE'!$A$3:$G$283,6,FALSE)="","",VLOOKUP(G28,'BD-HORAIRE'!$A$3:$G$283,6,FALSE))</f>
        <v>0.91666666666666663</v>
      </c>
      <c r="G28" s="133" t="s">
        <v>278</v>
      </c>
      <c r="H28" s="135"/>
      <c r="I28" s="136">
        <f>IF(H28="",VLOOKUP(G28,'BD-HORAIRE'!$A$3:$B$544,2,FALSE),VLOOKUP(G28,'BD-HORAIRE'!$A$3:$B$544,2,FALSE)+H28)</f>
        <v>0.33333333333333337</v>
      </c>
      <c r="J28" s="92">
        <f>IF(VLOOKUP(G28,'BD-HORAIRE'!$A$3:$J$283,9,FALSE)="","",VLOOKUP(G28,'BD-HORAIRE'!$A$3:$J$283,9,FALSE))</f>
        <v>0.125</v>
      </c>
      <c r="K28" s="92">
        <f>IF(VLOOKUP(G28,'BD-HORAIRE'!$A$3:$J$283,10,FALSE)="","",VLOOKUP(G28,'BD-HORAIRE'!$A$3:$J$283,10,FALSE)+H28)</f>
        <v>0.20833333333333337</v>
      </c>
      <c r="L28" s="62">
        <f>IF(VLOOKUP(P28,'BD-HORAIRE'!$A$3:$G$283,3,FALSE)="","",VLOOKUP(P28,'BD-HORAIRE'!$A$3:$G$283,3,FALSE))</f>
        <v>0.375</v>
      </c>
      <c r="M28" s="63">
        <f>IF(VLOOKUP(P28,'BD-HORAIRE'!$A$3:$G$283,4,FALSE)="","",VLOOKUP(P28,'BD-HORAIRE'!$A$3:$G$283,4,FALSE))</f>
        <v>0.61458333333333337</v>
      </c>
      <c r="N28" s="63">
        <f>IF(VLOOKUP(P28,'BD-HORAIRE'!$A$3:$G$283,5,FALSE)="","",VLOOKUP(P28,'BD-HORAIRE'!$A$3:$G$283,5,FALSE))</f>
        <v>0.79166666666666663</v>
      </c>
      <c r="O28" s="63">
        <f>IF(VLOOKUP(P28,'BD-HORAIRE'!$A$3:$G$283,6,FALSE)="","",VLOOKUP(P28,'BD-HORAIRE'!$A$3:$G$283,6,FALSE))</f>
        <v>0.91666666666666663</v>
      </c>
      <c r="P28" s="133" t="s">
        <v>278</v>
      </c>
      <c r="Q28" s="135"/>
      <c r="R28" s="136">
        <f>IF(Q28="",VLOOKUP(P28,'BD-HORAIRE'!$A$3:$B$544,2,FALSE),VLOOKUP(P28,'BD-HORAIRE'!$A$3:$B$544,2,FALSE)+Q28)</f>
        <v>0.33333333333333337</v>
      </c>
      <c r="S28" s="92">
        <f>IF(VLOOKUP(P28,'BD-HORAIRE'!$A$3:$J$283,9,FALSE)="","",VLOOKUP(P28,'BD-HORAIRE'!$A$3:$J$283,9,FALSE))</f>
        <v>0.125</v>
      </c>
      <c r="T28" s="92">
        <f>IF(VLOOKUP(P28,'BD-HORAIRE'!$A$3:$J$283,10,FALSE)="","",VLOOKUP(P28,'BD-HORAIRE'!$A$3:$J$283,10,FALSE)+Q28)</f>
        <v>0.20833333333333337</v>
      </c>
      <c r="U28" s="62">
        <f>IF(VLOOKUP(Y28,'BD-HORAIRE'!$A$3:$G$283,3,FALSE)="","",VLOOKUP(Y28,'BD-HORAIRE'!$A$3:$G$283,3,FALSE))</f>
        <v>0.375</v>
      </c>
      <c r="V28" s="63">
        <f>IF(VLOOKUP(Y28,'BD-HORAIRE'!$A$3:$G$283,4,FALSE)="","",VLOOKUP(Y28,'BD-HORAIRE'!$A$3:$G$283,4,FALSE))</f>
        <v>0.61458333333333337</v>
      </c>
      <c r="W28" s="63">
        <f>IF(VLOOKUP(Y28,'BD-HORAIRE'!$A$3:$G$283,5,FALSE)="","",VLOOKUP(Y28,'BD-HORAIRE'!$A$3:$G$283,5,FALSE))</f>
        <v>0.79166666666666663</v>
      </c>
      <c r="X28" s="63">
        <f>IF(VLOOKUP(Y28,'BD-HORAIRE'!$A$3:$G$283,6,FALSE)="","",VLOOKUP(Y28,'BD-HORAIRE'!$A$3:$G$283,6,FALSE))</f>
        <v>0.91666666666666663</v>
      </c>
      <c r="Y28" s="133" t="s">
        <v>278</v>
      </c>
      <c r="Z28" s="135"/>
      <c r="AA28" s="136">
        <f>IF(Z28="",VLOOKUP(Y28,'BD-HORAIRE'!$A$3:$B$544,2,FALSE),VLOOKUP(Y28,'BD-HORAIRE'!$A$3:$B$544,2,FALSE)+Z28)</f>
        <v>0.33333333333333337</v>
      </c>
      <c r="AB28" s="92">
        <f>IF(VLOOKUP(Y28,'BD-HORAIRE'!$A$3:$J$283,9,FALSE)="","",VLOOKUP(Y28,'BD-HORAIRE'!$A$3:$J$283,9,FALSE))</f>
        <v>0.125</v>
      </c>
      <c r="AC28" s="92">
        <f>IF(VLOOKUP(Y28,'BD-HORAIRE'!$A$3:$J$283,10,FALSE)="","",VLOOKUP(Y28,'BD-HORAIRE'!$A$3:$J$283,10,FALSE)+Z28)</f>
        <v>0.20833333333333337</v>
      </c>
      <c r="AD28" s="62">
        <f>IF(VLOOKUP(AH28,'BD-HORAIRE'!$A$3:$G$283,3,FALSE)="","",VLOOKUP(AH28,'BD-HORAIRE'!$A$3:$G$283,3,FALSE))</f>
        <v>0.375</v>
      </c>
      <c r="AE28" s="63">
        <f>IF(VLOOKUP(AH28,'BD-HORAIRE'!$A$3:$G$283,4,FALSE)="","",VLOOKUP(AH28,'BD-HORAIRE'!$A$3:$G$283,4,FALSE))</f>
        <v>0.61458333333333337</v>
      </c>
      <c r="AF28" s="63">
        <f>IF(VLOOKUP(AH28,'BD-HORAIRE'!$A$3:$G$283,5,FALSE)="","",VLOOKUP(AH28,'BD-HORAIRE'!$A$3:$G$283,5,FALSE))</f>
        <v>0.79166666666666663</v>
      </c>
      <c r="AG28" s="63">
        <f>IF(VLOOKUP(AH28,'BD-HORAIRE'!$A$3:$G$283,6,FALSE)="","",VLOOKUP(AH28,'BD-HORAIRE'!$A$3:$G$283,6,FALSE))</f>
        <v>0.91666666666666663</v>
      </c>
      <c r="AH28" s="133" t="s">
        <v>278</v>
      </c>
      <c r="AI28" s="135"/>
      <c r="AJ28" s="136">
        <f>IF(AI28="",VLOOKUP(AH28,'BD-HORAIRE'!$A$3:$B$544,2,FALSE),VLOOKUP(AH28,'BD-HORAIRE'!$A$3:$B$544,2,FALSE)+AI28)</f>
        <v>0.33333333333333337</v>
      </c>
      <c r="AK28" s="92">
        <f>IF(VLOOKUP(AH28,'BD-HORAIRE'!$A$3:$J$283,9,FALSE)="","",VLOOKUP(AH28,'BD-HORAIRE'!$A$3:$J$283,9,FALSE))</f>
        <v>0.125</v>
      </c>
      <c r="AL28" s="92">
        <f>IF(VLOOKUP(AH28,'BD-HORAIRE'!$A$3:$J$283,10,FALSE)="","",VLOOKUP(AH28,'BD-HORAIRE'!$A$3:$J$283,10,FALSE)+AI28)</f>
        <v>0.20833333333333337</v>
      </c>
      <c r="AM28" s="62" t="str">
        <f>IF(VLOOKUP(AQ28,'BD-HORAIRE'!$A$3:$G$283,3,FALSE)="","",VLOOKUP(AQ28,'BD-HORAIRE'!$A$3:$G$283,3,FALSE))</f>
        <v/>
      </c>
      <c r="AN28" s="63" t="str">
        <f>IF(VLOOKUP(AQ28,'BD-HORAIRE'!$A$3:$G$283,4,FALSE)="","",VLOOKUP(AQ28,'BD-HORAIRE'!$A$3:$G$283,4,FALSE))</f>
        <v/>
      </c>
      <c r="AO28" s="63">
        <f>IF(VLOOKUP(AQ28,'BD-HORAIRE'!$A$3:$G$283,5,FALSE)="","",VLOOKUP(AQ28,'BD-HORAIRE'!$A$3:$G$283,5,FALSE))</f>
        <v>0.65625</v>
      </c>
      <c r="AP28" s="63">
        <f>IF(VLOOKUP(AQ28,'BD-HORAIRE'!$A$3:$G$283,6,FALSE)="","",VLOOKUP(AQ28,'BD-HORAIRE'!$A$3:$G$283,6,FALSE))</f>
        <v>0.97916666666666663</v>
      </c>
      <c r="AQ28" s="133" t="s">
        <v>148</v>
      </c>
      <c r="AR28" s="135"/>
      <c r="AS28" s="136">
        <f>IF(AR28="",VLOOKUP(AQ28,'BD-HORAIRE'!$A$3:$B$544,2,FALSE),VLOOKUP(AQ28,'BD-HORAIRE'!$A$3:$B$544,2,FALSE)+AR28)</f>
        <v>0.29166666666666663</v>
      </c>
      <c r="AT28" s="92" t="str">
        <f>IF(VLOOKUP(AQ28,'BD-HORAIRE'!$A$3:$J$283,9,FALSE)="","",VLOOKUP(AQ28,'BD-HORAIRE'!$A$3:$J$283,9,FALSE))</f>
        <v/>
      </c>
      <c r="AU28" s="92">
        <f>IF(VLOOKUP(AQ28,'BD-HORAIRE'!$A$3:$J$283,10,FALSE)="","",VLOOKUP(AQ28,'BD-HORAIRE'!$A$3:$J$283,10,FALSE)+AR28)</f>
        <v>0.29166666666666669</v>
      </c>
      <c r="AV28" s="62" t="str">
        <f>IF(VLOOKUP(AZ28,'BD-HORAIRE'!$A$3:$G$283,3,FALSE)="","",VLOOKUP(AZ28,'BD-HORAIRE'!$A$3:$G$283,3,FALSE))</f>
        <v/>
      </c>
      <c r="AW28" s="63" t="str">
        <f>IF(VLOOKUP(AZ28,'BD-HORAIRE'!$A$3:$G$283,4,FALSE)="","",VLOOKUP(AZ28,'BD-HORAIRE'!$A$3:$G$283,4,FALSE))</f>
        <v>RH</v>
      </c>
      <c r="AX28" s="63" t="str">
        <f>IF(VLOOKUP(AZ28,'BD-HORAIRE'!$A$3:$G$283,5,FALSE)="","",VLOOKUP(AZ28,'BD-HORAIRE'!$A$3:$G$283,5,FALSE))</f>
        <v/>
      </c>
      <c r="AY28" s="63" t="str">
        <f>IF(VLOOKUP(AZ28,'BD-HORAIRE'!$A$3:$G$283,6,FALSE)="","",VLOOKUP(AZ28,'BD-HORAIRE'!$A$3:$G$283,6,FALSE))</f>
        <v/>
      </c>
      <c r="AZ28" s="133" t="s">
        <v>46</v>
      </c>
      <c r="BA28" s="135"/>
      <c r="BB28" s="136">
        <f>IF(BA28="",VLOOKUP(AZ28,'BD-HORAIRE'!$A$3:$B$544,2,FALSE),VLOOKUP(AZ28,'BD-HORAIRE'!$A$3:$B$544,2,FALSE)+BA28)</f>
        <v>0</v>
      </c>
      <c r="BC28" s="92" t="str">
        <f>IF(VLOOKUP(AZ28,'BD-HORAIRE'!$A$3:$J$283,9,FALSE)="","",VLOOKUP(AZ28,'BD-HORAIRE'!$A$3:$J$283,9,FALSE))</f>
        <v/>
      </c>
      <c r="BD28" s="92" t="e">
        <f>IF(VLOOKUP(AZ28,'BD-HORAIRE'!$A$3:$J$283,10,FALSE)="","",VLOOKUP(AZ28,'BD-HORAIRE'!$A$3:$J$283,10,FALSE)+BA28)</f>
        <v>#VALUE!</v>
      </c>
      <c r="BE28" s="62" t="str">
        <f>IF(VLOOKUP(BI28,'BD-HORAIRE'!$A$3:$G$283,3,FALSE)="","",VLOOKUP(BI28,'BD-HORAIRE'!$A$3:$G$283,3,FALSE))</f>
        <v/>
      </c>
      <c r="BF28" s="63" t="str">
        <f>IF(VLOOKUP(BI28,'BD-HORAIRE'!$A$3:$G$283,4,FALSE)="","",VLOOKUP(BI28,'BD-HORAIRE'!$A$3:$G$283,4,FALSE))</f>
        <v>RH</v>
      </c>
      <c r="BG28" s="63" t="str">
        <f>IF(VLOOKUP(BI28,'BD-HORAIRE'!$A$3:$G$283,5,FALSE)="","",VLOOKUP(BI28,'BD-HORAIRE'!$A$3:$G$283,5,FALSE))</f>
        <v/>
      </c>
      <c r="BH28" s="63" t="str">
        <f>IF(VLOOKUP(BI28,'BD-HORAIRE'!$A$3:$G$283,6,FALSE)="","",VLOOKUP(BI28,'BD-HORAIRE'!$A$3:$G$283,6,FALSE))</f>
        <v/>
      </c>
      <c r="BI28" s="133" t="s">
        <v>46</v>
      </c>
      <c r="BJ28" s="135"/>
      <c r="BK28" s="136">
        <f>IF(BJ28="",VLOOKUP(BI28,'BD-HORAIRE'!$A$3:$B$544,2,FALSE),VLOOKUP(BI28,'BD-HORAIRE'!$A$3:$B$544,2,FALSE)+BJ28)</f>
        <v>0</v>
      </c>
      <c r="BL28" s="92" t="str">
        <f>IF(VLOOKUP(BI28,'BD-HORAIRE'!$A$3:$J$283,9,FALSE)="","",VLOOKUP(BI28,'BD-HORAIRE'!$A$3:$J$283,9,FALSE))</f>
        <v/>
      </c>
      <c r="BM28" s="92" t="e">
        <f>IF(VLOOKUP(BI28,'BD-HORAIRE'!$A$3:$J$283,10,FALSE)="","",VLOOKUP(BI28,'BD-HORAIRE'!$A$3:$J$283,10,FALSE)+BJ28)</f>
        <v>#VALUE!</v>
      </c>
      <c r="BN28" s="44">
        <f t="shared" si="0"/>
        <v>1.625</v>
      </c>
      <c r="BO28" s="87"/>
      <c r="BP28" s="60"/>
      <c r="BQ28" s="60"/>
      <c r="BR28" s="60"/>
    </row>
    <row r="29" spans="1:72" ht="41.25" customHeight="1">
      <c r="A29" s="73">
        <v>3</v>
      </c>
      <c r="B29" s="96" t="str">
        <f>(VLOOKUP(A29,PARAM_EMPLOYER!$A$2:$C$13,2,FALSE)&amp;" "&amp;(VLOOKUP(A29,PARAM_EMPLOYER!$A$2:$C$13,3,FALSE)))</f>
        <v xml:space="preserve">EMP3 </v>
      </c>
      <c r="C29" s="62">
        <f>IF(VLOOKUP(G29,'BD-HORAIRE'!$A$3:$G$283,3,FALSE)="","",VLOOKUP(G29,'BD-HORAIRE'!$A$3:$G$283,3,FALSE))</f>
        <v>0.39583333333333331</v>
      </c>
      <c r="D29" s="63">
        <f>IF(VLOOKUP(G29,'BD-HORAIRE'!$A$3:$G$283,4,FALSE)="","",VLOOKUP(G29,'BD-HORAIRE'!$A$3:$G$283,4,FALSE))</f>
        <v>0.61458333333333337</v>
      </c>
      <c r="E29" s="63">
        <f>IF(VLOOKUP(G29,'BD-HORAIRE'!$A$3:$G$283,5,FALSE)="","",VLOOKUP(G29,'BD-HORAIRE'!$A$3:$G$283,5,FALSE))</f>
        <v>0.79166666666666663</v>
      </c>
      <c r="F29" s="63">
        <f>IF(VLOOKUP(G29,'BD-HORAIRE'!$A$3:$G$283,6,FALSE)="","",VLOOKUP(G29,'BD-HORAIRE'!$A$3:$G$283,6,FALSE))</f>
        <v>0.9375</v>
      </c>
      <c r="G29" s="133" t="s">
        <v>279</v>
      </c>
      <c r="H29" s="135"/>
      <c r="I29" s="136">
        <f>IF(H29="",VLOOKUP(G29,'BD-HORAIRE'!$A$3:$B$544,2,FALSE),VLOOKUP(G29,'BD-HORAIRE'!$A$3:$B$544,2,FALSE)+H29)</f>
        <v>0.33333333333333343</v>
      </c>
      <c r="J29" s="92">
        <f>IF(VLOOKUP(G29,'BD-HORAIRE'!$A$3:$J$283,9,FALSE)="","",VLOOKUP(G29,'BD-HORAIRE'!$A$3:$J$283,9,FALSE))</f>
        <v>0.10416666666666669</v>
      </c>
      <c r="K29" s="92">
        <f>IF(VLOOKUP(G29,'BD-HORAIRE'!$A$3:$J$283,10,FALSE)="","",VLOOKUP(G29,'BD-HORAIRE'!$A$3:$J$283,10,FALSE)+H29)</f>
        <v>0.22916666666666674</v>
      </c>
      <c r="L29" s="62">
        <f>IF(VLOOKUP(P29,'BD-HORAIRE'!$A$3:$G$283,3,FALSE)="","",VLOOKUP(P29,'BD-HORAIRE'!$A$3:$G$283,3,FALSE))</f>
        <v>0.39583333333333331</v>
      </c>
      <c r="M29" s="63">
        <f>IF(VLOOKUP(P29,'BD-HORAIRE'!$A$3:$G$283,4,FALSE)="","",VLOOKUP(P29,'BD-HORAIRE'!$A$3:$G$283,4,FALSE))</f>
        <v>0.61458333333333337</v>
      </c>
      <c r="N29" s="63">
        <f>IF(VLOOKUP(P29,'BD-HORAIRE'!$A$3:$G$283,5,FALSE)="","",VLOOKUP(P29,'BD-HORAIRE'!$A$3:$G$283,5,FALSE))</f>
        <v>0.79166666666666663</v>
      </c>
      <c r="O29" s="63">
        <f>IF(VLOOKUP(P29,'BD-HORAIRE'!$A$3:$G$283,6,FALSE)="","",VLOOKUP(P29,'BD-HORAIRE'!$A$3:$G$283,6,FALSE))</f>
        <v>0.9375</v>
      </c>
      <c r="P29" s="133" t="s">
        <v>279</v>
      </c>
      <c r="Q29" s="135"/>
      <c r="R29" s="136">
        <f>IF(Q29="",VLOOKUP(P29,'BD-HORAIRE'!$A$3:$B$544,2,FALSE),VLOOKUP(P29,'BD-HORAIRE'!$A$3:$B$544,2,FALSE)+Q29)</f>
        <v>0.33333333333333343</v>
      </c>
      <c r="S29" s="92">
        <f>IF(VLOOKUP(P29,'BD-HORAIRE'!$A$3:$J$283,9,FALSE)="","",VLOOKUP(P29,'BD-HORAIRE'!$A$3:$J$283,9,FALSE))</f>
        <v>0.10416666666666669</v>
      </c>
      <c r="T29" s="92">
        <f>IF(VLOOKUP(P29,'BD-HORAIRE'!$A$3:$J$283,10,FALSE)="","",VLOOKUP(P29,'BD-HORAIRE'!$A$3:$J$283,10,FALSE)+Q29)</f>
        <v>0.22916666666666674</v>
      </c>
      <c r="U29" s="62">
        <f>IF(VLOOKUP(Y29,'BD-HORAIRE'!$A$3:$G$283,3,FALSE)="","",VLOOKUP(Y29,'BD-HORAIRE'!$A$3:$G$283,3,FALSE))</f>
        <v>0.39583333333333331</v>
      </c>
      <c r="V29" s="63">
        <f>IF(VLOOKUP(Y29,'BD-HORAIRE'!$A$3:$G$283,4,FALSE)="","",VLOOKUP(Y29,'BD-HORAIRE'!$A$3:$G$283,4,FALSE))</f>
        <v>0.61458333333333337</v>
      </c>
      <c r="W29" s="63">
        <f>IF(VLOOKUP(Y29,'BD-HORAIRE'!$A$3:$G$283,5,FALSE)="","",VLOOKUP(Y29,'BD-HORAIRE'!$A$3:$G$283,5,FALSE))</f>
        <v>0.79166666666666663</v>
      </c>
      <c r="X29" s="63">
        <f>IF(VLOOKUP(Y29,'BD-HORAIRE'!$A$3:$G$283,6,FALSE)="","",VLOOKUP(Y29,'BD-HORAIRE'!$A$3:$G$283,6,FALSE))</f>
        <v>0.9375</v>
      </c>
      <c r="Y29" s="133" t="s">
        <v>279</v>
      </c>
      <c r="Z29" s="135"/>
      <c r="AA29" s="136">
        <f>IF(Z29="",VLOOKUP(Y29,'BD-HORAIRE'!$A$3:$B$544,2,FALSE),VLOOKUP(Y29,'BD-HORAIRE'!$A$3:$B$544,2,FALSE)+Z29)</f>
        <v>0.33333333333333343</v>
      </c>
      <c r="AB29" s="92">
        <f>IF(VLOOKUP(Y29,'BD-HORAIRE'!$A$3:$J$283,9,FALSE)="","",VLOOKUP(Y29,'BD-HORAIRE'!$A$3:$J$283,9,FALSE))</f>
        <v>0.10416666666666669</v>
      </c>
      <c r="AC29" s="92">
        <f>IF(VLOOKUP(Y29,'BD-HORAIRE'!$A$3:$J$283,10,FALSE)="","",VLOOKUP(Y29,'BD-HORAIRE'!$A$3:$J$283,10,FALSE)+Z29)</f>
        <v>0.22916666666666674</v>
      </c>
      <c r="AD29" s="62">
        <f>IF(VLOOKUP(AH29,'BD-HORAIRE'!$A$3:$G$283,3,FALSE)="","",VLOOKUP(AH29,'BD-HORAIRE'!$A$3:$G$283,3,FALSE))</f>
        <v>0.39583333333333331</v>
      </c>
      <c r="AE29" s="63">
        <f>IF(VLOOKUP(AH29,'BD-HORAIRE'!$A$3:$G$283,4,FALSE)="","",VLOOKUP(AH29,'BD-HORAIRE'!$A$3:$G$283,4,FALSE))</f>
        <v>0.61458333333333337</v>
      </c>
      <c r="AF29" s="63">
        <f>IF(VLOOKUP(AH29,'BD-HORAIRE'!$A$3:$G$283,5,FALSE)="","",VLOOKUP(AH29,'BD-HORAIRE'!$A$3:$G$283,5,FALSE))</f>
        <v>0.79166666666666663</v>
      </c>
      <c r="AG29" s="63">
        <f>IF(VLOOKUP(AH29,'BD-HORAIRE'!$A$3:$G$283,6,FALSE)="","",VLOOKUP(AH29,'BD-HORAIRE'!$A$3:$G$283,6,FALSE))</f>
        <v>0.9375</v>
      </c>
      <c r="AH29" s="133" t="s">
        <v>279</v>
      </c>
      <c r="AI29" s="135"/>
      <c r="AJ29" s="136">
        <f>IF(AI29="",VLOOKUP(AH29,'BD-HORAIRE'!$A$3:$B$544,2,FALSE),VLOOKUP(AH29,'BD-HORAIRE'!$A$3:$B$544,2,FALSE)+AI29)</f>
        <v>0.33333333333333343</v>
      </c>
      <c r="AK29" s="92">
        <f>IF(VLOOKUP(AH29,'BD-HORAIRE'!$A$3:$J$283,9,FALSE)="","",VLOOKUP(AH29,'BD-HORAIRE'!$A$3:$J$283,9,FALSE))</f>
        <v>0.10416666666666669</v>
      </c>
      <c r="AL29" s="92">
        <f>IF(VLOOKUP(AH29,'BD-HORAIRE'!$A$3:$J$283,10,FALSE)="","",VLOOKUP(AH29,'BD-HORAIRE'!$A$3:$J$283,10,FALSE)+AI29)</f>
        <v>0.22916666666666674</v>
      </c>
      <c r="AM29" s="62" t="str">
        <f>IF(VLOOKUP(AQ29,'BD-HORAIRE'!$A$3:$G$283,3,FALSE)="","",VLOOKUP(AQ29,'BD-HORAIRE'!$A$3:$G$283,3,FALSE))</f>
        <v/>
      </c>
      <c r="AN29" s="63" t="str">
        <f>IF(VLOOKUP(AQ29,'BD-HORAIRE'!$A$3:$G$283,4,FALSE)="","",VLOOKUP(AQ29,'BD-HORAIRE'!$A$3:$G$283,4,FALSE))</f>
        <v/>
      </c>
      <c r="AO29" s="63">
        <f>IF(VLOOKUP(AQ29,'BD-HORAIRE'!$A$3:$G$283,5,FALSE)="","",VLOOKUP(AQ29,'BD-HORAIRE'!$A$3:$G$283,5,FALSE))</f>
        <v>0.66666666666666696</v>
      </c>
      <c r="AP29" s="63">
        <f>IF(VLOOKUP(AQ29,'BD-HORAIRE'!$A$3:$G$283,6,FALSE)="","",VLOOKUP(AQ29,'BD-HORAIRE'!$A$3:$G$283,6,FALSE))</f>
        <v>0.98958333333333304</v>
      </c>
      <c r="AQ29" s="133" t="s">
        <v>149</v>
      </c>
      <c r="AR29" s="135"/>
      <c r="AS29" s="136">
        <f>IF(AR29="",VLOOKUP(AQ29,'BD-HORAIRE'!$A$3:$B$544,2,FALSE),VLOOKUP(AQ29,'BD-HORAIRE'!$A$3:$B$544,2,FALSE)+AR29)</f>
        <v>0.29166666666666607</v>
      </c>
      <c r="AT29" s="92" t="str">
        <f>IF(VLOOKUP(AQ29,'BD-HORAIRE'!$A$3:$J$283,9,FALSE)="","",VLOOKUP(AQ29,'BD-HORAIRE'!$A$3:$J$283,9,FALSE))</f>
        <v/>
      </c>
      <c r="AU29" s="92">
        <f>IF(VLOOKUP(AQ29,'BD-HORAIRE'!$A$3:$J$283,10,FALSE)="","",VLOOKUP(AQ29,'BD-HORAIRE'!$A$3:$J$283,10,FALSE)+AR29)</f>
        <v>0.29166666666666669</v>
      </c>
      <c r="AV29" s="62" t="str">
        <f>IF(VLOOKUP(AZ29,'BD-HORAIRE'!$A$3:$G$283,3,FALSE)="","",VLOOKUP(AZ29,'BD-HORAIRE'!$A$3:$G$283,3,FALSE))</f>
        <v/>
      </c>
      <c r="AW29" s="63" t="str">
        <f>IF(VLOOKUP(AZ29,'BD-HORAIRE'!$A$3:$G$283,4,FALSE)="","",VLOOKUP(AZ29,'BD-HORAIRE'!$A$3:$G$283,4,FALSE))</f>
        <v>RH</v>
      </c>
      <c r="AX29" s="63" t="str">
        <f>IF(VLOOKUP(AZ29,'BD-HORAIRE'!$A$3:$G$283,5,FALSE)="","",VLOOKUP(AZ29,'BD-HORAIRE'!$A$3:$G$283,5,FALSE))</f>
        <v/>
      </c>
      <c r="AY29" s="63" t="str">
        <f>IF(VLOOKUP(AZ29,'BD-HORAIRE'!$A$3:$G$283,6,FALSE)="","",VLOOKUP(AZ29,'BD-HORAIRE'!$A$3:$G$283,6,FALSE))</f>
        <v/>
      </c>
      <c r="AZ29" s="133" t="s">
        <v>46</v>
      </c>
      <c r="BA29" s="135"/>
      <c r="BB29" s="136">
        <f>IF(BA29="",VLOOKUP(AZ29,'BD-HORAIRE'!$A$3:$B$544,2,FALSE),VLOOKUP(AZ29,'BD-HORAIRE'!$A$3:$B$544,2,FALSE)+BA29)</f>
        <v>0</v>
      </c>
      <c r="BC29" s="92" t="str">
        <f>IF(VLOOKUP(AZ29,'BD-HORAIRE'!$A$3:$J$283,9,FALSE)="","",VLOOKUP(AZ29,'BD-HORAIRE'!$A$3:$J$283,9,FALSE))</f>
        <v/>
      </c>
      <c r="BD29" s="92" t="e">
        <f>IF(VLOOKUP(AZ29,'BD-HORAIRE'!$A$3:$J$283,10,FALSE)="","",VLOOKUP(AZ29,'BD-HORAIRE'!$A$3:$J$283,10,FALSE)+BA29)</f>
        <v>#VALUE!</v>
      </c>
      <c r="BE29" s="62" t="str">
        <f>IF(VLOOKUP(BI29,'BD-HORAIRE'!$A$3:$G$283,3,FALSE)="","",VLOOKUP(BI29,'BD-HORAIRE'!$A$3:$G$283,3,FALSE))</f>
        <v/>
      </c>
      <c r="BF29" s="63" t="str">
        <f>IF(VLOOKUP(BI29,'BD-HORAIRE'!$A$3:$G$283,4,FALSE)="","",VLOOKUP(BI29,'BD-HORAIRE'!$A$3:$G$283,4,FALSE))</f>
        <v>RH</v>
      </c>
      <c r="BG29" s="63" t="str">
        <f>IF(VLOOKUP(BI29,'BD-HORAIRE'!$A$3:$G$283,5,FALSE)="","",VLOOKUP(BI29,'BD-HORAIRE'!$A$3:$G$283,5,FALSE))</f>
        <v/>
      </c>
      <c r="BH29" s="63" t="str">
        <f>IF(VLOOKUP(BI29,'BD-HORAIRE'!$A$3:$G$283,6,FALSE)="","",VLOOKUP(BI29,'BD-HORAIRE'!$A$3:$G$283,6,FALSE))</f>
        <v/>
      </c>
      <c r="BI29" s="133" t="s">
        <v>46</v>
      </c>
      <c r="BJ29" s="135"/>
      <c r="BK29" s="136">
        <f>IF(BJ29="",VLOOKUP(BI29,'BD-HORAIRE'!$A$3:$B$544,2,FALSE),VLOOKUP(BI29,'BD-HORAIRE'!$A$3:$B$544,2,FALSE)+BJ29)</f>
        <v>0</v>
      </c>
      <c r="BL29" s="92" t="str">
        <f>IF(VLOOKUP(BI29,'BD-HORAIRE'!$A$3:$J$283,9,FALSE)="","",VLOOKUP(BI29,'BD-HORAIRE'!$A$3:$J$283,9,FALSE))</f>
        <v/>
      </c>
      <c r="BM29" s="92" t="e">
        <f>IF(VLOOKUP(BI29,'BD-HORAIRE'!$A$3:$J$283,10,FALSE)="","",VLOOKUP(BI29,'BD-HORAIRE'!$A$3:$J$283,10,FALSE)+BJ29)</f>
        <v>#VALUE!</v>
      </c>
      <c r="BN29" s="44">
        <f t="shared" si="0"/>
        <v>1.6249999999999998</v>
      </c>
      <c r="BO29" s="87"/>
      <c r="BP29" s="60"/>
      <c r="BQ29" s="60"/>
      <c r="BR29" s="60"/>
    </row>
    <row r="30" spans="1:72" ht="41.25" customHeight="1">
      <c r="A30" s="73">
        <v>4</v>
      </c>
      <c r="B30" s="96" t="str">
        <f>(VLOOKUP(A30,PARAM_EMPLOYER!$A$2:$C$13,2,FALSE)&amp;" "&amp;(VLOOKUP(A30,PARAM_EMPLOYER!$A$2:$C$13,3,FALSE)))</f>
        <v xml:space="preserve">EMP4 </v>
      </c>
      <c r="C30" s="62">
        <f>IF(VLOOKUP(G30,'BD-HORAIRE'!$A$3:$G$283,3,FALSE)="","",VLOOKUP(G30,'BD-HORAIRE'!$A$3:$G$283,3,FALSE))</f>
        <v>0.41666666666666669</v>
      </c>
      <c r="D30" s="63">
        <f>IF(VLOOKUP(G30,'BD-HORAIRE'!$A$3:$G$283,4,FALSE)="","",VLOOKUP(G30,'BD-HORAIRE'!$A$3:$G$283,4,FALSE))</f>
        <v>0.61458333333333337</v>
      </c>
      <c r="E30" s="63">
        <f>IF(VLOOKUP(G30,'BD-HORAIRE'!$A$3:$G$283,5,FALSE)="","",VLOOKUP(G30,'BD-HORAIRE'!$A$3:$G$283,5,FALSE))</f>
        <v>0.79166666666666663</v>
      </c>
      <c r="F30" s="63">
        <f>IF(VLOOKUP(G30,'BD-HORAIRE'!$A$3:$G$283,6,FALSE)="","",VLOOKUP(G30,'BD-HORAIRE'!$A$3:$G$283,6,FALSE))</f>
        <v>0.95833333333333337</v>
      </c>
      <c r="G30" s="133" t="s">
        <v>280</v>
      </c>
      <c r="H30" s="135"/>
      <c r="I30" s="136">
        <f>IF(H30="",VLOOKUP(G30,'BD-HORAIRE'!$A$3:$B$544,2,FALSE),VLOOKUP(G30,'BD-HORAIRE'!$A$3:$B$544,2,FALSE)+H30)</f>
        <v>0.33333333333333343</v>
      </c>
      <c r="J30" s="92">
        <f>IF(VLOOKUP(G30,'BD-HORAIRE'!$A$3:$J$283,9,FALSE)="","",VLOOKUP(G30,'BD-HORAIRE'!$A$3:$J$283,9,FALSE))</f>
        <v>8.3333333333333315E-2</v>
      </c>
      <c r="K30" s="92">
        <f>IF(VLOOKUP(G30,'BD-HORAIRE'!$A$3:$J$283,10,FALSE)="","",VLOOKUP(G30,'BD-HORAIRE'!$A$3:$J$283,10,FALSE)+H30)</f>
        <v>0.25000000000000011</v>
      </c>
      <c r="L30" s="62">
        <f>IF(VLOOKUP(P30,'BD-HORAIRE'!$A$3:$G$283,3,FALSE)="","",VLOOKUP(P30,'BD-HORAIRE'!$A$3:$G$283,3,FALSE))</f>
        <v>0.41666666666666669</v>
      </c>
      <c r="M30" s="63">
        <f>IF(VLOOKUP(P30,'BD-HORAIRE'!$A$3:$G$283,4,FALSE)="","",VLOOKUP(P30,'BD-HORAIRE'!$A$3:$G$283,4,FALSE))</f>
        <v>0.61458333333333337</v>
      </c>
      <c r="N30" s="63">
        <f>IF(VLOOKUP(P30,'BD-HORAIRE'!$A$3:$G$283,5,FALSE)="","",VLOOKUP(P30,'BD-HORAIRE'!$A$3:$G$283,5,FALSE))</f>
        <v>0.79166666666666663</v>
      </c>
      <c r="O30" s="63">
        <f>IF(VLOOKUP(P30,'BD-HORAIRE'!$A$3:$G$283,6,FALSE)="","",VLOOKUP(P30,'BD-HORAIRE'!$A$3:$G$283,6,FALSE))</f>
        <v>0.95833333333333337</v>
      </c>
      <c r="P30" s="133" t="s">
        <v>280</v>
      </c>
      <c r="Q30" s="135"/>
      <c r="R30" s="136">
        <f>IF(Q30="",VLOOKUP(P30,'BD-HORAIRE'!$A$3:$B$544,2,FALSE),VLOOKUP(P30,'BD-HORAIRE'!$A$3:$B$544,2,FALSE)+Q30)</f>
        <v>0.33333333333333343</v>
      </c>
      <c r="S30" s="92">
        <f>IF(VLOOKUP(P30,'BD-HORAIRE'!$A$3:$J$283,9,FALSE)="","",VLOOKUP(P30,'BD-HORAIRE'!$A$3:$J$283,9,FALSE))</f>
        <v>8.3333333333333315E-2</v>
      </c>
      <c r="T30" s="92">
        <f>IF(VLOOKUP(P30,'BD-HORAIRE'!$A$3:$J$283,10,FALSE)="","",VLOOKUP(P30,'BD-HORAIRE'!$A$3:$J$283,10,FALSE)+Q30)</f>
        <v>0.25000000000000011</v>
      </c>
      <c r="U30" s="62">
        <f>IF(VLOOKUP(Y30,'BD-HORAIRE'!$A$3:$G$283,3,FALSE)="","",VLOOKUP(Y30,'BD-HORAIRE'!$A$3:$G$283,3,FALSE))</f>
        <v>0.41666666666666669</v>
      </c>
      <c r="V30" s="63">
        <f>IF(VLOOKUP(Y30,'BD-HORAIRE'!$A$3:$G$283,4,FALSE)="","",VLOOKUP(Y30,'BD-HORAIRE'!$A$3:$G$283,4,FALSE))</f>
        <v>0.61458333333333337</v>
      </c>
      <c r="W30" s="63">
        <f>IF(VLOOKUP(Y30,'BD-HORAIRE'!$A$3:$G$283,5,FALSE)="","",VLOOKUP(Y30,'BD-HORAIRE'!$A$3:$G$283,5,FALSE))</f>
        <v>0.79166666666666663</v>
      </c>
      <c r="X30" s="63">
        <f>IF(VLOOKUP(Y30,'BD-HORAIRE'!$A$3:$G$283,6,FALSE)="","",VLOOKUP(Y30,'BD-HORAIRE'!$A$3:$G$283,6,FALSE))</f>
        <v>0.95833333333333337</v>
      </c>
      <c r="Y30" s="133" t="s">
        <v>280</v>
      </c>
      <c r="Z30" s="135"/>
      <c r="AA30" s="136">
        <f>IF(Z30="",VLOOKUP(Y30,'BD-HORAIRE'!$A$3:$B$544,2,FALSE),VLOOKUP(Y30,'BD-HORAIRE'!$A$3:$B$544,2,FALSE)+Z30)</f>
        <v>0.33333333333333343</v>
      </c>
      <c r="AB30" s="92">
        <f>IF(VLOOKUP(Y30,'BD-HORAIRE'!$A$3:$J$283,9,FALSE)="","",VLOOKUP(Y30,'BD-HORAIRE'!$A$3:$J$283,9,FALSE))</f>
        <v>8.3333333333333315E-2</v>
      </c>
      <c r="AC30" s="92">
        <f>IF(VLOOKUP(Y30,'BD-HORAIRE'!$A$3:$J$283,10,FALSE)="","",VLOOKUP(Y30,'BD-HORAIRE'!$A$3:$J$283,10,FALSE)+Z30)</f>
        <v>0.25000000000000011</v>
      </c>
      <c r="AD30" s="62">
        <f>IF(VLOOKUP(AH30,'BD-HORAIRE'!$A$3:$G$283,3,FALSE)="","",VLOOKUP(AH30,'BD-HORAIRE'!$A$3:$G$283,3,FALSE))</f>
        <v>0.41666666666666669</v>
      </c>
      <c r="AE30" s="63">
        <f>IF(VLOOKUP(AH30,'BD-HORAIRE'!$A$3:$G$283,4,FALSE)="","",VLOOKUP(AH30,'BD-HORAIRE'!$A$3:$G$283,4,FALSE))</f>
        <v>0.61458333333333337</v>
      </c>
      <c r="AF30" s="63">
        <f>IF(VLOOKUP(AH30,'BD-HORAIRE'!$A$3:$G$283,5,FALSE)="","",VLOOKUP(AH30,'BD-HORAIRE'!$A$3:$G$283,5,FALSE))</f>
        <v>0.79166666666666663</v>
      </c>
      <c r="AG30" s="63">
        <f>IF(VLOOKUP(AH30,'BD-HORAIRE'!$A$3:$G$283,6,FALSE)="","",VLOOKUP(AH30,'BD-HORAIRE'!$A$3:$G$283,6,FALSE))</f>
        <v>0.95833333333333337</v>
      </c>
      <c r="AH30" s="133" t="s">
        <v>280</v>
      </c>
      <c r="AI30" s="135"/>
      <c r="AJ30" s="136">
        <f>IF(AI30="",VLOOKUP(AH30,'BD-HORAIRE'!$A$3:$B$544,2,FALSE),VLOOKUP(AH30,'BD-HORAIRE'!$A$3:$B$544,2,FALSE)+AI30)</f>
        <v>0.33333333333333343</v>
      </c>
      <c r="AK30" s="92">
        <f>IF(VLOOKUP(AH30,'BD-HORAIRE'!$A$3:$J$283,9,FALSE)="","",VLOOKUP(AH30,'BD-HORAIRE'!$A$3:$J$283,9,FALSE))</f>
        <v>8.3333333333333315E-2</v>
      </c>
      <c r="AL30" s="92">
        <f>IF(VLOOKUP(AH30,'BD-HORAIRE'!$A$3:$J$283,10,FALSE)="","",VLOOKUP(AH30,'BD-HORAIRE'!$A$3:$J$283,10,FALSE)+AI30)</f>
        <v>0.25000000000000011</v>
      </c>
      <c r="AM30" s="62" t="str">
        <f>IF(VLOOKUP(AQ30,'BD-HORAIRE'!$A$3:$G$283,3,FALSE)="","",VLOOKUP(AQ30,'BD-HORAIRE'!$A$3:$G$283,3,FALSE))</f>
        <v/>
      </c>
      <c r="AN30" s="63" t="str">
        <f>IF(VLOOKUP(AQ30,'BD-HORAIRE'!$A$3:$G$283,4,FALSE)="","",VLOOKUP(AQ30,'BD-HORAIRE'!$A$3:$G$283,4,FALSE))</f>
        <v/>
      </c>
      <c r="AO30" s="63">
        <f>IF(VLOOKUP(AQ30,'BD-HORAIRE'!$A$3:$G$283,5,FALSE)="","",VLOOKUP(AQ30,'BD-HORAIRE'!$A$3:$G$283,5,FALSE))</f>
        <v>0.67708333333333337</v>
      </c>
      <c r="AP30" s="63">
        <f>IF(VLOOKUP(AQ30,'BD-HORAIRE'!$A$3:$G$283,6,FALSE)="","",VLOOKUP(AQ30,'BD-HORAIRE'!$A$3:$G$283,6,FALSE))</f>
        <v>0</v>
      </c>
      <c r="AQ30" s="133" t="s">
        <v>150</v>
      </c>
      <c r="AR30" s="135"/>
      <c r="AS30" s="136">
        <f>IF(AR30="",VLOOKUP(AQ30,'BD-HORAIRE'!$A$3:$B$544,2,FALSE),VLOOKUP(AQ30,'BD-HORAIRE'!$A$3:$B$544,2,FALSE)+AR30)</f>
        <v>0.29166666666666663</v>
      </c>
      <c r="AT30" s="92" t="str">
        <f>IF(VLOOKUP(AQ30,'BD-HORAIRE'!$A$3:$J$283,9,FALSE)="","",VLOOKUP(AQ30,'BD-HORAIRE'!$A$3:$J$283,9,FALSE))</f>
        <v/>
      </c>
      <c r="AU30" s="92">
        <f>IF(VLOOKUP(AQ30,'BD-HORAIRE'!$A$3:$J$283,10,FALSE)="","",VLOOKUP(AQ30,'BD-HORAIRE'!$A$3:$J$283,10,FALSE)+AR30)</f>
        <v>0.29166666666666669</v>
      </c>
      <c r="AV30" s="62" t="str">
        <f>IF(VLOOKUP(AZ30,'BD-HORAIRE'!$A$3:$G$283,3,FALSE)="","",VLOOKUP(AZ30,'BD-HORAIRE'!$A$3:$G$283,3,FALSE))</f>
        <v/>
      </c>
      <c r="AW30" s="63" t="str">
        <f>IF(VLOOKUP(AZ30,'BD-HORAIRE'!$A$3:$G$283,4,FALSE)="","",VLOOKUP(AZ30,'BD-HORAIRE'!$A$3:$G$283,4,FALSE))</f>
        <v>RH</v>
      </c>
      <c r="AX30" s="63" t="str">
        <f>IF(VLOOKUP(AZ30,'BD-HORAIRE'!$A$3:$G$283,5,FALSE)="","",VLOOKUP(AZ30,'BD-HORAIRE'!$A$3:$G$283,5,FALSE))</f>
        <v/>
      </c>
      <c r="AY30" s="63" t="str">
        <f>IF(VLOOKUP(AZ30,'BD-HORAIRE'!$A$3:$G$283,6,FALSE)="","",VLOOKUP(AZ30,'BD-HORAIRE'!$A$3:$G$283,6,FALSE))</f>
        <v/>
      </c>
      <c r="AZ30" s="133" t="s">
        <v>46</v>
      </c>
      <c r="BA30" s="135"/>
      <c r="BB30" s="136">
        <f>IF(BA30="",VLOOKUP(AZ30,'BD-HORAIRE'!$A$3:$B$544,2,FALSE),VLOOKUP(AZ30,'BD-HORAIRE'!$A$3:$B$544,2,FALSE)+BA30)</f>
        <v>0</v>
      </c>
      <c r="BC30" s="92" t="str">
        <f>IF(VLOOKUP(AZ30,'BD-HORAIRE'!$A$3:$J$283,9,FALSE)="","",VLOOKUP(AZ30,'BD-HORAIRE'!$A$3:$J$283,9,FALSE))</f>
        <v/>
      </c>
      <c r="BD30" s="92" t="e">
        <f>IF(VLOOKUP(AZ30,'BD-HORAIRE'!$A$3:$J$283,10,FALSE)="","",VLOOKUP(AZ30,'BD-HORAIRE'!$A$3:$J$283,10,FALSE)+BA30)</f>
        <v>#VALUE!</v>
      </c>
      <c r="BE30" s="62" t="str">
        <f>IF(VLOOKUP(BI30,'BD-HORAIRE'!$A$3:$G$283,3,FALSE)="","",VLOOKUP(BI30,'BD-HORAIRE'!$A$3:$G$283,3,FALSE))</f>
        <v/>
      </c>
      <c r="BF30" s="63" t="str">
        <f>IF(VLOOKUP(BI30,'BD-HORAIRE'!$A$3:$G$283,4,FALSE)="","",VLOOKUP(BI30,'BD-HORAIRE'!$A$3:$G$283,4,FALSE))</f>
        <v>RH</v>
      </c>
      <c r="BG30" s="63" t="str">
        <f>IF(VLOOKUP(BI30,'BD-HORAIRE'!$A$3:$G$283,5,FALSE)="","",VLOOKUP(BI30,'BD-HORAIRE'!$A$3:$G$283,5,FALSE))</f>
        <v/>
      </c>
      <c r="BH30" s="63" t="str">
        <f>IF(VLOOKUP(BI30,'BD-HORAIRE'!$A$3:$G$283,6,FALSE)="","",VLOOKUP(BI30,'BD-HORAIRE'!$A$3:$G$283,6,FALSE))</f>
        <v/>
      </c>
      <c r="BI30" s="133" t="s">
        <v>46</v>
      </c>
      <c r="BJ30" s="135"/>
      <c r="BK30" s="136">
        <f>IF(BJ30="",VLOOKUP(BI30,'BD-HORAIRE'!$A$3:$B$544,2,FALSE),VLOOKUP(BI30,'BD-HORAIRE'!$A$3:$B$544,2,FALSE)+BJ30)</f>
        <v>0</v>
      </c>
      <c r="BL30" s="92" t="str">
        <f>IF(VLOOKUP(BI30,'BD-HORAIRE'!$A$3:$J$283,9,FALSE)="","",VLOOKUP(BI30,'BD-HORAIRE'!$A$3:$J$283,9,FALSE))</f>
        <v/>
      </c>
      <c r="BM30" s="92" t="e">
        <f>IF(VLOOKUP(BI30,'BD-HORAIRE'!$A$3:$J$283,10,FALSE)="","",VLOOKUP(BI30,'BD-HORAIRE'!$A$3:$J$283,10,FALSE)+BJ30)</f>
        <v>#VALUE!</v>
      </c>
      <c r="BN30" s="44">
        <f t="shared" si="0"/>
        <v>1.6250000000000004</v>
      </c>
      <c r="BO30" s="87"/>
      <c r="BP30" s="60"/>
      <c r="BQ30" s="60"/>
      <c r="BR30" s="60"/>
    </row>
    <row r="31" spans="1:72" ht="41.25" customHeight="1">
      <c r="A31" s="73">
        <v>5</v>
      </c>
      <c r="B31" s="96" t="str">
        <f>(VLOOKUP(A31,PARAM_EMPLOYER!$A$2:$C$13,2,FALSE)&amp;" "&amp;(VLOOKUP(A31,PARAM_EMPLOYER!$A$2:$C$13,3,FALSE)))</f>
        <v xml:space="preserve">EMP5 </v>
      </c>
      <c r="C31" s="62">
        <f>IF(VLOOKUP(G31,'BD-HORAIRE'!$A$3:$G$283,3,FALSE)="","",VLOOKUP(G31,'BD-HORAIRE'!$A$3:$G$283,3,FALSE))</f>
        <v>0.41666666666666669</v>
      </c>
      <c r="D31" s="63">
        <f>IF(VLOOKUP(G31,'BD-HORAIRE'!$A$3:$G$283,4,FALSE)="","",VLOOKUP(G31,'BD-HORAIRE'!$A$3:$G$283,4,FALSE))</f>
        <v>0.625</v>
      </c>
      <c r="E31" s="63">
        <f>IF(VLOOKUP(G31,'BD-HORAIRE'!$A$3:$G$283,5,FALSE)="","",VLOOKUP(G31,'BD-HORAIRE'!$A$3:$G$283,5,FALSE))</f>
        <v>0.79166666666666663</v>
      </c>
      <c r="F31" s="63">
        <f>IF(VLOOKUP(G31,'BD-HORAIRE'!$A$3:$G$283,6,FALSE)="","",VLOOKUP(G31,'BD-HORAIRE'!$A$3:$G$283,6,FALSE))</f>
        <v>0.94791666666666663</v>
      </c>
      <c r="G31" s="133" t="s">
        <v>281</v>
      </c>
      <c r="H31" s="135"/>
      <c r="I31" s="136">
        <f>IF(H31="",VLOOKUP(G31,'BD-HORAIRE'!$A$3:$B$544,2,FALSE),VLOOKUP(G31,'BD-HORAIRE'!$A$3:$B$544,2,FALSE)+H31)</f>
        <v>0.33333333333333331</v>
      </c>
      <c r="J31" s="92">
        <f>IF(VLOOKUP(G31,'BD-HORAIRE'!$A$3:$J$283,9,FALSE)="","",VLOOKUP(G31,'BD-HORAIRE'!$A$3:$J$283,9,FALSE))</f>
        <v>8.3333333333333315E-2</v>
      </c>
      <c r="K31" s="92">
        <f>IF(VLOOKUP(G31,'BD-HORAIRE'!$A$3:$J$283,10,FALSE)="","",VLOOKUP(G31,'BD-HORAIRE'!$A$3:$J$283,10,FALSE)+H31)</f>
        <v>0.25</v>
      </c>
      <c r="L31" s="62">
        <f>IF(VLOOKUP(P31,'BD-HORAIRE'!$A$3:$G$283,3,FALSE)="","",VLOOKUP(P31,'BD-HORAIRE'!$A$3:$G$283,3,FALSE))</f>
        <v>0.41666666666666669</v>
      </c>
      <c r="M31" s="63">
        <f>IF(VLOOKUP(P31,'BD-HORAIRE'!$A$3:$G$283,4,FALSE)="","",VLOOKUP(P31,'BD-HORAIRE'!$A$3:$G$283,4,FALSE))</f>
        <v>0.625</v>
      </c>
      <c r="N31" s="63">
        <f>IF(VLOOKUP(P31,'BD-HORAIRE'!$A$3:$G$283,5,FALSE)="","",VLOOKUP(P31,'BD-HORAIRE'!$A$3:$G$283,5,FALSE))</f>
        <v>0.79166666666666663</v>
      </c>
      <c r="O31" s="63">
        <f>IF(VLOOKUP(P31,'BD-HORAIRE'!$A$3:$G$283,6,FALSE)="","",VLOOKUP(P31,'BD-HORAIRE'!$A$3:$G$283,6,FALSE))</f>
        <v>0.94791666666666663</v>
      </c>
      <c r="P31" s="133" t="s">
        <v>281</v>
      </c>
      <c r="Q31" s="135"/>
      <c r="R31" s="136">
        <f>IF(Q31="",VLOOKUP(P31,'BD-HORAIRE'!$A$3:$B$544,2,FALSE),VLOOKUP(P31,'BD-HORAIRE'!$A$3:$B$544,2,FALSE)+Q31)</f>
        <v>0.33333333333333331</v>
      </c>
      <c r="S31" s="92">
        <f>IF(VLOOKUP(P31,'BD-HORAIRE'!$A$3:$J$283,9,FALSE)="","",VLOOKUP(P31,'BD-HORAIRE'!$A$3:$J$283,9,FALSE))</f>
        <v>8.3333333333333315E-2</v>
      </c>
      <c r="T31" s="92">
        <f>IF(VLOOKUP(P31,'BD-HORAIRE'!$A$3:$J$283,10,FALSE)="","",VLOOKUP(P31,'BD-HORAIRE'!$A$3:$J$283,10,FALSE)+Q31)</f>
        <v>0.25</v>
      </c>
      <c r="U31" s="62">
        <f>IF(VLOOKUP(Y31,'BD-HORAIRE'!$A$3:$G$283,3,FALSE)="","",VLOOKUP(Y31,'BD-HORAIRE'!$A$3:$G$283,3,FALSE))</f>
        <v>0.41666666666666669</v>
      </c>
      <c r="V31" s="63">
        <f>IF(VLOOKUP(Y31,'BD-HORAIRE'!$A$3:$G$283,4,FALSE)="","",VLOOKUP(Y31,'BD-HORAIRE'!$A$3:$G$283,4,FALSE))</f>
        <v>0.625</v>
      </c>
      <c r="W31" s="63">
        <f>IF(VLOOKUP(Y31,'BD-HORAIRE'!$A$3:$G$283,5,FALSE)="","",VLOOKUP(Y31,'BD-HORAIRE'!$A$3:$G$283,5,FALSE))</f>
        <v>0.79166666666666663</v>
      </c>
      <c r="X31" s="63">
        <f>IF(VLOOKUP(Y31,'BD-HORAIRE'!$A$3:$G$283,6,FALSE)="","",VLOOKUP(Y31,'BD-HORAIRE'!$A$3:$G$283,6,FALSE))</f>
        <v>0.94791666666666663</v>
      </c>
      <c r="Y31" s="133" t="s">
        <v>281</v>
      </c>
      <c r="Z31" s="135"/>
      <c r="AA31" s="136">
        <f>IF(Z31="",VLOOKUP(Y31,'BD-HORAIRE'!$A$3:$B$544,2,FALSE),VLOOKUP(Y31,'BD-HORAIRE'!$A$3:$B$544,2,FALSE)+Z31)</f>
        <v>0.33333333333333331</v>
      </c>
      <c r="AB31" s="92">
        <f>IF(VLOOKUP(Y31,'BD-HORAIRE'!$A$3:$J$283,9,FALSE)="","",VLOOKUP(Y31,'BD-HORAIRE'!$A$3:$J$283,9,FALSE))</f>
        <v>8.3333333333333315E-2</v>
      </c>
      <c r="AC31" s="92">
        <f>IF(VLOOKUP(Y31,'BD-HORAIRE'!$A$3:$J$283,10,FALSE)="","",VLOOKUP(Y31,'BD-HORAIRE'!$A$3:$J$283,10,FALSE)+Z31)</f>
        <v>0.25</v>
      </c>
      <c r="AD31" s="62">
        <f>IF(VLOOKUP(AH31,'BD-HORAIRE'!$A$3:$G$283,3,FALSE)="","",VLOOKUP(AH31,'BD-HORAIRE'!$A$3:$G$283,3,FALSE))</f>
        <v>0.41666666666666669</v>
      </c>
      <c r="AE31" s="63">
        <f>IF(VLOOKUP(AH31,'BD-HORAIRE'!$A$3:$G$283,4,FALSE)="","",VLOOKUP(AH31,'BD-HORAIRE'!$A$3:$G$283,4,FALSE))</f>
        <v>0.625</v>
      </c>
      <c r="AF31" s="63">
        <f>IF(VLOOKUP(AH31,'BD-HORAIRE'!$A$3:$G$283,5,FALSE)="","",VLOOKUP(AH31,'BD-HORAIRE'!$A$3:$G$283,5,FALSE))</f>
        <v>0.79166666666666663</v>
      </c>
      <c r="AG31" s="63">
        <f>IF(VLOOKUP(AH31,'BD-HORAIRE'!$A$3:$G$283,6,FALSE)="","",VLOOKUP(AH31,'BD-HORAIRE'!$A$3:$G$283,6,FALSE))</f>
        <v>0.94791666666666663</v>
      </c>
      <c r="AH31" s="133" t="s">
        <v>281</v>
      </c>
      <c r="AI31" s="135"/>
      <c r="AJ31" s="136">
        <f>IF(AI31="",VLOOKUP(AH31,'BD-HORAIRE'!$A$3:$B$544,2,FALSE),VLOOKUP(AH31,'BD-HORAIRE'!$A$3:$B$544,2,FALSE)+AI31)</f>
        <v>0.33333333333333331</v>
      </c>
      <c r="AK31" s="92">
        <f>IF(VLOOKUP(AH31,'BD-HORAIRE'!$A$3:$J$283,9,FALSE)="","",VLOOKUP(AH31,'BD-HORAIRE'!$A$3:$J$283,9,FALSE))</f>
        <v>8.3333333333333315E-2</v>
      </c>
      <c r="AL31" s="92">
        <f>IF(VLOOKUP(AH31,'BD-HORAIRE'!$A$3:$J$283,10,FALSE)="","",VLOOKUP(AH31,'BD-HORAIRE'!$A$3:$J$283,10,FALSE)+AI31)</f>
        <v>0.25</v>
      </c>
      <c r="AM31" s="62" t="str">
        <f>IF(VLOOKUP(AQ31,'BD-HORAIRE'!$A$3:$G$283,3,FALSE)="","",VLOOKUP(AQ31,'BD-HORAIRE'!$A$3:$G$283,3,FALSE))</f>
        <v/>
      </c>
      <c r="AN31" s="63" t="str">
        <f>IF(VLOOKUP(AQ31,'BD-HORAIRE'!$A$3:$G$283,4,FALSE)="","",VLOOKUP(AQ31,'BD-HORAIRE'!$A$3:$G$283,4,FALSE))</f>
        <v/>
      </c>
      <c r="AO31" s="63">
        <f>IF(VLOOKUP(AQ31,'BD-HORAIRE'!$A$3:$G$283,5,FALSE)="","",VLOOKUP(AQ31,'BD-HORAIRE'!$A$3:$G$283,5,FALSE))</f>
        <v>0.687500000000001</v>
      </c>
      <c r="AP31" s="63">
        <f>IF(VLOOKUP(AQ31,'BD-HORAIRE'!$A$3:$G$283,6,FALSE)="","",VLOOKUP(AQ31,'BD-HORAIRE'!$A$3:$G$283,6,FALSE))</f>
        <v>1.0416666666666666E-2</v>
      </c>
      <c r="AQ31" s="133" t="s">
        <v>151</v>
      </c>
      <c r="AR31" s="135"/>
      <c r="AS31" s="136">
        <f>IF(AR31="",VLOOKUP(AQ31,'BD-HORAIRE'!$A$3:$B$544,2,FALSE),VLOOKUP(AQ31,'BD-HORAIRE'!$A$3:$B$544,2,FALSE)+AR31)</f>
        <v>0.29166666666666563</v>
      </c>
      <c r="AT31" s="92" t="str">
        <f>IF(VLOOKUP(AQ31,'BD-HORAIRE'!$A$3:$J$283,9,FALSE)="","",VLOOKUP(AQ31,'BD-HORAIRE'!$A$3:$J$283,9,FALSE))</f>
        <v/>
      </c>
      <c r="AU31" s="92">
        <f>IF(VLOOKUP(AQ31,'BD-HORAIRE'!$A$3:$J$283,10,FALSE)="","",VLOOKUP(AQ31,'BD-HORAIRE'!$A$3:$J$283,10,FALSE)+AR31)</f>
        <v>0.29166666666666669</v>
      </c>
      <c r="AV31" s="62" t="str">
        <f>IF(VLOOKUP(AZ31,'BD-HORAIRE'!$A$3:$G$283,3,FALSE)="","",VLOOKUP(AZ31,'BD-HORAIRE'!$A$3:$G$283,3,FALSE))</f>
        <v/>
      </c>
      <c r="AW31" s="63" t="str">
        <f>IF(VLOOKUP(AZ31,'BD-HORAIRE'!$A$3:$G$283,4,FALSE)="","",VLOOKUP(AZ31,'BD-HORAIRE'!$A$3:$G$283,4,FALSE))</f>
        <v>RH</v>
      </c>
      <c r="AX31" s="63" t="str">
        <f>IF(VLOOKUP(AZ31,'BD-HORAIRE'!$A$3:$G$283,5,FALSE)="","",VLOOKUP(AZ31,'BD-HORAIRE'!$A$3:$G$283,5,FALSE))</f>
        <v/>
      </c>
      <c r="AY31" s="63" t="str">
        <f>IF(VLOOKUP(AZ31,'BD-HORAIRE'!$A$3:$G$283,6,FALSE)="","",VLOOKUP(AZ31,'BD-HORAIRE'!$A$3:$G$283,6,FALSE))</f>
        <v/>
      </c>
      <c r="AZ31" s="133" t="s">
        <v>46</v>
      </c>
      <c r="BA31" s="135"/>
      <c r="BB31" s="136">
        <f>IF(BA31="",VLOOKUP(AZ31,'BD-HORAIRE'!$A$3:$B$544,2,FALSE),VLOOKUP(AZ31,'BD-HORAIRE'!$A$3:$B$544,2,FALSE)+BA31)</f>
        <v>0</v>
      </c>
      <c r="BC31" s="92" t="str">
        <f>IF(VLOOKUP(AZ31,'BD-HORAIRE'!$A$3:$J$283,9,FALSE)="","",VLOOKUP(AZ31,'BD-HORAIRE'!$A$3:$J$283,9,FALSE))</f>
        <v/>
      </c>
      <c r="BD31" s="92" t="e">
        <f>IF(VLOOKUP(AZ31,'BD-HORAIRE'!$A$3:$J$283,10,FALSE)="","",VLOOKUP(AZ31,'BD-HORAIRE'!$A$3:$J$283,10,FALSE)+BA31)</f>
        <v>#VALUE!</v>
      </c>
      <c r="BE31" s="62" t="str">
        <f>IF(VLOOKUP(BI31,'BD-HORAIRE'!$A$3:$G$283,3,FALSE)="","",VLOOKUP(BI31,'BD-HORAIRE'!$A$3:$G$283,3,FALSE))</f>
        <v/>
      </c>
      <c r="BF31" s="63" t="str">
        <f>IF(VLOOKUP(BI31,'BD-HORAIRE'!$A$3:$G$283,4,FALSE)="","",VLOOKUP(BI31,'BD-HORAIRE'!$A$3:$G$283,4,FALSE))</f>
        <v>RH</v>
      </c>
      <c r="BG31" s="63" t="str">
        <f>IF(VLOOKUP(BI31,'BD-HORAIRE'!$A$3:$G$283,5,FALSE)="","",VLOOKUP(BI31,'BD-HORAIRE'!$A$3:$G$283,5,FALSE))</f>
        <v/>
      </c>
      <c r="BH31" s="63" t="str">
        <f>IF(VLOOKUP(BI31,'BD-HORAIRE'!$A$3:$G$283,6,FALSE)="","",VLOOKUP(BI31,'BD-HORAIRE'!$A$3:$G$283,6,FALSE))</f>
        <v/>
      </c>
      <c r="BI31" s="133" t="s">
        <v>46</v>
      </c>
      <c r="BJ31" s="135"/>
      <c r="BK31" s="136">
        <f>IF(BJ31="",VLOOKUP(BI31,'BD-HORAIRE'!$A$3:$B$544,2,FALSE),VLOOKUP(BI31,'BD-HORAIRE'!$A$3:$B$544,2,FALSE)+BJ31)</f>
        <v>0</v>
      </c>
      <c r="BL31" s="92" t="str">
        <f>IF(VLOOKUP(BI31,'BD-HORAIRE'!$A$3:$J$283,9,FALSE)="","",VLOOKUP(BI31,'BD-HORAIRE'!$A$3:$J$283,9,FALSE))</f>
        <v/>
      </c>
      <c r="BM31" s="92" t="e">
        <f>IF(VLOOKUP(BI31,'BD-HORAIRE'!$A$3:$J$283,10,FALSE)="","",VLOOKUP(BI31,'BD-HORAIRE'!$A$3:$J$283,10,FALSE)+BJ31)</f>
        <v>#VALUE!</v>
      </c>
      <c r="BN31" s="44">
        <f t="shared" si="0"/>
        <v>1.6249999999999989</v>
      </c>
      <c r="BO31" s="87"/>
      <c r="BP31" s="60"/>
      <c r="BQ31" s="60"/>
      <c r="BR31" s="60"/>
    </row>
    <row r="32" spans="1:72" ht="41.25" customHeight="1">
      <c r="A32" s="73">
        <v>6</v>
      </c>
      <c r="B32" s="96" t="str">
        <f>(VLOOKUP(A32,PARAM_EMPLOYER!$A$2:$C$13,2,FALSE)&amp;" "&amp;(VLOOKUP(A32,PARAM_EMPLOYER!$A$2:$C$13,3,FALSE)))</f>
        <v xml:space="preserve">EMP6 </v>
      </c>
      <c r="C32" s="62">
        <f>IF(VLOOKUP(G32,'BD-HORAIRE'!$A$3:$G$283,3,FALSE)="","",VLOOKUP(G32,'BD-HORAIRE'!$A$3:$G$283,3,FALSE))</f>
        <v>0.4375</v>
      </c>
      <c r="D32" s="63">
        <f>IF(VLOOKUP(G32,'BD-HORAIRE'!$A$3:$G$283,4,FALSE)="","",VLOOKUP(G32,'BD-HORAIRE'!$A$3:$G$283,4,FALSE))</f>
        <v>0.625</v>
      </c>
      <c r="E32" s="63">
        <f>IF(VLOOKUP(G32,'BD-HORAIRE'!$A$3:$G$283,5,FALSE)="","",VLOOKUP(G32,'BD-HORAIRE'!$A$3:$G$283,5,FALSE))</f>
        <v>0.79166666666666663</v>
      </c>
      <c r="F32" s="63">
        <f>IF(VLOOKUP(G32,'BD-HORAIRE'!$A$3:$G$283,6,FALSE)="","",VLOOKUP(G32,'BD-HORAIRE'!$A$3:$G$283,6,FALSE))</f>
        <v>0.96875</v>
      </c>
      <c r="G32" s="133" t="s">
        <v>282</v>
      </c>
      <c r="H32" s="135"/>
      <c r="I32" s="136">
        <f>IF(H32="",VLOOKUP(G32,'BD-HORAIRE'!$A$3:$B$544,2,FALSE),VLOOKUP(G32,'BD-HORAIRE'!$A$3:$B$544,2,FALSE)+H32)</f>
        <v>0.33333333333333337</v>
      </c>
      <c r="J32" s="92">
        <f>IF(VLOOKUP(G32,'BD-HORAIRE'!$A$3:$J$283,9,FALSE)="","",VLOOKUP(G32,'BD-HORAIRE'!$A$3:$J$283,9,FALSE))</f>
        <v>6.25E-2</v>
      </c>
      <c r="K32" s="92">
        <f>IF(VLOOKUP(G32,'BD-HORAIRE'!$A$3:$J$283,10,FALSE)="","",VLOOKUP(G32,'BD-HORAIRE'!$A$3:$J$283,10,FALSE)+H32)</f>
        <v>0.27083333333333337</v>
      </c>
      <c r="L32" s="62">
        <f>IF(VLOOKUP(P32,'BD-HORAIRE'!$A$3:$G$283,3,FALSE)="","",VLOOKUP(P32,'BD-HORAIRE'!$A$3:$G$283,3,FALSE))</f>
        <v>0.4375</v>
      </c>
      <c r="M32" s="63">
        <f>IF(VLOOKUP(P32,'BD-HORAIRE'!$A$3:$G$283,4,FALSE)="","",VLOOKUP(P32,'BD-HORAIRE'!$A$3:$G$283,4,FALSE))</f>
        <v>0.625</v>
      </c>
      <c r="N32" s="63">
        <f>IF(VLOOKUP(P32,'BD-HORAIRE'!$A$3:$G$283,5,FALSE)="","",VLOOKUP(P32,'BD-HORAIRE'!$A$3:$G$283,5,FALSE))</f>
        <v>0.79166666666666663</v>
      </c>
      <c r="O32" s="63">
        <f>IF(VLOOKUP(P32,'BD-HORAIRE'!$A$3:$G$283,6,FALSE)="","",VLOOKUP(P32,'BD-HORAIRE'!$A$3:$G$283,6,FALSE))</f>
        <v>0.96875</v>
      </c>
      <c r="P32" s="133" t="s">
        <v>282</v>
      </c>
      <c r="Q32" s="135"/>
      <c r="R32" s="136">
        <f>IF(Q32="",VLOOKUP(P32,'BD-HORAIRE'!$A$3:$B$544,2,FALSE),VLOOKUP(P32,'BD-HORAIRE'!$A$3:$B$544,2,FALSE)+Q32)</f>
        <v>0.33333333333333337</v>
      </c>
      <c r="S32" s="92">
        <f>IF(VLOOKUP(P32,'BD-HORAIRE'!$A$3:$J$283,9,FALSE)="","",VLOOKUP(P32,'BD-HORAIRE'!$A$3:$J$283,9,FALSE))</f>
        <v>6.25E-2</v>
      </c>
      <c r="T32" s="92">
        <f>IF(VLOOKUP(P32,'BD-HORAIRE'!$A$3:$J$283,10,FALSE)="","",VLOOKUP(P32,'BD-HORAIRE'!$A$3:$J$283,10,FALSE)+Q32)</f>
        <v>0.27083333333333337</v>
      </c>
      <c r="U32" s="62">
        <f>IF(VLOOKUP(Y32,'BD-HORAIRE'!$A$3:$G$283,3,FALSE)="","",VLOOKUP(Y32,'BD-HORAIRE'!$A$3:$G$283,3,FALSE))</f>
        <v>0.4375</v>
      </c>
      <c r="V32" s="63">
        <f>IF(VLOOKUP(Y32,'BD-HORAIRE'!$A$3:$G$283,4,FALSE)="","",VLOOKUP(Y32,'BD-HORAIRE'!$A$3:$G$283,4,FALSE))</f>
        <v>0.625</v>
      </c>
      <c r="W32" s="63">
        <f>IF(VLOOKUP(Y32,'BD-HORAIRE'!$A$3:$G$283,5,FALSE)="","",VLOOKUP(Y32,'BD-HORAIRE'!$A$3:$G$283,5,FALSE))</f>
        <v>0.79166666666666663</v>
      </c>
      <c r="X32" s="63">
        <f>IF(VLOOKUP(Y32,'BD-HORAIRE'!$A$3:$G$283,6,FALSE)="","",VLOOKUP(Y32,'BD-HORAIRE'!$A$3:$G$283,6,FALSE))</f>
        <v>0.96875</v>
      </c>
      <c r="Y32" s="133" t="s">
        <v>282</v>
      </c>
      <c r="Z32" s="135"/>
      <c r="AA32" s="136">
        <f>IF(Z32="",VLOOKUP(Y32,'BD-HORAIRE'!$A$3:$B$544,2,FALSE),VLOOKUP(Y32,'BD-HORAIRE'!$A$3:$B$544,2,FALSE)+Z32)</f>
        <v>0.33333333333333337</v>
      </c>
      <c r="AB32" s="92">
        <f>IF(VLOOKUP(Y32,'BD-HORAIRE'!$A$3:$J$283,9,FALSE)="","",VLOOKUP(Y32,'BD-HORAIRE'!$A$3:$J$283,9,FALSE))</f>
        <v>6.25E-2</v>
      </c>
      <c r="AC32" s="92">
        <f>IF(VLOOKUP(Y32,'BD-HORAIRE'!$A$3:$J$283,10,FALSE)="","",VLOOKUP(Y32,'BD-HORAIRE'!$A$3:$J$283,10,FALSE)+Z32)</f>
        <v>0.27083333333333337</v>
      </c>
      <c r="AD32" s="62">
        <f>IF(VLOOKUP(AH32,'BD-HORAIRE'!$A$3:$G$283,3,FALSE)="","",VLOOKUP(AH32,'BD-HORAIRE'!$A$3:$G$283,3,FALSE))</f>
        <v>0.4375</v>
      </c>
      <c r="AE32" s="63">
        <f>IF(VLOOKUP(AH32,'BD-HORAIRE'!$A$3:$G$283,4,FALSE)="","",VLOOKUP(AH32,'BD-HORAIRE'!$A$3:$G$283,4,FALSE))</f>
        <v>0.625</v>
      </c>
      <c r="AF32" s="63">
        <f>IF(VLOOKUP(AH32,'BD-HORAIRE'!$A$3:$G$283,5,FALSE)="","",VLOOKUP(AH32,'BD-HORAIRE'!$A$3:$G$283,5,FALSE))</f>
        <v>0.79166666666666663</v>
      </c>
      <c r="AG32" s="63">
        <f>IF(VLOOKUP(AH32,'BD-HORAIRE'!$A$3:$G$283,6,FALSE)="","",VLOOKUP(AH32,'BD-HORAIRE'!$A$3:$G$283,6,FALSE))</f>
        <v>0.96875</v>
      </c>
      <c r="AH32" s="133" t="s">
        <v>282</v>
      </c>
      <c r="AI32" s="135"/>
      <c r="AJ32" s="136">
        <f>IF(AI32="",VLOOKUP(AH32,'BD-HORAIRE'!$A$3:$B$544,2,FALSE),VLOOKUP(AH32,'BD-HORAIRE'!$A$3:$B$544,2,FALSE)+AI32)</f>
        <v>0.33333333333333337</v>
      </c>
      <c r="AK32" s="92">
        <f>IF(VLOOKUP(AH32,'BD-HORAIRE'!$A$3:$J$283,9,FALSE)="","",VLOOKUP(AH32,'BD-HORAIRE'!$A$3:$J$283,9,FALSE))</f>
        <v>6.25E-2</v>
      </c>
      <c r="AL32" s="92">
        <f>IF(VLOOKUP(AH32,'BD-HORAIRE'!$A$3:$J$283,10,FALSE)="","",VLOOKUP(AH32,'BD-HORAIRE'!$A$3:$J$283,10,FALSE)+AI32)</f>
        <v>0.27083333333333337</v>
      </c>
      <c r="AM32" s="62" t="str">
        <f>IF(VLOOKUP(AQ32,'BD-HORAIRE'!$A$3:$G$283,3,FALSE)="","",VLOOKUP(AQ32,'BD-HORAIRE'!$A$3:$G$283,3,FALSE))</f>
        <v/>
      </c>
      <c r="AN32" s="63" t="str">
        <f>IF(VLOOKUP(AQ32,'BD-HORAIRE'!$A$3:$G$283,4,FALSE)="","",VLOOKUP(AQ32,'BD-HORAIRE'!$A$3:$G$283,4,FALSE))</f>
        <v/>
      </c>
      <c r="AO32" s="63">
        <f>IF(VLOOKUP(AQ32,'BD-HORAIRE'!$A$3:$G$283,5,FALSE)="","",VLOOKUP(AQ32,'BD-HORAIRE'!$A$3:$G$283,5,FALSE))</f>
        <v>0.70833333333333404</v>
      </c>
      <c r="AP32" s="63">
        <f>IF(VLOOKUP(AQ32,'BD-HORAIRE'!$A$3:$G$283,6,FALSE)="","",VLOOKUP(AQ32,'BD-HORAIRE'!$A$3:$G$283,6,FALSE))</f>
        <v>3.125E-2</v>
      </c>
      <c r="AQ32" s="133" t="s">
        <v>152</v>
      </c>
      <c r="AR32" s="135"/>
      <c r="AS32" s="136">
        <f>IF(AR32="",VLOOKUP(AQ32,'BD-HORAIRE'!$A$3:$B$544,2,FALSE),VLOOKUP(AQ32,'BD-HORAIRE'!$A$3:$B$544,2,FALSE)+AR32)</f>
        <v>0.29166666666666596</v>
      </c>
      <c r="AT32" s="92" t="str">
        <f>IF(VLOOKUP(AQ32,'BD-HORAIRE'!$A$3:$J$283,9,FALSE)="","",VLOOKUP(AQ32,'BD-HORAIRE'!$A$3:$J$283,9,FALSE))</f>
        <v/>
      </c>
      <c r="AU32" s="92">
        <f>IF(VLOOKUP(AQ32,'BD-HORAIRE'!$A$3:$J$283,10,FALSE)="","",VLOOKUP(AQ32,'BD-HORAIRE'!$A$3:$J$283,10,FALSE)+AR32)</f>
        <v>0.29166666666666669</v>
      </c>
      <c r="AV32" s="62" t="str">
        <f>IF(VLOOKUP(AZ32,'BD-HORAIRE'!$A$3:$G$283,3,FALSE)="","",VLOOKUP(AZ32,'BD-HORAIRE'!$A$3:$G$283,3,FALSE))</f>
        <v/>
      </c>
      <c r="AW32" s="63" t="str">
        <f>IF(VLOOKUP(AZ32,'BD-HORAIRE'!$A$3:$G$283,4,FALSE)="","",VLOOKUP(AZ32,'BD-HORAIRE'!$A$3:$G$283,4,FALSE))</f>
        <v>RH</v>
      </c>
      <c r="AX32" s="63" t="str">
        <f>IF(VLOOKUP(AZ32,'BD-HORAIRE'!$A$3:$G$283,5,FALSE)="","",VLOOKUP(AZ32,'BD-HORAIRE'!$A$3:$G$283,5,FALSE))</f>
        <v/>
      </c>
      <c r="AY32" s="63" t="str">
        <f>IF(VLOOKUP(AZ32,'BD-HORAIRE'!$A$3:$G$283,6,FALSE)="","",VLOOKUP(AZ32,'BD-HORAIRE'!$A$3:$G$283,6,FALSE))</f>
        <v/>
      </c>
      <c r="AZ32" s="133" t="s">
        <v>46</v>
      </c>
      <c r="BA32" s="135"/>
      <c r="BB32" s="136">
        <f>IF(BA32="",VLOOKUP(AZ32,'BD-HORAIRE'!$A$3:$B$544,2,FALSE),VLOOKUP(AZ32,'BD-HORAIRE'!$A$3:$B$544,2,FALSE)+BA32)</f>
        <v>0</v>
      </c>
      <c r="BC32" s="92" t="str">
        <f>IF(VLOOKUP(AZ32,'BD-HORAIRE'!$A$3:$J$283,9,FALSE)="","",VLOOKUP(AZ32,'BD-HORAIRE'!$A$3:$J$283,9,FALSE))</f>
        <v/>
      </c>
      <c r="BD32" s="92" t="e">
        <f>IF(VLOOKUP(AZ32,'BD-HORAIRE'!$A$3:$J$283,10,FALSE)="","",VLOOKUP(AZ32,'BD-HORAIRE'!$A$3:$J$283,10,FALSE)+BA32)</f>
        <v>#VALUE!</v>
      </c>
      <c r="BE32" s="62" t="str">
        <f>IF(VLOOKUP(BI32,'BD-HORAIRE'!$A$3:$G$283,3,FALSE)="","",VLOOKUP(BI32,'BD-HORAIRE'!$A$3:$G$283,3,FALSE))</f>
        <v/>
      </c>
      <c r="BF32" s="63" t="str">
        <f>IF(VLOOKUP(BI32,'BD-HORAIRE'!$A$3:$G$283,4,FALSE)="","",VLOOKUP(BI32,'BD-HORAIRE'!$A$3:$G$283,4,FALSE))</f>
        <v>RH</v>
      </c>
      <c r="BG32" s="63" t="str">
        <f>IF(VLOOKUP(BI32,'BD-HORAIRE'!$A$3:$G$283,5,FALSE)="","",VLOOKUP(BI32,'BD-HORAIRE'!$A$3:$G$283,5,FALSE))</f>
        <v/>
      </c>
      <c r="BH32" s="63" t="str">
        <f>IF(VLOOKUP(BI32,'BD-HORAIRE'!$A$3:$G$283,6,FALSE)="","",VLOOKUP(BI32,'BD-HORAIRE'!$A$3:$G$283,6,FALSE))</f>
        <v/>
      </c>
      <c r="BI32" s="133" t="s">
        <v>46</v>
      </c>
      <c r="BJ32" s="135"/>
      <c r="BK32" s="136">
        <f>IF(BJ32="",VLOOKUP(BI32,'BD-HORAIRE'!$A$3:$B$544,2,FALSE),VLOOKUP(BI32,'BD-HORAIRE'!$A$3:$B$544,2,FALSE)+BJ32)</f>
        <v>0</v>
      </c>
      <c r="BL32" s="92" t="str">
        <f>IF(VLOOKUP(BI32,'BD-HORAIRE'!$A$3:$J$283,9,FALSE)="","",VLOOKUP(BI32,'BD-HORAIRE'!$A$3:$J$283,9,FALSE))</f>
        <v/>
      </c>
      <c r="BM32" s="92" t="e">
        <f>IF(VLOOKUP(BI32,'BD-HORAIRE'!$A$3:$J$283,10,FALSE)="","",VLOOKUP(BI32,'BD-HORAIRE'!$A$3:$J$283,10,FALSE)+BJ32)</f>
        <v>#VALUE!</v>
      </c>
      <c r="BN32" s="44">
        <f t="shared" si="0"/>
        <v>1.6249999999999996</v>
      </c>
      <c r="BO32" s="87"/>
      <c r="BP32" s="60"/>
      <c r="BQ32" s="60"/>
      <c r="BR32" s="60"/>
    </row>
    <row r="33" spans="1:70" ht="41.25" customHeight="1">
      <c r="A33" s="73">
        <v>7</v>
      </c>
      <c r="B33" s="96" t="str">
        <f>(VLOOKUP(A33,PARAM_EMPLOYER!$A$2:$C$13,2,FALSE)&amp;" "&amp;(VLOOKUP(A33,PARAM_EMPLOYER!$A$2:$C$13,3,FALSE)))</f>
        <v xml:space="preserve">EMP7 </v>
      </c>
      <c r="C33" s="62">
        <f>IF(VLOOKUP(G33,'BD-HORAIRE'!$A$3:$G$283,3,FALSE)="","",VLOOKUP(G33,'BD-HORAIRE'!$A$3:$G$283,3,FALSE))</f>
        <v>0.45833333333333331</v>
      </c>
      <c r="D33" s="63">
        <f>IF(VLOOKUP(G33,'BD-HORAIRE'!$A$3:$G$283,4,FALSE)="","",VLOOKUP(G33,'BD-HORAIRE'!$A$3:$G$283,4,FALSE))</f>
        <v>0.625</v>
      </c>
      <c r="E33" s="63">
        <f>IF(VLOOKUP(G33,'BD-HORAIRE'!$A$3:$G$283,5,FALSE)="","",VLOOKUP(G33,'BD-HORAIRE'!$A$3:$G$283,5,FALSE))</f>
        <v>0.79166666666666663</v>
      </c>
      <c r="F33" s="63">
        <f>IF(VLOOKUP(G33,'BD-HORAIRE'!$A$3:$G$283,6,FALSE)="","",VLOOKUP(G33,'BD-HORAIRE'!$A$3:$G$283,6,FALSE))</f>
        <v>0.98958333333333337</v>
      </c>
      <c r="G33" s="133" t="s">
        <v>283</v>
      </c>
      <c r="H33" s="135"/>
      <c r="I33" s="136">
        <f>IF(H33="",VLOOKUP(G33,'BD-HORAIRE'!$A$3:$B$544,2,FALSE),VLOOKUP(G33,'BD-HORAIRE'!$A$3:$B$544,2,FALSE)+H33)</f>
        <v>0.33333333333333343</v>
      </c>
      <c r="J33" s="92">
        <f>IF(VLOOKUP(G33,'BD-HORAIRE'!$A$3:$J$283,9,FALSE)="","",VLOOKUP(G33,'BD-HORAIRE'!$A$3:$J$283,9,FALSE))</f>
        <v>4.1666666666666685E-2</v>
      </c>
      <c r="K33" s="92">
        <f>IF(VLOOKUP(G33,'BD-HORAIRE'!$A$3:$J$283,10,FALSE)="","",VLOOKUP(G33,'BD-HORAIRE'!$A$3:$J$283,10,FALSE)+H33)</f>
        <v>0.29166666666666674</v>
      </c>
      <c r="L33" s="62">
        <f>IF(VLOOKUP(P33,'BD-HORAIRE'!$A$3:$G$283,3,FALSE)="","",VLOOKUP(P33,'BD-HORAIRE'!$A$3:$G$283,3,FALSE))</f>
        <v>0.45833333333333331</v>
      </c>
      <c r="M33" s="63">
        <f>IF(VLOOKUP(P33,'BD-HORAIRE'!$A$3:$G$283,4,FALSE)="","",VLOOKUP(P33,'BD-HORAIRE'!$A$3:$G$283,4,FALSE))</f>
        <v>0.625</v>
      </c>
      <c r="N33" s="63">
        <f>IF(VLOOKUP(P33,'BD-HORAIRE'!$A$3:$G$283,5,FALSE)="","",VLOOKUP(P33,'BD-HORAIRE'!$A$3:$G$283,5,FALSE))</f>
        <v>0.79166666666666663</v>
      </c>
      <c r="O33" s="63">
        <f>IF(VLOOKUP(P33,'BD-HORAIRE'!$A$3:$G$283,6,FALSE)="","",VLOOKUP(P33,'BD-HORAIRE'!$A$3:$G$283,6,FALSE))</f>
        <v>0.98958333333333337</v>
      </c>
      <c r="P33" s="133" t="s">
        <v>283</v>
      </c>
      <c r="Q33" s="135"/>
      <c r="R33" s="136">
        <f>IF(Q33="",VLOOKUP(P33,'BD-HORAIRE'!$A$3:$B$544,2,FALSE),VLOOKUP(P33,'BD-HORAIRE'!$A$3:$B$544,2,FALSE)+Q33)</f>
        <v>0.33333333333333343</v>
      </c>
      <c r="S33" s="92">
        <f>IF(VLOOKUP(P33,'BD-HORAIRE'!$A$3:$J$283,9,FALSE)="","",VLOOKUP(P33,'BD-HORAIRE'!$A$3:$J$283,9,FALSE))</f>
        <v>4.1666666666666685E-2</v>
      </c>
      <c r="T33" s="92">
        <f>IF(VLOOKUP(P33,'BD-HORAIRE'!$A$3:$J$283,10,FALSE)="","",VLOOKUP(P33,'BD-HORAIRE'!$A$3:$J$283,10,FALSE)+Q33)</f>
        <v>0.29166666666666674</v>
      </c>
      <c r="U33" s="62">
        <f>IF(VLOOKUP(Y33,'BD-HORAIRE'!$A$3:$G$283,3,FALSE)="","",VLOOKUP(Y33,'BD-HORAIRE'!$A$3:$G$283,3,FALSE))</f>
        <v>0.45833333333333331</v>
      </c>
      <c r="V33" s="63">
        <f>IF(VLOOKUP(Y33,'BD-HORAIRE'!$A$3:$G$283,4,FALSE)="","",VLOOKUP(Y33,'BD-HORAIRE'!$A$3:$G$283,4,FALSE))</f>
        <v>0.625</v>
      </c>
      <c r="W33" s="63">
        <f>IF(VLOOKUP(Y33,'BD-HORAIRE'!$A$3:$G$283,5,FALSE)="","",VLOOKUP(Y33,'BD-HORAIRE'!$A$3:$G$283,5,FALSE))</f>
        <v>0.79166666666666663</v>
      </c>
      <c r="X33" s="63">
        <f>IF(VLOOKUP(Y33,'BD-HORAIRE'!$A$3:$G$283,6,FALSE)="","",VLOOKUP(Y33,'BD-HORAIRE'!$A$3:$G$283,6,FALSE))</f>
        <v>0.98958333333333337</v>
      </c>
      <c r="Y33" s="133" t="s">
        <v>283</v>
      </c>
      <c r="Z33" s="135"/>
      <c r="AA33" s="136">
        <f>IF(Z33="",VLOOKUP(Y33,'BD-HORAIRE'!$A$3:$B$544,2,FALSE),VLOOKUP(Y33,'BD-HORAIRE'!$A$3:$B$544,2,FALSE)+Z33)</f>
        <v>0.33333333333333343</v>
      </c>
      <c r="AB33" s="92">
        <f>IF(VLOOKUP(Y33,'BD-HORAIRE'!$A$3:$J$283,9,FALSE)="","",VLOOKUP(Y33,'BD-HORAIRE'!$A$3:$J$283,9,FALSE))</f>
        <v>4.1666666666666685E-2</v>
      </c>
      <c r="AC33" s="92">
        <f>IF(VLOOKUP(Y33,'BD-HORAIRE'!$A$3:$J$283,10,FALSE)="","",VLOOKUP(Y33,'BD-HORAIRE'!$A$3:$J$283,10,FALSE)+Z33)</f>
        <v>0.29166666666666674</v>
      </c>
      <c r="AD33" s="62">
        <f>IF(VLOOKUP(AH33,'BD-HORAIRE'!$A$3:$G$283,3,FALSE)="","",VLOOKUP(AH33,'BD-HORAIRE'!$A$3:$G$283,3,FALSE))</f>
        <v>0.45833333333333331</v>
      </c>
      <c r="AE33" s="63">
        <f>IF(VLOOKUP(AH33,'BD-HORAIRE'!$A$3:$G$283,4,FALSE)="","",VLOOKUP(AH33,'BD-HORAIRE'!$A$3:$G$283,4,FALSE))</f>
        <v>0.625</v>
      </c>
      <c r="AF33" s="63">
        <f>IF(VLOOKUP(AH33,'BD-HORAIRE'!$A$3:$G$283,5,FALSE)="","",VLOOKUP(AH33,'BD-HORAIRE'!$A$3:$G$283,5,FALSE))</f>
        <v>0.79166666666666663</v>
      </c>
      <c r="AG33" s="63">
        <f>IF(VLOOKUP(AH33,'BD-HORAIRE'!$A$3:$G$283,6,FALSE)="","",VLOOKUP(AH33,'BD-HORAIRE'!$A$3:$G$283,6,FALSE))</f>
        <v>0.98958333333333337</v>
      </c>
      <c r="AH33" s="133" t="s">
        <v>283</v>
      </c>
      <c r="AI33" s="135"/>
      <c r="AJ33" s="136">
        <f>IF(AI33="",VLOOKUP(AH33,'BD-HORAIRE'!$A$3:$B$544,2,FALSE),VLOOKUP(AH33,'BD-HORAIRE'!$A$3:$B$544,2,FALSE)+AI33)</f>
        <v>0.33333333333333343</v>
      </c>
      <c r="AK33" s="92">
        <f>IF(VLOOKUP(AH33,'BD-HORAIRE'!$A$3:$J$283,9,FALSE)="","",VLOOKUP(AH33,'BD-HORAIRE'!$A$3:$J$283,9,FALSE))</f>
        <v>4.1666666666666685E-2</v>
      </c>
      <c r="AL33" s="92">
        <f>IF(VLOOKUP(AH33,'BD-HORAIRE'!$A$3:$J$283,10,FALSE)="","",VLOOKUP(AH33,'BD-HORAIRE'!$A$3:$J$283,10,FALSE)+AI33)</f>
        <v>0.29166666666666674</v>
      </c>
      <c r="AM33" s="62" t="str">
        <f>IF(VLOOKUP(AQ33,'BD-HORAIRE'!$A$3:$G$283,3,FALSE)="","",VLOOKUP(AQ33,'BD-HORAIRE'!$A$3:$G$283,3,FALSE))</f>
        <v/>
      </c>
      <c r="AN33" s="63" t="str">
        <f>IF(VLOOKUP(AQ33,'BD-HORAIRE'!$A$3:$G$283,4,FALSE)="","",VLOOKUP(AQ33,'BD-HORAIRE'!$A$3:$G$283,4,FALSE))</f>
        <v/>
      </c>
      <c r="AO33" s="63">
        <f>IF(VLOOKUP(AQ33,'BD-HORAIRE'!$A$3:$G$283,5,FALSE)="","",VLOOKUP(AQ33,'BD-HORAIRE'!$A$3:$G$283,5,FALSE))</f>
        <v>0.750000000000001</v>
      </c>
      <c r="AP33" s="63">
        <f>IF(VLOOKUP(AQ33,'BD-HORAIRE'!$A$3:$G$283,6,FALSE)="","",VLOOKUP(AQ33,'BD-HORAIRE'!$A$3:$G$283,6,FALSE))</f>
        <v>7.2916666666666671E-2</v>
      </c>
      <c r="AQ33" s="133" t="s">
        <v>153</v>
      </c>
      <c r="AR33" s="135"/>
      <c r="AS33" s="136">
        <f>IF(AR33="",VLOOKUP(AQ33,'BD-HORAIRE'!$A$3:$B$544,2,FALSE),VLOOKUP(AQ33,'BD-HORAIRE'!$A$3:$B$544,2,FALSE)+AR33)</f>
        <v>0.29166666666666563</v>
      </c>
      <c r="AT33" s="92" t="str">
        <f>IF(VLOOKUP(AQ33,'BD-HORAIRE'!$A$3:$J$283,9,FALSE)="","",VLOOKUP(AQ33,'BD-HORAIRE'!$A$3:$J$283,9,FALSE))</f>
        <v/>
      </c>
      <c r="AU33" s="92">
        <f>IF(VLOOKUP(AQ33,'BD-HORAIRE'!$A$3:$J$283,10,FALSE)="","",VLOOKUP(AQ33,'BD-HORAIRE'!$A$3:$J$283,10,FALSE)+AR33)</f>
        <v>0.29166666666666669</v>
      </c>
      <c r="AV33" s="62" t="str">
        <f>IF(VLOOKUP(AZ33,'BD-HORAIRE'!$A$3:$G$283,3,FALSE)="","",VLOOKUP(AZ33,'BD-HORAIRE'!$A$3:$G$283,3,FALSE))</f>
        <v/>
      </c>
      <c r="AW33" s="63" t="str">
        <f>IF(VLOOKUP(AZ33,'BD-HORAIRE'!$A$3:$G$283,4,FALSE)="","",VLOOKUP(AZ33,'BD-HORAIRE'!$A$3:$G$283,4,FALSE))</f>
        <v>RH</v>
      </c>
      <c r="AX33" s="63" t="str">
        <f>IF(VLOOKUP(AZ33,'BD-HORAIRE'!$A$3:$G$283,5,FALSE)="","",VLOOKUP(AZ33,'BD-HORAIRE'!$A$3:$G$283,5,FALSE))</f>
        <v/>
      </c>
      <c r="AY33" s="63" t="str">
        <f>IF(VLOOKUP(AZ33,'BD-HORAIRE'!$A$3:$G$283,6,FALSE)="","",VLOOKUP(AZ33,'BD-HORAIRE'!$A$3:$G$283,6,FALSE))</f>
        <v/>
      </c>
      <c r="AZ33" s="133" t="s">
        <v>46</v>
      </c>
      <c r="BA33" s="135"/>
      <c r="BB33" s="136">
        <f>IF(BA33="",VLOOKUP(AZ33,'BD-HORAIRE'!$A$3:$B$544,2,FALSE),VLOOKUP(AZ33,'BD-HORAIRE'!$A$3:$B$544,2,FALSE)+BA33)</f>
        <v>0</v>
      </c>
      <c r="BC33" s="92" t="str">
        <f>IF(VLOOKUP(AZ33,'BD-HORAIRE'!$A$3:$J$283,9,FALSE)="","",VLOOKUP(AZ33,'BD-HORAIRE'!$A$3:$J$283,9,FALSE))</f>
        <v/>
      </c>
      <c r="BD33" s="92" t="e">
        <f>IF(VLOOKUP(AZ33,'BD-HORAIRE'!$A$3:$J$283,10,FALSE)="","",VLOOKUP(AZ33,'BD-HORAIRE'!$A$3:$J$283,10,FALSE)+BA33)</f>
        <v>#VALUE!</v>
      </c>
      <c r="BE33" s="62" t="str">
        <f>IF(VLOOKUP(BI33,'BD-HORAIRE'!$A$3:$G$283,3,FALSE)="","",VLOOKUP(BI33,'BD-HORAIRE'!$A$3:$G$283,3,FALSE))</f>
        <v/>
      </c>
      <c r="BF33" s="63" t="str">
        <f>IF(VLOOKUP(BI33,'BD-HORAIRE'!$A$3:$G$283,4,FALSE)="","",VLOOKUP(BI33,'BD-HORAIRE'!$A$3:$G$283,4,FALSE))</f>
        <v>RH</v>
      </c>
      <c r="BG33" s="63" t="str">
        <f>IF(VLOOKUP(BI33,'BD-HORAIRE'!$A$3:$G$283,5,FALSE)="","",VLOOKUP(BI33,'BD-HORAIRE'!$A$3:$G$283,5,FALSE))</f>
        <v/>
      </c>
      <c r="BH33" s="63" t="str">
        <f>IF(VLOOKUP(BI33,'BD-HORAIRE'!$A$3:$G$283,6,FALSE)="","",VLOOKUP(BI33,'BD-HORAIRE'!$A$3:$G$283,6,FALSE))</f>
        <v/>
      </c>
      <c r="BI33" s="133" t="s">
        <v>46</v>
      </c>
      <c r="BJ33" s="135"/>
      <c r="BK33" s="136">
        <f>IF(BJ33="",VLOOKUP(BI33,'BD-HORAIRE'!$A$3:$B$544,2,FALSE),VLOOKUP(BI33,'BD-HORAIRE'!$A$3:$B$544,2,FALSE)+BJ33)</f>
        <v>0</v>
      </c>
      <c r="BL33" s="92" t="str">
        <f>IF(VLOOKUP(BI33,'BD-HORAIRE'!$A$3:$J$283,9,FALSE)="","",VLOOKUP(BI33,'BD-HORAIRE'!$A$3:$J$283,9,FALSE))</f>
        <v/>
      </c>
      <c r="BM33" s="92" t="e">
        <f>IF(VLOOKUP(BI33,'BD-HORAIRE'!$A$3:$J$283,10,FALSE)="","",VLOOKUP(BI33,'BD-HORAIRE'!$A$3:$J$283,10,FALSE)+BJ33)</f>
        <v>#VALUE!</v>
      </c>
      <c r="BN33" s="44">
        <f t="shared" si="0"/>
        <v>1.6249999999999993</v>
      </c>
      <c r="BO33" s="87"/>
      <c r="BP33" s="60"/>
      <c r="BQ33" s="60"/>
      <c r="BR33" s="60"/>
    </row>
    <row r="34" spans="1:70" ht="41.25" customHeight="1">
      <c r="A34" s="73">
        <v>8</v>
      </c>
      <c r="B34" s="96" t="str">
        <f>(VLOOKUP(A34,PARAM_EMPLOYER!$A$2:$C$13,2,FALSE)&amp;" "&amp;(VLOOKUP(A34,PARAM_EMPLOYER!$A$2:$C$13,3,FALSE)))</f>
        <v xml:space="preserve">EMP8 </v>
      </c>
      <c r="C34" s="62">
        <f>IF(VLOOKUP(G34,'BD-HORAIRE'!$A$3:$G$283,3,FALSE)="","",VLOOKUP(G34,'BD-HORAIRE'!$A$3:$G$283,3,FALSE))</f>
        <v>0.5</v>
      </c>
      <c r="D34" s="63">
        <f>IF(VLOOKUP(G34,'BD-HORAIRE'!$A$3:$G$283,4,FALSE)="","",VLOOKUP(G34,'BD-HORAIRE'!$A$3:$G$283,4,FALSE))</f>
        <v>0.625</v>
      </c>
      <c r="E34" s="63">
        <f>IF(VLOOKUP(G34,'BD-HORAIRE'!$A$3:$G$283,5,FALSE)="","",VLOOKUP(G34,'BD-HORAIRE'!$A$3:$G$283,5,FALSE))</f>
        <v>0.75</v>
      </c>
      <c r="F34" s="63">
        <f>IF(VLOOKUP(G34,'BD-HORAIRE'!$A$3:$G$283,6,FALSE)="","",VLOOKUP(G34,'BD-HORAIRE'!$A$3:$G$283,6,FALSE))</f>
        <v>0.98958333333333337</v>
      </c>
      <c r="G34" s="133" t="s">
        <v>284</v>
      </c>
      <c r="H34" s="135"/>
      <c r="I34" s="136">
        <f>IF(H34="",VLOOKUP(G34,'BD-HORAIRE'!$A$3:$B$544,2,FALSE),VLOOKUP(G34,'BD-HORAIRE'!$A$3:$B$544,2,FALSE)+H34)</f>
        <v>0.33333333333333337</v>
      </c>
      <c r="J34" s="92">
        <f>IF(VLOOKUP(G34,'BD-HORAIRE'!$A$3:$J$283,9,FALSE)="","",VLOOKUP(G34,'BD-HORAIRE'!$A$3:$J$283,9,FALSE))</f>
        <v>0</v>
      </c>
      <c r="K34" s="92">
        <f>IF(VLOOKUP(G34,'BD-HORAIRE'!$A$3:$J$283,10,FALSE)="","",VLOOKUP(G34,'BD-HORAIRE'!$A$3:$J$283,10,FALSE)+H34)</f>
        <v>0.33333333333333337</v>
      </c>
      <c r="L34" s="62">
        <f>IF(VLOOKUP(P34,'BD-HORAIRE'!$A$3:$G$283,3,FALSE)="","",VLOOKUP(P34,'BD-HORAIRE'!$A$3:$G$283,3,FALSE))</f>
        <v>0.5</v>
      </c>
      <c r="M34" s="63">
        <f>IF(VLOOKUP(P34,'BD-HORAIRE'!$A$3:$G$283,4,FALSE)="","",VLOOKUP(P34,'BD-HORAIRE'!$A$3:$G$283,4,FALSE))</f>
        <v>0.625</v>
      </c>
      <c r="N34" s="63">
        <f>IF(VLOOKUP(P34,'BD-HORAIRE'!$A$3:$G$283,5,FALSE)="","",VLOOKUP(P34,'BD-HORAIRE'!$A$3:$G$283,5,FALSE))</f>
        <v>0.75</v>
      </c>
      <c r="O34" s="63">
        <f>IF(VLOOKUP(P34,'BD-HORAIRE'!$A$3:$G$283,6,FALSE)="","",VLOOKUP(P34,'BD-HORAIRE'!$A$3:$G$283,6,FALSE))</f>
        <v>0.98958333333333337</v>
      </c>
      <c r="P34" s="133" t="s">
        <v>284</v>
      </c>
      <c r="Q34" s="135"/>
      <c r="R34" s="136">
        <f>IF(Q34="",VLOOKUP(P34,'BD-HORAIRE'!$A$3:$B$544,2,FALSE),VLOOKUP(P34,'BD-HORAIRE'!$A$3:$B$544,2,FALSE)+Q34)</f>
        <v>0.33333333333333337</v>
      </c>
      <c r="S34" s="92">
        <f>IF(VLOOKUP(P34,'BD-HORAIRE'!$A$3:$J$283,9,FALSE)="","",VLOOKUP(P34,'BD-HORAIRE'!$A$3:$J$283,9,FALSE))</f>
        <v>0</v>
      </c>
      <c r="T34" s="92">
        <f>IF(VLOOKUP(P34,'BD-HORAIRE'!$A$3:$J$283,10,FALSE)="","",VLOOKUP(P34,'BD-HORAIRE'!$A$3:$J$283,10,FALSE)+Q34)</f>
        <v>0.33333333333333337</v>
      </c>
      <c r="U34" s="62">
        <f>IF(VLOOKUP(Y34,'BD-HORAIRE'!$A$3:$G$283,3,FALSE)="","",VLOOKUP(Y34,'BD-HORAIRE'!$A$3:$G$283,3,FALSE))</f>
        <v>0.5</v>
      </c>
      <c r="V34" s="63">
        <f>IF(VLOOKUP(Y34,'BD-HORAIRE'!$A$3:$G$283,4,FALSE)="","",VLOOKUP(Y34,'BD-HORAIRE'!$A$3:$G$283,4,FALSE))</f>
        <v>0.625</v>
      </c>
      <c r="W34" s="63">
        <f>IF(VLOOKUP(Y34,'BD-HORAIRE'!$A$3:$G$283,5,FALSE)="","",VLOOKUP(Y34,'BD-HORAIRE'!$A$3:$G$283,5,FALSE))</f>
        <v>0.75</v>
      </c>
      <c r="X34" s="63">
        <f>IF(VLOOKUP(Y34,'BD-HORAIRE'!$A$3:$G$283,6,FALSE)="","",VLOOKUP(Y34,'BD-HORAIRE'!$A$3:$G$283,6,FALSE))</f>
        <v>0.98958333333333337</v>
      </c>
      <c r="Y34" s="133" t="s">
        <v>284</v>
      </c>
      <c r="Z34" s="135"/>
      <c r="AA34" s="136">
        <f>IF(Z34="",VLOOKUP(Y34,'BD-HORAIRE'!$A$3:$B$544,2,FALSE),VLOOKUP(Y34,'BD-HORAIRE'!$A$3:$B$544,2,FALSE)+Z34)</f>
        <v>0.33333333333333337</v>
      </c>
      <c r="AB34" s="92">
        <f>IF(VLOOKUP(Y34,'BD-HORAIRE'!$A$3:$J$283,9,FALSE)="","",VLOOKUP(Y34,'BD-HORAIRE'!$A$3:$J$283,9,FALSE))</f>
        <v>0</v>
      </c>
      <c r="AC34" s="92">
        <f>IF(VLOOKUP(Y34,'BD-HORAIRE'!$A$3:$J$283,10,FALSE)="","",VLOOKUP(Y34,'BD-HORAIRE'!$A$3:$J$283,10,FALSE)+Z34)</f>
        <v>0.33333333333333337</v>
      </c>
      <c r="AD34" s="62">
        <f>IF(VLOOKUP(AH34,'BD-HORAIRE'!$A$3:$G$283,3,FALSE)="","",VLOOKUP(AH34,'BD-HORAIRE'!$A$3:$G$283,3,FALSE))</f>
        <v>0.5</v>
      </c>
      <c r="AE34" s="63">
        <f>IF(VLOOKUP(AH34,'BD-HORAIRE'!$A$3:$G$283,4,FALSE)="","",VLOOKUP(AH34,'BD-HORAIRE'!$A$3:$G$283,4,FALSE))</f>
        <v>0.625</v>
      </c>
      <c r="AF34" s="63">
        <f>IF(VLOOKUP(AH34,'BD-HORAIRE'!$A$3:$G$283,5,FALSE)="","",VLOOKUP(AH34,'BD-HORAIRE'!$A$3:$G$283,5,FALSE))</f>
        <v>0.75</v>
      </c>
      <c r="AG34" s="63">
        <f>IF(VLOOKUP(AH34,'BD-HORAIRE'!$A$3:$G$283,6,FALSE)="","",VLOOKUP(AH34,'BD-HORAIRE'!$A$3:$G$283,6,FALSE))</f>
        <v>0.98958333333333337</v>
      </c>
      <c r="AH34" s="133" t="s">
        <v>284</v>
      </c>
      <c r="AI34" s="135"/>
      <c r="AJ34" s="136">
        <f>IF(AI34="",VLOOKUP(AH34,'BD-HORAIRE'!$A$3:$B$544,2,FALSE),VLOOKUP(AH34,'BD-HORAIRE'!$A$3:$B$544,2,FALSE)+AI34)</f>
        <v>0.33333333333333337</v>
      </c>
      <c r="AK34" s="92">
        <f>IF(VLOOKUP(AH34,'BD-HORAIRE'!$A$3:$J$283,9,FALSE)="","",VLOOKUP(AH34,'BD-HORAIRE'!$A$3:$J$283,9,FALSE))</f>
        <v>0</v>
      </c>
      <c r="AL34" s="92">
        <f>IF(VLOOKUP(AH34,'BD-HORAIRE'!$A$3:$J$283,10,FALSE)="","",VLOOKUP(AH34,'BD-HORAIRE'!$A$3:$J$283,10,FALSE)+AI34)</f>
        <v>0.33333333333333337</v>
      </c>
      <c r="AM34" s="62" t="str">
        <f>IF(VLOOKUP(AQ34,'BD-HORAIRE'!$A$3:$G$283,3,FALSE)="","",VLOOKUP(AQ34,'BD-HORAIRE'!$A$3:$G$283,3,FALSE))</f>
        <v/>
      </c>
      <c r="AN34" s="63">
        <f>IF(VLOOKUP(AQ34,'BD-HORAIRE'!$A$3:$G$283,4,FALSE)="","",VLOOKUP(AQ34,'BD-HORAIRE'!$A$3:$G$283,4,FALSE))</f>
        <v>0.45833333333333398</v>
      </c>
      <c r="AO34" s="63">
        <f>IF(VLOOKUP(AQ34,'BD-HORAIRE'!$A$3:$G$283,5,FALSE)="","",VLOOKUP(AQ34,'BD-HORAIRE'!$A$3:$G$283,5,FALSE))</f>
        <v>0.781249999999999</v>
      </c>
      <c r="AP34" s="63" t="str">
        <f>IF(VLOOKUP(AQ34,'BD-HORAIRE'!$A$3:$G$283,6,FALSE)="","",VLOOKUP(AQ34,'BD-HORAIRE'!$A$3:$G$283,6,FALSE))</f>
        <v/>
      </c>
      <c r="AQ34" s="133" t="s">
        <v>140</v>
      </c>
      <c r="AR34" s="135"/>
      <c r="AS34" s="136">
        <f>IF(AR34="",VLOOKUP(AQ34,'BD-HORAIRE'!$A$3:$B$544,2,FALSE),VLOOKUP(AQ34,'BD-HORAIRE'!$A$3:$B$544,2,FALSE)+AR34)</f>
        <v>0.29166666666666502</v>
      </c>
      <c r="AT34" s="92" t="str">
        <f>IF(VLOOKUP(AQ34,'BD-HORAIRE'!$A$3:$J$283,9,FALSE)="","",VLOOKUP(AQ34,'BD-HORAIRE'!$A$3:$J$283,9,FALSE))</f>
        <v/>
      </c>
      <c r="AU34" s="92">
        <f>IF(VLOOKUP(AQ34,'BD-HORAIRE'!$A$3:$J$283,10,FALSE)="","",VLOOKUP(AQ34,'BD-HORAIRE'!$A$3:$J$283,10,FALSE)+AR34)</f>
        <v>0.29166666666666669</v>
      </c>
      <c r="AV34" s="62" t="str">
        <f>IF(VLOOKUP(AZ34,'BD-HORAIRE'!$A$3:$G$283,3,FALSE)="","",VLOOKUP(AZ34,'BD-HORAIRE'!$A$3:$G$283,3,FALSE))</f>
        <v/>
      </c>
      <c r="AW34" s="63" t="str">
        <f>IF(VLOOKUP(AZ34,'BD-HORAIRE'!$A$3:$G$283,4,FALSE)="","",VLOOKUP(AZ34,'BD-HORAIRE'!$A$3:$G$283,4,FALSE))</f>
        <v>RH</v>
      </c>
      <c r="AX34" s="63" t="str">
        <f>IF(VLOOKUP(AZ34,'BD-HORAIRE'!$A$3:$G$283,5,FALSE)="","",VLOOKUP(AZ34,'BD-HORAIRE'!$A$3:$G$283,5,FALSE))</f>
        <v/>
      </c>
      <c r="AY34" s="63" t="str">
        <f>IF(VLOOKUP(AZ34,'BD-HORAIRE'!$A$3:$G$283,6,FALSE)="","",VLOOKUP(AZ34,'BD-HORAIRE'!$A$3:$G$283,6,FALSE))</f>
        <v/>
      </c>
      <c r="AZ34" s="133" t="s">
        <v>46</v>
      </c>
      <c r="BA34" s="135"/>
      <c r="BB34" s="136">
        <f>IF(BA34="",VLOOKUP(AZ34,'BD-HORAIRE'!$A$3:$B$544,2,FALSE),VLOOKUP(AZ34,'BD-HORAIRE'!$A$3:$B$544,2,FALSE)+BA34)</f>
        <v>0</v>
      </c>
      <c r="BC34" s="92" t="str">
        <f>IF(VLOOKUP(AZ34,'BD-HORAIRE'!$A$3:$J$283,9,FALSE)="","",VLOOKUP(AZ34,'BD-HORAIRE'!$A$3:$J$283,9,FALSE))</f>
        <v/>
      </c>
      <c r="BD34" s="92" t="e">
        <f>IF(VLOOKUP(AZ34,'BD-HORAIRE'!$A$3:$J$283,10,FALSE)="","",VLOOKUP(AZ34,'BD-HORAIRE'!$A$3:$J$283,10,FALSE)+BA34)</f>
        <v>#VALUE!</v>
      </c>
      <c r="BE34" s="62" t="str">
        <f>IF(VLOOKUP(BI34,'BD-HORAIRE'!$A$3:$G$283,3,FALSE)="","",VLOOKUP(BI34,'BD-HORAIRE'!$A$3:$G$283,3,FALSE))</f>
        <v/>
      </c>
      <c r="BF34" s="63" t="str">
        <f>IF(VLOOKUP(BI34,'BD-HORAIRE'!$A$3:$G$283,4,FALSE)="","",VLOOKUP(BI34,'BD-HORAIRE'!$A$3:$G$283,4,FALSE))</f>
        <v>RH</v>
      </c>
      <c r="BG34" s="63" t="str">
        <f>IF(VLOOKUP(BI34,'BD-HORAIRE'!$A$3:$G$283,5,FALSE)="","",VLOOKUP(BI34,'BD-HORAIRE'!$A$3:$G$283,5,FALSE))</f>
        <v/>
      </c>
      <c r="BH34" s="63" t="str">
        <f>IF(VLOOKUP(BI34,'BD-HORAIRE'!$A$3:$G$283,6,FALSE)="","",VLOOKUP(BI34,'BD-HORAIRE'!$A$3:$G$283,6,FALSE))</f>
        <v/>
      </c>
      <c r="BI34" s="133" t="s">
        <v>46</v>
      </c>
      <c r="BJ34" s="135"/>
      <c r="BK34" s="136">
        <f>IF(BJ34="",VLOOKUP(BI34,'BD-HORAIRE'!$A$3:$B$544,2,FALSE),VLOOKUP(BI34,'BD-HORAIRE'!$A$3:$B$544,2,FALSE)+BJ34)</f>
        <v>0</v>
      </c>
      <c r="BL34" s="92" t="str">
        <f>IF(VLOOKUP(BI34,'BD-HORAIRE'!$A$3:$J$283,9,FALSE)="","",VLOOKUP(BI34,'BD-HORAIRE'!$A$3:$J$283,9,FALSE))</f>
        <v/>
      </c>
      <c r="BM34" s="92" t="e">
        <f>IF(VLOOKUP(BI34,'BD-HORAIRE'!$A$3:$J$283,10,FALSE)="","",VLOOKUP(BI34,'BD-HORAIRE'!$A$3:$J$283,10,FALSE)+BJ34)</f>
        <v>#VALUE!</v>
      </c>
      <c r="BN34" s="44">
        <f t="shared" si="0"/>
        <v>1.6249999999999984</v>
      </c>
      <c r="BO34" s="87"/>
      <c r="BP34" s="60"/>
      <c r="BQ34" s="60"/>
      <c r="BR34" s="60"/>
    </row>
    <row r="35" spans="1:70" ht="41.25" customHeight="1">
      <c r="A35" s="73">
        <v>9</v>
      </c>
      <c r="B35" s="96" t="str">
        <f>(VLOOKUP(A35,PARAM_EMPLOYER!$A$2:$C$13,2,FALSE)&amp;" "&amp;(VLOOKUP(A35,PARAM_EMPLOYER!$A$2:$C$13,3,FALSE)))</f>
        <v xml:space="preserve">EMP9 </v>
      </c>
      <c r="C35" s="62">
        <f>IF(VLOOKUP(G35,'BD-HORAIRE'!$A$3:$G$283,3,FALSE)="","",VLOOKUP(G35,'BD-HORAIRE'!$A$3:$G$283,3,FALSE))</f>
        <v>0.5</v>
      </c>
      <c r="D35" s="63">
        <f>IF(VLOOKUP(G35,'BD-HORAIRE'!$A$3:$G$283,4,FALSE)="","",VLOOKUP(G35,'BD-HORAIRE'!$A$3:$G$283,4,FALSE))</f>
        <v>0.625</v>
      </c>
      <c r="E35" s="63">
        <f>IF(VLOOKUP(G35,'BD-HORAIRE'!$A$3:$G$283,5,FALSE)="","",VLOOKUP(G35,'BD-HORAIRE'!$A$3:$G$283,5,FALSE))</f>
        <v>0.76041666666666663</v>
      </c>
      <c r="F35" s="63">
        <f>IF(VLOOKUP(G35,'BD-HORAIRE'!$A$3:$G$283,6,FALSE)="","",VLOOKUP(G35,'BD-HORAIRE'!$A$3:$G$283,6,FALSE))</f>
        <v>0</v>
      </c>
      <c r="G35" s="133" t="s">
        <v>285</v>
      </c>
      <c r="H35" s="135"/>
      <c r="I35" s="136">
        <f>IF(H35="",VLOOKUP(G35,'BD-HORAIRE'!$A$3:$B$544,2,FALSE),VLOOKUP(G35,'BD-HORAIRE'!$A$3:$B$544,2,FALSE)+H35)</f>
        <v>0.33333333333333337</v>
      </c>
      <c r="J35" s="92">
        <f>IF(VLOOKUP(G35,'BD-HORAIRE'!$A$3:$J$283,9,FALSE)="","",VLOOKUP(G35,'BD-HORAIRE'!$A$3:$J$283,9,FALSE))</f>
        <v>0</v>
      </c>
      <c r="K35" s="92">
        <f>IF(VLOOKUP(G35,'BD-HORAIRE'!$A$3:$J$283,10,FALSE)="","",VLOOKUP(G35,'BD-HORAIRE'!$A$3:$J$283,10,FALSE)+H35)</f>
        <v>0.33333333333333337</v>
      </c>
      <c r="L35" s="62">
        <f>IF(VLOOKUP(P35,'BD-HORAIRE'!$A$3:$G$283,3,FALSE)="","",VLOOKUP(P35,'BD-HORAIRE'!$A$3:$G$283,3,FALSE))</f>
        <v>0.5</v>
      </c>
      <c r="M35" s="63">
        <f>IF(VLOOKUP(P35,'BD-HORAIRE'!$A$3:$G$283,4,FALSE)="","",VLOOKUP(P35,'BD-HORAIRE'!$A$3:$G$283,4,FALSE))</f>
        <v>0.625</v>
      </c>
      <c r="N35" s="63">
        <f>IF(VLOOKUP(P35,'BD-HORAIRE'!$A$3:$G$283,5,FALSE)="","",VLOOKUP(P35,'BD-HORAIRE'!$A$3:$G$283,5,FALSE))</f>
        <v>0.76041666666666663</v>
      </c>
      <c r="O35" s="63">
        <f>IF(VLOOKUP(P35,'BD-HORAIRE'!$A$3:$G$283,6,FALSE)="","",VLOOKUP(P35,'BD-HORAIRE'!$A$3:$G$283,6,FALSE))</f>
        <v>0</v>
      </c>
      <c r="P35" s="133" t="s">
        <v>285</v>
      </c>
      <c r="Q35" s="135"/>
      <c r="R35" s="136">
        <f>IF(Q35="",VLOOKUP(P35,'BD-HORAIRE'!$A$3:$B$544,2,FALSE),VLOOKUP(P35,'BD-HORAIRE'!$A$3:$B$544,2,FALSE)+Q35)</f>
        <v>0.33333333333333337</v>
      </c>
      <c r="S35" s="92">
        <f>IF(VLOOKUP(P35,'BD-HORAIRE'!$A$3:$J$283,9,FALSE)="","",VLOOKUP(P35,'BD-HORAIRE'!$A$3:$J$283,9,FALSE))</f>
        <v>0</v>
      </c>
      <c r="T35" s="92">
        <f>IF(VLOOKUP(P35,'BD-HORAIRE'!$A$3:$J$283,10,FALSE)="","",VLOOKUP(P35,'BD-HORAIRE'!$A$3:$J$283,10,FALSE)+Q35)</f>
        <v>0.33333333333333337</v>
      </c>
      <c r="U35" s="62">
        <f>IF(VLOOKUP(Y35,'BD-HORAIRE'!$A$3:$G$283,3,FALSE)="","",VLOOKUP(Y35,'BD-HORAIRE'!$A$3:$G$283,3,FALSE))</f>
        <v>0.5</v>
      </c>
      <c r="V35" s="63">
        <f>IF(VLOOKUP(Y35,'BD-HORAIRE'!$A$3:$G$283,4,FALSE)="","",VLOOKUP(Y35,'BD-HORAIRE'!$A$3:$G$283,4,FALSE))</f>
        <v>0.625</v>
      </c>
      <c r="W35" s="63">
        <f>IF(VLOOKUP(Y35,'BD-HORAIRE'!$A$3:$G$283,5,FALSE)="","",VLOOKUP(Y35,'BD-HORAIRE'!$A$3:$G$283,5,FALSE))</f>
        <v>0.76041666666666663</v>
      </c>
      <c r="X35" s="63">
        <f>IF(VLOOKUP(Y35,'BD-HORAIRE'!$A$3:$G$283,6,FALSE)="","",VLOOKUP(Y35,'BD-HORAIRE'!$A$3:$G$283,6,FALSE))</f>
        <v>0</v>
      </c>
      <c r="Y35" s="133" t="s">
        <v>285</v>
      </c>
      <c r="Z35" s="135"/>
      <c r="AA35" s="136">
        <f>IF(Z35="",VLOOKUP(Y35,'BD-HORAIRE'!$A$3:$B$544,2,FALSE),VLOOKUP(Y35,'BD-HORAIRE'!$A$3:$B$544,2,FALSE)+Z35)</f>
        <v>0.33333333333333337</v>
      </c>
      <c r="AB35" s="92">
        <f>IF(VLOOKUP(Y35,'BD-HORAIRE'!$A$3:$J$283,9,FALSE)="","",VLOOKUP(Y35,'BD-HORAIRE'!$A$3:$J$283,9,FALSE))</f>
        <v>0</v>
      </c>
      <c r="AC35" s="92">
        <f>IF(VLOOKUP(Y35,'BD-HORAIRE'!$A$3:$J$283,10,FALSE)="","",VLOOKUP(Y35,'BD-HORAIRE'!$A$3:$J$283,10,FALSE)+Z35)</f>
        <v>0.33333333333333337</v>
      </c>
      <c r="AD35" s="62">
        <f>IF(VLOOKUP(AH35,'BD-HORAIRE'!$A$3:$G$283,3,FALSE)="","",VLOOKUP(AH35,'BD-HORAIRE'!$A$3:$G$283,3,FALSE))</f>
        <v>0.5</v>
      </c>
      <c r="AE35" s="63">
        <f>IF(VLOOKUP(AH35,'BD-HORAIRE'!$A$3:$G$283,4,FALSE)="","",VLOOKUP(AH35,'BD-HORAIRE'!$A$3:$G$283,4,FALSE))</f>
        <v>0.625</v>
      </c>
      <c r="AF35" s="63">
        <f>IF(VLOOKUP(AH35,'BD-HORAIRE'!$A$3:$G$283,5,FALSE)="","",VLOOKUP(AH35,'BD-HORAIRE'!$A$3:$G$283,5,FALSE))</f>
        <v>0.76041666666666663</v>
      </c>
      <c r="AG35" s="63">
        <f>IF(VLOOKUP(AH35,'BD-HORAIRE'!$A$3:$G$283,6,FALSE)="","",VLOOKUP(AH35,'BD-HORAIRE'!$A$3:$G$283,6,FALSE))</f>
        <v>0</v>
      </c>
      <c r="AH35" s="133" t="s">
        <v>285</v>
      </c>
      <c r="AI35" s="135"/>
      <c r="AJ35" s="136">
        <f>IF(AI35="",VLOOKUP(AH35,'BD-HORAIRE'!$A$3:$B$544,2,FALSE),VLOOKUP(AH35,'BD-HORAIRE'!$A$3:$B$544,2,FALSE)+AI35)</f>
        <v>0.33333333333333337</v>
      </c>
      <c r="AK35" s="92">
        <f>IF(VLOOKUP(AH35,'BD-HORAIRE'!$A$3:$J$283,9,FALSE)="","",VLOOKUP(AH35,'BD-HORAIRE'!$A$3:$J$283,9,FALSE))</f>
        <v>0</v>
      </c>
      <c r="AL35" s="92">
        <f>IF(VLOOKUP(AH35,'BD-HORAIRE'!$A$3:$J$283,10,FALSE)="","",VLOOKUP(AH35,'BD-HORAIRE'!$A$3:$J$283,10,FALSE)+AI35)</f>
        <v>0.33333333333333337</v>
      </c>
      <c r="AM35" s="62" t="str">
        <f>IF(VLOOKUP(AQ35,'BD-HORAIRE'!$A$3:$G$283,3,FALSE)="","",VLOOKUP(AQ35,'BD-HORAIRE'!$A$3:$G$283,3,FALSE))</f>
        <v/>
      </c>
      <c r="AN35" s="63" t="str">
        <f>IF(VLOOKUP(AQ35,'BD-HORAIRE'!$A$3:$G$283,4,FALSE)="","",VLOOKUP(AQ35,'BD-HORAIRE'!$A$3:$G$283,4,FALSE))</f>
        <v/>
      </c>
      <c r="AO35" s="63">
        <f>IF(VLOOKUP(AQ35,'BD-HORAIRE'!$A$3:$G$283,5,FALSE)="","",VLOOKUP(AQ35,'BD-HORAIRE'!$A$3:$G$283,5,FALSE))</f>
        <v>0.5</v>
      </c>
      <c r="AP35" s="63">
        <f>IF(VLOOKUP(AQ35,'BD-HORAIRE'!$A$3:$G$283,6,FALSE)="","",VLOOKUP(AQ35,'BD-HORAIRE'!$A$3:$G$283,6,FALSE))</f>
        <v>0.82291666666666596</v>
      </c>
      <c r="AQ35" s="133" t="s">
        <v>141</v>
      </c>
      <c r="AR35" s="135"/>
      <c r="AS35" s="136">
        <f>IF(AR35="",VLOOKUP(AQ35,'BD-HORAIRE'!$A$3:$B$544,2,FALSE),VLOOKUP(AQ35,'BD-HORAIRE'!$A$3:$B$544,2,FALSE)+AR35)</f>
        <v>0.29166666666666596</v>
      </c>
      <c r="AT35" s="92" t="str">
        <f>IF(VLOOKUP(AQ35,'BD-HORAIRE'!$A$3:$J$283,9,FALSE)="","",VLOOKUP(AQ35,'BD-HORAIRE'!$A$3:$J$283,9,FALSE))</f>
        <v/>
      </c>
      <c r="AU35" s="92">
        <f>IF(VLOOKUP(AQ35,'BD-HORAIRE'!$A$3:$J$283,10,FALSE)="","",VLOOKUP(AQ35,'BD-HORAIRE'!$A$3:$J$283,10,FALSE)+AR35)</f>
        <v>0.29166666666666669</v>
      </c>
      <c r="AV35" s="62" t="str">
        <f>IF(VLOOKUP(AZ35,'BD-HORAIRE'!$A$3:$G$283,3,FALSE)="","",VLOOKUP(AZ35,'BD-HORAIRE'!$A$3:$G$283,3,FALSE))</f>
        <v/>
      </c>
      <c r="AW35" s="63" t="str">
        <f>IF(VLOOKUP(AZ35,'BD-HORAIRE'!$A$3:$G$283,4,FALSE)="","",VLOOKUP(AZ35,'BD-HORAIRE'!$A$3:$G$283,4,FALSE))</f>
        <v>RH</v>
      </c>
      <c r="AX35" s="63" t="str">
        <f>IF(VLOOKUP(AZ35,'BD-HORAIRE'!$A$3:$G$283,5,FALSE)="","",VLOOKUP(AZ35,'BD-HORAIRE'!$A$3:$G$283,5,FALSE))</f>
        <v/>
      </c>
      <c r="AY35" s="63" t="str">
        <f>IF(VLOOKUP(AZ35,'BD-HORAIRE'!$A$3:$G$283,6,FALSE)="","",VLOOKUP(AZ35,'BD-HORAIRE'!$A$3:$G$283,6,FALSE))</f>
        <v/>
      </c>
      <c r="AZ35" s="133" t="s">
        <v>46</v>
      </c>
      <c r="BA35" s="135"/>
      <c r="BB35" s="136">
        <f>IF(BA35="",VLOOKUP(AZ35,'BD-HORAIRE'!$A$3:$B$544,2,FALSE),VLOOKUP(AZ35,'BD-HORAIRE'!$A$3:$B$544,2,FALSE)+BA35)</f>
        <v>0</v>
      </c>
      <c r="BC35" s="92" t="str">
        <f>IF(VLOOKUP(AZ35,'BD-HORAIRE'!$A$3:$J$283,9,FALSE)="","",VLOOKUP(AZ35,'BD-HORAIRE'!$A$3:$J$283,9,FALSE))</f>
        <v/>
      </c>
      <c r="BD35" s="92" t="e">
        <f>IF(VLOOKUP(AZ35,'BD-HORAIRE'!$A$3:$J$283,10,FALSE)="","",VLOOKUP(AZ35,'BD-HORAIRE'!$A$3:$J$283,10,FALSE)+BA35)</f>
        <v>#VALUE!</v>
      </c>
      <c r="BE35" s="62" t="str">
        <f>IF(VLOOKUP(BI35,'BD-HORAIRE'!$A$3:$G$283,3,FALSE)="","",VLOOKUP(BI35,'BD-HORAIRE'!$A$3:$G$283,3,FALSE))</f>
        <v/>
      </c>
      <c r="BF35" s="63" t="str">
        <f>IF(VLOOKUP(BI35,'BD-HORAIRE'!$A$3:$G$283,4,FALSE)="","",VLOOKUP(BI35,'BD-HORAIRE'!$A$3:$G$283,4,FALSE))</f>
        <v>RH</v>
      </c>
      <c r="BG35" s="63" t="str">
        <f>IF(VLOOKUP(BI35,'BD-HORAIRE'!$A$3:$G$283,5,FALSE)="","",VLOOKUP(BI35,'BD-HORAIRE'!$A$3:$G$283,5,FALSE))</f>
        <v/>
      </c>
      <c r="BH35" s="63" t="str">
        <f>IF(VLOOKUP(BI35,'BD-HORAIRE'!$A$3:$G$283,6,FALSE)="","",VLOOKUP(BI35,'BD-HORAIRE'!$A$3:$G$283,6,FALSE))</f>
        <v/>
      </c>
      <c r="BI35" s="133" t="s">
        <v>46</v>
      </c>
      <c r="BJ35" s="135"/>
      <c r="BK35" s="136">
        <f>IF(BJ35="",VLOOKUP(BI35,'BD-HORAIRE'!$A$3:$B$544,2,FALSE),VLOOKUP(BI35,'BD-HORAIRE'!$A$3:$B$544,2,FALSE)+BJ35)</f>
        <v>0</v>
      </c>
      <c r="BL35" s="92" t="str">
        <f>IF(VLOOKUP(BI35,'BD-HORAIRE'!$A$3:$J$283,9,FALSE)="","",VLOOKUP(BI35,'BD-HORAIRE'!$A$3:$J$283,9,FALSE))</f>
        <v/>
      </c>
      <c r="BM35" s="92" t="e">
        <f>IF(VLOOKUP(BI35,'BD-HORAIRE'!$A$3:$J$283,10,FALSE)="","",VLOOKUP(BI35,'BD-HORAIRE'!$A$3:$J$283,10,FALSE)+BJ35)</f>
        <v>#VALUE!</v>
      </c>
      <c r="BN35" s="44">
        <f t="shared" si="0"/>
        <v>1.6249999999999996</v>
      </c>
      <c r="BO35" s="87"/>
      <c r="BP35" s="60"/>
      <c r="BQ35" s="60"/>
      <c r="BR35" s="60"/>
    </row>
    <row r="36" spans="1:70" ht="41.25" customHeight="1">
      <c r="A36" s="73">
        <v>10</v>
      </c>
      <c r="B36" s="96" t="str">
        <f>(VLOOKUP(A36,PARAM_EMPLOYER!$A$2:$C$13,2,FALSE)&amp;" "&amp;(VLOOKUP(A36,PARAM_EMPLOYER!$A$2:$C$13,3,FALSE)))</f>
        <v xml:space="preserve">EMP10 </v>
      </c>
      <c r="C36" s="62">
        <f>IF(VLOOKUP(G36,'BD-HORAIRE'!$A$3:$G$283,3,FALSE)="","",VLOOKUP(G36,'BD-HORAIRE'!$A$3:$G$283,3,FALSE))</f>
        <v>0.375</v>
      </c>
      <c r="D36" s="63">
        <f>IF(VLOOKUP(G36,'BD-HORAIRE'!$A$3:$G$283,4,FALSE)="","",VLOOKUP(G36,'BD-HORAIRE'!$A$3:$G$283,4,FALSE))</f>
        <v>0.58333333333333337</v>
      </c>
      <c r="E36" s="63">
        <f>IF(VLOOKUP(G36,'BD-HORAIRE'!$A$3:$G$283,5,FALSE)="","",VLOOKUP(G36,'BD-HORAIRE'!$A$3:$G$283,5,FALSE))</f>
        <v>0.72916666666666663</v>
      </c>
      <c r="F36" s="63">
        <f>IF(VLOOKUP(G36,'BD-HORAIRE'!$A$3:$G$283,6,FALSE)="","",VLOOKUP(G36,'BD-HORAIRE'!$A$3:$G$283,6,FALSE))</f>
        <v>0.91666666666666663</v>
      </c>
      <c r="G36" s="133" t="s">
        <v>286</v>
      </c>
      <c r="H36" s="135"/>
      <c r="I36" s="136">
        <f>IF(H36="",VLOOKUP(G36,'BD-HORAIRE'!$A$3:$B$544,2,FALSE),VLOOKUP(G36,'BD-HORAIRE'!$A$3:$B$544,2,FALSE)+H36)</f>
        <v>0.33333333333333337</v>
      </c>
      <c r="J36" s="92">
        <f>IF(VLOOKUP(G36,'BD-HORAIRE'!$A$3:$J$283,9,FALSE)="","",VLOOKUP(G36,'BD-HORAIRE'!$A$3:$J$283,9,FALSE))</f>
        <v>0.125</v>
      </c>
      <c r="K36" s="92">
        <f>IF(VLOOKUP(G36,'BD-HORAIRE'!$A$3:$J$283,10,FALSE)="","",VLOOKUP(G36,'BD-HORAIRE'!$A$3:$J$283,10,FALSE)+H36)</f>
        <v>0.20833333333333337</v>
      </c>
      <c r="L36" s="62">
        <f>IF(VLOOKUP(P36,'BD-HORAIRE'!$A$3:$G$283,3,FALSE)="","",VLOOKUP(P36,'BD-HORAIRE'!$A$3:$G$283,3,FALSE))</f>
        <v>0.375</v>
      </c>
      <c r="M36" s="63">
        <f>IF(VLOOKUP(P36,'BD-HORAIRE'!$A$3:$G$283,4,FALSE)="","",VLOOKUP(P36,'BD-HORAIRE'!$A$3:$G$283,4,FALSE))</f>
        <v>0.58333333333333337</v>
      </c>
      <c r="N36" s="63">
        <f>IF(VLOOKUP(P36,'BD-HORAIRE'!$A$3:$G$283,5,FALSE)="","",VLOOKUP(P36,'BD-HORAIRE'!$A$3:$G$283,5,FALSE))</f>
        <v>0.72916666666666663</v>
      </c>
      <c r="O36" s="63">
        <f>IF(VLOOKUP(P36,'BD-HORAIRE'!$A$3:$G$283,6,FALSE)="","",VLOOKUP(P36,'BD-HORAIRE'!$A$3:$G$283,6,FALSE))</f>
        <v>0.91666666666666663</v>
      </c>
      <c r="P36" s="133" t="s">
        <v>286</v>
      </c>
      <c r="Q36" s="135"/>
      <c r="R36" s="136">
        <f>IF(Q36="",VLOOKUP(P36,'BD-HORAIRE'!$A$3:$B$544,2,FALSE),VLOOKUP(P36,'BD-HORAIRE'!$A$3:$B$544,2,FALSE)+Q36)</f>
        <v>0.33333333333333337</v>
      </c>
      <c r="S36" s="92">
        <f>IF(VLOOKUP(P36,'BD-HORAIRE'!$A$3:$J$283,9,FALSE)="","",VLOOKUP(P36,'BD-HORAIRE'!$A$3:$J$283,9,FALSE))</f>
        <v>0.125</v>
      </c>
      <c r="T36" s="92">
        <f>IF(VLOOKUP(P36,'BD-HORAIRE'!$A$3:$J$283,10,FALSE)="","",VLOOKUP(P36,'BD-HORAIRE'!$A$3:$J$283,10,FALSE)+Q36)</f>
        <v>0.20833333333333337</v>
      </c>
      <c r="U36" s="62">
        <f>IF(VLOOKUP(Y36,'BD-HORAIRE'!$A$3:$G$283,3,FALSE)="","",VLOOKUP(Y36,'BD-HORAIRE'!$A$3:$G$283,3,FALSE))</f>
        <v>0.375</v>
      </c>
      <c r="V36" s="63">
        <f>IF(VLOOKUP(Y36,'BD-HORAIRE'!$A$3:$G$283,4,FALSE)="","",VLOOKUP(Y36,'BD-HORAIRE'!$A$3:$G$283,4,FALSE))</f>
        <v>0.58333333333333337</v>
      </c>
      <c r="W36" s="63">
        <f>IF(VLOOKUP(Y36,'BD-HORAIRE'!$A$3:$G$283,5,FALSE)="","",VLOOKUP(Y36,'BD-HORAIRE'!$A$3:$G$283,5,FALSE))</f>
        <v>0.72916666666666663</v>
      </c>
      <c r="X36" s="63">
        <f>IF(VLOOKUP(Y36,'BD-HORAIRE'!$A$3:$G$283,6,FALSE)="","",VLOOKUP(Y36,'BD-HORAIRE'!$A$3:$G$283,6,FALSE))</f>
        <v>0.91666666666666663</v>
      </c>
      <c r="Y36" s="133" t="s">
        <v>286</v>
      </c>
      <c r="Z36" s="135"/>
      <c r="AA36" s="136">
        <f>IF(Z36="",VLOOKUP(Y36,'BD-HORAIRE'!$A$3:$B$544,2,FALSE),VLOOKUP(Y36,'BD-HORAIRE'!$A$3:$B$544,2,FALSE)+Z36)</f>
        <v>0.33333333333333337</v>
      </c>
      <c r="AB36" s="92">
        <f>IF(VLOOKUP(Y36,'BD-HORAIRE'!$A$3:$J$283,9,FALSE)="","",VLOOKUP(Y36,'BD-HORAIRE'!$A$3:$J$283,9,FALSE))</f>
        <v>0.125</v>
      </c>
      <c r="AC36" s="92">
        <f>IF(VLOOKUP(Y36,'BD-HORAIRE'!$A$3:$J$283,10,FALSE)="","",VLOOKUP(Y36,'BD-HORAIRE'!$A$3:$J$283,10,FALSE)+Z36)</f>
        <v>0.20833333333333337</v>
      </c>
      <c r="AD36" s="62">
        <f>IF(VLOOKUP(AH36,'BD-HORAIRE'!$A$3:$G$283,3,FALSE)="","",VLOOKUP(AH36,'BD-HORAIRE'!$A$3:$G$283,3,FALSE))</f>
        <v>0.375</v>
      </c>
      <c r="AE36" s="63">
        <f>IF(VLOOKUP(AH36,'BD-HORAIRE'!$A$3:$G$283,4,FALSE)="","",VLOOKUP(AH36,'BD-HORAIRE'!$A$3:$G$283,4,FALSE))</f>
        <v>0.58333333333333337</v>
      </c>
      <c r="AF36" s="63">
        <f>IF(VLOOKUP(AH36,'BD-HORAIRE'!$A$3:$G$283,5,FALSE)="","",VLOOKUP(AH36,'BD-HORAIRE'!$A$3:$G$283,5,FALSE))</f>
        <v>0.72916666666666663</v>
      </c>
      <c r="AG36" s="63">
        <f>IF(VLOOKUP(AH36,'BD-HORAIRE'!$A$3:$G$283,6,FALSE)="","",VLOOKUP(AH36,'BD-HORAIRE'!$A$3:$G$283,6,FALSE))</f>
        <v>0.91666666666666663</v>
      </c>
      <c r="AH36" s="133" t="s">
        <v>286</v>
      </c>
      <c r="AI36" s="135"/>
      <c r="AJ36" s="136">
        <f>IF(AI36="",VLOOKUP(AH36,'BD-HORAIRE'!$A$3:$B$544,2,FALSE),VLOOKUP(AH36,'BD-HORAIRE'!$A$3:$B$544,2,FALSE)+AI36)</f>
        <v>0.33333333333333337</v>
      </c>
      <c r="AK36" s="92">
        <f>IF(VLOOKUP(AH36,'BD-HORAIRE'!$A$3:$J$283,9,FALSE)="","",VLOOKUP(AH36,'BD-HORAIRE'!$A$3:$J$283,9,FALSE))</f>
        <v>0.125</v>
      </c>
      <c r="AL36" s="92">
        <f>IF(VLOOKUP(AH36,'BD-HORAIRE'!$A$3:$J$283,10,FALSE)="","",VLOOKUP(AH36,'BD-HORAIRE'!$A$3:$J$283,10,FALSE)+AI36)</f>
        <v>0.20833333333333337</v>
      </c>
      <c r="AM36" s="62" t="str">
        <f>IF(VLOOKUP(AQ36,'BD-HORAIRE'!$A$3:$G$283,3,FALSE)="","",VLOOKUP(AQ36,'BD-HORAIRE'!$A$3:$G$283,3,FALSE))</f>
        <v/>
      </c>
      <c r="AN36" s="63" t="str">
        <f>IF(VLOOKUP(AQ36,'BD-HORAIRE'!$A$3:$G$283,4,FALSE)="","",VLOOKUP(AQ36,'BD-HORAIRE'!$A$3:$G$283,4,FALSE))</f>
        <v/>
      </c>
      <c r="AO36" s="63">
        <f>IF(VLOOKUP(AQ36,'BD-HORAIRE'!$A$3:$G$283,5,FALSE)="","",VLOOKUP(AQ36,'BD-HORAIRE'!$A$3:$G$283,5,FALSE))</f>
        <v>0.54166666666666696</v>
      </c>
      <c r="AP36" s="63">
        <f>IF(VLOOKUP(AQ36,'BD-HORAIRE'!$A$3:$G$283,6,FALSE)="","",VLOOKUP(AQ36,'BD-HORAIRE'!$A$3:$G$283,6,FALSE))</f>
        <v>0.86458333333333304</v>
      </c>
      <c r="AQ36" s="133" t="s">
        <v>142</v>
      </c>
      <c r="AR36" s="135"/>
      <c r="AS36" s="136">
        <f>IF(AR36="",VLOOKUP(AQ36,'BD-HORAIRE'!$A$3:$B$544,2,FALSE),VLOOKUP(AQ36,'BD-HORAIRE'!$A$3:$B$544,2,FALSE)+AR36)</f>
        <v>0.29166666666666607</v>
      </c>
      <c r="AT36" s="92" t="str">
        <f>IF(VLOOKUP(AQ36,'BD-HORAIRE'!$A$3:$J$283,9,FALSE)="","",VLOOKUP(AQ36,'BD-HORAIRE'!$A$3:$J$283,9,FALSE))</f>
        <v/>
      </c>
      <c r="AU36" s="92">
        <f>IF(VLOOKUP(AQ36,'BD-HORAIRE'!$A$3:$J$283,10,FALSE)="","",VLOOKUP(AQ36,'BD-HORAIRE'!$A$3:$J$283,10,FALSE)+AR36)</f>
        <v>0.29166666666666669</v>
      </c>
      <c r="AV36" s="62" t="str">
        <f>IF(VLOOKUP(AZ36,'BD-HORAIRE'!$A$3:$G$283,3,FALSE)="","",VLOOKUP(AZ36,'BD-HORAIRE'!$A$3:$G$283,3,FALSE))</f>
        <v/>
      </c>
      <c r="AW36" s="63" t="str">
        <f>IF(VLOOKUP(AZ36,'BD-HORAIRE'!$A$3:$G$283,4,FALSE)="","",VLOOKUP(AZ36,'BD-HORAIRE'!$A$3:$G$283,4,FALSE))</f>
        <v>RH</v>
      </c>
      <c r="AX36" s="63" t="str">
        <f>IF(VLOOKUP(AZ36,'BD-HORAIRE'!$A$3:$G$283,5,FALSE)="","",VLOOKUP(AZ36,'BD-HORAIRE'!$A$3:$G$283,5,FALSE))</f>
        <v/>
      </c>
      <c r="AY36" s="63" t="str">
        <f>IF(VLOOKUP(AZ36,'BD-HORAIRE'!$A$3:$G$283,6,FALSE)="","",VLOOKUP(AZ36,'BD-HORAIRE'!$A$3:$G$283,6,FALSE))</f>
        <v/>
      </c>
      <c r="AZ36" s="133" t="s">
        <v>46</v>
      </c>
      <c r="BA36" s="135"/>
      <c r="BB36" s="136">
        <f>IF(BA36="",VLOOKUP(AZ36,'BD-HORAIRE'!$A$3:$B$544,2,FALSE),VLOOKUP(AZ36,'BD-HORAIRE'!$A$3:$B$544,2,FALSE)+BA36)</f>
        <v>0</v>
      </c>
      <c r="BC36" s="92" t="str">
        <f>IF(VLOOKUP(AZ36,'BD-HORAIRE'!$A$3:$J$283,9,FALSE)="","",VLOOKUP(AZ36,'BD-HORAIRE'!$A$3:$J$283,9,FALSE))</f>
        <v/>
      </c>
      <c r="BD36" s="92" t="e">
        <f>IF(VLOOKUP(AZ36,'BD-HORAIRE'!$A$3:$J$283,10,FALSE)="","",VLOOKUP(AZ36,'BD-HORAIRE'!$A$3:$J$283,10,FALSE)+BA36)</f>
        <v>#VALUE!</v>
      </c>
      <c r="BE36" s="62" t="str">
        <f>IF(VLOOKUP(BI36,'BD-HORAIRE'!$A$3:$G$283,3,FALSE)="","",VLOOKUP(BI36,'BD-HORAIRE'!$A$3:$G$283,3,FALSE))</f>
        <v/>
      </c>
      <c r="BF36" s="63" t="str">
        <f>IF(VLOOKUP(BI36,'BD-HORAIRE'!$A$3:$G$283,4,FALSE)="","",VLOOKUP(BI36,'BD-HORAIRE'!$A$3:$G$283,4,FALSE))</f>
        <v>RH</v>
      </c>
      <c r="BG36" s="63" t="str">
        <f>IF(VLOOKUP(BI36,'BD-HORAIRE'!$A$3:$G$283,5,FALSE)="","",VLOOKUP(BI36,'BD-HORAIRE'!$A$3:$G$283,5,FALSE))</f>
        <v/>
      </c>
      <c r="BH36" s="63" t="str">
        <f>IF(VLOOKUP(BI36,'BD-HORAIRE'!$A$3:$G$283,6,FALSE)="","",VLOOKUP(BI36,'BD-HORAIRE'!$A$3:$G$283,6,FALSE))</f>
        <v/>
      </c>
      <c r="BI36" s="133" t="s">
        <v>46</v>
      </c>
      <c r="BJ36" s="135"/>
      <c r="BK36" s="136">
        <f>IF(BJ36="",VLOOKUP(BI36,'BD-HORAIRE'!$A$3:$B$544,2,FALSE),VLOOKUP(BI36,'BD-HORAIRE'!$A$3:$B$544,2,FALSE)+BJ36)</f>
        <v>0</v>
      </c>
      <c r="BL36" s="92" t="str">
        <f>IF(VLOOKUP(BI36,'BD-HORAIRE'!$A$3:$J$283,9,FALSE)="","",VLOOKUP(BI36,'BD-HORAIRE'!$A$3:$J$283,9,FALSE))</f>
        <v/>
      </c>
      <c r="BM36" s="92" t="e">
        <f>IF(VLOOKUP(BI36,'BD-HORAIRE'!$A$3:$J$283,10,FALSE)="","",VLOOKUP(BI36,'BD-HORAIRE'!$A$3:$J$283,10,FALSE)+BJ36)</f>
        <v>#VALUE!</v>
      </c>
      <c r="BN36" s="44">
        <f t="shared" si="0"/>
        <v>1.6249999999999996</v>
      </c>
      <c r="BO36" s="87"/>
      <c r="BP36" s="60"/>
      <c r="BQ36" s="60"/>
      <c r="BR36" s="60"/>
    </row>
    <row r="37" spans="1:70" ht="41.25" customHeight="1">
      <c r="A37" s="73">
        <v>11</v>
      </c>
      <c r="B37" s="96" t="str">
        <f>(VLOOKUP(A37,PARAM_EMPLOYER!$A$2:$C$13,2,FALSE)&amp;" "&amp;(VLOOKUP(A37,PARAM_EMPLOYER!$A$2:$C$13,3,FALSE)))</f>
        <v xml:space="preserve">EMP11 </v>
      </c>
      <c r="C37" s="62">
        <f>IF(VLOOKUP(G37,'BD-HORAIRE'!$A$3:$G$283,3,FALSE)="","",VLOOKUP(G37,'BD-HORAIRE'!$A$3:$G$283,3,FALSE))</f>
        <v>0.33333333333333331</v>
      </c>
      <c r="D37" s="63">
        <f>IF(VLOOKUP(G37,'BD-HORAIRE'!$A$3:$G$283,4,FALSE)="","",VLOOKUP(G37,'BD-HORAIRE'!$A$3:$G$283,4,FALSE))</f>
        <v>0.58333333333333337</v>
      </c>
      <c r="E37" s="63">
        <f>IF(VLOOKUP(G37,'BD-HORAIRE'!$A$3:$G$283,5,FALSE)="","",VLOOKUP(G37,'BD-HORAIRE'!$A$3:$G$283,5,FALSE))</f>
        <v>0.80208333333333337</v>
      </c>
      <c r="F37" s="63">
        <f>IF(VLOOKUP(G37,'BD-HORAIRE'!$A$3:$G$283,6,FALSE)="","",VLOOKUP(G37,'BD-HORAIRE'!$A$3:$G$283,6,FALSE))</f>
        <v>0.875</v>
      </c>
      <c r="G37" s="133" t="s">
        <v>287</v>
      </c>
      <c r="H37" s="135"/>
      <c r="I37" s="136">
        <f>IF(H37="",VLOOKUP(G37,'BD-HORAIRE'!$A$3:$B$544,2,FALSE),VLOOKUP(G37,'BD-HORAIRE'!$A$3:$B$544,2,FALSE)+H37)</f>
        <v>0.29166666666666669</v>
      </c>
      <c r="J37" s="92">
        <f>IF(VLOOKUP(G37,'BD-HORAIRE'!$A$3:$J$283,9,FALSE)="","",VLOOKUP(G37,'BD-HORAIRE'!$A$3:$J$283,9,FALSE))</f>
        <v>0.16666666666666669</v>
      </c>
      <c r="K37" s="92">
        <f>IF(VLOOKUP(G37,'BD-HORAIRE'!$A$3:$J$283,10,FALSE)="","",VLOOKUP(G37,'BD-HORAIRE'!$A$3:$J$283,10,FALSE)+H37)</f>
        <v>0.125</v>
      </c>
      <c r="L37" s="62">
        <f>IF(VLOOKUP(P37,'BD-HORAIRE'!$A$3:$G$283,3,FALSE)="","",VLOOKUP(P37,'BD-HORAIRE'!$A$3:$G$283,3,FALSE))</f>
        <v>0.33333333333333331</v>
      </c>
      <c r="M37" s="63">
        <f>IF(VLOOKUP(P37,'BD-HORAIRE'!$A$3:$G$283,4,FALSE)="","",VLOOKUP(P37,'BD-HORAIRE'!$A$3:$G$283,4,FALSE))</f>
        <v>0.58333333333333337</v>
      </c>
      <c r="N37" s="63">
        <f>IF(VLOOKUP(P37,'BD-HORAIRE'!$A$3:$G$283,5,FALSE)="","",VLOOKUP(P37,'BD-HORAIRE'!$A$3:$G$283,5,FALSE))</f>
        <v>0.80208333333333337</v>
      </c>
      <c r="O37" s="63">
        <f>IF(VLOOKUP(P37,'BD-HORAIRE'!$A$3:$G$283,6,FALSE)="","",VLOOKUP(P37,'BD-HORAIRE'!$A$3:$G$283,6,FALSE))</f>
        <v>0.875</v>
      </c>
      <c r="P37" s="133" t="s">
        <v>287</v>
      </c>
      <c r="Q37" s="135"/>
      <c r="R37" s="136">
        <f>IF(Q37="",VLOOKUP(P37,'BD-HORAIRE'!$A$3:$B$544,2,FALSE),VLOOKUP(P37,'BD-HORAIRE'!$A$3:$B$544,2,FALSE)+Q37)</f>
        <v>0.29166666666666669</v>
      </c>
      <c r="S37" s="92">
        <f>IF(VLOOKUP(P37,'BD-HORAIRE'!$A$3:$J$283,9,FALSE)="","",VLOOKUP(P37,'BD-HORAIRE'!$A$3:$J$283,9,FALSE))</f>
        <v>0.16666666666666669</v>
      </c>
      <c r="T37" s="92">
        <f>IF(VLOOKUP(P37,'BD-HORAIRE'!$A$3:$J$283,10,FALSE)="","",VLOOKUP(P37,'BD-HORAIRE'!$A$3:$J$283,10,FALSE)+Q37)</f>
        <v>0.125</v>
      </c>
      <c r="U37" s="62">
        <f>IF(VLOOKUP(Y37,'BD-HORAIRE'!$A$3:$G$283,3,FALSE)="","",VLOOKUP(Y37,'BD-HORAIRE'!$A$3:$G$283,3,FALSE))</f>
        <v>0.33333333333333331</v>
      </c>
      <c r="V37" s="63">
        <f>IF(VLOOKUP(Y37,'BD-HORAIRE'!$A$3:$G$283,4,FALSE)="","",VLOOKUP(Y37,'BD-HORAIRE'!$A$3:$G$283,4,FALSE))</f>
        <v>0.58333333333333337</v>
      </c>
      <c r="W37" s="63">
        <f>IF(VLOOKUP(Y37,'BD-HORAIRE'!$A$3:$G$283,5,FALSE)="","",VLOOKUP(Y37,'BD-HORAIRE'!$A$3:$G$283,5,FALSE))</f>
        <v>0.80208333333333337</v>
      </c>
      <c r="X37" s="63">
        <f>IF(VLOOKUP(Y37,'BD-HORAIRE'!$A$3:$G$283,6,FALSE)="","",VLOOKUP(Y37,'BD-HORAIRE'!$A$3:$G$283,6,FALSE))</f>
        <v>0.875</v>
      </c>
      <c r="Y37" s="133" t="s">
        <v>287</v>
      </c>
      <c r="Z37" s="135"/>
      <c r="AA37" s="136">
        <f>IF(Z37="",VLOOKUP(Y37,'BD-HORAIRE'!$A$3:$B$544,2,FALSE),VLOOKUP(Y37,'BD-HORAIRE'!$A$3:$B$544,2,FALSE)+Z37)</f>
        <v>0.29166666666666669</v>
      </c>
      <c r="AB37" s="92">
        <f>IF(VLOOKUP(Y37,'BD-HORAIRE'!$A$3:$J$283,9,FALSE)="","",VLOOKUP(Y37,'BD-HORAIRE'!$A$3:$J$283,9,FALSE))</f>
        <v>0.16666666666666669</v>
      </c>
      <c r="AC37" s="92">
        <f>IF(VLOOKUP(Y37,'BD-HORAIRE'!$A$3:$J$283,10,FALSE)="","",VLOOKUP(Y37,'BD-HORAIRE'!$A$3:$J$283,10,FALSE)+Z37)</f>
        <v>0.125</v>
      </c>
      <c r="AD37" s="62">
        <f>IF(VLOOKUP(AH37,'BD-HORAIRE'!$A$3:$G$283,3,FALSE)="","",VLOOKUP(AH37,'BD-HORAIRE'!$A$3:$G$283,3,FALSE))</f>
        <v>0.33333333333333331</v>
      </c>
      <c r="AE37" s="63">
        <f>IF(VLOOKUP(AH37,'BD-HORAIRE'!$A$3:$G$283,4,FALSE)="","",VLOOKUP(AH37,'BD-HORAIRE'!$A$3:$G$283,4,FALSE))</f>
        <v>0.58333333333333337</v>
      </c>
      <c r="AF37" s="63">
        <f>IF(VLOOKUP(AH37,'BD-HORAIRE'!$A$3:$G$283,5,FALSE)="","",VLOOKUP(AH37,'BD-HORAIRE'!$A$3:$G$283,5,FALSE))</f>
        <v>0.80208333333333337</v>
      </c>
      <c r="AG37" s="63">
        <f>IF(VLOOKUP(AH37,'BD-HORAIRE'!$A$3:$G$283,6,FALSE)="","",VLOOKUP(AH37,'BD-HORAIRE'!$A$3:$G$283,6,FALSE))</f>
        <v>0.875</v>
      </c>
      <c r="AH37" s="133" t="s">
        <v>287</v>
      </c>
      <c r="AI37" s="135"/>
      <c r="AJ37" s="136">
        <f>IF(AI37="",VLOOKUP(AH37,'BD-HORAIRE'!$A$3:$B$544,2,FALSE),VLOOKUP(AH37,'BD-HORAIRE'!$A$3:$B$544,2,FALSE)+AI37)</f>
        <v>0.29166666666666669</v>
      </c>
      <c r="AK37" s="92">
        <f>IF(VLOOKUP(AH37,'BD-HORAIRE'!$A$3:$J$283,9,FALSE)="","",VLOOKUP(AH37,'BD-HORAIRE'!$A$3:$J$283,9,FALSE))</f>
        <v>0.16666666666666669</v>
      </c>
      <c r="AL37" s="92">
        <f>IF(VLOOKUP(AH37,'BD-HORAIRE'!$A$3:$J$283,10,FALSE)="","",VLOOKUP(AH37,'BD-HORAIRE'!$A$3:$J$283,10,FALSE)+AI37)</f>
        <v>0.125</v>
      </c>
      <c r="AM37" s="62">
        <f>IF(VLOOKUP(AQ37,'BD-HORAIRE'!$A$3:$G$283,3,FALSE)="","",VLOOKUP(AQ37,'BD-HORAIRE'!$A$3:$G$283,3,FALSE))</f>
        <v>0.29166666666666702</v>
      </c>
      <c r="AN37" s="63">
        <f>IF(VLOOKUP(AQ37,'BD-HORAIRE'!$A$3:$G$283,4,FALSE)="","",VLOOKUP(AQ37,'BD-HORAIRE'!$A$3:$G$283,4,FALSE))</f>
        <v>0.63541666666666696</v>
      </c>
      <c r="AO37" s="63" t="str">
        <f>IF(VLOOKUP(AQ37,'BD-HORAIRE'!$A$3:$G$283,5,FALSE)="","",VLOOKUP(AQ37,'BD-HORAIRE'!$A$3:$G$283,5,FALSE))</f>
        <v/>
      </c>
      <c r="AP37" s="63" t="str">
        <f>IF(VLOOKUP(AQ37,'BD-HORAIRE'!$A$3:$G$283,6,FALSE)="","",VLOOKUP(AQ37,'BD-HORAIRE'!$A$3:$G$283,6,FALSE))</f>
        <v/>
      </c>
      <c r="AQ37" s="133" t="s">
        <v>157</v>
      </c>
      <c r="AR37" s="135"/>
      <c r="AS37" s="136">
        <f>IF(AR37="",VLOOKUP(AQ37,'BD-HORAIRE'!$A$3:$B$544,2,FALSE),VLOOKUP(AQ37,'BD-HORAIRE'!$A$3:$B$544,2,FALSE)+AR37)</f>
        <v>0.31249999999999994</v>
      </c>
      <c r="AT37" s="92">
        <f>IF(VLOOKUP(AQ37,'BD-HORAIRE'!$A$3:$J$283,9,FALSE)="","",VLOOKUP(AQ37,'BD-HORAIRE'!$A$3:$J$283,9,FALSE))</f>
        <v>0.1875</v>
      </c>
      <c r="AU37" s="92">
        <f>IF(VLOOKUP(AQ37,'BD-HORAIRE'!$A$3:$J$283,10,FALSE)="","",VLOOKUP(AQ37,'BD-HORAIRE'!$A$3:$J$283,10,FALSE)+AR37)</f>
        <v>0.125</v>
      </c>
      <c r="AV37" s="62" t="str">
        <f>IF(VLOOKUP(AZ37,'BD-HORAIRE'!$A$3:$G$283,3,FALSE)="","",VLOOKUP(AZ37,'BD-HORAIRE'!$A$3:$G$283,3,FALSE))</f>
        <v/>
      </c>
      <c r="AW37" s="63" t="str">
        <f>IF(VLOOKUP(AZ37,'BD-HORAIRE'!$A$3:$G$283,4,FALSE)="","",VLOOKUP(AZ37,'BD-HORAIRE'!$A$3:$G$283,4,FALSE))</f>
        <v>RH</v>
      </c>
      <c r="AX37" s="63" t="str">
        <f>IF(VLOOKUP(AZ37,'BD-HORAIRE'!$A$3:$G$283,5,FALSE)="","",VLOOKUP(AZ37,'BD-HORAIRE'!$A$3:$G$283,5,FALSE))</f>
        <v/>
      </c>
      <c r="AY37" s="63" t="str">
        <f>IF(VLOOKUP(AZ37,'BD-HORAIRE'!$A$3:$G$283,6,FALSE)="","",VLOOKUP(AZ37,'BD-HORAIRE'!$A$3:$G$283,6,FALSE))</f>
        <v/>
      </c>
      <c r="AZ37" s="133" t="s">
        <v>46</v>
      </c>
      <c r="BA37" s="135"/>
      <c r="BB37" s="136">
        <f>IF(BA37="",VLOOKUP(AZ37,'BD-HORAIRE'!$A$3:$B$544,2,FALSE),VLOOKUP(AZ37,'BD-HORAIRE'!$A$3:$B$544,2,FALSE)+BA37)</f>
        <v>0</v>
      </c>
      <c r="BC37" s="92" t="str">
        <f>IF(VLOOKUP(AZ37,'BD-HORAIRE'!$A$3:$J$283,9,FALSE)="","",VLOOKUP(AZ37,'BD-HORAIRE'!$A$3:$J$283,9,FALSE))</f>
        <v/>
      </c>
      <c r="BD37" s="92" t="e">
        <f>IF(VLOOKUP(AZ37,'BD-HORAIRE'!$A$3:$J$283,10,FALSE)="","",VLOOKUP(AZ37,'BD-HORAIRE'!$A$3:$J$283,10,FALSE)+BA37)</f>
        <v>#VALUE!</v>
      </c>
      <c r="BE37" s="62" t="str">
        <f>IF(VLOOKUP(BI37,'BD-HORAIRE'!$A$3:$G$283,3,FALSE)="","",VLOOKUP(BI37,'BD-HORAIRE'!$A$3:$G$283,3,FALSE))</f>
        <v/>
      </c>
      <c r="BF37" s="63" t="str">
        <f>IF(VLOOKUP(BI37,'BD-HORAIRE'!$A$3:$G$283,4,FALSE)="","",VLOOKUP(BI37,'BD-HORAIRE'!$A$3:$G$283,4,FALSE))</f>
        <v>RH</v>
      </c>
      <c r="BG37" s="63" t="str">
        <f>IF(VLOOKUP(BI37,'BD-HORAIRE'!$A$3:$G$283,5,FALSE)="","",VLOOKUP(BI37,'BD-HORAIRE'!$A$3:$G$283,5,FALSE))</f>
        <v/>
      </c>
      <c r="BH37" s="63" t="str">
        <f>IF(VLOOKUP(BI37,'BD-HORAIRE'!$A$3:$G$283,6,FALSE)="","",VLOOKUP(BI37,'BD-HORAIRE'!$A$3:$G$283,6,FALSE))</f>
        <v/>
      </c>
      <c r="BI37" s="133" t="s">
        <v>46</v>
      </c>
      <c r="BJ37" s="135"/>
      <c r="BK37" s="136">
        <f>IF(BJ37="",VLOOKUP(BI37,'BD-HORAIRE'!$A$3:$B$544,2,FALSE),VLOOKUP(BI37,'BD-HORAIRE'!$A$3:$B$544,2,FALSE)+BJ37)</f>
        <v>0</v>
      </c>
      <c r="BL37" s="92" t="str">
        <f>IF(VLOOKUP(BI37,'BD-HORAIRE'!$A$3:$J$283,9,FALSE)="","",VLOOKUP(BI37,'BD-HORAIRE'!$A$3:$J$283,9,FALSE))</f>
        <v/>
      </c>
      <c r="BM37" s="92" t="e">
        <f>IF(VLOOKUP(BI37,'BD-HORAIRE'!$A$3:$J$283,10,FALSE)="","",VLOOKUP(BI37,'BD-HORAIRE'!$A$3:$J$283,10,FALSE)+BJ37)</f>
        <v>#VALUE!</v>
      </c>
      <c r="BN37" s="44">
        <f t="shared" si="0"/>
        <v>1.4791666666666667</v>
      </c>
      <c r="BO37" s="87"/>
      <c r="BP37" s="60"/>
      <c r="BQ37" s="60"/>
      <c r="BR37" s="60"/>
    </row>
    <row r="38" spans="1:70" ht="41.25" customHeight="1">
      <c r="A38" s="73">
        <v>12</v>
      </c>
      <c r="B38" s="96" t="str">
        <f>(VLOOKUP(A38,PARAM_EMPLOYER!$A$2:$C$13,2,FALSE)&amp;" "&amp;(VLOOKUP(A38,PARAM_EMPLOYER!$A$2:$C$13,3,FALSE)))</f>
        <v xml:space="preserve">EMP12 </v>
      </c>
      <c r="C38" s="62">
        <f>IF(VLOOKUP(G38,'BD-HORAIRE'!$A$3:$G$283,3,FALSE)="","",VLOOKUP(G38,'BD-HORAIRE'!$A$3:$G$283,3,FALSE))</f>
        <v>0.375</v>
      </c>
      <c r="D38" s="63">
        <f>IF(VLOOKUP(G38,'BD-HORAIRE'!$A$3:$G$283,4,FALSE)="","",VLOOKUP(G38,'BD-HORAIRE'!$A$3:$G$283,4,FALSE))</f>
        <v>0.60416666666666663</v>
      </c>
      <c r="E38" s="63">
        <f>IF(VLOOKUP(G38,'BD-HORAIRE'!$A$3:$G$283,5,FALSE)="","",VLOOKUP(G38,'BD-HORAIRE'!$A$3:$G$283,5,FALSE))</f>
        <v>0.79166666666666663</v>
      </c>
      <c r="F38" s="63">
        <f>IF(VLOOKUP(G38,'BD-HORAIRE'!$A$3:$G$283,6,FALSE)="","",VLOOKUP(G38,'BD-HORAIRE'!$A$3:$G$283,6,FALSE))</f>
        <v>0.88541666666666663</v>
      </c>
      <c r="G38" s="133" t="s">
        <v>288</v>
      </c>
      <c r="H38" s="135"/>
      <c r="I38" s="136">
        <f>IF(H38="",VLOOKUP(G38,'BD-HORAIRE'!$A$3:$B$544,2,FALSE),VLOOKUP(G38,'BD-HORAIRE'!$A$3:$B$544,2,FALSE)+H38)</f>
        <v>0.29166666666666663</v>
      </c>
      <c r="J38" s="92">
        <f>IF(VLOOKUP(G38,'BD-HORAIRE'!$A$3:$J$283,9,FALSE)="","",VLOOKUP(G38,'BD-HORAIRE'!$A$3:$J$283,9,FALSE))</f>
        <v>0.125</v>
      </c>
      <c r="K38" s="92">
        <f>IF(VLOOKUP(G38,'BD-HORAIRE'!$A$3:$J$283,10,FALSE)="","",VLOOKUP(G38,'BD-HORAIRE'!$A$3:$J$283,10,FALSE)+H38)</f>
        <v>0.16666666666666663</v>
      </c>
      <c r="L38" s="62">
        <f>IF(VLOOKUP(P38,'BD-HORAIRE'!$A$3:$G$283,3,FALSE)="","",VLOOKUP(P38,'BD-HORAIRE'!$A$3:$G$283,3,FALSE))</f>
        <v>0.375</v>
      </c>
      <c r="M38" s="63">
        <f>IF(VLOOKUP(P38,'BD-HORAIRE'!$A$3:$G$283,4,FALSE)="","",VLOOKUP(P38,'BD-HORAIRE'!$A$3:$G$283,4,FALSE))</f>
        <v>0.60416666666666663</v>
      </c>
      <c r="N38" s="63">
        <f>IF(VLOOKUP(P38,'BD-HORAIRE'!$A$3:$G$283,5,FALSE)="","",VLOOKUP(P38,'BD-HORAIRE'!$A$3:$G$283,5,FALSE))</f>
        <v>0.79166666666666663</v>
      </c>
      <c r="O38" s="63">
        <f>IF(VLOOKUP(P38,'BD-HORAIRE'!$A$3:$G$283,6,FALSE)="","",VLOOKUP(P38,'BD-HORAIRE'!$A$3:$G$283,6,FALSE))</f>
        <v>0.88541666666666663</v>
      </c>
      <c r="P38" s="133" t="s">
        <v>288</v>
      </c>
      <c r="Q38" s="135"/>
      <c r="R38" s="136">
        <f>IF(Q38="",VLOOKUP(P38,'BD-HORAIRE'!$A$3:$B$544,2,FALSE),VLOOKUP(P38,'BD-HORAIRE'!$A$3:$B$544,2,FALSE)+Q38)</f>
        <v>0.29166666666666663</v>
      </c>
      <c r="S38" s="92">
        <f>IF(VLOOKUP(P38,'BD-HORAIRE'!$A$3:$J$283,9,FALSE)="","",VLOOKUP(P38,'BD-HORAIRE'!$A$3:$J$283,9,FALSE))</f>
        <v>0.125</v>
      </c>
      <c r="T38" s="92">
        <f>IF(VLOOKUP(P38,'BD-HORAIRE'!$A$3:$J$283,10,FALSE)="","",VLOOKUP(P38,'BD-HORAIRE'!$A$3:$J$283,10,FALSE)+Q38)</f>
        <v>0.16666666666666663</v>
      </c>
      <c r="U38" s="62">
        <f>IF(VLOOKUP(Y38,'BD-HORAIRE'!$A$3:$G$283,3,FALSE)="","",VLOOKUP(Y38,'BD-HORAIRE'!$A$3:$G$283,3,FALSE))</f>
        <v>0.375</v>
      </c>
      <c r="V38" s="63">
        <f>IF(VLOOKUP(Y38,'BD-HORAIRE'!$A$3:$G$283,4,FALSE)="","",VLOOKUP(Y38,'BD-HORAIRE'!$A$3:$G$283,4,FALSE))</f>
        <v>0.60416666666666663</v>
      </c>
      <c r="W38" s="63">
        <f>IF(VLOOKUP(Y38,'BD-HORAIRE'!$A$3:$G$283,5,FALSE)="","",VLOOKUP(Y38,'BD-HORAIRE'!$A$3:$G$283,5,FALSE))</f>
        <v>0.79166666666666663</v>
      </c>
      <c r="X38" s="63">
        <f>IF(VLOOKUP(Y38,'BD-HORAIRE'!$A$3:$G$283,6,FALSE)="","",VLOOKUP(Y38,'BD-HORAIRE'!$A$3:$G$283,6,FALSE))</f>
        <v>0.88541666666666663</v>
      </c>
      <c r="Y38" s="133" t="s">
        <v>288</v>
      </c>
      <c r="Z38" s="135"/>
      <c r="AA38" s="136">
        <f>IF(Z38="",VLOOKUP(Y38,'BD-HORAIRE'!$A$3:$B$544,2,FALSE),VLOOKUP(Y38,'BD-HORAIRE'!$A$3:$B$544,2,FALSE)+Z38)</f>
        <v>0.29166666666666663</v>
      </c>
      <c r="AB38" s="92">
        <f>IF(VLOOKUP(Y38,'BD-HORAIRE'!$A$3:$J$283,9,FALSE)="","",VLOOKUP(Y38,'BD-HORAIRE'!$A$3:$J$283,9,FALSE))</f>
        <v>0.125</v>
      </c>
      <c r="AC38" s="92">
        <f>IF(VLOOKUP(Y38,'BD-HORAIRE'!$A$3:$J$283,10,FALSE)="","",VLOOKUP(Y38,'BD-HORAIRE'!$A$3:$J$283,10,FALSE)+Z38)</f>
        <v>0.16666666666666663</v>
      </c>
      <c r="AD38" s="62">
        <f>IF(VLOOKUP(AH38,'BD-HORAIRE'!$A$3:$G$283,3,FALSE)="","",VLOOKUP(AH38,'BD-HORAIRE'!$A$3:$G$283,3,FALSE))</f>
        <v>0.375</v>
      </c>
      <c r="AE38" s="63">
        <f>IF(VLOOKUP(AH38,'BD-HORAIRE'!$A$3:$G$283,4,FALSE)="","",VLOOKUP(AH38,'BD-HORAIRE'!$A$3:$G$283,4,FALSE))</f>
        <v>0.60416666666666663</v>
      </c>
      <c r="AF38" s="63">
        <f>IF(VLOOKUP(AH38,'BD-HORAIRE'!$A$3:$G$283,5,FALSE)="","",VLOOKUP(AH38,'BD-HORAIRE'!$A$3:$G$283,5,FALSE))</f>
        <v>0.79166666666666663</v>
      </c>
      <c r="AG38" s="63">
        <f>IF(VLOOKUP(AH38,'BD-HORAIRE'!$A$3:$G$283,6,FALSE)="","",VLOOKUP(AH38,'BD-HORAIRE'!$A$3:$G$283,6,FALSE))</f>
        <v>0.88541666666666663</v>
      </c>
      <c r="AH38" s="133" t="s">
        <v>288</v>
      </c>
      <c r="AI38" s="135"/>
      <c r="AJ38" s="136">
        <f>IF(AI38="",VLOOKUP(AH38,'BD-HORAIRE'!$A$3:$B$544,2,FALSE),VLOOKUP(AH38,'BD-HORAIRE'!$A$3:$B$544,2,FALSE)+AI38)</f>
        <v>0.29166666666666663</v>
      </c>
      <c r="AK38" s="92">
        <f>IF(VLOOKUP(AH38,'BD-HORAIRE'!$A$3:$J$283,9,FALSE)="","",VLOOKUP(AH38,'BD-HORAIRE'!$A$3:$J$283,9,FALSE))</f>
        <v>0.125</v>
      </c>
      <c r="AL38" s="92">
        <f>IF(VLOOKUP(AH38,'BD-HORAIRE'!$A$3:$J$283,10,FALSE)="","",VLOOKUP(AH38,'BD-HORAIRE'!$A$3:$J$283,10,FALSE)+AI38)</f>
        <v>0.16666666666666663</v>
      </c>
      <c r="AM38" s="62" t="str">
        <f>IF(VLOOKUP(AQ38,'BD-HORAIRE'!$A$3:$G$283,3,FALSE)="","",VLOOKUP(AQ38,'BD-HORAIRE'!$A$3:$G$283,3,FALSE))</f>
        <v/>
      </c>
      <c r="AN38" s="63">
        <f>IF(VLOOKUP(AQ38,'BD-HORAIRE'!$A$3:$G$283,4,FALSE)="","",VLOOKUP(AQ38,'BD-HORAIRE'!$A$3:$G$283,4,FALSE))</f>
        <v>0.33333333333333398</v>
      </c>
      <c r="AO38" s="63">
        <f>IF(VLOOKUP(AQ38,'BD-HORAIRE'!$A$3:$G$283,5,FALSE)="","",VLOOKUP(AQ38,'BD-HORAIRE'!$A$3:$G$283,5,FALSE))</f>
        <v>0.67708333333333404</v>
      </c>
      <c r="AP38" s="63" t="str">
        <f>IF(VLOOKUP(AQ38,'BD-HORAIRE'!$A$3:$G$283,6,FALSE)="","",VLOOKUP(AQ38,'BD-HORAIRE'!$A$3:$G$283,6,FALSE))</f>
        <v/>
      </c>
      <c r="AQ38" s="133" t="s">
        <v>158</v>
      </c>
      <c r="AR38" s="135"/>
      <c r="AS38" s="136">
        <f>IF(AR38="",VLOOKUP(AQ38,'BD-HORAIRE'!$A$3:$B$544,2,FALSE),VLOOKUP(AQ38,'BD-HORAIRE'!$A$3:$B$544,2,FALSE)+AR38)</f>
        <v>0.31250000000000006</v>
      </c>
      <c r="AT38" s="92">
        <f>IF(VLOOKUP(AQ38,'BD-HORAIRE'!$A$3:$J$283,9,FALSE)="","",VLOOKUP(AQ38,'BD-HORAIRE'!$A$3:$J$283,9,FALSE))</f>
        <v>0.16666666666666666</v>
      </c>
      <c r="AU38" s="92">
        <f>IF(VLOOKUP(AQ38,'BD-HORAIRE'!$A$3:$J$283,10,FALSE)="","",VLOOKUP(AQ38,'BD-HORAIRE'!$A$3:$J$283,10,FALSE)+AR38)</f>
        <v>0.14583333333333334</v>
      </c>
      <c r="AV38" s="62" t="str">
        <f>IF(VLOOKUP(AZ38,'BD-HORAIRE'!$A$3:$G$283,3,FALSE)="","",VLOOKUP(AZ38,'BD-HORAIRE'!$A$3:$G$283,3,FALSE))</f>
        <v/>
      </c>
      <c r="AW38" s="63" t="str">
        <f>IF(VLOOKUP(AZ38,'BD-HORAIRE'!$A$3:$G$283,4,FALSE)="","",VLOOKUP(AZ38,'BD-HORAIRE'!$A$3:$G$283,4,FALSE))</f>
        <v>RH</v>
      </c>
      <c r="AX38" s="63" t="str">
        <f>IF(VLOOKUP(AZ38,'BD-HORAIRE'!$A$3:$G$283,5,FALSE)="","",VLOOKUP(AZ38,'BD-HORAIRE'!$A$3:$G$283,5,FALSE))</f>
        <v/>
      </c>
      <c r="AY38" s="63" t="str">
        <f>IF(VLOOKUP(AZ38,'BD-HORAIRE'!$A$3:$G$283,6,FALSE)="","",VLOOKUP(AZ38,'BD-HORAIRE'!$A$3:$G$283,6,FALSE))</f>
        <v/>
      </c>
      <c r="AZ38" s="133" t="s">
        <v>46</v>
      </c>
      <c r="BA38" s="135"/>
      <c r="BB38" s="136">
        <f>IF(BA38="",VLOOKUP(AZ38,'BD-HORAIRE'!$A$3:$B$544,2,FALSE),VLOOKUP(AZ38,'BD-HORAIRE'!$A$3:$B$544,2,FALSE)+BA38)</f>
        <v>0</v>
      </c>
      <c r="BC38" s="92" t="str">
        <f>IF(VLOOKUP(AZ38,'BD-HORAIRE'!$A$3:$J$283,9,FALSE)="","",VLOOKUP(AZ38,'BD-HORAIRE'!$A$3:$J$283,9,FALSE))</f>
        <v/>
      </c>
      <c r="BD38" s="92" t="e">
        <f>IF(VLOOKUP(AZ38,'BD-HORAIRE'!$A$3:$J$283,10,FALSE)="","",VLOOKUP(AZ38,'BD-HORAIRE'!$A$3:$J$283,10,FALSE)+BA38)</f>
        <v>#VALUE!</v>
      </c>
      <c r="BE38" s="62" t="str">
        <f>IF(VLOOKUP(BI38,'BD-HORAIRE'!$A$3:$G$283,3,FALSE)="","",VLOOKUP(BI38,'BD-HORAIRE'!$A$3:$G$283,3,FALSE))</f>
        <v/>
      </c>
      <c r="BF38" s="63" t="str">
        <f>IF(VLOOKUP(BI38,'BD-HORAIRE'!$A$3:$G$283,4,FALSE)="","",VLOOKUP(BI38,'BD-HORAIRE'!$A$3:$G$283,4,FALSE))</f>
        <v>RH</v>
      </c>
      <c r="BG38" s="63" t="str">
        <f>IF(VLOOKUP(BI38,'BD-HORAIRE'!$A$3:$G$283,5,FALSE)="","",VLOOKUP(BI38,'BD-HORAIRE'!$A$3:$G$283,5,FALSE))</f>
        <v/>
      </c>
      <c r="BH38" s="63" t="str">
        <f>IF(VLOOKUP(BI38,'BD-HORAIRE'!$A$3:$G$283,6,FALSE)="","",VLOOKUP(BI38,'BD-HORAIRE'!$A$3:$G$283,6,FALSE))</f>
        <v/>
      </c>
      <c r="BI38" s="133" t="s">
        <v>46</v>
      </c>
      <c r="BJ38" s="135"/>
      <c r="BK38" s="136">
        <f>IF(BJ38="",VLOOKUP(BI38,'BD-HORAIRE'!$A$3:$B$544,2,FALSE),VLOOKUP(BI38,'BD-HORAIRE'!$A$3:$B$544,2,FALSE)+BJ38)</f>
        <v>0</v>
      </c>
      <c r="BL38" s="92" t="str">
        <f>IF(VLOOKUP(BI38,'BD-HORAIRE'!$A$3:$J$283,9,FALSE)="","",VLOOKUP(BI38,'BD-HORAIRE'!$A$3:$J$283,9,FALSE))</f>
        <v/>
      </c>
      <c r="BM38" s="92" t="e">
        <f>IF(VLOOKUP(BI38,'BD-HORAIRE'!$A$3:$J$283,10,FALSE)="","",VLOOKUP(BI38,'BD-HORAIRE'!$A$3:$J$283,10,FALSE)+BJ38)</f>
        <v>#VALUE!</v>
      </c>
      <c r="BN38" s="44">
        <f t="shared" si="0"/>
        <v>1.4791666666666665</v>
      </c>
      <c r="BO38" s="87"/>
      <c r="BP38" s="60"/>
      <c r="BQ38" s="60"/>
      <c r="BR38" s="60"/>
    </row>
    <row r="39" spans="1:70" s="13" customFormat="1" ht="16.5" customHeight="1">
      <c r="A39" s="71"/>
      <c r="B39" s="64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</row>
    <row r="40" spans="1:70" s="72" customFormat="1" ht="16.5" customHeight="1">
      <c r="B40" s="90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1"/>
      <c r="N40" s="91"/>
      <c r="O40" s="91"/>
      <c r="P40" s="91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91"/>
      <c r="AD40" s="91"/>
      <c r="AE40" s="91"/>
      <c r="AF40" s="91"/>
      <c r="AG40" s="91"/>
      <c r="AH40" s="91"/>
      <c r="AI40" s="91"/>
      <c r="AJ40" s="91"/>
      <c r="AK40" s="91"/>
      <c r="AL40" s="91"/>
      <c r="AM40" s="91"/>
      <c r="AN40" s="91"/>
      <c r="AO40" s="91"/>
      <c r="AP40" s="91"/>
      <c r="AQ40" s="91"/>
      <c r="AR40" s="91"/>
      <c r="AS40" s="91"/>
      <c r="AT40" s="91"/>
      <c r="AU40" s="91"/>
      <c r="AV40" s="91"/>
      <c r="AW40" s="91"/>
      <c r="AX40" s="91"/>
      <c r="AY40" s="91"/>
      <c r="AZ40" s="91"/>
      <c r="BA40" s="91"/>
      <c r="BB40" s="91"/>
      <c r="BC40" s="91"/>
      <c r="BD40" s="91"/>
      <c r="BE40" s="91"/>
      <c r="BF40" s="91"/>
      <c r="BG40" s="91"/>
      <c r="BH40" s="91"/>
      <c r="BI40" s="91"/>
      <c r="BJ40" s="91"/>
      <c r="BK40" s="91"/>
      <c r="BL40" s="91"/>
      <c r="BM40" s="91"/>
      <c r="BN40" s="91"/>
      <c r="BO40" s="91"/>
      <c r="BP40" s="91"/>
      <c r="BQ40" s="91"/>
      <c r="BR40" s="91"/>
    </row>
    <row r="41" spans="1:70" ht="27" customHeight="1">
      <c r="B41" s="68" t="s">
        <v>19</v>
      </c>
      <c r="C41" s="62">
        <f>IF(VLOOKUP(G41,'BD-HORAIRE'!$A$3:$G$283,3,FALSE)="","",VLOOKUP(G41,'BD-HORAIRE'!$A$3:$G$283,3,FALSE))</f>
        <v>0.45833333333333331</v>
      </c>
      <c r="D41" s="63">
        <f>IF(VLOOKUP(G41,'BD-HORAIRE'!$A$3:$G$283,4,FALSE)="","",VLOOKUP(G41,'BD-HORAIRE'!$A$3:$G$283,4,FALSE))</f>
        <v>0.625</v>
      </c>
      <c r="E41" s="63">
        <f>IF(VLOOKUP(G41,'BD-HORAIRE'!$A$3:$G$283,5,FALSE)="","",VLOOKUP(G41,'BD-HORAIRE'!$A$3:$G$283,5,FALSE))</f>
        <v>0.79166666666666663</v>
      </c>
      <c r="F41" s="63">
        <f>IF(VLOOKUP(G41,'BD-HORAIRE'!$A$3:$G$283,6,FALSE)="","",VLOOKUP(G41,'BD-HORAIRE'!$A$3:$G$283,6,FALSE))</f>
        <v>0.98958333333333337</v>
      </c>
      <c r="G41" s="133" t="s">
        <v>283</v>
      </c>
      <c r="H41" s="135"/>
      <c r="I41" s="94" t="e">
        <f>IF(#REF!="",#REF!,#REF!+#REF!)</f>
        <v>#REF!</v>
      </c>
      <c r="J41" s="92"/>
      <c r="K41" s="92"/>
      <c r="L41" s="62">
        <f>IF(VLOOKUP(P41,'BD-HORAIRE'!$A$3:$G$283,3,FALSE)="","",VLOOKUP(P41,'BD-HORAIRE'!$A$3:$G$283,3,FALSE))</f>
        <v>0.45833333333333331</v>
      </c>
      <c r="M41" s="63">
        <f>IF(VLOOKUP(P41,'BD-HORAIRE'!$A$3:$G$283,4,FALSE)="","",VLOOKUP(P41,'BD-HORAIRE'!$A$3:$G$283,4,FALSE))</f>
        <v>0.625</v>
      </c>
      <c r="N41" s="63">
        <f>IF(VLOOKUP(P41,'BD-HORAIRE'!$A$3:$G$283,5,FALSE)="","",VLOOKUP(P41,'BD-HORAIRE'!$A$3:$G$283,5,FALSE))</f>
        <v>0.79166666666666663</v>
      </c>
      <c r="O41" s="63">
        <f>IF(VLOOKUP(P41,'BD-HORAIRE'!$A$3:$G$283,6,FALSE)="","",VLOOKUP(P41,'BD-HORAIRE'!$A$3:$G$283,6,FALSE))</f>
        <v>0.98958333333333337</v>
      </c>
      <c r="P41" s="76" t="s">
        <v>283</v>
      </c>
      <c r="Q41" s="135"/>
      <c r="R41" s="75" t="e">
        <f>IF(#REF!="",#REF!,#REF!+#REF!)</f>
        <v>#REF!</v>
      </c>
      <c r="S41" s="92"/>
      <c r="T41" s="92"/>
      <c r="U41" s="62">
        <f>IF(VLOOKUP(Y41,'BD-HORAIRE'!$A$3:$G$283,3,FALSE)="","",VLOOKUP(Y41,'BD-HORAIRE'!$A$3:$G$283,3,FALSE))</f>
        <v>0.45833333333333331</v>
      </c>
      <c r="V41" s="63">
        <f>IF(VLOOKUP(Y41,'BD-HORAIRE'!$A$3:$G$283,4,FALSE)="","",VLOOKUP(Y41,'BD-HORAIRE'!$A$3:$G$283,4,FALSE))</f>
        <v>0.625</v>
      </c>
      <c r="W41" s="63">
        <f>IF(VLOOKUP(Y41,'BD-HORAIRE'!$A$3:$G$283,5,FALSE)="","",VLOOKUP(Y41,'BD-HORAIRE'!$A$3:$G$283,5,FALSE))</f>
        <v>0.79166666666666663</v>
      </c>
      <c r="X41" s="63">
        <f>IF(VLOOKUP(Y41,'BD-HORAIRE'!$A$3:$G$283,6,FALSE)="","",VLOOKUP(Y41,'BD-HORAIRE'!$A$3:$G$283,6,FALSE))</f>
        <v>0.98958333333333337</v>
      </c>
      <c r="Y41" s="76" t="s">
        <v>283</v>
      </c>
      <c r="Z41" s="135"/>
      <c r="AA41" s="75" t="e">
        <f>IF(#REF!="",#REF!,#REF!+#REF!)</f>
        <v>#REF!</v>
      </c>
      <c r="AB41" s="92"/>
      <c r="AC41" s="92"/>
      <c r="AD41" s="62" t="str">
        <f>IF(VLOOKUP(AH41,'BD-HORAIRE'!$A$3:$G$283,3,FALSE)="","",VLOOKUP(AH41,'BD-HORAIRE'!$A$3:$G$283,3,FALSE))</f>
        <v/>
      </c>
      <c r="AE41" s="63" t="str">
        <f>IF(VLOOKUP(AH41,'BD-HORAIRE'!$A$3:$G$283,4,FALSE)="","",VLOOKUP(AH41,'BD-HORAIRE'!$A$3:$G$283,4,FALSE))</f>
        <v>RH</v>
      </c>
      <c r="AF41" s="63" t="str">
        <f>IF(VLOOKUP(AH41,'BD-HORAIRE'!$A$3:$G$283,5,FALSE)="","",VLOOKUP(AH41,'BD-HORAIRE'!$A$3:$G$283,5,FALSE))</f>
        <v/>
      </c>
      <c r="AG41" s="63" t="str">
        <f>IF(VLOOKUP(AH41,'BD-HORAIRE'!$A$3:$G$283,6,FALSE)="","",VLOOKUP(AH41,'BD-HORAIRE'!$A$3:$G$283,6,FALSE))</f>
        <v/>
      </c>
      <c r="AH41" s="76" t="s">
        <v>46</v>
      </c>
      <c r="AI41" s="134"/>
      <c r="AJ41" s="75" t="e">
        <f>IF(#REF!="",#REF!,#REF!+#REF!)</f>
        <v>#REF!</v>
      </c>
      <c r="AK41" s="92"/>
      <c r="AL41" s="92"/>
      <c r="AM41" s="62" t="str">
        <f>IF(VLOOKUP(AQ41,'BD-HORAIRE'!$A$3:$G$283,3,FALSE)="","",VLOOKUP(AQ41,'BD-HORAIRE'!$A$3:$G$283,3,FALSE))</f>
        <v/>
      </c>
      <c r="AN41" s="63" t="str">
        <f>IF(VLOOKUP(AQ41,'BD-HORAIRE'!$A$3:$G$283,4,FALSE)="","",VLOOKUP(AQ41,'BD-HORAIRE'!$A$3:$G$283,4,FALSE))</f>
        <v>RH</v>
      </c>
      <c r="AO41" s="63" t="str">
        <f>IF(VLOOKUP(AQ41,'BD-HORAIRE'!$A$3:$G$283,5,FALSE)="","",VLOOKUP(AQ41,'BD-HORAIRE'!$A$3:$G$283,5,FALSE))</f>
        <v/>
      </c>
      <c r="AP41" s="63" t="str">
        <f>IF(VLOOKUP(AQ41,'BD-HORAIRE'!$A$3:$G$283,6,FALSE)="","",VLOOKUP(AQ41,'BD-HORAIRE'!$A$3:$G$283,6,FALSE))</f>
        <v/>
      </c>
      <c r="AQ41" s="76" t="s">
        <v>46</v>
      </c>
      <c r="AR41" s="134"/>
      <c r="AS41" s="75" t="e">
        <f>IF(#REF!="",#REF!,#REF!+#REF!)</f>
        <v>#REF!</v>
      </c>
      <c r="AT41" s="92"/>
      <c r="AU41" s="92"/>
      <c r="AV41" s="62" t="str">
        <f>IF(VLOOKUP(AZ41,'BD-HORAIRE'!$A$3:$G$283,3,FALSE)="","",VLOOKUP(AZ41,'BD-HORAIRE'!$A$3:$G$283,3,FALSE))</f>
        <v/>
      </c>
      <c r="AW41" s="63">
        <f>IF(VLOOKUP(AZ41,'BD-HORAIRE'!$A$3:$G$283,4,FALSE)="","",VLOOKUP(AZ41,'BD-HORAIRE'!$A$3:$G$283,4,FALSE))</f>
        <v>0.45833333333333398</v>
      </c>
      <c r="AX41" s="63">
        <f>IF(VLOOKUP(AZ41,'BD-HORAIRE'!$A$3:$G$283,5,FALSE)="","",VLOOKUP(AZ41,'BD-HORAIRE'!$A$3:$G$283,5,FALSE))</f>
        <v>0.781249999999999</v>
      </c>
      <c r="AY41" s="63" t="str">
        <f>IF(VLOOKUP(AZ41,'BD-HORAIRE'!$A$3:$G$283,6,FALSE)="","",VLOOKUP(AZ41,'BD-HORAIRE'!$A$3:$G$283,6,FALSE))</f>
        <v/>
      </c>
      <c r="AZ41" s="76" t="s">
        <v>140</v>
      </c>
      <c r="BA41" s="134"/>
      <c r="BB41" s="75" t="e">
        <f>IF(#REF!="",#REF!,#REF!+#REF!)</f>
        <v>#REF!</v>
      </c>
      <c r="BC41" s="92"/>
      <c r="BD41" s="92"/>
      <c r="BE41" s="62">
        <f>IF(VLOOKUP(BI41,'BD-HORAIRE'!$A$3:$G$283,3,FALSE)="","",VLOOKUP(BI41,'BD-HORAIRE'!$A$3:$G$283,3,FALSE))</f>
        <v>0.45833333333333331</v>
      </c>
      <c r="BF41" s="63">
        <f>IF(VLOOKUP(BI41,'BD-HORAIRE'!$A$3:$G$283,4,FALSE)="","",VLOOKUP(BI41,'BD-HORAIRE'!$A$3:$G$283,4,FALSE))</f>
        <v>0.625</v>
      </c>
      <c r="BG41" s="63">
        <f>IF(VLOOKUP(BI41,'BD-HORAIRE'!$A$3:$G$283,5,FALSE)="","",VLOOKUP(BI41,'BD-HORAIRE'!$A$3:$G$283,5,FALSE))</f>
        <v>0.79166666666666663</v>
      </c>
      <c r="BH41" s="63">
        <f>IF(VLOOKUP(BI41,'BD-HORAIRE'!$A$3:$G$283,6,FALSE)="","",VLOOKUP(BI41,'BD-HORAIRE'!$A$3:$G$283,6,FALSE))</f>
        <v>0.98958333333333337</v>
      </c>
      <c r="BI41" s="76" t="s">
        <v>283</v>
      </c>
      <c r="BJ41" s="134"/>
      <c r="BK41" s="75" t="e">
        <f>IF(#REF!="",#REF!,#REF!+#REF!)</f>
        <v>#REF!</v>
      </c>
      <c r="BL41" s="94"/>
      <c r="BM41" s="94"/>
      <c r="BN41" s="44" t="e">
        <f>I41+R41+AA41+AJ41+AS41+BB41+BK41</f>
        <v>#REF!</v>
      </c>
      <c r="BO41" s="87"/>
      <c r="BP41" s="70"/>
      <c r="BQ41" s="70"/>
      <c r="BR41" s="88"/>
    </row>
    <row r="42" spans="1:70" ht="27" customHeight="1">
      <c r="B42" s="68" t="s">
        <v>20</v>
      </c>
      <c r="C42" s="62">
        <f>IF(VLOOKUP(G42,'BD-HORAIRE'!$A$3:$G$283,3,FALSE)="","",VLOOKUP(G42,'BD-HORAIRE'!$A$3:$G$283,3,FALSE))</f>
        <v>0.45833333333333331</v>
      </c>
      <c r="D42" s="63">
        <f>IF(VLOOKUP(G42,'BD-HORAIRE'!$A$3:$G$283,4,FALSE)="","",VLOOKUP(G42,'BD-HORAIRE'!$A$3:$G$283,4,FALSE))</f>
        <v>0.625</v>
      </c>
      <c r="E42" s="63">
        <f>IF(VLOOKUP(G42,'BD-HORAIRE'!$A$3:$G$283,5,FALSE)="","",VLOOKUP(G42,'BD-HORAIRE'!$A$3:$G$283,5,FALSE))</f>
        <v>0.79166666666666663</v>
      </c>
      <c r="F42" s="63">
        <f>IF(VLOOKUP(G42,'BD-HORAIRE'!$A$3:$G$283,6,FALSE)="","",VLOOKUP(G42,'BD-HORAIRE'!$A$3:$G$283,6,FALSE))</f>
        <v>0.98958333333333337</v>
      </c>
      <c r="G42" s="133" t="s">
        <v>283</v>
      </c>
      <c r="H42" s="135"/>
      <c r="I42" s="94" t="e">
        <f>IF(#REF!="",#REF!,#REF!+#REF!)</f>
        <v>#REF!</v>
      </c>
      <c r="J42" s="92"/>
      <c r="K42" s="92"/>
      <c r="L42" s="62">
        <f>IF(VLOOKUP(P42,'BD-HORAIRE'!$A$3:$G$283,3,FALSE)="","",VLOOKUP(P42,'BD-HORAIRE'!$A$3:$G$283,3,FALSE))</f>
        <v>0.45833333333333331</v>
      </c>
      <c r="M42" s="63">
        <f>IF(VLOOKUP(P42,'BD-HORAIRE'!$A$3:$G$283,4,FALSE)="","",VLOOKUP(P42,'BD-HORAIRE'!$A$3:$G$283,4,FALSE))</f>
        <v>0.625</v>
      </c>
      <c r="N42" s="63">
        <f>IF(VLOOKUP(P42,'BD-HORAIRE'!$A$3:$G$283,5,FALSE)="","",VLOOKUP(P42,'BD-HORAIRE'!$A$3:$G$283,5,FALSE))</f>
        <v>0.79166666666666663</v>
      </c>
      <c r="O42" s="63">
        <f>IF(VLOOKUP(P42,'BD-HORAIRE'!$A$3:$G$283,6,FALSE)="","",VLOOKUP(P42,'BD-HORAIRE'!$A$3:$G$283,6,FALSE))</f>
        <v>0.98958333333333337</v>
      </c>
      <c r="P42" s="76" t="s">
        <v>283</v>
      </c>
      <c r="Q42" s="135"/>
      <c r="R42" s="75" t="e">
        <f>IF(#REF!="",#REF!,#REF!+#REF!)</f>
        <v>#REF!</v>
      </c>
      <c r="S42" s="92"/>
      <c r="T42" s="92"/>
      <c r="U42" s="62">
        <f>IF(VLOOKUP(Y42,'BD-HORAIRE'!$A$3:$G$283,3,FALSE)="","",VLOOKUP(Y42,'BD-HORAIRE'!$A$3:$G$283,3,FALSE))</f>
        <v>0.45833333333333331</v>
      </c>
      <c r="V42" s="63">
        <f>IF(VLOOKUP(Y42,'BD-HORAIRE'!$A$3:$G$283,4,FALSE)="","",VLOOKUP(Y42,'BD-HORAIRE'!$A$3:$G$283,4,FALSE))</f>
        <v>0.625</v>
      </c>
      <c r="W42" s="63">
        <f>IF(VLOOKUP(Y42,'BD-HORAIRE'!$A$3:$G$283,5,FALSE)="","",VLOOKUP(Y42,'BD-HORAIRE'!$A$3:$G$283,5,FALSE))</f>
        <v>0.79166666666666663</v>
      </c>
      <c r="X42" s="63">
        <f>IF(VLOOKUP(Y42,'BD-HORAIRE'!$A$3:$G$283,6,FALSE)="","",VLOOKUP(Y42,'BD-HORAIRE'!$A$3:$G$283,6,FALSE))</f>
        <v>0.98958333333333337</v>
      </c>
      <c r="Y42" s="76" t="s">
        <v>283</v>
      </c>
      <c r="Z42" s="135"/>
      <c r="AA42" s="75" t="e">
        <f>IF(#REF!="",#REF!,#REF!+#REF!)</f>
        <v>#REF!</v>
      </c>
      <c r="AB42" s="92"/>
      <c r="AC42" s="92"/>
      <c r="AD42" s="62" t="str">
        <f>IF(VLOOKUP(AH42,'BD-HORAIRE'!$A$3:$G$283,3,FALSE)="","",VLOOKUP(AH42,'BD-HORAIRE'!$A$3:$G$283,3,FALSE))</f>
        <v/>
      </c>
      <c r="AE42" s="63" t="str">
        <f>IF(VLOOKUP(AH42,'BD-HORAIRE'!$A$3:$G$283,4,FALSE)="","",VLOOKUP(AH42,'BD-HORAIRE'!$A$3:$G$283,4,FALSE))</f>
        <v>RH</v>
      </c>
      <c r="AF42" s="63" t="str">
        <f>IF(VLOOKUP(AH42,'BD-HORAIRE'!$A$3:$G$283,5,FALSE)="","",VLOOKUP(AH42,'BD-HORAIRE'!$A$3:$G$283,5,FALSE))</f>
        <v/>
      </c>
      <c r="AG42" s="63" t="str">
        <f>IF(VLOOKUP(AH42,'BD-HORAIRE'!$A$3:$G$283,6,FALSE)="","",VLOOKUP(AH42,'BD-HORAIRE'!$A$3:$G$283,6,FALSE))</f>
        <v/>
      </c>
      <c r="AH42" s="76" t="s">
        <v>46</v>
      </c>
      <c r="AI42" s="134"/>
      <c r="AJ42" s="75" t="e">
        <f>IF(#REF!="",#REF!,#REF!+#REF!)</f>
        <v>#REF!</v>
      </c>
      <c r="AK42" s="92"/>
      <c r="AL42" s="92"/>
      <c r="AM42" s="62" t="str">
        <f>IF(VLOOKUP(AQ42,'BD-HORAIRE'!$A$3:$G$283,3,FALSE)="","",VLOOKUP(AQ42,'BD-HORAIRE'!$A$3:$G$283,3,FALSE))</f>
        <v/>
      </c>
      <c r="AN42" s="63" t="str">
        <f>IF(VLOOKUP(AQ42,'BD-HORAIRE'!$A$3:$G$283,4,FALSE)="","",VLOOKUP(AQ42,'BD-HORAIRE'!$A$3:$G$283,4,FALSE))</f>
        <v>RH</v>
      </c>
      <c r="AO42" s="63" t="str">
        <f>IF(VLOOKUP(AQ42,'BD-HORAIRE'!$A$3:$G$283,5,FALSE)="","",VLOOKUP(AQ42,'BD-HORAIRE'!$A$3:$G$283,5,FALSE))</f>
        <v/>
      </c>
      <c r="AP42" s="63" t="str">
        <f>IF(VLOOKUP(AQ42,'BD-HORAIRE'!$A$3:$G$283,6,FALSE)="","",VLOOKUP(AQ42,'BD-HORAIRE'!$A$3:$G$283,6,FALSE))</f>
        <v/>
      </c>
      <c r="AQ42" s="76" t="s">
        <v>46</v>
      </c>
      <c r="AR42" s="134"/>
      <c r="AS42" s="75" t="e">
        <f>IF(#REF!="",#REF!,#REF!+#REF!)</f>
        <v>#REF!</v>
      </c>
      <c r="AT42" s="92"/>
      <c r="AU42" s="92"/>
      <c r="AV42" s="62" t="str">
        <f>IF(VLOOKUP(AZ42,'BD-HORAIRE'!$A$3:$G$283,3,FALSE)="","",VLOOKUP(AZ42,'BD-HORAIRE'!$A$3:$G$283,3,FALSE))</f>
        <v/>
      </c>
      <c r="AW42" s="63">
        <f>IF(VLOOKUP(AZ42,'BD-HORAIRE'!$A$3:$G$283,4,FALSE)="","",VLOOKUP(AZ42,'BD-HORAIRE'!$A$3:$G$283,4,FALSE))</f>
        <v>0.45833333333333398</v>
      </c>
      <c r="AX42" s="63">
        <f>IF(VLOOKUP(AZ42,'BD-HORAIRE'!$A$3:$G$283,5,FALSE)="","",VLOOKUP(AZ42,'BD-HORAIRE'!$A$3:$G$283,5,FALSE))</f>
        <v>0.781249999999999</v>
      </c>
      <c r="AY42" s="63" t="str">
        <f>IF(VLOOKUP(AZ42,'BD-HORAIRE'!$A$3:$G$283,6,FALSE)="","",VLOOKUP(AZ42,'BD-HORAIRE'!$A$3:$G$283,6,FALSE))</f>
        <v/>
      </c>
      <c r="AZ42" s="76" t="s">
        <v>140</v>
      </c>
      <c r="BA42" s="134"/>
      <c r="BB42" s="75" t="e">
        <f>IF(#REF!="",#REF!,#REF!+#REF!)</f>
        <v>#REF!</v>
      </c>
      <c r="BC42" s="92"/>
      <c r="BD42" s="92"/>
      <c r="BE42" s="62">
        <f>IF(VLOOKUP(BI42,'BD-HORAIRE'!$A$3:$G$283,3,FALSE)="","",VLOOKUP(BI42,'BD-HORAIRE'!$A$3:$G$283,3,FALSE))</f>
        <v>0.45833333333333331</v>
      </c>
      <c r="BF42" s="63">
        <f>IF(VLOOKUP(BI42,'BD-HORAIRE'!$A$3:$G$283,4,FALSE)="","",VLOOKUP(BI42,'BD-HORAIRE'!$A$3:$G$283,4,FALSE))</f>
        <v>0.625</v>
      </c>
      <c r="BG42" s="63">
        <f>IF(VLOOKUP(BI42,'BD-HORAIRE'!$A$3:$G$283,5,FALSE)="","",VLOOKUP(BI42,'BD-HORAIRE'!$A$3:$G$283,5,FALSE))</f>
        <v>0.79166666666666663</v>
      </c>
      <c r="BH42" s="63">
        <f>IF(VLOOKUP(BI42,'BD-HORAIRE'!$A$3:$G$283,6,FALSE)="","",VLOOKUP(BI42,'BD-HORAIRE'!$A$3:$G$283,6,FALSE))</f>
        <v>0.98958333333333337</v>
      </c>
      <c r="BI42" s="76" t="s">
        <v>283</v>
      </c>
      <c r="BJ42" s="134"/>
      <c r="BK42" s="75" t="e">
        <f>IF(#REF!="",#REF!,#REF!+#REF!)</f>
        <v>#REF!</v>
      </c>
      <c r="BL42" s="94"/>
      <c r="BM42" s="94"/>
      <c r="BN42" s="44" t="e">
        <f>I42+R42+AA42+AJ42+AS42+BB42+BK42</f>
        <v>#REF!</v>
      </c>
      <c r="BO42" s="87"/>
      <c r="BP42" s="70"/>
      <c r="BQ42" s="70"/>
      <c r="BR42" s="88"/>
    </row>
    <row r="43" spans="1:70" ht="27" customHeight="1">
      <c r="B43" s="68" t="s">
        <v>21</v>
      </c>
      <c r="C43" s="62">
        <f>IF(VLOOKUP(G43,'BD-HORAIRE'!$A$3:$G$283,3,FALSE)="","",VLOOKUP(G43,'BD-HORAIRE'!$A$3:$G$283,3,FALSE))</f>
        <v>0.45833333333333331</v>
      </c>
      <c r="D43" s="63">
        <f>IF(VLOOKUP(G43,'BD-HORAIRE'!$A$3:$G$283,4,FALSE)="","",VLOOKUP(G43,'BD-HORAIRE'!$A$3:$G$283,4,FALSE))</f>
        <v>0.625</v>
      </c>
      <c r="E43" s="63">
        <f>IF(VLOOKUP(G43,'BD-HORAIRE'!$A$3:$G$283,5,FALSE)="","",VLOOKUP(G43,'BD-HORAIRE'!$A$3:$G$283,5,FALSE))</f>
        <v>0.79166666666666663</v>
      </c>
      <c r="F43" s="63">
        <f>IF(VLOOKUP(G43,'BD-HORAIRE'!$A$3:$G$283,6,FALSE)="","",VLOOKUP(G43,'BD-HORAIRE'!$A$3:$G$283,6,FALSE))</f>
        <v>0.98958333333333337</v>
      </c>
      <c r="G43" s="133" t="s">
        <v>283</v>
      </c>
      <c r="H43" s="135"/>
      <c r="I43" s="94" t="e">
        <f>IF(#REF!="",#REF!,#REF!+#REF!)</f>
        <v>#REF!</v>
      </c>
      <c r="J43" s="92"/>
      <c r="K43" s="92"/>
      <c r="L43" s="62">
        <f>IF(VLOOKUP(P43,'BD-HORAIRE'!$A$3:$G$283,3,FALSE)="","",VLOOKUP(P43,'BD-HORAIRE'!$A$3:$G$283,3,FALSE))</f>
        <v>0.45833333333333331</v>
      </c>
      <c r="M43" s="63">
        <f>IF(VLOOKUP(P43,'BD-HORAIRE'!$A$3:$G$283,4,FALSE)="","",VLOOKUP(P43,'BD-HORAIRE'!$A$3:$G$283,4,FALSE))</f>
        <v>0.625</v>
      </c>
      <c r="N43" s="63">
        <f>IF(VLOOKUP(P43,'BD-HORAIRE'!$A$3:$G$283,5,FALSE)="","",VLOOKUP(P43,'BD-HORAIRE'!$A$3:$G$283,5,FALSE))</f>
        <v>0.79166666666666663</v>
      </c>
      <c r="O43" s="63">
        <f>IF(VLOOKUP(P43,'BD-HORAIRE'!$A$3:$G$283,6,FALSE)="","",VLOOKUP(P43,'BD-HORAIRE'!$A$3:$G$283,6,FALSE))</f>
        <v>0.98958333333333337</v>
      </c>
      <c r="P43" s="76" t="s">
        <v>283</v>
      </c>
      <c r="Q43" s="135"/>
      <c r="R43" s="75" t="e">
        <f>IF(#REF!="",#REF!,#REF!+#REF!)</f>
        <v>#REF!</v>
      </c>
      <c r="S43" s="92"/>
      <c r="T43" s="92"/>
      <c r="U43" s="62">
        <f>IF(VLOOKUP(Y43,'BD-HORAIRE'!$A$3:$G$283,3,FALSE)="","",VLOOKUP(Y43,'BD-HORAIRE'!$A$3:$G$283,3,FALSE))</f>
        <v>0.45833333333333331</v>
      </c>
      <c r="V43" s="63">
        <f>IF(VLOOKUP(Y43,'BD-HORAIRE'!$A$3:$G$283,4,FALSE)="","",VLOOKUP(Y43,'BD-HORAIRE'!$A$3:$G$283,4,FALSE))</f>
        <v>0.625</v>
      </c>
      <c r="W43" s="63">
        <f>IF(VLOOKUP(Y43,'BD-HORAIRE'!$A$3:$G$283,5,FALSE)="","",VLOOKUP(Y43,'BD-HORAIRE'!$A$3:$G$283,5,FALSE))</f>
        <v>0.79166666666666663</v>
      </c>
      <c r="X43" s="63">
        <f>IF(VLOOKUP(Y43,'BD-HORAIRE'!$A$3:$G$283,6,FALSE)="","",VLOOKUP(Y43,'BD-HORAIRE'!$A$3:$G$283,6,FALSE))</f>
        <v>0.98958333333333337</v>
      </c>
      <c r="Y43" s="76" t="s">
        <v>283</v>
      </c>
      <c r="Z43" s="135"/>
      <c r="AA43" s="75" t="e">
        <f>IF(#REF!="",#REF!,#REF!+#REF!)</f>
        <v>#REF!</v>
      </c>
      <c r="AB43" s="92"/>
      <c r="AC43" s="92"/>
      <c r="AD43" s="62" t="str">
        <f>IF(VLOOKUP(AH43,'BD-HORAIRE'!$A$3:$G$283,3,FALSE)="","",VLOOKUP(AH43,'BD-HORAIRE'!$A$3:$G$283,3,FALSE))</f>
        <v/>
      </c>
      <c r="AE43" s="63" t="str">
        <f>IF(VLOOKUP(AH43,'BD-HORAIRE'!$A$3:$G$283,4,FALSE)="","",VLOOKUP(AH43,'BD-HORAIRE'!$A$3:$G$283,4,FALSE))</f>
        <v>RH</v>
      </c>
      <c r="AF43" s="63" t="str">
        <f>IF(VLOOKUP(AH43,'BD-HORAIRE'!$A$3:$G$283,5,FALSE)="","",VLOOKUP(AH43,'BD-HORAIRE'!$A$3:$G$283,5,FALSE))</f>
        <v/>
      </c>
      <c r="AG43" s="63" t="str">
        <f>IF(VLOOKUP(AH43,'BD-HORAIRE'!$A$3:$G$283,6,FALSE)="","",VLOOKUP(AH43,'BD-HORAIRE'!$A$3:$G$283,6,FALSE))</f>
        <v/>
      </c>
      <c r="AH43" s="76" t="s">
        <v>46</v>
      </c>
      <c r="AI43" s="134"/>
      <c r="AJ43" s="75" t="e">
        <f>IF(#REF!="",#REF!,#REF!+#REF!)</f>
        <v>#REF!</v>
      </c>
      <c r="AK43" s="92"/>
      <c r="AL43" s="92"/>
      <c r="AM43" s="62" t="str">
        <f>IF(VLOOKUP(AQ43,'BD-HORAIRE'!$A$3:$G$283,3,FALSE)="","",VLOOKUP(AQ43,'BD-HORAIRE'!$A$3:$G$283,3,FALSE))</f>
        <v/>
      </c>
      <c r="AN43" s="63" t="str">
        <f>IF(VLOOKUP(AQ43,'BD-HORAIRE'!$A$3:$G$283,4,FALSE)="","",VLOOKUP(AQ43,'BD-HORAIRE'!$A$3:$G$283,4,FALSE))</f>
        <v>RH</v>
      </c>
      <c r="AO43" s="63" t="str">
        <f>IF(VLOOKUP(AQ43,'BD-HORAIRE'!$A$3:$G$283,5,FALSE)="","",VLOOKUP(AQ43,'BD-HORAIRE'!$A$3:$G$283,5,FALSE))</f>
        <v/>
      </c>
      <c r="AP43" s="63" t="str">
        <f>IF(VLOOKUP(AQ43,'BD-HORAIRE'!$A$3:$G$283,6,FALSE)="","",VLOOKUP(AQ43,'BD-HORAIRE'!$A$3:$G$283,6,FALSE))</f>
        <v/>
      </c>
      <c r="AQ43" s="76" t="s">
        <v>46</v>
      </c>
      <c r="AR43" s="134"/>
      <c r="AS43" s="75" t="e">
        <f>IF(#REF!="",#REF!,#REF!+#REF!)</f>
        <v>#REF!</v>
      </c>
      <c r="AT43" s="92"/>
      <c r="AU43" s="92"/>
      <c r="AV43" s="62" t="str">
        <f>IF(VLOOKUP(AZ43,'BD-HORAIRE'!$A$3:$G$283,3,FALSE)="","",VLOOKUP(AZ43,'BD-HORAIRE'!$A$3:$G$283,3,FALSE))</f>
        <v/>
      </c>
      <c r="AW43" s="63">
        <f>IF(VLOOKUP(AZ43,'BD-HORAIRE'!$A$3:$G$283,4,FALSE)="","",VLOOKUP(AZ43,'BD-HORAIRE'!$A$3:$G$283,4,FALSE))</f>
        <v>0.45833333333333398</v>
      </c>
      <c r="AX43" s="63">
        <f>IF(VLOOKUP(AZ43,'BD-HORAIRE'!$A$3:$G$283,5,FALSE)="","",VLOOKUP(AZ43,'BD-HORAIRE'!$A$3:$G$283,5,FALSE))</f>
        <v>0.781249999999999</v>
      </c>
      <c r="AY43" s="63" t="str">
        <f>IF(VLOOKUP(AZ43,'BD-HORAIRE'!$A$3:$G$283,6,FALSE)="","",VLOOKUP(AZ43,'BD-HORAIRE'!$A$3:$G$283,6,FALSE))</f>
        <v/>
      </c>
      <c r="AZ43" s="76" t="s">
        <v>140</v>
      </c>
      <c r="BA43" s="134"/>
      <c r="BB43" s="75" t="e">
        <f>IF(#REF!="",#REF!,#REF!+#REF!)</f>
        <v>#REF!</v>
      </c>
      <c r="BC43" s="92"/>
      <c r="BD43" s="92"/>
      <c r="BE43" s="62">
        <f>IF(VLOOKUP(BI43,'BD-HORAIRE'!$A$3:$G$283,3,FALSE)="","",VLOOKUP(BI43,'BD-HORAIRE'!$A$3:$G$283,3,FALSE))</f>
        <v>0.45833333333333331</v>
      </c>
      <c r="BF43" s="63">
        <f>IF(VLOOKUP(BI43,'BD-HORAIRE'!$A$3:$G$283,4,FALSE)="","",VLOOKUP(BI43,'BD-HORAIRE'!$A$3:$G$283,4,FALSE))</f>
        <v>0.625</v>
      </c>
      <c r="BG43" s="63">
        <f>IF(VLOOKUP(BI43,'BD-HORAIRE'!$A$3:$G$283,5,FALSE)="","",VLOOKUP(BI43,'BD-HORAIRE'!$A$3:$G$283,5,FALSE))</f>
        <v>0.79166666666666663</v>
      </c>
      <c r="BH43" s="63">
        <f>IF(VLOOKUP(BI43,'BD-HORAIRE'!$A$3:$G$283,6,FALSE)="","",VLOOKUP(BI43,'BD-HORAIRE'!$A$3:$G$283,6,FALSE))</f>
        <v>0.98958333333333337</v>
      </c>
      <c r="BI43" s="76" t="s">
        <v>283</v>
      </c>
      <c r="BJ43" s="134"/>
      <c r="BK43" s="75" t="e">
        <f>IF(#REF!="",#REF!,#REF!+#REF!)</f>
        <v>#REF!</v>
      </c>
      <c r="BL43" s="94"/>
      <c r="BM43" s="94"/>
      <c r="BN43" s="44" t="e">
        <f>I43+R43+AA43+AJ43+AS43+BB43+BK43</f>
        <v>#REF!</v>
      </c>
      <c r="BO43" s="87"/>
      <c r="BP43" s="70"/>
      <c r="BQ43" s="70"/>
      <c r="BR43" s="88"/>
    </row>
    <row r="44" spans="1:70" ht="27" customHeight="1">
      <c r="B44" s="68" t="s">
        <v>22</v>
      </c>
      <c r="C44" s="62">
        <f>IF(VLOOKUP(G44,'BD-HORAIRE'!$A$3:$G$283,3,FALSE)="","",VLOOKUP(G44,'BD-HORAIRE'!$A$3:$G$283,3,FALSE))</f>
        <v>0.45833333333333331</v>
      </c>
      <c r="D44" s="63">
        <f>IF(VLOOKUP(G44,'BD-HORAIRE'!$A$3:$G$283,4,FALSE)="","",VLOOKUP(G44,'BD-HORAIRE'!$A$3:$G$283,4,FALSE))</f>
        <v>0.625</v>
      </c>
      <c r="E44" s="63">
        <f>IF(VLOOKUP(G44,'BD-HORAIRE'!$A$3:$G$283,5,FALSE)="","",VLOOKUP(G44,'BD-HORAIRE'!$A$3:$G$283,5,FALSE))</f>
        <v>0.79166666666666663</v>
      </c>
      <c r="F44" s="63">
        <f>IF(VLOOKUP(G44,'BD-HORAIRE'!$A$3:$G$283,6,FALSE)="","",VLOOKUP(G44,'BD-HORAIRE'!$A$3:$G$283,6,FALSE))</f>
        <v>0.98958333333333337</v>
      </c>
      <c r="G44" s="133" t="s">
        <v>283</v>
      </c>
      <c r="H44" s="135"/>
      <c r="I44" s="94" t="e">
        <f>IF(#REF!="",#REF!,#REF!+#REF!)</f>
        <v>#REF!</v>
      </c>
      <c r="J44" s="92"/>
      <c r="K44" s="92"/>
      <c r="L44" s="62">
        <f>IF(VLOOKUP(P44,'BD-HORAIRE'!$A$3:$G$283,3,FALSE)="","",VLOOKUP(P44,'BD-HORAIRE'!$A$3:$G$283,3,FALSE))</f>
        <v>0.45833333333333331</v>
      </c>
      <c r="M44" s="63">
        <f>IF(VLOOKUP(P44,'BD-HORAIRE'!$A$3:$G$283,4,FALSE)="","",VLOOKUP(P44,'BD-HORAIRE'!$A$3:$G$283,4,FALSE))</f>
        <v>0.625</v>
      </c>
      <c r="N44" s="63">
        <f>IF(VLOOKUP(P44,'BD-HORAIRE'!$A$3:$G$283,5,FALSE)="","",VLOOKUP(P44,'BD-HORAIRE'!$A$3:$G$283,5,FALSE))</f>
        <v>0.79166666666666663</v>
      </c>
      <c r="O44" s="63">
        <f>IF(VLOOKUP(P44,'BD-HORAIRE'!$A$3:$G$283,6,FALSE)="","",VLOOKUP(P44,'BD-HORAIRE'!$A$3:$G$283,6,FALSE))</f>
        <v>0.98958333333333337</v>
      </c>
      <c r="P44" s="76" t="s">
        <v>283</v>
      </c>
      <c r="Q44" s="135"/>
      <c r="R44" s="75" t="e">
        <f>IF(#REF!="",#REF!,#REF!+#REF!)</f>
        <v>#REF!</v>
      </c>
      <c r="S44" s="92"/>
      <c r="T44" s="92"/>
      <c r="U44" s="62">
        <f>IF(VLOOKUP(Y44,'BD-HORAIRE'!$A$3:$G$283,3,FALSE)="","",VLOOKUP(Y44,'BD-HORAIRE'!$A$3:$G$283,3,FALSE))</f>
        <v>0.45833333333333331</v>
      </c>
      <c r="V44" s="63">
        <f>IF(VLOOKUP(Y44,'BD-HORAIRE'!$A$3:$G$283,4,FALSE)="","",VLOOKUP(Y44,'BD-HORAIRE'!$A$3:$G$283,4,FALSE))</f>
        <v>0.625</v>
      </c>
      <c r="W44" s="63">
        <f>IF(VLOOKUP(Y44,'BD-HORAIRE'!$A$3:$G$283,5,FALSE)="","",VLOOKUP(Y44,'BD-HORAIRE'!$A$3:$G$283,5,FALSE))</f>
        <v>0.79166666666666663</v>
      </c>
      <c r="X44" s="63">
        <f>IF(VLOOKUP(Y44,'BD-HORAIRE'!$A$3:$G$283,6,FALSE)="","",VLOOKUP(Y44,'BD-HORAIRE'!$A$3:$G$283,6,FALSE))</f>
        <v>0.98958333333333337</v>
      </c>
      <c r="Y44" s="76" t="s">
        <v>283</v>
      </c>
      <c r="Z44" s="135"/>
      <c r="AA44" s="75" t="e">
        <f>IF(#REF!="",#REF!,#REF!+#REF!)</f>
        <v>#REF!</v>
      </c>
      <c r="AB44" s="92"/>
      <c r="AC44" s="92"/>
      <c r="AD44" s="62" t="str">
        <f>IF(VLOOKUP(AH44,'BD-HORAIRE'!$A$3:$G$283,3,FALSE)="","",VLOOKUP(AH44,'BD-HORAIRE'!$A$3:$G$283,3,FALSE))</f>
        <v/>
      </c>
      <c r="AE44" s="63" t="str">
        <f>IF(VLOOKUP(AH44,'BD-HORAIRE'!$A$3:$G$283,4,FALSE)="","",VLOOKUP(AH44,'BD-HORAIRE'!$A$3:$G$283,4,FALSE))</f>
        <v>RH</v>
      </c>
      <c r="AF44" s="63" t="str">
        <f>IF(VLOOKUP(AH44,'BD-HORAIRE'!$A$3:$G$283,5,FALSE)="","",VLOOKUP(AH44,'BD-HORAIRE'!$A$3:$G$283,5,FALSE))</f>
        <v/>
      </c>
      <c r="AG44" s="63" t="str">
        <f>IF(VLOOKUP(AH44,'BD-HORAIRE'!$A$3:$G$283,6,FALSE)="","",VLOOKUP(AH44,'BD-HORAIRE'!$A$3:$G$283,6,FALSE))</f>
        <v/>
      </c>
      <c r="AH44" s="76" t="s">
        <v>46</v>
      </c>
      <c r="AI44" s="134"/>
      <c r="AJ44" s="75" t="e">
        <f>IF(#REF!="",#REF!,#REF!+#REF!)</f>
        <v>#REF!</v>
      </c>
      <c r="AK44" s="92"/>
      <c r="AL44" s="92"/>
      <c r="AM44" s="62" t="str">
        <f>IF(VLOOKUP(AQ44,'BD-HORAIRE'!$A$3:$G$283,3,FALSE)="","",VLOOKUP(AQ44,'BD-HORAIRE'!$A$3:$G$283,3,FALSE))</f>
        <v/>
      </c>
      <c r="AN44" s="63" t="str">
        <f>IF(VLOOKUP(AQ44,'BD-HORAIRE'!$A$3:$G$283,4,FALSE)="","",VLOOKUP(AQ44,'BD-HORAIRE'!$A$3:$G$283,4,FALSE))</f>
        <v>RH</v>
      </c>
      <c r="AO44" s="63" t="str">
        <f>IF(VLOOKUP(AQ44,'BD-HORAIRE'!$A$3:$G$283,5,FALSE)="","",VLOOKUP(AQ44,'BD-HORAIRE'!$A$3:$G$283,5,FALSE))</f>
        <v/>
      </c>
      <c r="AP44" s="63" t="str">
        <f>IF(VLOOKUP(AQ44,'BD-HORAIRE'!$A$3:$G$283,6,FALSE)="","",VLOOKUP(AQ44,'BD-HORAIRE'!$A$3:$G$283,6,FALSE))</f>
        <v/>
      </c>
      <c r="AQ44" s="76" t="s">
        <v>46</v>
      </c>
      <c r="AR44" s="134"/>
      <c r="AS44" s="75" t="e">
        <f>IF(#REF!="",#REF!,#REF!+#REF!)</f>
        <v>#REF!</v>
      </c>
      <c r="AT44" s="92"/>
      <c r="AU44" s="92"/>
      <c r="AV44" s="62" t="str">
        <f>IF(VLOOKUP(AZ44,'BD-HORAIRE'!$A$3:$G$283,3,FALSE)="","",VLOOKUP(AZ44,'BD-HORAIRE'!$A$3:$G$283,3,FALSE))</f>
        <v/>
      </c>
      <c r="AW44" s="63">
        <f>IF(VLOOKUP(AZ44,'BD-HORAIRE'!$A$3:$G$283,4,FALSE)="","",VLOOKUP(AZ44,'BD-HORAIRE'!$A$3:$G$283,4,FALSE))</f>
        <v>0.45833333333333398</v>
      </c>
      <c r="AX44" s="63">
        <f>IF(VLOOKUP(AZ44,'BD-HORAIRE'!$A$3:$G$283,5,FALSE)="","",VLOOKUP(AZ44,'BD-HORAIRE'!$A$3:$G$283,5,FALSE))</f>
        <v>0.781249999999999</v>
      </c>
      <c r="AY44" s="63" t="str">
        <f>IF(VLOOKUP(AZ44,'BD-HORAIRE'!$A$3:$G$283,6,FALSE)="","",VLOOKUP(AZ44,'BD-HORAIRE'!$A$3:$G$283,6,FALSE))</f>
        <v/>
      </c>
      <c r="AZ44" s="76" t="s">
        <v>140</v>
      </c>
      <c r="BA44" s="134"/>
      <c r="BB44" s="75" t="e">
        <f>IF(#REF!="",#REF!,#REF!+#REF!)</f>
        <v>#REF!</v>
      </c>
      <c r="BC44" s="92"/>
      <c r="BD44" s="92"/>
      <c r="BE44" s="62">
        <f>IF(VLOOKUP(BI44,'BD-HORAIRE'!$A$3:$G$283,3,FALSE)="","",VLOOKUP(BI44,'BD-HORAIRE'!$A$3:$G$283,3,FALSE))</f>
        <v>0.45833333333333331</v>
      </c>
      <c r="BF44" s="63">
        <f>IF(VLOOKUP(BI44,'BD-HORAIRE'!$A$3:$G$283,4,FALSE)="","",VLOOKUP(BI44,'BD-HORAIRE'!$A$3:$G$283,4,FALSE))</f>
        <v>0.625</v>
      </c>
      <c r="BG44" s="63">
        <f>IF(VLOOKUP(BI44,'BD-HORAIRE'!$A$3:$G$283,5,FALSE)="","",VLOOKUP(BI44,'BD-HORAIRE'!$A$3:$G$283,5,FALSE))</f>
        <v>0.79166666666666663</v>
      </c>
      <c r="BH44" s="63">
        <f>IF(VLOOKUP(BI44,'BD-HORAIRE'!$A$3:$G$283,6,FALSE)="","",VLOOKUP(BI44,'BD-HORAIRE'!$A$3:$G$283,6,FALSE))</f>
        <v>0.98958333333333337</v>
      </c>
      <c r="BI44" s="76" t="s">
        <v>283</v>
      </c>
      <c r="BJ44" s="134"/>
      <c r="BK44" s="75" t="e">
        <f>IF(#REF!="",#REF!,#REF!+#REF!)</f>
        <v>#REF!</v>
      </c>
      <c r="BL44" s="94"/>
      <c r="BM44" s="94"/>
      <c r="BN44" s="44" t="e">
        <f>I44+R44+AA44+AJ44+AS44+BB44+BK44</f>
        <v>#REF!</v>
      </c>
      <c r="BO44" s="87"/>
      <c r="BP44" s="139"/>
      <c r="BQ44" s="140"/>
      <c r="BR44" s="88"/>
    </row>
    <row r="45" spans="1:70" s="13" customFormat="1" ht="17.25" customHeight="1">
      <c r="A45" s="71"/>
      <c r="B45" s="66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7"/>
      <c r="BK45" s="67"/>
      <c r="BL45" s="67"/>
      <c r="BM45" s="67"/>
      <c r="BN45" s="67"/>
      <c r="BO45" s="67"/>
      <c r="BP45" s="67"/>
      <c r="BQ45" s="67"/>
      <c r="BR45" s="67"/>
    </row>
    <row r="46" spans="1:70" s="72" customFormat="1" ht="17.25" customHeight="1">
      <c r="B46" s="66"/>
      <c r="C46" s="67"/>
      <c r="D46" s="67"/>
      <c r="E46" s="67"/>
      <c r="F46" s="67"/>
      <c r="G46" s="91"/>
      <c r="H46" s="91"/>
      <c r="I46" s="67"/>
      <c r="J46" s="67"/>
      <c r="K46" s="67"/>
      <c r="L46" s="67"/>
      <c r="M46" s="67"/>
      <c r="N46" s="67"/>
      <c r="O46" s="67"/>
      <c r="P46" s="91"/>
      <c r="Q46" s="91"/>
      <c r="R46" s="67"/>
      <c r="S46" s="67"/>
      <c r="T46" s="67"/>
      <c r="U46" s="67"/>
      <c r="V46" s="67"/>
      <c r="W46" s="67"/>
      <c r="X46" s="67"/>
      <c r="Y46" s="91"/>
      <c r="Z46" s="91"/>
      <c r="AA46" s="67"/>
      <c r="AB46" s="67"/>
      <c r="AC46" s="67"/>
      <c r="AD46" s="67"/>
      <c r="AE46" s="67"/>
      <c r="AF46" s="67"/>
      <c r="AG46" s="67"/>
      <c r="AH46" s="91"/>
      <c r="AI46" s="91"/>
      <c r="AJ46" s="67"/>
      <c r="AK46" s="67"/>
      <c r="AL46" s="67"/>
      <c r="AM46" s="67"/>
      <c r="AN46" s="67"/>
      <c r="AO46" s="67"/>
      <c r="AP46" s="67"/>
      <c r="AQ46" s="91"/>
      <c r="AR46" s="91"/>
      <c r="AS46" s="67"/>
      <c r="AT46" s="67"/>
      <c r="AU46" s="67"/>
      <c r="AV46" s="67"/>
      <c r="AW46" s="67"/>
      <c r="AX46" s="67"/>
      <c r="AY46" s="67"/>
      <c r="AZ46" s="91"/>
      <c r="BA46" s="91"/>
      <c r="BB46" s="67"/>
      <c r="BC46" s="67"/>
      <c r="BD46" s="67"/>
      <c r="BE46" s="67"/>
      <c r="BF46" s="67"/>
      <c r="BG46" s="67"/>
      <c r="BH46" s="67"/>
      <c r="BI46" s="91"/>
      <c r="BJ46" s="91"/>
      <c r="BK46" s="67"/>
      <c r="BL46" s="67"/>
      <c r="BM46" s="67"/>
      <c r="BN46" s="67"/>
      <c r="BO46" s="67"/>
      <c r="BP46" s="67"/>
      <c r="BQ46" s="67"/>
      <c r="BR46" s="67"/>
    </row>
    <row r="47" spans="1:70" s="13" customFormat="1" ht="27" customHeight="1">
      <c r="A47" s="73" t="s">
        <v>23</v>
      </c>
      <c r="B47" s="111" t="s">
        <v>23</v>
      </c>
      <c r="C47" s="62" t="str">
        <f>IF(VLOOKUP(G47,'BD-HORAIRE'!$A$3:$G$544,3,FALSE)="","",VLOOKUP(G47,'BD-HORAIRE'!$A$3:$G$544,3,FALSE))</f>
        <v/>
      </c>
      <c r="D47" s="63" t="str">
        <f>IF(VLOOKUP(G47,'BD-HORAIRE'!$A$3:$G$544,4,FALSE)="","",VLOOKUP(G47,'BD-HORAIRE'!$A$3:$G$544,4,FALSE))</f>
        <v/>
      </c>
      <c r="E47" s="63">
        <f>IF(VLOOKUP(G47,'BD-HORAIRE'!$A$3:$G$544,5,FALSE)="","",VLOOKUP(G47,'BD-HORAIRE'!$A$3:$G$544,5,FALSE))</f>
        <v>0.79166666666666696</v>
      </c>
      <c r="F47" s="63">
        <f>IF(VLOOKUP(G47,'BD-HORAIRE'!$A$3:$G$544,6,FALSE)="","",VLOOKUP(G47,'BD-HORAIRE'!$A$3:$G$544,6,FALSE))</f>
        <v>0</v>
      </c>
      <c r="G47" s="133" t="s">
        <v>516</v>
      </c>
      <c r="H47" s="135"/>
      <c r="I47" s="136">
        <f>IF(H47="",VLOOKUP(G47,'BD-HORAIRE'!$A$3:$B$544,2,FALSE),VLOOKUP(G47,'BD-HORAIRE'!$A$3:$B$544,2,FALSE)+H47)</f>
        <v>0.20833333333333304</v>
      </c>
      <c r="J47" s="92" t="str">
        <f>IF(VLOOKUP(G47,'BD-HORAIRE'!$A$3:$J$544,9,FALSE)="","",VLOOKUP(G47,'BD-HORAIRE'!$A$3:$J$544,9,FALSE))</f>
        <v/>
      </c>
      <c r="K47" s="92">
        <f>IF(VLOOKUP(G47,'BD-HORAIRE'!$A$3:$J$544,10,FALSE)="","",VLOOKUP(G47,'BD-HORAIRE'!$A$3:$J$544,10,FALSE))</f>
        <v>0.20833333333333334</v>
      </c>
      <c r="L47" s="62" t="str">
        <f>IF(VLOOKUP(P47,'BD-HORAIRE'!$A$3:$G$544,3,FALSE)="","",VLOOKUP(P47,'BD-HORAIRE'!$A$3:$G$544,3,FALSE))</f>
        <v/>
      </c>
      <c r="M47" s="63" t="str">
        <f>IF(VLOOKUP(P47,'BD-HORAIRE'!$A$3:$G$544,4,FALSE)="","",VLOOKUP(P47,'BD-HORAIRE'!$A$3:$G$544,4,FALSE))</f>
        <v>RH</v>
      </c>
      <c r="N47" s="63" t="str">
        <f>IF(VLOOKUP(P47,'BD-HORAIRE'!$A$3:$G$544,5,FALSE)="","",VLOOKUP(P47,'BD-HORAIRE'!$A$3:$G$544,5,FALSE))</f>
        <v/>
      </c>
      <c r="O47" s="63" t="str">
        <f>IF(VLOOKUP(P47,'BD-HORAIRE'!$A$3:$G$544,6,FALSE)="","",VLOOKUP(P47,'BD-HORAIRE'!$A$3:$G$544,6,FALSE))</f>
        <v/>
      </c>
      <c r="P47" s="76" t="s">
        <v>46</v>
      </c>
      <c r="Q47" s="135"/>
      <c r="R47" s="136">
        <f>IF(Q47="",VLOOKUP(P47,'BD-HORAIRE'!$A$3:$B$544,2,FALSE),VLOOKUP(P47,'BD-HORAIRE'!$A$3:$B$544,2,FALSE)+Q47)</f>
        <v>0</v>
      </c>
      <c r="S47" s="92" t="str">
        <f>IF(VLOOKUP(P47,'BD-HORAIRE'!$A$3:$J$544,9,FALSE)="","",VLOOKUP(P47,'BD-HORAIRE'!$A$3:$J$544,9,FALSE))</f>
        <v/>
      </c>
      <c r="T47" s="92" t="str">
        <f>IF(VLOOKUP(P47,'BD-HORAIRE'!$A$3:$J$544,10,FALSE)="","",VLOOKUP(P47,'BD-HORAIRE'!$A$3:$J$544,10,FALSE))</f>
        <v>RH</v>
      </c>
      <c r="U47" s="62" t="str">
        <f>IF(VLOOKUP(Y47,'BD-HORAIRE'!$A$3:$G$544,3,FALSE)="","",VLOOKUP(Y47,'BD-HORAIRE'!$A$3:$G$544,3,FALSE))</f>
        <v/>
      </c>
      <c r="V47" s="63" t="str">
        <f>IF(VLOOKUP(Y47,'BD-HORAIRE'!$A$3:$G$544,4,FALSE)="","",VLOOKUP(Y47,'BD-HORAIRE'!$A$3:$G$544,4,FALSE))</f>
        <v>RH</v>
      </c>
      <c r="W47" s="63" t="str">
        <f>IF(VLOOKUP(Y47,'BD-HORAIRE'!$A$3:$G$544,5,FALSE)="","",VLOOKUP(Y47,'BD-HORAIRE'!$A$3:$G$544,5,FALSE))</f>
        <v/>
      </c>
      <c r="X47" s="63" t="str">
        <f>IF(VLOOKUP(Y47,'BD-HORAIRE'!$A$3:$G$544,6,FALSE)="","",VLOOKUP(Y47,'BD-HORAIRE'!$A$3:$G$544,6,FALSE))</f>
        <v/>
      </c>
      <c r="Y47" s="76" t="s">
        <v>46</v>
      </c>
      <c r="Z47" s="135"/>
      <c r="AA47" s="136">
        <f>IF(Z47="",VLOOKUP(Y47,'BD-HORAIRE'!$A$3:$B$544,2,FALSE),VLOOKUP(Y47,'BD-HORAIRE'!$A$3:$B$544,2,FALSE)+Z47)</f>
        <v>0</v>
      </c>
      <c r="AB47" s="92" t="str">
        <f>IF(VLOOKUP(Y47,'BD-HORAIRE'!$A$3:$J$544,9,FALSE)="","",VLOOKUP(Y47,'BD-HORAIRE'!$A$3:$J$544,9,FALSE))</f>
        <v/>
      </c>
      <c r="AC47" s="92" t="str">
        <f>IF(VLOOKUP(Y47,'BD-HORAIRE'!$A$3:$J$544,10,FALSE)="","",VLOOKUP(Y47,'BD-HORAIRE'!$A$3:$J$544,10,FALSE))</f>
        <v>RH</v>
      </c>
      <c r="AD47" s="62" t="str">
        <f>IF(VLOOKUP(AH47,'BD-HORAIRE'!$A$3:$G$544,3,FALSE)="","",VLOOKUP(AH47,'BD-HORAIRE'!$A$3:$G$544,3,FALSE))</f>
        <v/>
      </c>
      <c r="AE47" s="63" t="str">
        <f>IF(VLOOKUP(AH47,'BD-HORAIRE'!$A$3:$G$544,4,FALSE)="","",VLOOKUP(AH47,'BD-HORAIRE'!$A$3:$G$544,4,FALSE))</f>
        <v/>
      </c>
      <c r="AF47" s="63">
        <f>IF(VLOOKUP(AH47,'BD-HORAIRE'!$A$3:$G$544,5,FALSE)="","",VLOOKUP(AH47,'BD-HORAIRE'!$A$3:$G$544,5,FALSE))</f>
        <v>0.79166666666666696</v>
      </c>
      <c r="AG47" s="63">
        <f>IF(VLOOKUP(AH47,'BD-HORAIRE'!$A$3:$G$544,6,FALSE)="","",VLOOKUP(AH47,'BD-HORAIRE'!$A$3:$G$544,6,FALSE))</f>
        <v>0</v>
      </c>
      <c r="AH47" s="76" t="s">
        <v>516</v>
      </c>
      <c r="AI47" s="135"/>
      <c r="AJ47" s="136">
        <f>IF(AI47="",VLOOKUP(AH47,'BD-HORAIRE'!$A$3:$B$544,2,FALSE),VLOOKUP(AH47,'BD-HORAIRE'!$A$3:$B$544,2,FALSE)+AI47)</f>
        <v>0.20833333333333304</v>
      </c>
      <c r="AK47" s="92" t="str">
        <f>IF(VLOOKUP(AH47,'BD-HORAIRE'!$A$3:$J$544,9,FALSE)="","",VLOOKUP(AH47,'BD-HORAIRE'!$A$3:$J$544,9,FALSE))</f>
        <v/>
      </c>
      <c r="AL47" s="92">
        <f>IF(VLOOKUP(AH47,'BD-HORAIRE'!$A$3:$J$544,10,FALSE)="","",VLOOKUP(AH47,'BD-HORAIRE'!$A$3:$J$544,10,FALSE))</f>
        <v>0.20833333333333334</v>
      </c>
      <c r="AM47" s="62" t="str">
        <f>IF(VLOOKUP(AQ47,'BD-HORAIRE'!$A$3:$G$544,3,FALSE)="","",VLOOKUP(AQ47,'BD-HORAIRE'!$A$3:$G$544,3,FALSE))</f>
        <v/>
      </c>
      <c r="AN47" s="63" t="str">
        <f>IF(VLOOKUP(AQ47,'BD-HORAIRE'!$A$3:$G$544,4,FALSE)="","",VLOOKUP(AQ47,'BD-HORAIRE'!$A$3:$G$544,4,FALSE))</f>
        <v>RH</v>
      </c>
      <c r="AO47" s="63" t="str">
        <f>IF(VLOOKUP(AQ47,'BD-HORAIRE'!$A$3:$G$544,5,FALSE)="","",VLOOKUP(AQ47,'BD-HORAIRE'!$A$3:$G$544,5,FALSE))</f>
        <v/>
      </c>
      <c r="AP47" s="63" t="str">
        <f>IF(VLOOKUP(AQ47,'BD-HORAIRE'!$A$3:$G$544,6,FALSE)="","",VLOOKUP(AQ47,'BD-HORAIRE'!$A$3:$G$544,6,FALSE))</f>
        <v/>
      </c>
      <c r="AQ47" s="76" t="s">
        <v>641</v>
      </c>
      <c r="AR47" s="135"/>
      <c r="AS47" s="136">
        <f>IF(AR47="",VLOOKUP(AQ47,'BD-HORAIRE'!$A$3:$B$544,2,FALSE),VLOOKUP(AQ47,'BD-HORAIRE'!$A$3:$B$544,2,FALSE)+AR47)</f>
        <v>0</v>
      </c>
      <c r="AT47" s="92" t="str">
        <f>IF(VLOOKUP(AQ47,'BD-HORAIRE'!$A$3:$J$544,9,FALSE)="","",VLOOKUP(AQ47,'BD-HORAIRE'!$A$3:$J$544,9,FALSE))</f>
        <v/>
      </c>
      <c r="AU47" s="92" t="str">
        <f>IF(VLOOKUP(AQ47,'BD-HORAIRE'!$A$3:$J$544,10,FALSE)="","",VLOOKUP(AQ47,'BD-HORAIRE'!$A$3:$J$544,10,FALSE))</f>
        <v>RH</v>
      </c>
      <c r="AV47" s="62" t="str">
        <f>IF(VLOOKUP(AZ47,'BD-HORAIRE'!$A$3:$G$544,3,FALSE)="","",VLOOKUP(AZ47,'BD-HORAIRE'!$A$3:$G$544,3,FALSE))</f>
        <v/>
      </c>
      <c r="AW47" s="63" t="str">
        <f>IF(VLOOKUP(AZ47,'BD-HORAIRE'!$A$3:$G$544,4,FALSE)="","",VLOOKUP(AZ47,'BD-HORAIRE'!$A$3:$G$544,4,FALSE))</f>
        <v>RH</v>
      </c>
      <c r="AX47" s="63" t="str">
        <f>IF(VLOOKUP(AZ47,'BD-HORAIRE'!$A$3:$G$544,5,FALSE)="","",VLOOKUP(AZ47,'BD-HORAIRE'!$A$3:$G$544,5,FALSE))</f>
        <v/>
      </c>
      <c r="AY47" s="63" t="str">
        <f>IF(VLOOKUP(AZ47,'BD-HORAIRE'!$A$3:$G$544,6,FALSE)="","",VLOOKUP(AZ47,'BD-HORAIRE'!$A$3:$G$544,6,FALSE))</f>
        <v/>
      </c>
      <c r="AZ47" s="76" t="s">
        <v>641</v>
      </c>
      <c r="BA47" s="135"/>
      <c r="BB47" s="136">
        <f>IF(BA47="",VLOOKUP(AZ47,'BD-HORAIRE'!$A$3:$B$544,2,FALSE),VLOOKUP(AZ47,'BD-HORAIRE'!$A$3:$B$544,2,FALSE)+BA47)</f>
        <v>0</v>
      </c>
      <c r="BC47" s="92" t="str">
        <f>IF(VLOOKUP(AZ47,'BD-HORAIRE'!$A$3:$J$544,9,FALSE)="","",VLOOKUP(AZ47,'BD-HORAIRE'!$A$3:$J$544,9,FALSE))</f>
        <v/>
      </c>
      <c r="BD47" s="92" t="str">
        <f>IF(VLOOKUP(AZ47,'BD-HORAIRE'!$A$3:$J$544,10,FALSE)="","",VLOOKUP(AZ47,'BD-HORAIRE'!$A$3:$J$544,10,FALSE))</f>
        <v>RH</v>
      </c>
      <c r="BE47" s="62" t="str">
        <f>IF(VLOOKUP($AZ47,'BD-HORAIRE'!$A$3:$G$544,3,FALSE)="","",VLOOKUP($AZ47,'BD-HORAIRE'!$A$3:$G$544,3,FALSE))</f>
        <v/>
      </c>
      <c r="BF47" s="62" t="str">
        <f>IF(VLOOKUP($AZ47,'BD-HORAIRE'!$A$3:$G$544,4,FALSE)="","",VLOOKUP($AZ47,'BD-HORAIRE'!$A$3:$G$544,4,FALSE))</f>
        <v>RH</v>
      </c>
      <c r="BG47" s="62" t="str">
        <f>IF(VLOOKUP($AZ47,'BD-HORAIRE'!$A$3:$G$544,5,FALSE)="","",VLOOKUP($AZ47,'BD-HORAIRE'!$A$3:$G$544,5,FALSE))</f>
        <v/>
      </c>
      <c r="BH47" s="62" t="str">
        <f>IF(VLOOKUP($AZ47,'BD-HORAIRE'!$A$3:$G$544,6,FALSE)="","",VLOOKUP($AZ47,'BD-HORAIRE'!$A$3:$G$544,6,FALSE))</f>
        <v/>
      </c>
      <c r="BI47" s="76" t="s">
        <v>516</v>
      </c>
      <c r="BJ47" s="135"/>
      <c r="BK47" s="136">
        <f>IF(BJ47="",VLOOKUP(BI47,'BD-HORAIRE'!$A$3:$B$544,2,FALSE),VLOOKUP(BI47,'BD-HORAIRE'!$A$3:$B$544,2,FALSE)+BJ47)</f>
        <v>0.20833333333333304</v>
      </c>
      <c r="BL47" s="92" t="e">
        <f>IF(VLOOKUP(#REF!,'BD-HORAIRE'!$A$3:$J$544,9,FALSE)="","",VLOOKUP(#REF!,'BD-HORAIRE'!$A$3:$J$544,9,FALSE))</f>
        <v>#REF!</v>
      </c>
      <c r="BM47" s="92" t="e">
        <f>IF(VLOOKUP(#REF!,'BD-HORAIRE'!$A$3:$J$544,10,FALSE)="","",VLOOKUP(#REF!,'BD-HORAIRE'!$A$3:$J$544,10,FALSE))</f>
        <v>#REF!</v>
      </c>
      <c r="BN47" s="44">
        <f t="shared" ref="BN47:BN61" si="1">I47+R47+AA47+AJ47+AS47+BB47+BK47</f>
        <v>0.62499999999999911</v>
      </c>
      <c r="BO47" s="87"/>
      <c r="BP47" s="139"/>
      <c r="BQ47" s="140"/>
      <c r="BR47" s="88"/>
    </row>
    <row r="48" spans="1:70" s="13" customFormat="1" ht="27" customHeight="1">
      <c r="A48" s="73" t="s">
        <v>24</v>
      </c>
      <c r="B48" s="111" t="s">
        <v>24</v>
      </c>
      <c r="C48" s="62" t="str">
        <f>IF(VLOOKUP(G48,'BD-HORAIRE'!$A$3:$G$544,3,FALSE)="","",VLOOKUP(G48,'BD-HORAIRE'!$A$3:$G$544,3,FALSE))</f>
        <v/>
      </c>
      <c r="D48" s="63" t="str">
        <f>IF(VLOOKUP(G48,'BD-HORAIRE'!$A$3:$G$544,4,FALSE)="","",VLOOKUP(G48,'BD-HORAIRE'!$A$3:$G$544,4,FALSE))</f>
        <v/>
      </c>
      <c r="E48" s="63">
        <f>IF(VLOOKUP(G48,'BD-HORAIRE'!$A$3:$G$544,5,FALSE)="","",VLOOKUP(G48,'BD-HORAIRE'!$A$3:$G$544,5,FALSE))</f>
        <v>0.812500000000001</v>
      </c>
      <c r="F48" s="63">
        <f>IF(VLOOKUP(G48,'BD-HORAIRE'!$A$3:$G$544,6,FALSE)="","",VLOOKUP(G48,'BD-HORAIRE'!$A$3:$G$544,6,FALSE))</f>
        <v>0</v>
      </c>
      <c r="G48" s="133" t="s">
        <v>517</v>
      </c>
      <c r="H48" s="135"/>
      <c r="I48" s="136">
        <f>IF(H48="",VLOOKUP(G48,'BD-HORAIRE'!$A$3:$B$544,2,FALSE),VLOOKUP(G48,'BD-HORAIRE'!$A$3:$B$544,2,FALSE)+H48)</f>
        <v>0.187499999999999</v>
      </c>
      <c r="J48" s="92" t="str">
        <f>IF(VLOOKUP(G48,'BD-HORAIRE'!$A$3:$J$544,9,FALSE)="","",VLOOKUP(G48,'BD-HORAIRE'!$A$3:$J$544,9,FALSE))</f>
        <v/>
      </c>
      <c r="K48" s="92">
        <f>IF(VLOOKUP(G48,'BD-HORAIRE'!$A$3:$J$544,10,FALSE)="","",VLOOKUP(G48,'BD-HORAIRE'!$A$3:$J$544,10,FALSE))</f>
        <v>0.20833333333333334</v>
      </c>
      <c r="L48" s="62" t="str">
        <f>IF(VLOOKUP(P48,'BD-HORAIRE'!$A$3:$G$544,3,FALSE)="","",VLOOKUP(P48,'BD-HORAIRE'!$A$3:$G$544,3,FALSE))</f>
        <v/>
      </c>
      <c r="M48" s="63" t="str">
        <f>IF(VLOOKUP(P48,'BD-HORAIRE'!$A$3:$G$544,4,FALSE)="","",VLOOKUP(P48,'BD-HORAIRE'!$A$3:$G$544,4,FALSE))</f>
        <v>RH</v>
      </c>
      <c r="N48" s="63" t="str">
        <f>IF(VLOOKUP(P48,'BD-HORAIRE'!$A$3:$G$544,5,FALSE)="","",VLOOKUP(P48,'BD-HORAIRE'!$A$3:$G$544,5,FALSE))</f>
        <v/>
      </c>
      <c r="O48" s="63" t="str">
        <f>IF(VLOOKUP(P48,'BD-HORAIRE'!$A$3:$G$544,6,FALSE)="","",VLOOKUP(P48,'BD-HORAIRE'!$A$3:$G$544,6,FALSE))</f>
        <v/>
      </c>
      <c r="P48" s="76" t="s">
        <v>46</v>
      </c>
      <c r="Q48" s="135"/>
      <c r="R48" s="136">
        <f>IF(Q48="",VLOOKUP(P48,'BD-HORAIRE'!$A$3:$B$544,2,FALSE),VLOOKUP(P48,'BD-HORAIRE'!$A$3:$B$544,2,FALSE)+Q48)</f>
        <v>0</v>
      </c>
      <c r="S48" s="92" t="str">
        <f>IF(VLOOKUP(P48,'BD-HORAIRE'!$A$3:$J$544,9,FALSE)="","",VLOOKUP(P48,'BD-HORAIRE'!$A$3:$J$544,9,FALSE))</f>
        <v/>
      </c>
      <c r="T48" s="92" t="str">
        <f>IF(VLOOKUP(P48,'BD-HORAIRE'!$A$3:$J$544,10,FALSE)="","",VLOOKUP(P48,'BD-HORAIRE'!$A$3:$J$544,10,FALSE))</f>
        <v>RH</v>
      </c>
      <c r="U48" s="62" t="str">
        <f>IF(VLOOKUP(Y48,'BD-HORAIRE'!$A$3:$G$544,3,FALSE)="","",VLOOKUP(Y48,'BD-HORAIRE'!$A$3:$G$544,3,FALSE))</f>
        <v/>
      </c>
      <c r="V48" s="63" t="str">
        <f>IF(VLOOKUP(Y48,'BD-HORAIRE'!$A$3:$G$544,4,FALSE)="","",VLOOKUP(Y48,'BD-HORAIRE'!$A$3:$G$544,4,FALSE))</f>
        <v>RH</v>
      </c>
      <c r="W48" s="63" t="str">
        <f>IF(VLOOKUP(Y48,'BD-HORAIRE'!$A$3:$G$544,5,FALSE)="","",VLOOKUP(Y48,'BD-HORAIRE'!$A$3:$G$544,5,FALSE))</f>
        <v/>
      </c>
      <c r="X48" s="63" t="str">
        <f>IF(VLOOKUP(Y48,'BD-HORAIRE'!$A$3:$G$544,6,FALSE)="","",VLOOKUP(Y48,'BD-HORAIRE'!$A$3:$G$544,6,FALSE))</f>
        <v/>
      </c>
      <c r="Y48" s="76" t="s">
        <v>46</v>
      </c>
      <c r="Z48" s="135"/>
      <c r="AA48" s="136">
        <f>IF(Z48="",VLOOKUP(Y48,'BD-HORAIRE'!$A$3:$B$544,2,FALSE),VLOOKUP(Y48,'BD-HORAIRE'!$A$3:$B$544,2,FALSE)+Z48)</f>
        <v>0</v>
      </c>
      <c r="AB48" s="92" t="str">
        <f>IF(VLOOKUP(Y48,'BD-HORAIRE'!$A$3:$J$544,9,FALSE)="","",VLOOKUP(Y48,'BD-HORAIRE'!$A$3:$J$544,9,FALSE))</f>
        <v/>
      </c>
      <c r="AC48" s="92" t="str">
        <f>IF(VLOOKUP(Y48,'BD-HORAIRE'!$A$3:$J$544,10,FALSE)="","",VLOOKUP(Y48,'BD-HORAIRE'!$A$3:$J$544,10,FALSE))</f>
        <v>RH</v>
      </c>
      <c r="AD48" s="62" t="str">
        <f>IF(VLOOKUP(AH48,'BD-HORAIRE'!$A$3:$G$544,3,FALSE)="","",VLOOKUP(AH48,'BD-HORAIRE'!$A$3:$G$544,3,FALSE))</f>
        <v/>
      </c>
      <c r="AE48" s="63" t="str">
        <f>IF(VLOOKUP(AH48,'BD-HORAIRE'!$A$3:$G$544,4,FALSE)="","",VLOOKUP(AH48,'BD-HORAIRE'!$A$3:$G$544,4,FALSE))</f>
        <v/>
      </c>
      <c r="AF48" s="63">
        <f>IF(VLOOKUP(AH48,'BD-HORAIRE'!$A$3:$G$544,5,FALSE)="","",VLOOKUP(AH48,'BD-HORAIRE'!$A$3:$G$544,5,FALSE))</f>
        <v>0.812500000000001</v>
      </c>
      <c r="AG48" s="63">
        <f>IF(VLOOKUP(AH48,'BD-HORAIRE'!$A$3:$G$544,6,FALSE)="","",VLOOKUP(AH48,'BD-HORAIRE'!$A$3:$G$544,6,FALSE))</f>
        <v>0</v>
      </c>
      <c r="AH48" s="76" t="s">
        <v>517</v>
      </c>
      <c r="AI48" s="135"/>
      <c r="AJ48" s="136">
        <f>IF(AI48="",VLOOKUP(AH48,'BD-HORAIRE'!$A$3:$B$544,2,FALSE),VLOOKUP(AH48,'BD-HORAIRE'!$A$3:$B$544,2,FALSE)+AI48)</f>
        <v>0.187499999999999</v>
      </c>
      <c r="AK48" s="92" t="str">
        <f>IF(VLOOKUP(AH48,'BD-HORAIRE'!$A$3:$J$544,9,FALSE)="","",VLOOKUP(AH48,'BD-HORAIRE'!$A$3:$J$544,9,FALSE))</f>
        <v/>
      </c>
      <c r="AL48" s="92">
        <f>IF(VLOOKUP(AH48,'BD-HORAIRE'!$A$3:$J$544,10,FALSE)="","",VLOOKUP(AH48,'BD-HORAIRE'!$A$3:$J$544,10,FALSE))</f>
        <v>0.20833333333333334</v>
      </c>
      <c r="AM48" s="62" t="str">
        <f>IF(VLOOKUP(AQ48,'BD-HORAIRE'!$A$3:$G$544,3,FALSE)="","",VLOOKUP(AQ48,'BD-HORAIRE'!$A$3:$G$544,3,FALSE))</f>
        <v/>
      </c>
      <c r="AN48" s="63" t="str">
        <f>IF(VLOOKUP(AQ48,'BD-HORAIRE'!$A$3:$G$544,4,FALSE)="","",VLOOKUP(AQ48,'BD-HORAIRE'!$A$3:$G$544,4,FALSE))</f>
        <v/>
      </c>
      <c r="AO48" s="63">
        <f>IF(VLOOKUP(AQ48,'BD-HORAIRE'!$A$3:$G$544,5,FALSE)="","",VLOOKUP(AQ48,'BD-HORAIRE'!$A$3:$G$544,5,FALSE))</f>
        <v>0.812500000000001</v>
      </c>
      <c r="AP48" s="63">
        <f>IF(VLOOKUP(AQ48,'BD-HORAIRE'!$A$3:$G$544,6,FALSE)="","",VLOOKUP(AQ48,'BD-HORAIRE'!$A$3:$G$544,6,FALSE))</f>
        <v>0</v>
      </c>
      <c r="AQ48" s="76" t="s">
        <v>517</v>
      </c>
      <c r="AR48" s="135"/>
      <c r="AS48" s="136">
        <f>IF(AR48="",VLOOKUP(AQ48,'BD-HORAIRE'!$A$3:$B$544,2,FALSE),VLOOKUP(AQ48,'BD-HORAIRE'!$A$3:$B$544,2,FALSE)+AR48)</f>
        <v>0.187499999999999</v>
      </c>
      <c r="AT48" s="92" t="str">
        <f>IF(VLOOKUP(AQ48,'BD-HORAIRE'!$A$3:$J$544,9,FALSE)="","",VLOOKUP(AQ48,'BD-HORAIRE'!$A$3:$J$544,9,FALSE))</f>
        <v/>
      </c>
      <c r="AU48" s="92">
        <f>IF(VLOOKUP(AQ48,'BD-HORAIRE'!$A$3:$J$544,10,FALSE)="","",VLOOKUP(AQ48,'BD-HORAIRE'!$A$3:$J$544,10,FALSE))</f>
        <v>0.20833333333333334</v>
      </c>
      <c r="AV48" s="62" t="str">
        <f>IF(VLOOKUP(AZ48,'BD-HORAIRE'!$A$3:$G$544,3,FALSE)="","",VLOOKUP(AZ48,'BD-HORAIRE'!$A$3:$G$544,3,FALSE))</f>
        <v/>
      </c>
      <c r="AW48" s="63" t="str">
        <f>IF(VLOOKUP(AZ48,'BD-HORAIRE'!$A$3:$G$544,4,FALSE)="","",VLOOKUP(AZ48,'BD-HORAIRE'!$A$3:$G$544,4,FALSE))</f>
        <v/>
      </c>
      <c r="AX48" s="63">
        <f>IF(VLOOKUP(AZ48,'BD-HORAIRE'!$A$3:$G$544,5,FALSE)="","",VLOOKUP(AZ48,'BD-HORAIRE'!$A$3:$G$544,5,FALSE))</f>
        <v>0.812500000000001</v>
      </c>
      <c r="AY48" s="63">
        <f>IF(VLOOKUP(AZ48,'BD-HORAIRE'!$A$3:$G$544,6,FALSE)="","",VLOOKUP(AZ48,'BD-HORAIRE'!$A$3:$G$544,6,FALSE))</f>
        <v>0</v>
      </c>
      <c r="AZ48" s="76" t="s">
        <v>517</v>
      </c>
      <c r="BA48" s="135"/>
      <c r="BB48" s="136">
        <f>IF(BA48="",VLOOKUP(AZ48,'BD-HORAIRE'!$A$3:$B$544,2,FALSE),VLOOKUP(AZ48,'BD-HORAIRE'!$A$3:$B$544,2,FALSE)+BA48)</f>
        <v>0.187499999999999</v>
      </c>
      <c r="BC48" s="92" t="str">
        <f>IF(VLOOKUP(AZ48,'BD-HORAIRE'!$A$3:$J$544,9,FALSE)="","",VLOOKUP(AZ48,'BD-HORAIRE'!$A$3:$J$544,9,FALSE))</f>
        <v/>
      </c>
      <c r="BD48" s="92">
        <f>IF(VLOOKUP(AZ48,'BD-HORAIRE'!$A$3:$J$544,10,FALSE)="","",VLOOKUP(AZ48,'BD-HORAIRE'!$A$3:$J$544,10,FALSE))</f>
        <v>0.20833333333333334</v>
      </c>
      <c r="BE48" s="62" t="str">
        <f>IF(VLOOKUP(BI47,'BD-HORAIRE'!$A$3:$G$544,3,FALSE)="","",VLOOKUP(BI47,'BD-HORAIRE'!$A$3:$G$544,3,FALSE))</f>
        <v/>
      </c>
      <c r="BF48" s="63" t="str">
        <f>IF(VLOOKUP(BI47,'BD-HORAIRE'!$A$3:$G$544,4,FALSE)="","",VLOOKUP(BI47,'BD-HORAIRE'!$A$3:$G$544,4,FALSE))</f>
        <v/>
      </c>
      <c r="BG48" s="63">
        <f>IF(VLOOKUP(BI47,'BD-HORAIRE'!$A$3:$G$544,5,FALSE)="","",VLOOKUP(BI47,'BD-HORAIRE'!$A$3:$G$544,5,FALSE))</f>
        <v>0.79166666666666696</v>
      </c>
      <c r="BH48" s="63">
        <f>IF(VLOOKUP(BI47,'BD-HORAIRE'!$A$3:$G$544,6,FALSE)="","",VLOOKUP(BI47,'BD-HORAIRE'!$A$3:$G$544,6,FALSE))</f>
        <v>0</v>
      </c>
      <c r="BI48" s="76" t="s">
        <v>517</v>
      </c>
      <c r="BJ48" s="135"/>
      <c r="BK48" s="136">
        <f>IF(BJ48="",VLOOKUP(BI47,'BD-HORAIRE'!$A$3:$B$544,2,FALSE),VLOOKUP(BI48,'BD-HORAIRE'!$A$3:$B$544,2,FALSE)+BJ48)</f>
        <v>0.20833333333333304</v>
      </c>
      <c r="BL48" s="92" t="str">
        <f>IF(VLOOKUP(BI47,'BD-HORAIRE'!$A$3:$J$544,9,FALSE)="","",VLOOKUP(BI47,'BD-HORAIRE'!$A$3:$J$544,9,FALSE))</f>
        <v/>
      </c>
      <c r="BM48" s="92">
        <f>IF(VLOOKUP(BI47,'BD-HORAIRE'!$A$3:$J$544,10,FALSE)="","",VLOOKUP(BI47,'BD-HORAIRE'!$A$3:$J$544,10,FALSE))</f>
        <v>0.20833333333333334</v>
      </c>
      <c r="BN48" s="44">
        <f t="shared" si="1"/>
        <v>0.95833333333332904</v>
      </c>
      <c r="BO48" s="87"/>
      <c r="BP48" s="139"/>
      <c r="BQ48" s="140"/>
      <c r="BR48" s="88"/>
    </row>
    <row r="49" spans="1:70" s="13" customFormat="1" ht="27" customHeight="1">
      <c r="A49" s="73" t="s">
        <v>25</v>
      </c>
      <c r="B49" s="111" t="s">
        <v>25</v>
      </c>
      <c r="C49" s="62" t="str">
        <f>IF(VLOOKUP(G49,'BD-HORAIRE'!$A$3:$G$544,3,FALSE)="","",VLOOKUP(G49,'BD-HORAIRE'!$A$3:$G$544,3,FALSE))</f>
        <v/>
      </c>
      <c r="D49" s="63" t="str">
        <f>IF(VLOOKUP(G49,'BD-HORAIRE'!$A$3:$G$544,4,FALSE)="","",VLOOKUP(G49,'BD-HORAIRE'!$A$3:$G$544,4,FALSE))</f>
        <v/>
      </c>
      <c r="E49" s="63">
        <f>IF(VLOOKUP(G49,'BD-HORAIRE'!$A$3:$G$544,5,FALSE)="","",VLOOKUP(G49,'BD-HORAIRE'!$A$3:$G$544,5,FALSE))</f>
        <v>0.83333333333333504</v>
      </c>
      <c r="F49" s="63">
        <f>IF(VLOOKUP(G49,'BD-HORAIRE'!$A$3:$G$544,6,FALSE)="","",VLOOKUP(G49,'BD-HORAIRE'!$A$3:$G$544,6,FALSE))</f>
        <v>0</v>
      </c>
      <c r="G49" s="133" t="s">
        <v>518</v>
      </c>
      <c r="H49" s="135"/>
      <c r="I49" s="136">
        <f>IF(H49="",VLOOKUP(G49,'BD-HORAIRE'!$A$3:$B$544,2,FALSE),VLOOKUP(G49,'BD-HORAIRE'!$A$3:$B$544,2,FALSE)+H49)</f>
        <v>0.16666666666666496</v>
      </c>
      <c r="J49" s="92" t="str">
        <f>IF(VLOOKUP(G49,'BD-HORAIRE'!$A$3:$J$544,9,FALSE)="","",VLOOKUP(G49,'BD-HORAIRE'!$A$3:$J$544,9,FALSE))</f>
        <v/>
      </c>
      <c r="K49" s="92">
        <f>IF(VLOOKUP(G49,'BD-HORAIRE'!$A$3:$J$544,10,FALSE)="","",VLOOKUP(G49,'BD-HORAIRE'!$A$3:$J$544,10,FALSE))</f>
        <v>0.20833333333333334</v>
      </c>
      <c r="L49" s="62" t="str">
        <f>IF(VLOOKUP(P49,'BD-HORAIRE'!$A$3:$G$544,3,FALSE)="","",VLOOKUP(P49,'BD-HORAIRE'!$A$3:$G$544,3,FALSE))</f>
        <v/>
      </c>
      <c r="M49" s="63" t="str">
        <f>IF(VLOOKUP(P49,'BD-HORAIRE'!$A$3:$G$544,4,FALSE)="","",VLOOKUP(P49,'BD-HORAIRE'!$A$3:$G$544,4,FALSE))</f>
        <v>RH</v>
      </c>
      <c r="N49" s="63" t="str">
        <f>IF(VLOOKUP(P49,'BD-HORAIRE'!$A$3:$G$544,5,FALSE)="","",VLOOKUP(P49,'BD-HORAIRE'!$A$3:$G$544,5,FALSE))</f>
        <v/>
      </c>
      <c r="O49" s="63" t="str">
        <f>IF(VLOOKUP(P49,'BD-HORAIRE'!$A$3:$G$544,6,FALSE)="","",VLOOKUP(P49,'BD-HORAIRE'!$A$3:$G$544,6,FALSE))</f>
        <v/>
      </c>
      <c r="P49" s="76" t="s">
        <v>46</v>
      </c>
      <c r="Q49" s="135"/>
      <c r="R49" s="136">
        <f>IF(Q49="",VLOOKUP(P49,'BD-HORAIRE'!$A$3:$B$544,2,FALSE),VLOOKUP(P49,'BD-HORAIRE'!$A$3:$B$544,2,FALSE)+Q49)</f>
        <v>0</v>
      </c>
      <c r="S49" s="92" t="str">
        <f>IF(VLOOKUP(P49,'BD-HORAIRE'!$A$3:$J$544,9,FALSE)="","",VLOOKUP(P49,'BD-HORAIRE'!$A$3:$J$544,9,FALSE))</f>
        <v/>
      </c>
      <c r="T49" s="92" t="str">
        <f>IF(VLOOKUP(P49,'BD-HORAIRE'!$A$3:$J$544,10,FALSE)="","",VLOOKUP(P49,'BD-HORAIRE'!$A$3:$J$544,10,FALSE))</f>
        <v>RH</v>
      </c>
      <c r="U49" s="62" t="str">
        <f>IF(VLOOKUP(Y49,'BD-HORAIRE'!$A$3:$G$544,3,FALSE)="","",VLOOKUP(Y49,'BD-HORAIRE'!$A$3:$G$544,3,FALSE))</f>
        <v/>
      </c>
      <c r="V49" s="63" t="str">
        <f>IF(VLOOKUP(Y49,'BD-HORAIRE'!$A$3:$G$544,4,FALSE)="","",VLOOKUP(Y49,'BD-HORAIRE'!$A$3:$G$544,4,FALSE))</f>
        <v>RH</v>
      </c>
      <c r="W49" s="63" t="str">
        <f>IF(VLOOKUP(Y49,'BD-HORAIRE'!$A$3:$G$544,5,FALSE)="","",VLOOKUP(Y49,'BD-HORAIRE'!$A$3:$G$544,5,FALSE))</f>
        <v/>
      </c>
      <c r="X49" s="63" t="str">
        <f>IF(VLOOKUP(Y49,'BD-HORAIRE'!$A$3:$G$544,6,FALSE)="","",VLOOKUP(Y49,'BD-HORAIRE'!$A$3:$G$544,6,FALSE))</f>
        <v/>
      </c>
      <c r="Y49" s="76" t="s">
        <v>46</v>
      </c>
      <c r="Z49" s="135"/>
      <c r="AA49" s="136">
        <f>IF(Z49="",VLOOKUP(Y49,'BD-HORAIRE'!$A$3:$B$544,2,FALSE),VLOOKUP(Y49,'BD-HORAIRE'!$A$3:$B$544,2,FALSE)+Z49)</f>
        <v>0</v>
      </c>
      <c r="AB49" s="92" t="str">
        <f>IF(VLOOKUP(Y49,'BD-HORAIRE'!$A$3:$J$544,9,FALSE)="","",VLOOKUP(Y49,'BD-HORAIRE'!$A$3:$J$544,9,FALSE))</f>
        <v/>
      </c>
      <c r="AC49" s="92" t="str">
        <f>IF(VLOOKUP(Y49,'BD-HORAIRE'!$A$3:$J$544,10,FALSE)="","",VLOOKUP(Y49,'BD-HORAIRE'!$A$3:$J$544,10,FALSE))</f>
        <v>RH</v>
      </c>
      <c r="AD49" s="62" t="str">
        <f>IF(VLOOKUP(AH49,'BD-HORAIRE'!$A$3:$G$544,3,FALSE)="","",VLOOKUP(AH49,'BD-HORAIRE'!$A$3:$G$544,3,FALSE))</f>
        <v/>
      </c>
      <c r="AE49" s="63" t="str">
        <f>IF(VLOOKUP(AH49,'BD-HORAIRE'!$A$3:$G$544,4,FALSE)="","",VLOOKUP(AH49,'BD-HORAIRE'!$A$3:$G$544,4,FALSE))</f>
        <v/>
      </c>
      <c r="AF49" s="63">
        <f>IF(VLOOKUP(AH49,'BD-HORAIRE'!$A$3:$G$544,5,FALSE)="","",VLOOKUP(AH49,'BD-HORAIRE'!$A$3:$G$544,5,FALSE))</f>
        <v>0.83333333333333504</v>
      </c>
      <c r="AG49" s="63">
        <f>IF(VLOOKUP(AH49,'BD-HORAIRE'!$A$3:$G$544,6,FALSE)="","",VLOOKUP(AH49,'BD-HORAIRE'!$A$3:$G$544,6,FALSE))</f>
        <v>0</v>
      </c>
      <c r="AH49" s="76" t="s">
        <v>518</v>
      </c>
      <c r="AI49" s="135"/>
      <c r="AJ49" s="136">
        <f>IF(AI49="",VLOOKUP(AH49,'BD-HORAIRE'!$A$3:$B$544,2,FALSE),VLOOKUP(AH49,'BD-HORAIRE'!$A$3:$B$544,2,FALSE)+AI49)</f>
        <v>0.16666666666666496</v>
      </c>
      <c r="AK49" s="92" t="str">
        <f>IF(VLOOKUP(AH49,'BD-HORAIRE'!$A$3:$J$544,9,FALSE)="","",VLOOKUP(AH49,'BD-HORAIRE'!$A$3:$J$544,9,FALSE))</f>
        <v/>
      </c>
      <c r="AL49" s="92">
        <f>IF(VLOOKUP(AH49,'BD-HORAIRE'!$A$3:$J$544,10,FALSE)="","",VLOOKUP(AH49,'BD-HORAIRE'!$A$3:$J$544,10,FALSE))</f>
        <v>0.20833333333333334</v>
      </c>
      <c r="AM49" s="62" t="str">
        <f>IF(VLOOKUP(AQ49,'BD-HORAIRE'!$A$3:$G$544,3,FALSE)="","",VLOOKUP(AQ49,'BD-HORAIRE'!$A$3:$G$544,3,FALSE))</f>
        <v/>
      </c>
      <c r="AN49" s="63" t="str">
        <f>IF(VLOOKUP(AQ49,'BD-HORAIRE'!$A$3:$G$544,4,FALSE)="","",VLOOKUP(AQ49,'BD-HORAIRE'!$A$3:$G$544,4,FALSE))</f>
        <v/>
      </c>
      <c r="AO49" s="63">
        <f>IF(VLOOKUP(AQ49,'BD-HORAIRE'!$A$3:$G$544,5,FALSE)="","",VLOOKUP(AQ49,'BD-HORAIRE'!$A$3:$G$544,5,FALSE))</f>
        <v>0.83333333333333504</v>
      </c>
      <c r="AP49" s="63">
        <f>IF(VLOOKUP(AQ49,'BD-HORAIRE'!$A$3:$G$544,6,FALSE)="","",VLOOKUP(AQ49,'BD-HORAIRE'!$A$3:$G$544,6,FALSE))</f>
        <v>0</v>
      </c>
      <c r="AQ49" s="76" t="s">
        <v>518</v>
      </c>
      <c r="AR49" s="135"/>
      <c r="AS49" s="136">
        <f>IF(AR49="",VLOOKUP(AQ49,'BD-HORAIRE'!$A$3:$B$544,2,FALSE),VLOOKUP(AQ49,'BD-HORAIRE'!$A$3:$B$544,2,FALSE)+AR49)</f>
        <v>0.16666666666666496</v>
      </c>
      <c r="AT49" s="92" t="str">
        <f>IF(VLOOKUP(AQ49,'BD-HORAIRE'!$A$3:$J$544,9,FALSE)="","",VLOOKUP(AQ49,'BD-HORAIRE'!$A$3:$J$544,9,FALSE))</f>
        <v/>
      </c>
      <c r="AU49" s="92">
        <f>IF(VLOOKUP(AQ49,'BD-HORAIRE'!$A$3:$J$544,10,FALSE)="","",VLOOKUP(AQ49,'BD-HORAIRE'!$A$3:$J$544,10,FALSE))</f>
        <v>0.20833333333333334</v>
      </c>
      <c r="AV49" s="62" t="str">
        <f>IF(VLOOKUP(AZ49,'BD-HORAIRE'!$A$3:$G$544,3,FALSE)="","",VLOOKUP(AZ49,'BD-HORAIRE'!$A$3:$G$544,3,FALSE))</f>
        <v/>
      </c>
      <c r="AW49" s="63" t="str">
        <f>IF(VLOOKUP(AZ49,'BD-HORAIRE'!$A$3:$G$544,4,FALSE)="","",VLOOKUP(AZ49,'BD-HORAIRE'!$A$3:$G$544,4,FALSE))</f>
        <v/>
      </c>
      <c r="AX49" s="63">
        <f>IF(VLOOKUP(AZ49,'BD-HORAIRE'!$A$3:$G$544,5,FALSE)="","",VLOOKUP(AZ49,'BD-HORAIRE'!$A$3:$G$544,5,FALSE))</f>
        <v>0.83333333333333504</v>
      </c>
      <c r="AY49" s="63">
        <f>IF(VLOOKUP(AZ49,'BD-HORAIRE'!$A$3:$G$544,6,FALSE)="","",VLOOKUP(AZ49,'BD-HORAIRE'!$A$3:$G$544,6,FALSE))</f>
        <v>0</v>
      </c>
      <c r="AZ49" s="76" t="s">
        <v>518</v>
      </c>
      <c r="BA49" s="135"/>
      <c r="BB49" s="136">
        <f>IF(BA49="",VLOOKUP(AZ49,'BD-HORAIRE'!$A$3:$B$544,2,FALSE),VLOOKUP(AZ49,'BD-HORAIRE'!$A$3:$B$544,2,FALSE)+BA49)</f>
        <v>0.16666666666666496</v>
      </c>
      <c r="BC49" s="92" t="str">
        <f>IF(VLOOKUP(AZ49,'BD-HORAIRE'!$A$3:$J$544,9,FALSE)="","",VLOOKUP(AZ49,'BD-HORAIRE'!$A$3:$J$544,9,FALSE))</f>
        <v/>
      </c>
      <c r="BD49" s="92">
        <f>IF(VLOOKUP(AZ49,'BD-HORAIRE'!$A$3:$J$544,10,FALSE)="","",VLOOKUP(AZ49,'BD-HORAIRE'!$A$3:$J$544,10,FALSE))</f>
        <v>0.20833333333333334</v>
      </c>
      <c r="BE49" s="62" t="str">
        <f>IF(VLOOKUP(BI49,'BD-HORAIRE'!$A$3:$G$544,3,FALSE)="","",VLOOKUP(BI49,'BD-HORAIRE'!$A$3:$G$544,3,FALSE))</f>
        <v/>
      </c>
      <c r="BF49" s="63" t="str">
        <f>IF(VLOOKUP(BI49,'BD-HORAIRE'!$A$3:$G$544,4,FALSE)="","",VLOOKUP(BI49,'BD-HORAIRE'!$A$3:$G$544,4,FALSE))</f>
        <v/>
      </c>
      <c r="BG49" s="63">
        <f>IF(VLOOKUP(BI49,'BD-HORAIRE'!$A$3:$G$544,5,FALSE)="","",VLOOKUP(BI49,'BD-HORAIRE'!$A$3:$G$544,5,FALSE))</f>
        <v>0.83333333333333504</v>
      </c>
      <c r="BH49" s="63">
        <f>IF(VLOOKUP(BI49,'BD-HORAIRE'!$A$3:$G$544,6,FALSE)="","",VLOOKUP(BI49,'BD-HORAIRE'!$A$3:$G$544,6,FALSE))</f>
        <v>0</v>
      </c>
      <c r="BI49" s="76" t="s">
        <v>518</v>
      </c>
      <c r="BJ49" s="135"/>
      <c r="BK49" s="136">
        <f>IF(BJ49="",VLOOKUP(BI49,'BD-HORAIRE'!$A$3:$B$544,2,FALSE),VLOOKUP(BI49,'BD-HORAIRE'!$A$3:$B$544,2,FALSE)+BJ49)</f>
        <v>0.16666666666666496</v>
      </c>
      <c r="BL49" s="92" t="str">
        <f>IF(VLOOKUP(BI49,'BD-HORAIRE'!$A$3:$J$544,9,FALSE)="","",VLOOKUP(BI49,'BD-HORAIRE'!$A$3:$J$544,9,FALSE))</f>
        <v/>
      </c>
      <c r="BM49" s="92">
        <f>IF(VLOOKUP(BI49,'BD-HORAIRE'!$A$3:$J$544,10,FALSE)="","",VLOOKUP(BI49,'BD-HORAIRE'!$A$3:$J$544,10,FALSE))</f>
        <v>0.20833333333333334</v>
      </c>
      <c r="BN49" s="44">
        <f t="shared" si="1"/>
        <v>0.83333333333332482</v>
      </c>
      <c r="BO49" s="87"/>
      <c r="BP49" s="139"/>
      <c r="BQ49" s="140"/>
      <c r="BR49" s="88"/>
    </row>
    <row r="50" spans="1:70" s="13" customFormat="1" ht="27" customHeight="1">
      <c r="A50" s="73" t="s">
        <v>26</v>
      </c>
      <c r="B50" s="111" t="s">
        <v>26</v>
      </c>
      <c r="C50" s="62" t="e">
        <f>IF(VLOOKUP(G50,'BD-HORAIRE'!$A$3:$G$544,3,FALSE)="","",VLOOKUP(G50,'BD-HORAIRE'!$A$3:$G$544,3,FALSE))</f>
        <v>#N/A</v>
      </c>
      <c r="D50" s="63" t="e">
        <f>IF(VLOOKUP(G50,'BD-HORAIRE'!$A$3:$G$544,4,FALSE)="","",VLOOKUP(G50,'BD-HORAIRE'!$A$3:$G$544,4,FALSE))</f>
        <v>#N/A</v>
      </c>
      <c r="E50" s="63" t="e">
        <f>IF(VLOOKUP(G50,'BD-HORAIRE'!$A$3:$G$544,5,FALSE)="","",VLOOKUP(G50,'BD-HORAIRE'!$A$3:$G$544,5,FALSE))</f>
        <v>#N/A</v>
      </c>
      <c r="F50" s="63" t="e">
        <f>IF(VLOOKUP(G50,'BD-HORAIRE'!$A$3:$G$544,6,FALSE)="","",VLOOKUP(G50,'BD-HORAIRE'!$A$3:$G$544,6,FALSE))</f>
        <v>#N/A</v>
      </c>
      <c r="G50" s="133"/>
      <c r="H50" s="135"/>
      <c r="I50" s="136" t="e">
        <f>IF(H50="",VLOOKUP(G50,'BD-HORAIRE'!$A$3:$B$544,2,FALSE),VLOOKUP(G50,'BD-HORAIRE'!$A$3:$B$544,2,FALSE)+H50)</f>
        <v>#N/A</v>
      </c>
      <c r="J50" s="92" t="e">
        <f>IF(VLOOKUP(G50,'BD-HORAIRE'!$A$3:$J$544,9,FALSE)="","",VLOOKUP(G50,'BD-HORAIRE'!$A$3:$J$544,9,FALSE))</f>
        <v>#N/A</v>
      </c>
      <c r="K50" s="92" t="e">
        <f>IF(VLOOKUP(G50,'BD-HORAIRE'!$A$3:$J$544,10,FALSE)="","",VLOOKUP(G50,'BD-HORAIRE'!$A$3:$J$544,10,FALSE))</f>
        <v>#N/A</v>
      </c>
      <c r="L50" s="62" t="e">
        <f>IF(VLOOKUP(P50,'BD-HORAIRE'!$A$3:$G$544,3,FALSE)="","",VLOOKUP(P50,'BD-HORAIRE'!$A$3:$G$544,3,FALSE))</f>
        <v>#N/A</v>
      </c>
      <c r="M50" s="63" t="e">
        <f>IF(VLOOKUP(P50,'BD-HORAIRE'!$A$3:$G$544,4,FALSE)="","",VLOOKUP(P50,'BD-HORAIRE'!$A$3:$G$544,4,FALSE))</f>
        <v>#N/A</v>
      </c>
      <c r="N50" s="63" t="e">
        <f>IF(VLOOKUP(P50,'BD-HORAIRE'!$A$3:$G$544,5,FALSE)="","",VLOOKUP(P50,'BD-HORAIRE'!$A$3:$G$544,5,FALSE))</f>
        <v>#N/A</v>
      </c>
      <c r="O50" s="63" t="e">
        <f>IF(VLOOKUP(P50,'BD-HORAIRE'!$A$3:$G$544,6,FALSE)="","",VLOOKUP(P50,'BD-HORAIRE'!$A$3:$G$544,6,FALSE))</f>
        <v>#N/A</v>
      </c>
      <c r="P50" s="76"/>
      <c r="Q50" s="135"/>
      <c r="R50" s="136" t="e">
        <f>IF(Q50="",VLOOKUP(P50,'BD-HORAIRE'!$A$3:$B$544,2,FALSE),VLOOKUP(P50,'BD-HORAIRE'!$A$3:$B$544,2,FALSE)+Q50)</f>
        <v>#N/A</v>
      </c>
      <c r="S50" s="92" t="e">
        <f>IF(VLOOKUP(P50,'BD-HORAIRE'!$A$3:$J$544,9,FALSE)="","",VLOOKUP(P50,'BD-HORAIRE'!$A$3:$J$544,9,FALSE))</f>
        <v>#N/A</v>
      </c>
      <c r="T50" s="92" t="e">
        <f>IF(VLOOKUP(P50,'BD-HORAIRE'!$A$3:$J$544,10,FALSE)="","",VLOOKUP(P50,'BD-HORAIRE'!$A$3:$J$544,10,FALSE))</f>
        <v>#N/A</v>
      </c>
      <c r="U50" s="62" t="e">
        <f>IF(VLOOKUP(Y50,'BD-HORAIRE'!$A$3:$G$544,3,FALSE)="","",VLOOKUP(Y50,'BD-HORAIRE'!$A$3:$G$544,3,FALSE))</f>
        <v>#N/A</v>
      </c>
      <c r="V50" s="63" t="e">
        <f>IF(VLOOKUP(Y50,'BD-HORAIRE'!$A$3:$G$544,4,FALSE)="","",VLOOKUP(Y50,'BD-HORAIRE'!$A$3:$G$544,4,FALSE))</f>
        <v>#N/A</v>
      </c>
      <c r="W50" s="63" t="e">
        <f>IF(VLOOKUP(Y50,'BD-HORAIRE'!$A$3:$G$544,5,FALSE)="","",VLOOKUP(Y50,'BD-HORAIRE'!$A$3:$G$544,5,FALSE))</f>
        <v>#N/A</v>
      </c>
      <c r="X50" s="63" t="e">
        <f>IF(VLOOKUP(Y50,'BD-HORAIRE'!$A$3:$G$544,6,FALSE)="","",VLOOKUP(Y50,'BD-HORAIRE'!$A$3:$G$544,6,FALSE))</f>
        <v>#N/A</v>
      </c>
      <c r="Y50" s="76"/>
      <c r="Z50" s="135"/>
      <c r="AA50" s="136" t="e">
        <f>IF(Z50="",VLOOKUP(Y50,'BD-HORAIRE'!$A$3:$B$544,2,FALSE),VLOOKUP(Y50,'BD-HORAIRE'!$A$3:$B$544,2,FALSE)+Z50)</f>
        <v>#N/A</v>
      </c>
      <c r="AB50" s="92" t="e">
        <f>IF(VLOOKUP(Y50,'BD-HORAIRE'!$A$3:$J$544,9,FALSE)="","",VLOOKUP(Y50,'BD-HORAIRE'!$A$3:$J$544,9,FALSE))</f>
        <v>#N/A</v>
      </c>
      <c r="AC50" s="92" t="e">
        <f>IF(VLOOKUP(Y50,'BD-HORAIRE'!$A$3:$J$544,10,FALSE)="","",VLOOKUP(Y50,'BD-HORAIRE'!$A$3:$J$544,10,FALSE))</f>
        <v>#N/A</v>
      </c>
      <c r="AD50" s="62" t="e">
        <f>IF(VLOOKUP(AH50,'BD-HORAIRE'!$A$3:$G$544,3,FALSE)="","",VLOOKUP(AH50,'BD-HORAIRE'!$A$3:$G$544,3,FALSE))</f>
        <v>#N/A</v>
      </c>
      <c r="AE50" s="63" t="e">
        <f>IF(VLOOKUP(AH50,'BD-HORAIRE'!$A$3:$G$544,4,FALSE)="","",VLOOKUP(AH50,'BD-HORAIRE'!$A$3:$G$544,4,FALSE))</f>
        <v>#N/A</v>
      </c>
      <c r="AF50" s="63" t="e">
        <f>IF(VLOOKUP(AH50,'BD-HORAIRE'!$A$3:$G$544,5,FALSE)="","",VLOOKUP(AH50,'BD-HORAIRE'!$A$3:$G$544,5,FALSE))</f>
        <v>#N/A</v>
      </c>
      <c r="AG50" s="63" t="e">
        <f>IF(VLOOKUP(AH50,'BD-HORAIRE'!$A$3:$G$544,6,FALSE)="","",VLOOKUP(AH50,'BD-HORAIRE'!$A$3:$G$544,6,FALSE))</f>
        <v>#N/A</v>
      </c>
      <c r="AH50" s="76"/>
      <c r="AI50" s="135"/>
      <c r="AJ50" s="136" t="e">
        <f>IF(AI50="",VLOOKUP(AH50,'BD-HORAIRE'!$A$3:$B$544,2,FALSE),VLOOKUP(AH50,'BD-HORAIRE'!$A$3:$B$544,2,FALSE)+AI50)</f>
        <v>#N/A</v>
      </c>
      <c r="AK50" s="92" t="e">
        <f>IF(VLOOKUP(AH50,'BD-HORAIRE'!$A$3:$J$544,9,FALSE)="","",VLOOKUP(AH50,'BD-HORAIRE'!$A$3:$J$544,9,FALSE))</f>
        <v>#N/A</v>
      </c>
      <c r="AL50" s="92" t="e">
        <f>IF(VLOOKUP(AH50,'BD-HORAIRE'!$A$3:$J$544,10,FALSE)="","",VLOOKUP(AH50,'BD-HORAIRE'!$A$3:$J$544,10,FALSE))</f>
        <v>#N/A</v>
      </c>
      <c r="AM50" s="62" t="e">
        <f>IF(VLOOKUP(AQ50,'BD-HORAIRE'!$A$3:$G$544,3,FALSE)="","",VLOOKUP(AQ50,'BD-HORAIRE'!$A$3:$G$544,3,FALSE))</f>
        <v>#N/A</v>
      </c>
      <c r="AN50" s="63" t="e">
        <f>IF(VLOOKUP(AQ50,'BD-HORAIRE'!$A$3:$G$544,4,FALSE)="","",VLOOKUP(AQ50,'BD-HORAIRE'!$A$3:$G$544,4,FALSE))</f>
        <v>#N/A</v>
      </c>
      <c r="AO50" s="63" t="e">
        <f>IF(VLOOKUP(AQ50,'BD-HORAIRE'!$A$3:$G$544,5,FALSE)="","",VLOOKUP(AQ50,'BD-HORAIRE'!$A$3:$G$544,5,FALSE))</f>
        <v>#N/A</v>
      </c>
      <c r="AP50" s="63" t="e">
        <f>IF(VLOOKUP(AQ50,'BD-HORAIRE'!$A$3:$G$544,6,FALSE)="","",VLOOKUP(AQ50,'BD-HORAIRE'!$A$3:$G$544,6,FALSE))</f>
        <v>#N/A</v>
      </c>
      <c r="AQ50" s="76"/>
      <c r="AR50" s="135"/>
      <c r="AS50" s="136" t="e">
        <f>IF(AR50="",VLOOKUP(AQ50,'BD-HORAIRE'!$A$3:$B$544,2,FALSE),VLOOKUP(AQ50,'BD-HORAIRE'!$A$3:$B$544,2,FALSE)+AR50)</f>
        <v>#N/A</v>
      </c>
      <c r="AT50" s="92" t="e">
        <f>IF(VLOOKUP(AQ50,'BD-HORAIRE'!$A$3:$J$544,9,FALSE)="","",VLOOKUP(AQ50,'BD-HORAIRE'!$A$3:$J$544,9,FALSE))</f>
        <v>#N/A</v>
      </c>
      <c r="AU50" s="92" t="e">
        <f>IF(VLOOKUP(AQ50,'BD-HORAIRE'!$A$3:$J$544,10,FALSE)="","",VLOOKUP(AQ50,'BD-HORAIRE'!$A$3:$J$544,10,FALSE))</f>
        <v>#N/A</v>
      </c>
      <c r="AV50" s="62" t="e">
        <f>IF(VLOOKUP(AZ50,'BD-HORAIRE'!$A$3:$G$544,3,FALSE)="","",VLOOKUP(AZ50,'BD-HORAIRE'!$A$3:$G$544,3,FALSE))</f>
        <v>#N/A</v>
      </c>
      <c r="AW50" s="63" t="e">
        <f>IF(VLOOKUP(AZ50,'BD-HORAIRE'!$A$3:$G$544,4,FALSE)="","",VLOOKUP(AZ50,'BD-HORAIRE'!$A$3:$G$544,4,FALSE))</f>
        <v>#N/A</v>
      </c>
      <c r="AX50" s="63" t="e">
        <f>IF(VLOOKUP(AZ50,'BD-HORAIRE'!$A$3:$G$544,5,FALSE)="","",VLOOKUP(AZ50,'BD-HORAIRE'!$A$3:$G$544,5,FALSE))</f>
        <v>#N/A</v>
      </c>
      <c r="AY50" s="63" t="e">
        <f>IF(VLOOKUP(AZ50,'BD-HORAIRE'!$A$3:$G$544,6,FALSE)="","",VLOOKUP(AZ50,'BD-HORAIRE'!$A$3:$G$544,6,FALSE))</f>
        <v>#N/A</v>
      </c>
      <c r="AZ50" s="76"/>
      <c r="BA50" s="135"/>
      <c r="BB50" s="136" t="e">
        <f>IF(BA50="",VLOOKUP(AZ50,'BD-HORAIRE'!$A$3:$B$544,2,FALSE),VLOOKUP(AZ50,'BD-HORAIRE'!$A$3:$B$544,2,FALSE)+BA50)</f>
        <v>#N/A</v>
      </c>
      <c r="BC50" s="92" t="e">
        <f>IF(VLOOKUP(AZ50,'BD-HORAIRE'!$A$3:$J$544,9,FALSE)="","",VLOOKUP(AZ50,'BD-HORAIRE'!$A$3:$J$544,9,FALSE))</f>
        <v>#N/A</v>
      </c>
      <c r="BD50" s="92" t="e">
        <f>IF(VLOOKUP(AZ50,'BD-HORAIRE'!$A$3:$J$544,10,FALSE)="","",VLOOKUP(AZ50,'BD-HORAIRE'!$A$3:$J$544,10,FALSE))</f>
        <v>#N/A</v>
      </c>
      <c r="BE50" s="62" t="e">
        <f>IF(VLOOKUP(BI50,'BD-HORAIRE'!$A$3:$G$544,3,FALSE)="","",VLOOKUP(BI50,'BD-HORAIRE'!$A$3:$G$544,3,FALSE))</f>
        <v>#N/A</v>
      </c>
      <c r="BF50" s="63" t="e">
        <f>IF(VLOOKUP(BI50,'BD-HORAIRE'!$A$3:$G$544,4,FALSE)="","",VLOOKUP(BI50,'BD-HORAIRE'!$A$3:$G$544,4,FALSE))</f>
        <v>#N/A</v>
      </c>
      <c r="BG50" s="63" t="e">
        <f>IF(VLOOKUP(BI50,'BD-HORAIRE'!$A$3:$G$544,5,FALSE)="","",VLOOKUP(BI50,'BD-HORAIRE'!$A$3:$G$544,5,FALSE))</f>
        <v>#N/A</v>
      </c>
      <c r="BH50" s="63" t="e">
        <f>IF(VLOOKUP(BI50,'BD-HORAIRE'!$A$3:$G$544,6,FALSE)="","",VLOOKUP(BI50,'BD-HORAIRE'!$A$3:$G$544,6,FALSE))</f>
        <v>#N/A</v>
      </c>
      <c r="BI50" s="76"/>
      <c r="BJ50" s="135"/>
      <c r="BK50" s="136" t="e">
        <f>IF(BJ50="",VLOOKUP(BI50,'BD-HORAIRE'!$A$3:$B$544,2,FALSE),VLOOKUP(BI50,'BD-HORAIRE'!$A$3:$B$544,2,FALSE)+BJ50)</f>
        <v>#N/A</v>
      </c>
      <c r="BL50" s="92" t="e">
        <f>IF(VLOOKUP(BI50,'BD-HORAIRE'!$A$3:$J$544,9,FALSE)="","",VLOOKUP(BI50,'BD-HORAIRE'!$A$3:$J$544,9,FALSE))</f>
        <v>#N/A</v>
      </c>
      <c r="BM50" s="92" t="e">
        <f>IF(VLOOKUP(BI50,'BD-HORAIRE'!$A$3:$J$544,10,FALSE)="","",VLOOKUP(BI50,'BD-HORAIRE'!$A$3:$J$544,10,FALSE))</f>
        <v>#N/A</v>
      </c>
      <c r="BN50" s="44" t="e">
        <f t="shared" si="1"/>
        <v>#N/A</v>
      </c>
      <c r="BO50" s="87"/>
      <c r="BP50" s="139"/>
      <c r="BQ50" s="140"/>
      <c r="BR50" s="88"/>
    </row>
    <row r="51" spans="1:70" s="13" customFormat="1" ht="27" customHeight="1">
      <c r="A51" s="73" t="s">
        <v>27</v>
      </c>
      <c r="B51" s="111" t="s">
        <v>27</v>
      </c>
      <c r="C51" s="62" t="e">
        <f>IF(VLOOKUP(G51,'BD-HORAIRE'!$A$3:$G$544,3,FALSE)="","",VLOOKUP(G51,'BD-HORAIRE'!$A$3:$G$544,3,FALSE))</f>
        <v>#N/A</v>
      </c>
      <c r="D51" s="63" t="e">
        <f>IF(VLOOKUP(G51,'BD-HORAIRE'!$A$3:$G$544,4,FALSE)="","",VLOOKUP(G51,'BD-HORAIRE'!$A$3:$G$544,4,FALSE))</f>
        <v>#N/A</v>
      </c>
      <c r="E51" s="63" t="e">
        <f>IF(VLOOKUP(G51,'BD-HORAIRE'!$A$3:$G$544,5,FALSE)="","",VLOOKUP(G51,'BD-HORAIRE'!$A$3:$G$544,5,FALSE))</f>
        <v>#N/A</v>
      </c>
      <c r="F51" s="63" t="e">
        <f>IF(VLOOKUP(G51,'BD-HORAIRE'!$A$3:$G$544,6,FALSE)="","",VLOOKUP(G51,'BD-HORAIRE'!$A$3:$G$544,6,FALSE))</f>
        <v>#N/A</v>
      </c>
      <c r="G51" s="133"/>
      <c r="H51" s="135"/>
      <c r="I51" s="136" t="e">
        <f>IF(H51="",VLOOKUP(G51,'BD-HORAIRE'!$A$3:$B$544,2,FALSE),VLOOKUP(G51,'BD-HORAIRE'!$A$3:$B$544,2,FALSE)+H51)</f>
        <v>#N/A</v>
      </c>
      <c r="J51" s="92" t="e">
        <f>IF(VLOOKUP(G51,'BD-HORAIRE'!$A$3:$J$544,9,FALSE)="","",VLOOKUP(G51,'BD-HORAIRE'!$A$3:$J$544,9,FALSE))</f>
        <v>#N/A</v>
      </c>
      <c r="K51" s="92" t="e">
        <f>IF(VLOOKUP(G51,'BD-HORAIRE'!$A$3:$J$544,10,FALSE)="","",VLOOKUP(G51,'BD-HORAIRE'!$A$3:$J$544,10,FALSE))</f>
        <v>#N/A</v>
      </c>
      <c r="L51" s="62" t="e">
        <f>IF(VLOOKUP(P51,'BD-HORAIRE'!$A$3:$G$544,3,FALSE)="","",VLOOKUP(P51,'BD-HORAIRE'!$A$3:$G$544,3,FALSE))</f>
        <v>#N/A</v>
      </c>
      <c r="M51" s="63" t="e">
        <f>IF(VLOOKUP(P51,'BD-HORAIRE'!$A$3:$G$544,4,FALSE)="","",VLOOKUP(P51,'BD-HORAIRE'!$A$3:$G$544,4,FALSE))</f>
        <v>#N/A</v>
      </c>
      <c r="N51" s="63" t="e">
        <f>IF(VLOOKUP(P51,'BD-HORAIRE'!$A$3:$G$544,5,FALSE)="","",VLOOKUP(P51,'BD-HORAIRE'!$A$3:$G$544,5,FALSE))</f>
        <v>#N/A</v>
      </c>
      <c r="O51" s="63" t="e">
        <f>IF(VLOOKUP(P51,'BD-HORAIRE'!$A$3:$G$544,6,FALSE)="","",VLOOKUP(P51,'BD-HORAIRE'!$A$3:$G$544,6,FALSE))</f>
        <v>#N/A</v>
      </c>
      <c r="P51" s="76"/>
      <c r="Q51" s="135"/>
      <c r="R51" s="136" t="e">
        <f>IF(Q51="",VLOOKUP(P51,'BD-HORAIRE'!$A$3:$B$544,2,FALSE),VLOOKUP(P51,'BD-HORAIRE'!$A$3:$B$544,2,FALSE)+Q51)</f>
        <v>#N/A</v>
      </c>
      <c r="S51" s="92" t="e">
        <f>IF(VLOOKUP(P51,'BD-HORAIRE'!$A$3:$J$544,9,FALSE)="","",VLOOKUP(P51,'BD-HORAIRE'!$A$3:$J$544,9,FALSE))</f>
        <v>#N/A</v>
      </c>
      <c r="T51" s="92" t="e">
        <f>IF(VLOOKUP(P51,'BD-HORAIRE'!$A$3:$J$544,10,FALSE)="","",VLOOKUP(P51,'BD-HORAIRE'!$A$3:$J$544,10,FALSE))</f>
        <v>#N/A</v>
      </c>
      <c r="U51" s="62" t="e">
        <f>IF(VLOOKUP(Y51,'BD-HORAIRE'!$A$3:$G$544,3,FALSE)="","",VLOOKUP(Y51,'BD-HORAIRE'!$A$3:$G$544,3,FALSE))</f>
        <v>#N/A</v>
      </c>
      <c r="V51" s="63" t="e">
        <f>IF(VLOOKUP(Y51,'BD-HORAIRE'!$A$3:$G$544,4,FALSE)="","",VLOOKUP(Y51,'BD-HORAIRE'!$A$3:$G$544,4,FALSE))</f>
        <v>#N/A</v>
      </c>
      <c r="W51" s="63" t="e">
        <f>IF(VLOOKUP(Y51,'BD-HORAIRE'!$A$3:$G$544,5,FALSE)="","",VLOOKUP(Y51,'BD-HORAIRE'!$A$3:$G$544,5,FALSE))</f>
        <v>#N/A</v>
      </c>
      <c r="X51" s="63" t="e">
        <f>IF(VLOOKUP(Y51,'BD-HORAIRE'!$A$3:$G$544,6,FALSE)="","",VLOOKUP(Y51,'BD-HORAIRE'!$A$3:$G$544,6,FALSE))</f>
        <v>#N/A</v>
      </c>
      <c r="Y51" s="76"/>
      <c r="Z51" s="135"/>
      <c r="AA51" s="136" t="e">
        <f>IF(Z51="",VLOOKUP(Y51,'BD-HORAIRE'!$A$3:$B$544,2,FALSE),VLOOKUP(Y51,'BD-HORAIRE'!$A$3:$B$544,2,FALSE)+Z51)</f>
        <v>#N/A</v>
      </c>
      <c r="AB51" s="92" t="e">
        <f>IF(VLOOKUP(Y51,'BD-HORAIRE'!$A$3:$J$544,9,FALSE)="","",VLOOKUP(Y51,'BD-HORAIRE'!$A$3:$J$544,9,FALSE))</f>
        <v>#N/A</v>
      </c>
      <c r="AC51" s="92" t="e">
        <f>IF(VLOOKUP(Y51,'BD-HORAIRE'!$A$3:$J$544,10,FALSE)="","",VLOOKUP(Y51,'BD-HORAIRE'!$A$3:$J$544,10,FALSE))</f>
        <v>#N/A</v>
      </c>
      <c r="AD51" s="62" t="e">
        <f>IF(VLOOKUP(AH51,'BD-HORAIRE'!$A$3:$G$544,3,FALSE)="","",VLOOKUP(AH51,'BD-HORAIRE'!$A$3:$G$544,3,FALSE))</f>
        <v>#N/A</v>
      </c>
      <c r="AE51" s="63" t="e">
        <f>IF(VLOOKUP(AH51,'BD-HORAIRE'!$A$3:$G$544,4,FALSE)="","",VLOOKUP(AH51,'BD-HORAIRE'!$A$3:$G$544,4,FALSE))</f>
        <v>#N/A</v>
      </c>
      <c r="AF51" s="63" t="e">
        <f>IF(VLOOKUP(AH51,'BD-HORAIRE'!$A$3:$G$544,5,FALSE)="","",VLOOKUP(AH51,'BD-HORAIRE'!$A$3:$G$544,5,FALSE))</f>
        <v>#N/A</v>
      </c>
      <c r="AG51" s="63" t="e">
        <f>IF(VLOOKUP(AH51,'BD-HORAIRE'!$A$3:$G$544,6,FALSE)="","",VLOOKUP(AH51,'BD-HORAIRE'!$A$3:$G$544,6,FALSE))</f>
        <v>#N/A</v>
      </c>
      <c r="AH51" s="76"/>
      <c r="AI51" s="135"/>
      <c r="AJ51" s="136" t="e">
        <f>IF(AI51="",VLOOKUP(AH51,'BD-HORAIRE'!$A$3:$B$544,2,FALSE),VLOOKUP(AH51,'BD-HORAIRE'!$A$3:$B$544,2,FALSE)+AI51)</f>
        <v>#N/A</v>
      </c>
      <c r="AK51" s="92" t="e">
        <f>IF(VLOOKUP(AH51,'BD-HORAIRE'!$A$3:$J$544,9,FALSE)="","",VLOOKUP(AH51,'BD-HORAIRE'!$A$3:$J$544,9,FALSE))</f>
        <v>#N/A</v>
      </c>
      <c r="AL51" s="92" t="e">
        <f>IF(VLOOKUP(AH51,'BD-HORAIRE'!$A$3:$J$544,10,FALSE)="","",VLOOKUP(AH51,'BD-HORAIRE'!$A$3:$J$544,10,FALSE))</f>
        <v>#N/A</v>
      </c>
      <c r="AM51" s="62" t="e">
        <f>IF(VLOOKUP(AQ51,'BD-HORAIRE'!$A$3:$G$544,3,FALSE)="","",VLOOKUP(AQ51,'BD-HORAIRE'!$A$3:$G$544,3,FALSE))</f>
        <v>#N/A</v>
      </c>
      <c r="AN51" s="63" t="e">
        <f>IF(VLOOKUP(AQ51,'BD-HORAIRE'!$A$3:$G$544,4,FALSE)="","",VLOOKUP(AQ51,'BD-HORAIRE'!$A$3:$G$544,4,FALSE))</f>
        <v>#N/A</v>
      </c>
      <c r="AO51" s="63" t="e">
        <f>IF(VLOOKUP(AQ51,'BD-HORAIRE'!$A$3:$G$544,5,FALSE)="","",VLOOKUP(AQ51,'BD-HORAIRE'!$A$3:$G$544,5,FALSE))</f>
        <v>#N/A</v>
      </c>
      <c r="AP51" s="63" t="e">
        <f>IF(VLOOKUP(AQ51,'BD-HORAIRE'!$A$3:$G$544,6,FALSE)="","",VLOOKUP(AQ51,'BD-HORAIRE'!$A$3:$G$544,6,FALSE))</f>
        <v>#N/A</v>
      </c>
      <c r="AQ51" s="76"/>
      <c r="AR51" s="135"/>
      <c r="AS51" s="136" t="e">
        <f>IF(AR51="",VLOOKUP(AQ51,'BD-HORAIRE'!$A$3:$B$544,2,FALSE),VLOOKUP(AQ51,'BD-HORAIRE'!$A$3:$B$544,2,FALSE)+AR51)</f>
        <v>#N/A</v>
      </c>
      <c r="AT51" s="92" t="e">
        <f>IF(VLOOKUP(AQ51,'BD-HORAIRE'!$A$3:$J$544,9,FALSE)="","",VLOOKUP(AQ51,'BD-HORAIRE'!$A$3:$J$544,9,FALSE))</f>
        <v>#N/A</v>
      </c>
      <c r="AU51" s="92" t="e">
        <f>IF(VLOOKUP(AQ51,'BD-HORAIRE'!$A$3:$J$544,10,FALSE)="","",VLOOKUP(AQ51,'BD-HORAIRE'!$A$3:$J$544,10,FALSE))</f>
        <v>#N/A</v>
      </c>
      <c r="AV51" s="62" t="e">
        <f>IF(VLOOKUP(AZ51,'BD-HORAIRE'!$A$3:$G$544,3,FALSE)="","",VLOOKUP(AZ51,'BD-HORAIRE'!$A$3:$G$544,3,FALSE))</f>
        <v>#N/A</v>
      </c>
      <c r="AW51" s="63" t="e">
        <f>IF(VLOOKUP(AZ51,'BD-HORAIRE'!$A$3:$G$544,4,FALSE)="","",VLOOKUP(AZ51,'BD-HORAIRE'!$A$3:$G$544,4,FALSE))</f>
        <v>#N/A</v>
      </c>
      <c r="AX51" s="63" t="e">
        <f>IF(VLOOKUP(AZ51,'BD-HORAIRE'!$A$3:$G$544,5,FALSE)="","",VLOOKUP(AZ51,'BD-HORAIRE'!$A$3:$G$544,5,FALSE))</f>
        <v>#N/A</v>
      </c>
      <c r="AY51" s="63" t="e">
        <f>IF(VLOOKUP(AZ51,'BD-HORAIRE'!$A$3:$G$544,6,FALSE)="","",VLOOKUP(AZ51,'BD-HORAIRE'!$A$3:$G$544,6,FALSE))</f>
        <v>#N/A</v>
      </c>
      <c r="AZ51" s="76"/>
      <c r="BA51" s="135"/>
      <c r="BB51" s="136" t="e">
        <f>IF(BA51="",VLOOKUP(AZ51,'BD-HORAIRE'!$A$3:$B$544,2,FALSE),VLOOKUP(AZ51,'BD-HORAIRE'!$A$3:$B$544,2,FALSE)+BA51)</f>
        <v>#N/A</v>
      </c>
      <c r="BC51" s="92" t="e">
        <f>IF(VLOOKUP(AZ51,'BD-HORAIRE'!$A$3:$J$544,9,FALSE)="","",VLOOKUP(AZ51,'BD-HORAIRE'!$A$3:$J$544,9,FALSE))</f>
        <v>#N/A</v>
      </c>
      <c r="BD51" s="92" t="e">
        <f>IF(VLOOKUP(AZ51,'BD-HORAIRE'!$A$3:$J$544,10,FALSE)="","",VLOOKUP(AZ51,'BD-HORAIRE'!$A$3:$J$544,10,FALSE))</f>
        <v>#N/A</v>
      </c>
      <c r="BE51" s="62" t="e">
        <f>IF(VLOOKUP(BI51,'BD-HORAIRE'!$A$3:$G$544,3,FALSE)="","",VLOOKUP(BI51,'BD-HORAIRE'!$A$3:$G$544,3,FALSE))</f>
        <v>#N/A</v>
      </c>
      <c r="BF51" s="63" t="e">
        <f>IF(VLOOKUP(BI51,'BD-HORAIRE'!$A$3:$G$544,4,FALSE)="","",VLOOKUP(BI51,'BD-HORAIRE'!$A$3:$G$544,4,FALSE))</f>
        <v>#N/A</v>
      </c>
      <c r="BG51" s="63" t="e">
        <f>IF(VLOOKUP(BI51,'BD-HORAIRE'!$A$3:$G$544,5,FALSE)="","",VLOOKUP(BI51,'BD-HORAIRE'!$A$3:$G$544,5,FALSE))</f>
        <v>#N/A</v>
      </c>
      <c r="BH51" s="63" t="e">
        <f>IF(VLOOKUP(BI51,'BD-HORAIRE'!$A$3:$G$544,6,FALSE)="","",VLOOKUP(BI51,'BD-HORAIRE'!$A$3:$G$544,6,FALSE))</f>
        <v>#N/A</v>
      </c>
      <c r="BI51" s="76"/>
      <c r="BJ51" s="135"/>
      <c r="BK51" s="136" t="e">
        <f>IF(BJ51="",VLOOKUP(BI51,'BD-HORAIRE'!$A$3:$B$544,2,FALSE),VLOOKUP(BI51,'BD-HORAIRE'!$A$3:$B$544,2,FALSE)+BJ51)</f>
        <v>#N/A</v>
      </c>
      <c r="BL51" s="92" t="e">
        <f>IF(VLOOKUP(BI51,'BD-HORAIRE'!$A$3:$J$544,9,FALSE)="","",VLOOKUP(BI51,'BD-HORAIRE'!$A$3:$J$544,9,FALSE))</f>
        <v>#N/A</v>
      </c>
      <c r="BM51" s="92" t="e">
        <f>IF(VLOOKUP(BI51,'BD-HORAIRE'!$A$3:$J$544,10,FALSE)="","",VLOOKUP(BI51,'BD-HORAIRE'!$A$3:$J$544,10,FALSE))</f>
        <v>#N/A</v>
      </c>
      <c r="BN51" s="44" t="e">
        <f t="shared" si="1"/>
        <v>#N/A</v>
      </c>
      <c r="BO51" s="87"/>
      <c r="BP51" s="139"/>
      <c r="BQ51" s="140"/>
      <c r="BR51" s="88"/>
    </row>
    <row r="52" spans="1:70" s="13" customFormat="1" ht="27" customHeight="1">
      <c r="A52" s="73" t="s">
        <v>28</v>
      </c>
      <c r="B52" s="111" t="s">
        <v>28</v>
      </c>
      <c r="C52" s="62" t="e">
        <f>IF(VLOOKUP(G52,'BD-HORAIRE'!$A$3:$G$544,3,FALSE)="","",VLOOKUP(G52,'BD-HORAIRE'!$A$3:$G$544,3,FALSE))</f>
        <v>#N/A</v>
      </c>
      <c r="D52" s="63" t="e">
        <f>IF(VLOOKUP(G52,'BD-HORAIRE'!$A$3:$G$544,4,FALSE)="","",VLOOKUP(G52,'BD-HORAIRE'!$A$3:$G$544,4,FALSE))</f>
        <v>#N/A</v>
      </c>
      <c r="E52" s="63" t="e">
        <f>IF(VLOOKUP(G52,'BD-HORAIRE'!$A$3:$G$544,5,FALSE)="","",VLOOKUP(G52,'BD-HORAIRE'!$A$3:$G$544,5,FALSE))</f>
        <v>#N/A</v>
      </c>
      <c r="F52" s="63" t="e">
        <f>IF(VLOOKUP(G52,'BD-HORAIRE'!$A$3:$G$544,6,FALSE)="","",VLOOKUP(G52,'BD-HORAIRE'!$A$3:$G$544,6,FALSE))</f>
        <v>#N/A</v>
      </c>
      <c r="G52" s="133"/>
      <c r="H52" s="135"/>
      <c r="I52" s="136" t="e">
        <f>IF(H52="",VLOOKUP(G52,'BD-HORAIRE'!$A$3:$B$544,2,FALSE),VLOOKUP(G52,'BD-HORAIRE'!$A$3:$B$544,2,FALSE)+H52)</f>
        <v>#N/A</v>
      </c>
      <c r="J52" s="92" t="e">
        <f>IF(VLOOKUP(G52,'BD-HORAIRE'!$A$3:$J$544,9,FALSE)="","",VLOOKUP(G52,'BD-HORAIRE'!$A$3:$J$544,9,FALSE))</f>
        <v>#N/A</v>
      </c>
      <c r="K52" s="92" t="e">
        <f>IF(VLOOKUP(G52,'BD-HORAIRE'!$A$3:$J$544,10,FALSE)="","",VLOOKUP(G52,'BD-HORAIRE'!$A$3:$J$544,10,FALSE))</f>
        <v>#N/A</v>
      </c>
      <c r="L52" s="62" t="e">
        <f>IF(VLOOKUP(P52,'BD-HORAIRE'!$A$3:$G$544,3,FALSE)="","",VLOOKUP(P52,'BD-HORAIRE'!$A$3:$G$544,3,FALSE))</f>
        <v>#N/A</v>
      </c>
      <c r="M52" s="63" t="e">
        <f>IF(VLOOKUP(P52,'BD-HORAIRE'!$A$3:$G$544,4,FALSE)="","",VLOOKUP(P52,'BD-HORAIRE'!$A$3:$G$544,4,FALSE))</f>
        <v>#N/A</v>
      </c>
      <c r="N52" s="63" t="e">
        <f>IF(VLOOKUP(P52,'BD-HORAIRE'!$A$3:$G$544,5,FALSE)="","",VLOOKUP(P52,'BD-HORAIRE'!$A$3:$G$544,5,FALSE))</f>
        <v>#N/A</v>
      </c>
      <c r="O52" s="63" t="e">
        <f>IF(VLOOKUP(P52,'BD-HORAIRE'!$A$3:$G$544,6,FALSE)="","",VLOOKUP(P52,'BD-HORAIRE'!$A$3:$G$544,6,FALSE))</f>
        <v>#N/A</v>
      </c>
      <c r="P52" s="76"/>
      <c r="Q52" s="135"/>
      <c r="R52" s="136" t="e">
        <f>IF(Q52="",VLOOKUP(P52,'BD-HORAIRE'!$A$3:$B$544,2,FALSE),VLOOKUP(P52,'BD-HORAIRE'!$A$3:$B$544,2,FALSE)+Q52)</f>
        <v>#N/A</v>
      </c>
      <c r="S52" s="92" t="e">
        <f>IF(VLOOKUP(P52,'BD-HORAIRE'!$A$3:$J$544,9,FALSE)="","",VLOOKUP(P52,'BD-HORAIRE'!$A$3:$J$544,9,FALSE))</f>
        <v>#N/A</v>
      </c>
      <c r="T52" s="92" t="e">
        <f>IF(VLOOKUP(P52,'BD-HORAIRE'!$A$3:$J$544,10,FALSE)="","",VLOOKUP(P52,'BD-HORAIRE'!$A$3:$J$544,10,FALSE))</f>
        <v>#N/A</v>
      </c>
      <c r="U52" s="62" t="e">
        <f>IF(VLOOKUP(Y52,'BD-HORAIRE'!$A$3:$G$544,3,FALSE)="","",VLOOKUP(Y52,'BD-HORAIRE'!$A$3:$G$544,3,FALSE))</f>
        <v>#N/A</v>
      </c>
      <c r="V52" s="63" t="e">
        <f>IF(VLOOKUP(Y52,'BD-HORAIRE'!$A$3:$G$544,4,FALSE)="","",VLOOKUP(Y52,'BD-HORAIRE'!$A$3:$G$544,4,FALSE))</f>
        <v>#N/A</v>
      </c>
      <c r="W52" s="63" t="e">
        <f>IF(VLOOKUP(Y52,'BD-HORAIRE'!$A$3:$G$544,5,FALSE)="","",VLOOKUP(Y52,'BD-HORAIRE'!$A$3:$G$544,5,FALSE))</f>
        <v>#N/A</v>
      </c>
      <c r="X52" s="63" t="e">
        <f>IF(VLOOKUP(Y52,'BD-HORAIRE'!$A$3:$G$544,6,FALSE)="","",VLOOKUP(Y52,'BD-HORAIRE'!$A$3:$G$544,6,FALSE))</f>
        <v>#N/A</v>
      </c>
      <c r="Y52" s="76"/>
      <c r="Z52" s="135"/>
      <c r="AA52" s="136" t="e">
        <f>IF(Z52="",VLOOKUP(Y52,'BD-HORAIRE'!$A$3:$B$544,2,FALSE),VLOOKUP(Y52,'BD-HORAIRE'!$A$3:$B$544,2,FALSE)+Z52)</f>
        <v>#N/A</v>
      </c>
      <c r="AB52" s="92" t="e">
        <f>IF(VLOOKUP(Y52,'BD-HORAIRE'!$A$3:$J$544,9,FALSE)="","",VLOOKUP(Y52,'BD-HORAIRE'!$A$3:$J$544,9,FALSE))</f>
        <v>#N/A</v>
      </c>
      <c r="AC52" s="92" t="e">
        <f>IF(VLOOKUP(Y52,'BD-HORAIRE'!$A$3:$J$544,10,FALSE)="","",VLOOKUP(Y52,'BD-HORAIRE'!$A$3:$J$544,10,FALSE))</f>
        <v>#N/A</v>
      </c>
      <c r="AD52" s="62" t="e">
        <f>IF(VLOOKUP(AH52,'BD-HORAIRE'!$A$3:$G$544,3,FALSE)="","",VLOOKUP(AH52,'BD-HORAIRE'!$A$3:$G$544,3,FALSE))</f>
        <v>#N/A</v>
      </c>
      <c r="AE52" s="63" t="e">
        <f>IF(VLOOKUP(AH52,'BD-HORAIRE'!$A$3:$G$544,4,FALSE)="","",VLOOKUP(AH52,'BD-HORAIRE'!$A$3:$G$544,4,FALSE))</f>
        <v>#N/A</v>
      </c>
      <c r="AF52" s="63" t="e">
        <f>IF(VLOOKUP(AH52,'BD-HORAIRE'!$A$3:$G$544,5,FALSE)="","",VLOOKUP(AH52,'BD-HORAIRE'!$A$3:$G$544,5,FALSE))</f>
        <v>#N/A</v>
      </c>
      <c r="AG52" s="63" t="e">
        <f>IF(VLOOKUP(AH52,'BD-HORAIRE'!$A$3:$G$544,6,FALSE)="","",VLOOKUP(AH52,'BD-HORAIRE'!$A$3:$G$544,6,FALSE))</f>
        <v>#N/A</v>
      </c>
      <c r="AH52" s="76"/>
      <c r="AI52" s="135"/>
      <c r="AJ52" s="136" t="e">
        <f>IF(AI52="",VLOOKUP(AH52,'BD-HORAIRE'!$A$3:$B$544,2,FALSE),VLOOKUP(AH52,'BD-HORAIRE'!$A$3:$B$544,2,FALSE)+AI52)</f>
        <v>#N/A</v>
      </c>
      <c r="AK52" s="92" t="e">
        <f>IF(VLOOKUP(AH52,'BD-HORAIRE'!$A$3:$J$544,9,FALSE)="","",VLOOKUP(AH52,'BD-HORAIRE'!$A$3:$J$544,9,FALSE))</f>
        <v>#N/A</v>
      </c>
      <c r="AL52" s="92" t="e">
        <f>IF(VLOOKUP(AH52,'BD-HORAIRE'!$A$3:$J$544,10,FALSE)="","",VLOOKUP(AH52,'BD-HORAIRE'!$A$3:$J$544,10,FALSE))</f>
        <v>#N/A</v>
      </c>
      <c r="AM52" s="62" t="e">
        <f>IF(VLOOKUP(AQ52,'BD-HORAIRE'!$A$3:$G$544,3,FALSE)="","",VLOOKUP(AQ52,'BD-HORAIRE'!$A$3:$G$544,3,FALSE))</f>
        <v>#N/A</v>
      </c>
      <c r="AN52" s="63" t="e">
        <f>IF(VLOOKUP(AQ52,'BD-HORAIRE'!$A$3:$G$544,4,FALSE)="","",VLOOKUP(AQ52,'BD-HORAIRE'!$A$3:$G$544,4,FALSE))</f>
        <v>#N/A</v>
      </c>
      <c r="AO52" s="63" t="e">
        <f>IF(VLOOKUP(AQ52,'BD-HORAIRE'!$A$3:$G$544,5,FALSE)="","",VLOOKUP(AQ52,'BD-HORAIRE'!$A$3:$G$544,5,FALSE))</f>
        <v>#N/A</v>
      </c>
      <c r="AP52" s="63" t="e">
        <f>IF(VLOOKUP(AQ52,'BD-HORAIRE'!$A$3:$G$544,6,FALSE)="","",VLOOKUP(AQ52,'BD-HORAIRE'!$A$3:$G$544,6,FALSE))</f>
        <v>#N/A</v>
      </c>
      <c r="AQ52" s="76"/>
      <c r="AR52" s="135"/>
      <c r="AS52" s="136" t="e">
        <f>IF(AR52="",VLOOKUP(AQ52,'BD-HORAIRE'!$A$3:$B$544,2,FALSE),VLOOKUP(AQ52,'BD-HORAIRE'!$A$3:$B$544,2,FALSE)+AR52)</f>
        <v>#N/A</v>
      </c>
      <c r="AT52" s="92" t="e">
        <f>IF(VLOOKUP(AQ52,'BD-HORAIRE'!$A$3:$J$544,9,FALSE)="","",VLOOKUP(AQ52,'BD-HORAIRE'!$A$3:$J$544,9,FALSE))</f>
        <v>#N/A</v>
      </c>
      <c r="AU52" s="92" t="e">
        <f>IF(VLOOKUP(AQ52,'BD-HORAIRE'!$A$3:$J$544,10,FALSE)="","",VLOOKUP(AQ52,'BD-HORAIRE'!$A$3:$J$544,10,FALSE))</f>
        <v>#N/A</v>
      </c>
      <c r="AV52" s="62" t="e">
        <f>IF(VLOOKUP(AZ52,'BD-HORAIRE'!$A$3:$G$544,3,FALSE)="","",VLOOKUP(AZ52,'BD-HORAIRE'!$A$3:$G$544,3,FALSE))</f>
        <v>#N/A</v>
      </c>
      <c r="AW52" s="63" t="e">
        <f>IF(VLOOKUP(AZ52,'BD-HORAIRE'!$A$3:$G$544,4,FALSE)="","",VLOOKUP(AZ52,'BD-HORAIRE'!$A$3:$G$544,4,FALSE))</f>
        <v>#N/A</v>
      </c>
      <c r="AX52" s="63" t="e">
        <f>IF(VLOOKUP(AZ52,'BD-HORAIRE'!$A$3:$G$544,5,FALSE)="","",VLOOKUP(AZ52,'BD-HORAIRE'!$A$3:$G$544,5,FALSE))</f>
        <v>#N/A</v>
      </c>
      <c r="AY52" s="63" t="e">
        <f>IF(VLOOKUP(AZ52,'BD-HORAIRE'!$A$3:$G$544,6,FALSE)="","",VLOOKUP(AZ52,'BD-HORAIRE'!$A$3:$G$544,6,FALSE))</f>
        <v>#N/A</v>
      </c>
      <c r="AZ52" s="76"/>
      <c r="BA52" s="135"/>
      <c r="BB52" s="136" t="e">
        <f>IF(BA52="",VLOOKUP(AZ52,'BD-HORAIRE'!$A$3:$B$544,2,FALSE),VLOOKUP(AZ52,'BD-HORAIRE'!$A$3:$B$544,2,FALSE)+BA52)</f>
        <v>#N/A</v>
      </c>
      <c r="BC52" s="92" t="e">
        <f>IF(VLOOKUP(AZ52,'BD-HORAIRE'!$A$3:$J$544,9,FALSE)="","",VLOOKUP(AZ52,'BD-HORAIRE'!$A$3:$J$544,9,FALSE))</f>
        <v>#N/A</v>
      </c>
      <c r="BD52" s="92" t="e">
        <f>IF(VLOOKUP(AZ52,'BD-HORAIRE'!$A$3:$J$544,10,FALSE)="","",VLOOKUP(AZ52,'BD-HORAIRE'!$A$3:$J$544,10,FALSE))</f>
        <v>#N/A</v>
      </c>
      <c r="BE52" s="62" t="e">
        <f>IF(VLOOKUP(BI52,'BD-HORAIRE'!$A$3:$G$544,3,FALSE)="","",VLOOKUP(BI52,'BD-HORAIRE'!$A$3:$G$544,3,FALSE))</f>
        <v>#N/A</v>
      </c>
      <c r="BF52" s="63" t="e">
        <f>IF(VLOOKUP(BI52,'BD-HORAIRE'!$A$3:$G$544,4,FALSE)="","",VLOOKUP(BI52,'BD-HORAIRE'!$A$3:$G$544,4,FALSE))</f>
        <v>#N/A</v>
      </c>
      <c r="BG52" s="63" t="e">
        <f>IF(VLOOKUP(BI52,'BD-HORAIRE'!$A$3:$G$544,5,FALSE)="","",VLOOKUP(BI52,'BD-HORAIRE'!$A$3:$G$544,5,FALSE))</f>
        <v>#N/A</v>
      </c>
      <c r="BH52" s="63" t="e">
        <f>IF(VLOOKUP(BI52,'BD-HORAIRE'!$A$3:$G$544,6,FALSE)="","",VLOOKUP(BI52,'BD-HORAIRE'!$A$3:$G$544,6,FALSE))</f>
        <v>#N/A</v>
      </c>
      <c r="BI52" s="76"/>
      <c r="BJ52" s="135"/>
      <c r="BK52" s="136" t="e">
        <f>IF(BJ52="",VLOOKUP(BI52,'BD-HORAIRE'!$A$3:$B$544,2,FALSE),VLOOKUP(BI52,'BD-HORAIRE'!$A$3:$B$544,2,FALSE)+BJ52)</f>
        <v>#N/A</v>
      </c>
      <c r="BL52" s="92" t="e">
        <f>IF(VLOOKUP(BI52,'BD-HORAIRE'!$A$3:$J$544,9,FALSE)="","",VLOOKUP(BI52,'BD-HORAIRE'!$A$3:$J$544,9,FALSE))</f>
        <v>#N/A</v>
      </c>
      <c r="BM52" s="92" t="e">
        <f>IF(VLOOKUP(BI52,'BD-HORAIRE'!$A$3:$J$544,10,FALSE)="","",VLOOKUP(BI52,'BD-HORAIRE'!$A$3:$J$544,10,FALSE))</f>
        <v>#N/A</v>
      </c>
      <c r="BN52" s="44" t="e">
        <f t="shared" si="1"/>
        <v>#N/A</v>
      </c>
      <c r="BO52" s="87"/>
      <c r="BP52" s="139"/>
      <c r="BQ52" s="140"/>
      <c r="BR52" s="88"/>
    </row>
    <row r="53" spans="1:70" s="13" customFormat="1" ht="27" customHeight="1">
      <c r="A53" s="73" t="s">
        <v>29</v>
      </c>
      <c r="B53" s="111" t="s">
        <v>29</v>
      </c>
      <c r="C53" s="62" t="e">
        <f>IF(VLOOKUP(G53,'BD-HORAIRE'!$A$3:$G$544,3,FALSE)="","",VLOOKUP(G53,'BD-HORAIRE'!$A$3:$G$544,3,FALSE))</f>
        <v>#N/A</v>
      </c>
      <c r="D53" s="63" t="e">
        <f>IF(VLOOKUP(G53,'BD-HORAIRE'!$A$3:$G$544,4,FALSE)="","",VLOOKUP(G53,'BD-HORAIRE'!$A$3:$G$544,4,FALSE))</f>
        <v>#N/A</v>
      </c>
      <c r="E53" s="63" t="e">
        <f>IF(VLOOKUP(G53,'BD-HORAIRE'!$A$3:$G$544,5,FALSE)="","",VLOOKUP(G53,'BD-HORAIRE'!$A$3:$G$544,5,FALSE))</f>
        <v>#N/A</v>
      </c>
      <c r="F53" s="63" t="e">
        <f>IF(VLOOKUP(G53,'BD-HORAIRE'!$A$3:$G$544,6,FALSE)="","",VLOOKUP(G53,'BD-HORAIRE'!$A$3:$G$544,6,FALSE))</f>
        <v>#N/A</v>
      </c>
      <c r="G53" s="133"/>
      <c r="H53" s="135"/>
      <c r="I53" s="136" t="e">
        <f>IF(H53="",VLOOKUP(G53,'BD-HORAIRE'!$A$3:$B$544,2,FALSE),VLOOKUP(G53,'BD-HORAIRE'!$A$3:$B$544,2,FALSE)+H53)</f>
        <v>#N/A</v>
      </c>
      <c r="J53" s="92" t="e">
        <f>IF(VLOOKUP(G53,'BD-HORAIRE'!$A$3:$J$544,9,FALSE)="","",VLOOKUP(G53,'BD-HORAIRE'!$A$3:$J$544,9,FALSE))</f>
        <v>#N/A</v>
      </c>
      <c r="K53" s="92" t="e">
        <f>IF(VLOOKUP(G53,'BD-HORAIRE'!$A$3:$J$544,10,FALSE)="","",VLOOKUP(G53,'BD-HORAIRE'!$A$3:$J$544,10,FALSE))</f>
        <v>#N/A</v>
      </c>
      <c r="L53" s="62" t="e">
        <f>IF(VLOOKUP(P53,'BD-HORAIRE'!$A$3:$G$544,3,FALSE)="","",VLOOKUP(P53,'BD-HORAIRE'!$A$3:$G$544,3,FALSE))</f>
        <v>#N/A</v>
      </c>
      <c r="M53" s="63" t="e">
        <f>IF(VLOOKUP(P53,'BD-HORAIRE'!$A$3:$G$544,4,FALSE)="","",VLOOKUP(P53,'BD-HORAIRE'!$A$3:$G$544,4,FALSE))</f>
        <v>#N/A</v>
      </c>
      <c r="N53" s="63" t="e">
        <f>IF(VLOOKUP(P53,'BD-HORAIRE'!$A$3:$G$544,5,FALSE)="","",VLOOKUP(P53,'BD-HORAIRE'!$A$3:$G$544,5,FALSE))</f>
        <v>#N/A</v>
      </c>
      <c r="O53" s="63" t="e">
        <f>IF(VLOOKUP(P53,'BD-HORAIRE'!$A$3:$G$544,6,FALSE)="","",VLOOKUP(P53,'BD-HORAIRE'!$A$3:$G$544,6,FALSE))</f>
        <v>#N/A</v>
      </c>
      <c r="P53" s="76"/>
      <c r="Q53" s="135"/>
      <c r="R53" s="136" t="e">
        <f>IF(Q53="",VLOOKUP(P53,'BD-HORAIRE'!$A$3:$B$544,2,FALSE),VLOOKUP(P53,'BD-HORAIRE'!$A$3:$B$544,2,FALSE)+Q53)</f>
        <v>#N/A</v>
      </c>
      <c r="S53" s="92" t="e">
        <f>IF(VLOOKUP(P53,'BD-HORAIRE'!$A$3:$J$544,9,FALSE)="","",VLOOKUP(P53,'BD-HORAIRE'!$A$3:$J$544,9,FALSE))</f>
        <v>#N/A</v>
      </c>
      <c r="T53" s="92" t="e">
        <f>IF(VLOOKUP(P53,'BD-HORAIRE'!$A$3:$J$544,10,FALSE)="","",VLOOKUP(P53,'BD-HORAIRE'!$A$3:$J$544,10,FALSE))</f>
        <v>#N/A</v>
      </c>
      <c r="U53" s="62" t="e">
        <f>IF(VLOOKUP(Y53,'BD-HORAIRE'!$A$3:$G$544,3,FALSE)="","",VLOOKUP(Y53,'BD-HORAIRE'!$A$3:$G$544,3,FALSE))</f>
        <v>#N/A</v>
      </c>
      <c r="V53" s="63" t="e">
        <f>IF(VLOOKUP(Y53,'BD-HORAIRE'!$A$3:$G$544,4,FALSE)="","",VLOOKUP(Y53,'BD-HORAIRE'!$A$3:$G$544,4,FALSE))</f>
        <v>#N/A</v>
      </c>
      <c r="W53" s="63" t="e">
        <f>IF(VLOOKUP(Y53,'BD-HORAIRE'!$A$3:$G$544,5,FALSE)="","",VLOOKUP(Y53,'BD-HORAIRE'!$A$3:$G$544,5,FALSE))</f>
        <v>#N/A</v>
      </c>
      <c r="X53" s="63" t="e">
        <f>IF(VLOOKUP(Y53,'BD-HORAIRE'!$A$3:$G$544,6,FALSE)="","",VLOOKUP(Y53,'BD-HORAIRE'!$A$3:$G$544,6,FALSE))</f>
        <v>#N/A</v>
      </c>
      <c r="Y53" s="76"/>
      <c r="Z53" s="135"/>
      <c r="AA53" s="136" t="e">
        <f>IF(Z53="",VLOOKUP(Y53,'BD-HORAIRE'!$A$3:$B$544,2,FALSE),VLOOKUP(Y53,'BD-HORAIRE'!$A$3:$B$544,2,FALSE)+Z53)</f>
        <v>#N/A</v>
      </c>
      <c r="AB53" s="92" t="e">
        <f>IF(VLOOKUP(Y53,'BD-HORAIRE'!$A$3:$J$544,9,FALSE)="","",VLOOKUP(Y53,'BD-HORAIRE'!$A$3:$J$544,9,FALSE))</f>
        <v>#N/A</v>
      </c>
      <c r="AC53" s="92" t="e">
        <f>IF(VLOOKUP(Y53,'BD-HORAIRE'!$A$3:$J$544,10,FALSE)="","",VLOOKUP(Y53,'BD-HORAIRE'!$A$3:$J$544,10,FALSE))</f>
        <v>#N/A</v>
      </c>
      <c r="AD53" s="62" t="e">
        <f>IF(VLOOKUP(AH53,'BD-HORAIRE'!$A$3:$G$544,3,FALSE)="","",VLOOKUP(AH53,'BD-HORAIRE'!$A$3:$G$544,3,FALSE))</f>
        <v>#N/A</v>
      </c>
      <c r="AE53" s="63" t="e">
        <f>IF(VLOOKUP(AH53,'BD-HORAIRE'!$A$3:$G$544,4,FALSE)="","",VLOOKUP(AH53,'BD-HORAIRE'!$A$3:$G$544,4,FALSE))</f>
        <v>#N/A</v>
      </c>
      <c r="AF53" s="63" t="e">
        <f>IF(VLOOKUP(AH53,'BD-HORAIRE'!$A$3:$G$544,5,FALSE)="","",VLOOKUP(AH53,'BD-HORAIRE'!$A$3:$G$544,5,FALSE))</f>
        <v>#N/A</v>
      </c>
      <c r="AG53" s="63" t="e">
        <f>IF(VLOOKUP(AH53,'BD-HORAIRE'!$A$3:$G$544,6,FALSE)="","",VLOOKUP(AH53,'BD-HORAIRE'!$A$3:$G$544,6,FALSE))</f>
        <v>#N/A</v>
      </c>
      <c r="AH53" s="76"/>
      <c r="AI53" s="135"/>
      <c r="AJ53" s="136" t="e">
        <f>IF(AI53="",VLOOKUP(AH53,'BD-HORAIRE'!$A$3:$B$544,2,FALSE),VLOOKUP(AH53,'BD-HORAIRE'!$A$3:$B$544,2,FALSE)+AI53)</f>
        <v>#N/A</v>
      </c>
      <c r="AK53" s="92" t="e">
        <f>IF(VLOOKUP(AH53,'BD-HORAIRE'!$A$3:$J$544,9,FALSE)="","",VLOOKUP(AH53,'BD-HORAIRE'!$A$3:$J$544,9,FALSE))</f>
        <v>#N/A</v>
      </c>
      <c r="AL53" s="92" t="e">
        <f>IF(VLOOKUP(AH53,'BD-HORAIRE'!$A$3:$J$544,10,FALSE)="","",VLOOKUP(AH53,'BD-HORAIRE'!$A$3:$J$544,10,FALSE))</f>
        <v>#N/A</v>
      </c>
      <c r="AM53" s="62" t="e">
        <f>IF(VLOOKUP(AQ53,'BD-HORAIRE'!$A$3:$G$544,3,FALSE)="","",VLOOKUP(AQ53,'BD-HORAIRE'!$A$3:$G$544,3,FALSE))</f>
        <v>#N/A</v>
      </c>
      <c r="AN53" s="63" t="e">
        <f>IF(VLOOKUP(AQ53,'BD-HORAIRE'!$A$3:$G$544,4,FALSE)="","",VLOOKUP(AQ53,'BD-HORAIRE'!$A$3:$G$544,4,FALSE))</f>
        <v>#N/A</v>
      </c>
      <c r="AO53" s="63" t="e">
        <f>IF(VLOOKUP(AQ53,'BD-HORAIRE'!$A$3:$G$544,5,FALSE)="","",VLOOKUP(AQ53,'BD-HORAIRE'!$A$3:$G$544,5,FALSE))</f>
        <v>#N/A</v>
      </c>
      <c r="AP53" s="63" t="e">
        <f>IF(VLOOKUP(AQ53,'BD-HORAIRE'!$A$3:$G$544,6,FALSE)="","",VLOOKUP(AQ53,'BD-HORAIRE'!$A$3:$G$544,6,FALSE))</f>
        <v>#N/A</v>
      </c>
      <c r="AQ53" s="76"/>
      <c r="AR53" s="135"/>
      <c r="AS53" s="136" t="e">
        <f>IF(AR53="",VLOOKUP(AQ53,'BD-HORAIRE'!$A$3:$B$544,2,FALSE),VLOOKUP(AQ53,'BD-HORAIRE'!$A$3:$B$544,2,FALSE)+AR53)</f>
        <v>#N/A</v>
      </c>
      <c r="AT53" s="92" t="e">
        <f>IF(VLOOKUP(AQ53,'BD-HORAIRE'!$A$3:$J$544,9,FALSE)="","",VLOOKUP(AQ53,'BD-HORAIRE'!$A$3:$J$544,9,FALSE))</f>
        <v>#N/A</v>
      </c>
      <c r="AU53" s="92" t="e">
        <f>IF(VLOOKUP(AQ53,'BD-HORAIRE'!$A$3:$J$544,10,FALSE)="","",VLOOKUP(AQ53,'BD-HORAIRE'!$A$3:$J$544,10,FALSE))</f>
        <v>#N/A</v>
      </c>
      <c r="AV53" s="62" t="e">
        <f>IF(VLOOKUP(AZ53,'BD-HORAIRE'!$A$3:$G$544,3,FALSE)="","",VLOOKUP(AZ53,'BD-HORAIRE'!$A$3:$G$544,3,FALSE))</f>
        <v>#N/A</v>
      </c>
      <c r="AW53" s="63" t="e">
        <f>IF(VLOOKUP(AZ53,'BD-HORAIRE'!$A$3:$G$544,4,FALSE)="","",VLOOKUP(AZ53,'BD-HORAIRE'!$A$3:$G$544,4,FALSE))</f>
        <v>#N/A</v>
      </c>
      <c r="AX53" s="63" t="e">
        <f>IF(VLOOKUP(AZ53,'BD-HORAIRE'!$A$3:$G$544,5,FALSE)="","",VLOOKUP(AZ53,'BD-HORAIRE'!$A$3:$G$544,5,FALSE))</f>
        <v>#N/A</v>
      </c>
      <c r="AY53" s="63" t="e">
        <f>IF(VLOOKUP(AZ53,'BD-HORAIRE'!$A$3:$G$544,6,FALSE)="","",VLOOKUP(AZ53,'BD-HORAIRE'!$A$3:$G$544,6,FALSE))</f>
        <v>#N/A</v>
      </c>
      <c r="AZ53" s="76"/>
      <c r="BA53" s="135"/>
      <c r="BB53" s="136" t="e">
        <f>IF(BA53="",VLOOKUP(AZ53,'BD-HORAIRE'!$A$3:$B$544,2,FALSE),VLOOKUP(AZ53,'BD-HORAIRE'!$A$3:$B$544,2,FALSE)+BA53)</f>
        <v>#N/A</v>
      </c>
      <c r="BC53" s="92" t="e">
        <f>IF(VLOOKUP(AZ53,'BD-HORAIRE'!$A$3:$J$544,9,FALSE)="","",VLOOKUP(AZ53,'BD-HORAIRE'!$A$3:$J$544,9,FALSE))</f>
        <v>#N/A</v>
      </c>
      <c r="BD53" s="92" t="e">
        <f>IF(VLOOKUP(AZ53,'BD-HORAIRE'!$A$3:$J$544,10,FALSE)="","",VLOOKUP(AZ53,'BD-HORAIRE'!$A$3:$J$544,10,FALSE))</f>
        <v>#N/A</v>
      </c>
      <c r="BE53" s="62" t="e">
        <f>IF(VLOOKUP(BI53,'BD-HORAIRE'!$A$3:$G$544,3,FALSE)="","",VLOOKUP(BI53,'BD-HORAIRE'!$A$3:$G$544,3,FALSE))</f>
        <v>#N/A</v>
      </c>
      <c r="BF53" s="63" t="e">
        <f>IF(VLOOKUP(BI53,'BD-HORAIRE'!$A$3:$G$544,4,FALSE)="","",VLOOKUP(BI53,'BD-HORAIRE'!$A$3:$G$544,4,FALSE))</f>
        <v>#N/A</v>
      </c>
      <c r="BG53" s="63" t="e">
        <f>IF(VLOOKUP(BI53,'BD-HORAIRE'!$A$3:$G$544,5,FALSE)="","",VLOOKUP(BI53,'BD-HORAIRE'!$A$3:$G$544,5,FALSE))</f>
        <v>#N/A</v>
      </c>
      <c r="BH53" s="63" t="e">
        <f>IF(VLOOKUP(BI53,'BD-HORAIRE'!$A$3:$G$544,6,FALSE)="","",VLOOKUP(BI53,'BD-HORAIRE'!$A$3:$G$544,6,FALSE))</f>
        <v>#N/A</v>
      </c>
      <c r="BI53" s="76"/>
      <c r="BJ53" s="135"/>
      <c r="BK53" s="136" t="e">
        <f>IF(BJ53="",VLOOKUP(BI53,'BD-HORAIRE'!$A$3:$B$544,2,FALSE),VLOOKUP(BI53,'BD-HORAIRE'!$A$3:$B$544,2,FALSE)+BJ53)</f>
        <v>#N/A</v>
      </c>
      <c r="BL53" s="92" t="e">
        <f>IF(VLOOKUP(BI53,'BD-HORAIRE'!$A$3:$J$544,9,FALSE)="","",VLOOKUP(BI53,'BD-HORAIRE'!$A$3:$J$544,9,FALSE))</f>
        <v>#N/A</v>
      </c>
      <c r="BM53" s="92" t="e">
        <f>IF(VLOOKUP(BI53,'BD-HORAIRE'!$A$3:$J$544,10,FALSE)="","",VLOOKUP(BI53,'BD-HORAIRE'!$A$3:$J$544,10,FALSE))</f>
        <v>#N/A</v>
      </c>
      <c r="BN53" s="44" t="e">
        <f t="shared" si="1"/>
        <v>#N/A</v>
      </c>
      <c r="BO53" s="87"/>
      <c r="BP53" s="139"/>
      <c r="BQ53" s="140"/>
      <c r="BR53" s="88"/>
    </row>
    <row r="54" spans="1:70" s="13" customFormat="1" ht="27" customHeight="1">
      <c r="A54" s="73" t="s">
        <v>30</v>
      </c>
      <c r="B54" s="111" t="s">
        <v>30</v>
      </c>
      <c r="C54" s="62" t="e">
        <f>IF(VLOOKUP(G54,'BD-HORAIRE'!$A$3:$G$544,3,FALSE)="","",VLOOKUP(G54,'BD-HORAIRE'!$A$3:$G$544,3,FALSE))</f>
        <v>#N/A</v>
      </c>
      <c r="D54" s="63" t="e">
        <f>IF(VLOOKUP(G54,'BD-HORAIRE'!$A$3:$G$544,4,FALSE)="","",VLOOKUP(G54,'BD-HORAIRE'!$A$3:$G$544,4,FALSE))</f>
        <v>#N/A</v>
      </c>
      <c r="E54" s="63" t="e">
        <f>IF(VLOOKUP(G54,'BD-HORAIRE'!$A$3:$G$544,5,FALSE)="","",VLOOKUP(G54,'BD-HORAIRE'!$A$3:$G$544,5,FALSE))</f>
        <v>#N/A</v>
      </c>
      <c r="F54" s="63" t="e">
        <f>IF(VLOOKUP(G54,'BD-HORAIRE'!$A$3:$G$544,6,FALSE)="","",VLOOKUP(G54,'BD-HORAIRE'!$A$3:$G$544,6,FALSE))</f>
        <v>#N/A</v>
      </c>
      <c r="G54" s="133"/>
      <c r="H54" s="135"/>
      <c r="I54" s="136" t="e">
        <f>IF(H54="",VLOOKUP(G54,'BD-HORAIRE'!$A$3:$B$544,2,FALSE),VLOOKUP(G54,'BD-HORAIRE'!$A$3:$B$544,2,FALSE)+H54)</f>
        <v>#N/A</v>
      </c>
      <c r="J54" s="92" t="e">
        <f>IF(VLOOKUP(G54,'BD-HORAIRE'!$A$3:$J$544,9,FALSE)="","",VLOOKUP(G54,'BD-HORAIRE'!$A$3:$J$544,9,FALSE))</f>
        <v>#N/A</v>
      </c>
      <c r="K54" s="92" t="e">
        <f>IF(VLOOKUP(G54,'BD-HORAIRE'!$A$3:$J$544,10,FALSE)="","",VLOOKUP(G54,'BD-HORAIRE'!$A$3:$J$544,10,FALSE))</f>
        <v>#N/A</v>
      </c>
      <c r="L54" s="62" t="e">
        <f>IF(VLOOKUP(P54,'BD-HORAIRE'!$A$3:$G$544,3,FALSE)="","",VLOOKUP(P54,'BD-HORAIRE'!$A$3:$G$544,3,FALSE))</f>
        <v>#N/A</v>
      </c>
      <c r="M54" s="63" t="e">
        <f>IF(VLOOKUP(P54,'BD-HORAIRE'!$A$3:$G$544,4,FALSE)="","",VLOOKUP(P54,'BD-HORAIRE'!$A$3:$G$544,4,FALSE))</f>
        <v>#N/A</v>
      </c>
      <c r="N54" s="63" t="e">
        <f>IF(VLOOKUP(P54,'BD-HORAIRE'!$A$3:$G$544,5,FALSE)="","",VLOOKUP(P54,'BD-HORAIRE'!$A$3:$G$544,5,FALSE))</f>
        <v>#N/A</v>
      </c>
      <c r="O54" s="63" t="e">
        <f>IF(VLOOKUP(P54,'BD-HORAIRE'!$A$3:$G$544,6,FALSE)="","",VLOOKUP(P54,'BD-HORAIRE'!$A$3:$G$544,6,FALSE))</f>
        <v>#N/A</v>
      </c>
      <c r="P54" s="76"/>
      <c r="Q54" s="135"/>
      <c r="R54" s="136" t="e">
        <f>IF(Q54="",VLOOKUP(P54,'BD-HORAIRE'!$A$3:$B$544,2,FALSE),VLOOKUP(P54,'BD-HORAIRE'!$A$3:$B$544,2,FALSE)+Q54)</f>
        <v>#N/A</v>
      </c>
      <c r="S54" s="92" t="e">
        <f>IF(VLOOKUP(P54,'BD-HORAIRE'!$A$3:$J$544,9,FALSE)="","",VLOOKUP(P54,'BD-HORAIRE'!$A$3:$J$544,9,FALSE))</f>
        <v>#N/A</v>
      </c>
      <c r="T54" s="92" t="e">
        <f>IF(VLOOKUP(P54,'BD-HORAIRE'!$A$3:$J$544,10,FALSE)="","",VLOOKUP(P54,'BD-HORAIRE'!$A$3:$J$544,10,FALSE))</f>
        <v>#N/A</v>
      </c>
      <c r="U54" s="62" t="e">
        <f>IF(VLOOKUP(Y54,'BD-HORAIRE'!$A$3:$G$544,3,FALSE)="","",VLOOKUP(Y54,'BD-HORAIRE'!$A$3:$G$544,3,FALSE))</f>
        <v>#N/A</v>
      </c>
      <c r="V54" s="63" t="e">
        <f>IF(VLOOKUP(Y54,'BD-HORAIRE'!$A$3:$G$544,4,FALSE)="","",VLOOKUP(Y54,'BD-HORAIRE'!$A$3:$G$544,4,FALSE))</f>
        <v>#N/A</v>
      </c>
      <c r="W54" s="63" t="e">
        <f>IF(VLOOKUP(Y54,'BD-HORAIRE'!$A$3:$G$544,5,FALSE)="","",VLOOKUP(Y54,'BD-HORAIRE'!$A$3:$G$544,5,FALSE))</f>
        <v>#N/A</v>
      </c>
      <c r="X54" s="63" t="e">
        <f>IF(VLOOKUP(Y54,'BD-HORAIRE'!$A$3:$G$544,6,FALSE)="","",VLOOKUP(Y54,'BD-HORAIRE'!$A$3:$G$544,6,FALSE))</f>
        <v>#N/A</v>
      </c>
      <c r="Y54" s="76"/>
      <c r="Z54" s="135"/>
      <c r="AA54" s="136" t="e">
        <f>IF(Z54="",VLOOKUP(Y54,'BD-HORAIRE'!$A$3:$B$544,2,FALSE),VLOOKUP(Y54,'BD-HORAIRE'!$A$3:$B$544,2,FALSE)+Z54)</f>
        <v>#N/A</v>
      </c>
      <c r="AB54" s="92" t="e">
        <f>IF(VLOOKUP(Y54,'BD-HORAIRE'!$A$3:$J$544,9,FALSE)="","",VLOOKUP(Y54,'BD-HORAIRE'!$A$3:$J$544,9,FALSE))</f>
        <v>#N/A</v>
      </c>
      <c r="AC54" s="92" t="e">
        <f>IF(VLOOKUP(Y54,'BD-HORAIRE'!$A$3:$J$544,10,FALSE)="","",VLOOKUP(Y54,'BD-HORAIRE'!$A$3:$J$544,10,FALSE))</f>
        <v>#N/A</v>
      </c>
      <c r="AD54" s="62" t="e">
        <f>IF(VLOOKUP(AH54,'BD-HORAIRE'!$A$3:$G$544,3,FALSE)="","",VLOOKUP(AH54,'BD-HORAIRE'!$A$3:$G$544,3,FALSE))</f>
        <v>#N/A</v>
      </c>
      <c r="AE54" s="63" t="e">
        <f>IF(VLOOKUP(AH54,'BD-HORAIRE'!$A$3:$G$544,4,FALSE)="","",VLOOKUP(AH54,'BD-HORAIRE'!$A$3:$G$544,4,FALSE))</f>
        <v>#N/A</v>
      </c>
      <c r="AF54" s="63" t="e">
        <f>IF(VLOOKUP(AH54,'BD-HORAIRE'!$A$3:$G$544,5,FALSE)="","",VLOOKUP(AH54,'BD-HORAIRE'!$A$3:$G$544,5,FALSE))</f>
        <v>#N/A</v>
      </c>
      <c r="AG54" s="63" t="e">
        <f>IF(VLOOKUP(AH54,'BD-HORAIRE'!$A$3:$G$544,6,FALSE)="","",VLOOKUP(AH54,'BD-HORAIRE'!$A$3:$G$544,6,FALSE))</f>
        <v>#N/A</v>
      </c>
      <c r="AH54" s="76"/>
      <c r="AI54" s="135"/>
      <c r="AJ54" s="136" t="e">
        <f>IF(AI54="",VLOOKUP(AH54,'BD-HORAIRE'!$A$3:$B$544,2,FALSE),VLOOKUP(AH54,'BD-HORAIRE'!$A$3:$B$544,2,FALSE)+AI54)</f>
        <v>#N/A</v>
      </c>
      <c r="AK54" s="92" t="e">
        <f>IF(VLOOKUP(AH54,'BD-HORAIRE'!$A$3:$J$544,9,FALSE)="","",VLOOKUP(AH54,'BD-HORAIRE'!$A$3:$J$544,9,FALSE))</f>
        <v>#N/A</v>
      </c>
      <c r="AL54" s="92" t="e">
        <f>IF(VLOOKUP(AH54,'BD-HORAIRE'!$A$3:$J$544,10,FALSE)="","",VLOOKUP(AH54,'BD-HORAIRE'!$A$3:$J$544,10,FALSE))</f>
        <v>#N/A</v>
      </c>
      <c r="AM54" s="62" t="e">
        <f>IF(VLOOKUP(AQ54,'BD-HORAIRE'!$A$3:$G$544,3,FALSE)="","",VLOOKUP(AQ54,'BD-HORAIRE'!$A$3:$G$544,3,FALSE))</f>
        <v>#N/A</v>
      </c>
      <c r="AN54" s="63" t="e">
        <f>IF(VLOOKUP(AQ54,'BD-HORAIRE'!$A$3:$G$544,4,FALSE)="","",VLOOKUP(AQ54,'BD-HORAIRE'!$A$3:$G$544,4,FALSE))</f>
        <v>#N/A</v>
      </c>
      <c r="AO54" s="63" t="e">
        <f>IF(VLOOKUP(AQ54,'BD-HORAIRE'!$A$3:$G$544,5,FALSE)="","",VLOOKUP(AQ54,'BD-HORAIRE'!$A$3:$G$544,5,FALSE))</f>
        <v>#N/A</v>
      </c>
      <c r="AP54" s="63" t="e">
        <f>IF(VLOOKUP(AQ54,'BD-HORAIRE'!$A$3:$G$544,6,FALSE)="","",VLOOKUP(AQ54,'BD-HORAIRE'!$A$3:$G$544,6,FALSE))</f>
        <v>#N/A</v>
      </c>
      <c r="AQ54" s="76"/>
      <c r="AR54" s="135"/>
      <c r="AS54" s="136" t="e">
        <f>IF(AR54="",VLOOKUP(AQ54,'BD-HORAIRE'!$A$3:$B$544,2,FALSE),VLOOKUP(AQ54,'BD-HORAIRE'!$A$3:$B$544,2,FALSE)+AR54)</f>
        <v>#N/A</v>
      </c>
      <c r="AT54" s="92" t="e">
        <f>IF(VLOOKUP(AQ54,'BD-HORAIRE'!$A$3:$J$544,9,FALSE)="","",VLOOKUP(AQ54,'BD-HORAIRE'!$A$3:$J$544,9,FALSE))</f>
        <v>#N/A</v>
      </c>
      <c r="AU54" s="92" t="e">
        <f>IF(VLOOKUP(AQ54,'BD-HORAIRE'!$A$3:$J$544,10,FALSE)="","",VLOOKUP(AQ54,'BD-HORAIRE'!$A$3:$J$544,10,FALSE))</f>
        <v>#N/A</v>
      </c>
      <c r="AV54" s="62" t="e">
        <f>IF(VLOOKUP(AZ54,'BD-HORAIRE'!$A$3:$G$544,3,FALSE)="","",VLOOKUP(AZ54,'BD-HORAIRE'!$A$3:$G$544,3,FALSE))</f>
        <v>#N/A</v>
      </c>
      <c r="AW54" s="63" t="e">
        <f>IF(VLOOKUP(AZ54,'BD-HORAIRE'!$A$3:$G$544,4,FALSE)="","",VLOOKUP(AZ54,'BD-HORAIRE'!$A$3:$G$544,4,FALSE))</f>
        <v>#N/A</v>
      </c>
      <c r="AX54" s="63" t="e">
        <f>IF(VLOOKUP(AZ54,'BD-HORAIRE'!$A$3:$G$544,5,FALSE)="","",VLOOKUP(AZ54,'BD-HORAIRE'!$A$3:$G$544,5,FALSE))</f>
        <v>#N/A</v>
      </c>
      <c r="AY54" s="63" t="e">
        <f>IF(VLOOKUP(AZ54,'BD-HORAIRE'!$A$3:$G$544,6,FALSE)="","",VLOOKUP(AZ54,'BD-HORAIRE'!$A$3:$G$544,6,FALSE))</f>
        <v>#N/A</v>
      </c>
      <c r="AZ54" s="76"/>
      <c r="BA54" s="135"/>
      <c r="BB54" s="136" t="e">
        <f>IF(BA54="",VLOOKUP(AZ54,'BD-HORAIRE'!$A$3:$B$544,2,FALSE),VLOOKUP(AZ54,'BD-HORAIRE'!$A$3:$B$544,2,FALSE)+BA54)</f>
        <v>#N/A</v>
      </c>
      <c r="BC54" s="92" t="e">
        <f>IF(VLOOKUP(AZ54,'BD-HORAIRE'!$A$3:$J$544,9,FALSE)="","",VLOOKUP(AZ54,'BD-HORAIRE'!$A$3:$J$544,9,FALSE))</f>
        <v>#N/A</v>
      </c>
      <c r="BD54" s="92" t="e">
        <f>IF(VLOOKUP(AZ54,'BD-HORAIRE'!$A$3:$J$544,10,FALSE)="","",VLOOKUP(AZ54,'BD-HORAIRE'!$A$3:$J$544,10,FALSE))</f>
        <v>#N/A</v>
      </c>
      <c r="BE54" s="62" t="e">
        <f>IF(VLOOKUP(BI54,'BD-HORAIRE'!$A$3:$G$544,3,FALSE)="","",VLOOKUP(BI54,'BD-HORAIRE'!$A$3:$G$544,3,FALSE))</f>
        <v>#N/A</v>
      </c>
      <c r="BF54" s="63" t="e">
        <f>IF(VLOOKUP(BI54,'BD-HORAIRE'!$A$3:$G$544,4,FALSE)="","",VLOOKUP(BI54,'BD-HORAIRE'!$A$3:$G$544,4,FALSE))</f>
        <v>#N/A</v>
      </c>
      <c r="BG54" s="63" t="e">
        <f>IF(VLOOKUP(BI54,'BD-HORAIRE'!$A$3:$G$544,5,FALSE)="","",VLOOKUP(BI54,'BD-HORAIRE'!$A$3:$G$544,5,FALSE))</f>
        <v>#N/A</v>
      </c>
      <c r="BH54" s="63" t="e">
        <f>IF(VLOOKUP(BI54,'BD-HORAIRE'!$A$3:$G$544,6,FALSE)="","",VLOOKUP(BI54,'BD-HORAIRE'!$A$3:$G$544,6,FALSE))</f>
        <v>#N/A</v>
      </c>
      <c r="BI54" s="76"/>
      <c r="BJ54" s="135"/>
      <c r="BK54" s="136" t="e">
        <f>IF(BJ54="",VLOOKUP(BI54,'BD-HORAIRE'!$A$3:$B$544,2,FALSE),VLOOKUP(BI54,'BD-HORAIRE'!$A$3:$B$544,2,FALSE)+BJ54)</f>
        <v>#N/A</v>
      </c>
      <c r="BL54" s="92" t="e">
        <f>IF(VLOOKUP(BI54,'BD-HORAIRE'!$A$3:$J$544,9,FALSE)="","",VLOOKUP(BI54,'BD-HORAIRE'!$A$3:$J$544,9,FALSE))</f>
        <v>#N/A</v>
      </c>
      <c r="BM54" s="92" t="e">
        <f>IF(VLOOKUP(BI54,'BD-HORAIRE'!$A$3:$J$544,10,FALSE)="","",VLOOKUP(BI54,'BD-HORAIRE'!$A$3:$J$544,10,FALSE))</f>
        <v>#N/A</v>
      </c>
      <c r="BN54" s="44" t="e">
        <f t="shared" si="1"/>
        <v>#N/A</v>
      </c>
      <c r="BO54" s="87"/>
      <c r="BP54" s="139"/>
      <c r="BQ54" s="140"/>
      <c r="BR54" s="88"/>
    </row>
    <row r="55" spans="1:70" s="13" customFormat="1" ht="27" customHeight="1">
      <c r="A55" s="73" t="s">
        <v>48</v>
      </c>
      <c r="B55" s="111" t="s">
        <v>48</v>
      </c>
      <c r="C55" s="62" t="e">
        <f>IF(VLOOKUP(G55,'BD-HORAIRE'!$A$3:$G$544,3,FALSE)="","",VLOOKUP(G55,'BD-HORAIRE'!$A$3:$G$544,3,FALSE))</f>
        <v>#N/A</v>
      </c>
      <c r="D55" s="63" t="e">
        <f>IF(VLOOKUP(G55,'BD-HORAIRE'!$A$3:$G$544,4,FALSE)="","",VLOOKUP(G55,'BD-HORAIRE'!$A$3:$G$544,4,FALSE))</f>
        <v>#N/A</v>
      </c>
      <c r="E55" s="63" t="e">
        <f>IF(VLOOKUP(G55,'BD-HORAIRE'!$A$3:$G$544,5,FALSE)="","",VLOOKUP(G55,'BD-HORAIRE'!$A$3:$G$544,5,FALSE))</f>
        <v>#N/A</v>
      </c>
      <c r="F55" s="63" t="e">
        <f>IF(VLOOKUP(G55,'BD-HORAIRE'!$A$3:$G$544,6,FALSE)="","",VLOOKUP(G55,'BD-HORAIRE'!$A$3:$G$544,6,FALSE))</f>
        <v>#N/A</v>
      </c>
      <c r="G55" s="133"/>
      <c r="H55" s="135"/>
      <c r="I55" s="136" t="e">
        <f>IF(H55="",VLOOKUP(G55,'BD-HORAIRE'!$A$3:$B$544,2,FALSE),VLOOKUP(G55,'BD-HORAIRE'!$A$3:$B$544,2,FALSE)+H55)</f>
        <v>#N/A</v>
      </c>
      <c r="J55" s="92" t="e">
        <f>IF(VLOOKUP(G55,'BD-HORAIRE'!$A$3:$J$544,9,FALSE)="","",VLOOKUP(G55,'BD-HORAIRE'!$A$3:$J$544,9,FALSE))</f>
        <v>#N/A</v>
      </c>
      <c r="K55" s="92" t="e">
        <f>IF(VLOOKUP(G55,'BD-HORAIRE'!$A$3:$J$544,10,FALSE)="","",VLOOKUP(G55,'BD-HORAIRE'!$A$3:$J$544,10,FALSE))</f>
        <v>#N/A</v>
      </c>
      <c r="L55" s="62" t="e">
        <f>IF(VLOOKUP(P55,'BD-HORAIRE'!$A$3:$G$544,3,FALSE)="","",VLOOKUP(P55,'BD-HORAIRE'!$A$3:$G$544,3,FALSE))</f>
        <v>#N/A</v>
      </c>
      <c r="M55" s="63" t="e">
        <f>IF(VLOOKUP(P55,'BD-HORAIRE'!$A$3:$G$544,4,FALSE)="","",VLOOKUP(P55,'BD-HORAIRE'!$A$3:$G$544,4,FALSE))</f>
        <v>#N/A</v>
      </c>
      <c r="N55" s="63" t="e">
        <f>IF(VLOOKUP(P55,'BD-HORAIRE'!$A$3:$G$544,5,FALSE)="","",VLOOKUP(P55,'BD-HORAIRE'!$A$3:$G$544,5,FALSE))</f>
        <v>#N/A</v>
      </c>
      <c r="O55" s="63" t="e">
        <f>IF(VLOOKUP(P55,'BD-HORAIRE'!$A$3:$G$544,6,FALSE)="","",VLOOKUP(P55,'BD-HORAIRE'!$A$3:$G$544,6,FALSE))</f>
        <v>#N/A</v>
      </c>
      <c r="P55" s="76"/>
      <c r="Q55" s="135"/>
      <c r="R55" s="136" t="e">
        <f>IF(Q55="",VLOOKUP(P55,'BD-HORAIRE'!$A$3:$B$544,2,FALSE),VLOOKUP(P55,'BD-HORAIRE'!$A$3:$B$544,2,FALSE)+Q55)</f>
        <v>#N/A</v>
      </c>
      <c r="S55" s="92" t="e">
        <f>IF(VLOOKUP(P55,'BD-HORAIRE'!$A$3:$J$544,9,FALSE)="","",VLOOKUP(P55,'BD-HORAIRE'!$A$3:$J$544,9,FALSE))</f>
        <v>#N/A</v>
      </c>
      <c r="T55" s="92" t="e">
        <f>IF(VLOOKUP(P55,'BD-HORAIRE'!$A$3:$J$544,10,FALSE)="","",VLOOKUP(P55,'BD-HORAIRE'!$A$3:$J$544,10,FALSE))</f>
        <v>#N/A</v>
      </c>
      <c r="U55" s="62" t="e">
        <f>IF(VLOOKUP(Y55,'BD-HORAIRE'!$A$3:$G$544,3,FALSE)="","",VLOOKUP(Y55,'BD-HORAIRE'!$A$3:$G$544,3,FALSE))</f>
        <v>#N/A</v>
      </c>
      <c r="V55" s="63" t="e">
        <f>IF(VLOOKUP(Y55,'BD-HORAIRE'!$A$3:$G$544,4,FALSE)="","",VLOOKUP(Y55,'BD-HORAIRE'!$A$3:$G$544,4,FALSE))</f>
        <v>#N/A</v>
      </c>
      <c r="W55" s="63" t="e">
        <f>IF(VLOOKUP(Y55,'BD-HORAIRE'!$A$3:$G$544,5,FALSE)="","",VLOOKUP(Y55,'BD-HORAIRE'!$A$3:$G$544,5,FALSE))</f>
        <v>#N/A</v>
      </c>
      <c r="X55" s="63" t="e">
        <f>IF(VLOOKUP(Y55,'BD-HORAIRE'!$A$3:$G$544,6,FALSE)="","",VLOOKUP(Y55,'BD-HORAIRE'!$A$3:$G$544,6,FALSE))</f>
        <v>#N/A</v>
      </c>
      <c r="Y55" s="76"/>
      <c r="Z55" s="135"/>
      <c r="AA55" s="136" t="e">
        <f>IF(Z55="",VLOOKUP(Y55,'BD-HORAIRE'!$A$3:$B$544,2,FALSE),VLOOKUP(Y55,'BD-HORAIRE'!$A$3:$B$544,2,FALSE)+Z55)</f>
        <v>#N/A</v>
      </c>
      <c r="AB55" s="92" t="e">
        <f>IF(VLOOKUP(Y55,'BD-HORAIRE'!$A$3:$J$544,9,FALSE)="","",VLOOKUP(Y55,'BD-HORAIRE'!$A$3:$J$544,9,FALSE))</f>
        <v>#N/A</v>
      </c>
      <c r="AC55" s="92" t="e">
        <f>IF(VLOOKUP(Y55,'BD-HORAIRE'!$A$3:$J$544,10,FALSE)="","",VLOOKUP(Y55,'BD-HORAIRE'!$A$3:$J$544,10,FALSE))</f>
        <v>#N/A</v>
      </c>
      <c r="AD55" s="62" t="e">
        <f>IF(VLOOKUP(AH55,'BD-HORAIRE'!$A$3:$G$544,3,FALSE)="","",VLOOKUP(AH55,'BD-HORAIRE'!$A$3:$G$544,3,FALSE))</f>
        <v>#N/A</v>
      </c>
      <c r="AE55" s="63" t="e">
        <f>IF(VLOOKUP(AH55,'BD-HORAIRE'!$A$3:$G$544,4,FALSE)="","",VLOOKUP(AH55,'BD-HORAIRE'!$A$3:$G$544,4,FALSE))</f>
        <v>#N/A</v>
      </c>
      <c r="AF55" s="63" t="e">
        <f>IF(VLOOKUP(AH55,'BD-HORAIRE'!$A$3:$G$544,5,FALSE)="","",VLOOKUP(AH55,'BD-HORAIRE'!$A$3:$G$544,5,FALSE))</f>
        <v>#N/A</v>
      </c>
      <c r="AG55" s="63" t="e">
        <f>IF(VLOOKUP(AH55,'BD-HORAIRE'!$A$3:$G$544,6,FALSE)="","",VLOOKUP(AH55,'BD-HORAIRE'!$A$3:$G$544,6,FALSE))</f>
        <v>#N/A</v>
      </c>
      <c r="AH55" s="76"/>
      <c r="AI55" s="135"/>
      <c r="AJ55" s="136" t="e">
        <f>IF(AI55="",VLOOKUP(AH55,'BD-HORAIRE'!$A$3:$B$544,2,FALSE),VLOOKUP(AH55,'BD-HORAIRE'!$A$3:$B$544,2,FALSE)+AI55)</f>
        <v>#N/A</v>
      </c>
      <c r="AK55" s="92" t="e">
        <f>IF(VLOOKUP(AH55,'BD-HORAIRE'!$A$3:$J$544,9,FALSE)="","",VLOOKUP(AH55,'BD-HORAIRE'!$A$3:$J$544,9,FALSE))</f>
        <v>#N/A</v>
      </c>
      <c r="AL55" s="92" t="e">
        <f>IF(VLOOKUP(AH55,'BD-HORAIRE'!$A$3:$J$544,10,FALSE)="","",VLOOKUP(AH55,'BD-HORAIRE'!$A$3:$J$544,10,FALSE))</f>
        <v>#N/A</v>
      </c>
      <c r="AM55" s="62" t="e">
        <f>IF(VLOOKUP(AQ55,'BD-HORAIRE'!$A$3:$G$544,3,FALSE)="","",VLOOKUP(AQ55,'BD-HORAIRE'!$A$3:$G$544,3,FALSE))</f>
        <v>#N/A</v>
      </c>
      <c r="AN55" s="63" t="e">
        <f>IF(VLOOKUP(AQ55,'BD-HORAIRE'!$A$3:$G$544,4,FALSE)="","",VLOOKUP(AQ55,'BD-HORAIRE'!$A$3:$G$544,4,FALSE))</f>
        <v>#N/A</v>
      </c>
      <c r="AO55" s="63" t="e">
        <f>IF(VLOOKUP(AQ55,'BD-HORAIRE'!$A$3:$G$544,5,FALSE)="","",VLOOKUP(AQ55,'BD-HORAIRE'!$A$3:$G$544,5,FALSE))</f>
        <v>#N/A</v>
      </c>
      <c r="AP55" s="63" t="e">
        <f>IF(VLOOKUP(AQ55,'BD-HORAIRE'!$A$3:$G$544,6,FALSE)="","",VLOOKUP(AQ55,'BD-HORAIRE'!$A$3:$G$544,6,FALSE))</f>
        <v>#N/A</v>
      </c>
      <c r="AQ55" s="76"/>
      <c r="AR55" s="135"/>
      <c r="AS55" s="136" t="e">
        <f>IF(AR55="",VLOOKUP(AQ55,'BD-HORAIRE'!$A$3:$B$544,2,FALSE),VLOOKUP(AQ55,'BD-HORAIRE'!$A$3:$B$544,2,FALSE)+AR55)</f>
        <v>#N/A</v>
      </c>
      <c r="AT55" s="92" t="e">
        <f>IF(VLOOKUP(AQ55,'BD-HORAIRE'!$A$3:$J$544,9,FALSE)="","",VLOOKUP(AQ55,'BD-HORAIRE'!$A$3:$J$544,9,FALSE))</f>
        <v>#N/A</v>
      </c>
      <c r="AU55" s="92" t="e">
        <f>IF(VLOOKUP(AQ55,'BD-HORAIRE'!$A$3:$J$544,10,FALSE)="","",VLOOKUP(AQ55,'BD-HORAIRE'!$A$3:$J$544,10,FALSE))</f>
        <v>#N/A</v>
      </c>
      <c r="AV55" s="62" t="e">
        <f>IF(VLOOKUP(AZ55,'BD-HORAIRE'!$A$3:$G$544,3,FALSE)="","",VLOOKUP(AZ55,'BD-HORAIRE'!$A$3:$G$544,3,FALSE))</f>
        <v>#N/A</v>
      </c>
      <c r="AW55" s="63" t="e">
        <f>IF(VLOOKUP(AZ55,'BD-HORAIRE'!$A$3:$G$544,4,FALSE)="","",VLOOKUP(AZ55,'BD-HORAIRE'!$A$3:$G$544,4,FALSE))</f>
        <v>#N/A</v>
      </c>
      <c r="AX55" s="63" t="e">
        <f>IF(VLOOKUP(AZ55,'BD-HORAIRE'!$A$3:$G$544,5,FALSE)="","",VLOOKUP(AZ55,'BD-HORAIRE'!$A$3:$G$544,5,FALSE))</f>
        <v>#N/A</v>
      </c>
      <c r="AY55" s="63" t="e">
        <f>IF(VLOOKUP(AZ55,'BD-HORAIRE'!$A$3:$G$544,6,FALSE)="","",VLOOKUP(AZ55,'BD-HORAIRE'!$A$3:$G$544,6,FALSE))</f>
        <v>#N/A</v>
      </c>
      <c r="AZ55" s="76"/>
      <c r="BA55" s="135"/>
      <c r="BB55" s="136" t="e">
        <f>IF(BA55="",VLOOKUP(AZ55,'BD-HORAIRE'!$A$3:$B$544,2,FALSE),VLOOKUP(AZ55,'BD-HORAIRE'!$A$3:$B$544,2,FALSE)+BA55)</f>
        <v>#N/A</v>
      </c>
      <c r="BC55" s="92" t="e">
        <f>IF(VLOOKUP(AZ55,'BD-HORAIRE'!$A$3:$J$544,9,FALSE)="","",VLOOKUP(AZ55,'BD-HORAIRE'!$A$3:$J$544,9,FALSE))</f>
        <v>#N/A</v>
      </c>
      <c r="BD55" s="92" t="e">
        <f>IF(VLOOKUP(AZ55,'BD-HORAIRE'!$A$3:$J$544,10,FALSE)="","",VLOOKUP(AZ55,'BD-HORAIRE'!$A$3:$J$544,10,FALSE))</f>
        <v>#N/A</v>
      </c>
      <c r="BE55" s="62" t="e">
        <f>IF(VLOOKUP(BI55,'BD-HORAIRE'!$A$3:$G$544,3,FALSE)="","",VLOOKUP(BI55,'BD-HORAIRE'!$A$3:$G$544,3,FALSE))</f>
        <v>#N/A</v>
      </c>
      <c r="BF55" s="63" t="e">
        <f>IF(VLOOKUP(BI55,'BD-HORAIRE'!$A$3:$G$544,4,FALSE)="","",VLOOKUP(BI55,'BD-HORAIRE'!$A$3:$G$544,4,FALSE))</f>
        <v>#N/A</v>
      </c>
      <c r="BG55" s="63" t="e">
        <f>IF(VLOOKUP(BI55,'BD-HORAIRE'!$A$3:$G$544,5,FALSE)="","",VLOOKUP(BI55,'BD-HORAIRE'!$A$3:$G$544,5,FALSE))</f>
        <v>#N/A</v>
      </c>
      <c r="BH55" s="63" t="e">
        <f>IF(VLOOKUP(BI55,'BD-HORAIRE'!$A$3:$G$544,6,FALSE)="","",VLOOKUP(BI55,'BD-HORAIRE'!$A$3:$G$544,6,FALSE))</f>
        <v>#N/A</v>
      </c>
      <c r="BI55" s="76"/>
      <c r="BJ55" s="135"/>
      <c r="BK55" s="136" t="e">
        <f>IF(BJ55="",VLOOKUP(BI55,'BD-HORAIRE'!$A$3:$B$544,2,FALSE),VLOOKUP(BI55,'BD-HORAIRE'!$A$3:$B$544,2,FALSE)+BJ55)</f>
        <v>#N/A</v>
      </c>
      <c r="BL55" s="92" t="e">
        <f>IF(VLOOKUP(BI55,'BD-HORAIRE'!$A$3:$J$544,9,FALSE)="","",VLOOKUP(BI55,'BD-HORAIRE'!$A$3:$J$544,9,FALSE))</f>
        <v>#N/A</v>
      </c>
      <c r="BM55" s="92" t="e">
        <f>IF(VLOOKUP(BI55,'BD-HORAIRE'!$A$3:$J$544,10,FALSE)="","",VLOOKUP(BI55,'BD-HORAIRE'!$A$3:$J$544,10,FALSE))</f>
        <v>#N/A</v>
      </c>
      <c r="BN55" s="44" t="e">
        <f t="shared" si="1"/>
        <v>#N/A</v>
      </c>
      <c r="BO55" s="87"/>
      <c r="BP55" s="139"/>
      <c r="BQ55" s="140"/>
      <c r="BR55" s="88"/>
    </row>
    <row r="56" spans="1:70" s="13" customFormat="1" ht="27" customHeight="1">
      <c r="A56" s="73" t="s">
        <v>49</v>
      </c>
      <c r="B56" s="111" t="s">
        <v>49</v>
      </c>
      <c r="C56" s="62" t="e">
        <f>IF(VLOOKUP(G56,'BD-HORAIRE'!$A$3:$G$544,3,FALSE)="","",VLOOKUP(G56,'BD-HORAIRE'!$A$3:$G$544,3,FALSE))</f>
        <v>#N/A</v>
      </c>
      <c r="D56" s="63" t="e">
        <f>IF(VLOOKUP(G56,'BD-HORAIRE'!$A$3:$G$544,4,FALSE)="","",VLOOKUP(G56,'BD-HORAIRE'!$A$3:$G$544,4,FALSE))</f>
        <v>#N/A</v>
      </c>
      <c r="E56" s="63" t="e">
        <f>IF(VLOOKUP(G56,'BD-HORAIRE'!$A$3:$G$544,5,FALSE)="","",VLOOKUP(G56,'BD-HORAIRE'!$A$3:$G$544,5,FALSE))</f>
        <v>#N/A</v>
      </c>
      <c r="F56" s="63" t="e">
        <f>IF(VLOOKUP(G56,'BD-HORAIRE'!$A$3:$G$544,6,FALSE)="","",VLOOKUP(G56,'BD-HORAIRE'!$A$3:$G$544,6,FALSE))</f>
        <v>#N/A</v>
      </c>
      <c r="G56" s="133"/>
      <c r="H56" s="135"/>
      <c r="I56" s="136" t="e">
        <f>IF(H56="",VLOOKUP(G56,'BD-HORAIRE'!$A$3:$B$544,2,FALSE),VLOOKUP(G56,'BD-HORAIRE'!$A$3:$B$544,2,FALSE)+H56)</f>
        <v>#N/A</v>
      </c>
      <c r="J56" s="92" t="e">
        <f>IF(VLOOKUP(G56,'BD-HORAIRE'!$A$3:$J$544,9,FALSE)="","",VLOOKUP(G56,'BD-HORAIRE'!$A$3:$J$544,9,FALSE))</f>
        <v>#N/A</v>
      </c>
      <c r="K56" s="92" t="e">
        <f>IF(VLOOKUP(G56,'BD-HORAIRE'!$A$3:$J$544,10,FALSE)="","",VLOOKUP(G56,'BD-HORAIRE'!$A$3:$J$544,10,FALSE))</f>
        <v>#N/A</v>
      </c>
      <c r="L56" s="62" t="e">
        <f>IF(VLOOKUP(P56,'BD-HORAIRE'!$A$3:$G$544,3,FALSE)="","",VLOOKUP(P56,'BD-HORAIRE'!$A$3:$G$544,3,FALSE))</f>
        <v>#N/A</v>
      </c>
      <c r="M56" s="63" t="e">
        <f>IF(VLOOKUP(P56,'BD-HORAIRE'!$A$3:$G$544,4,FALSE)="","",VLOOKUP(P56,'BD-HORAIRE'!$A$3:$G$544,4,FALSE))</f>
        <v>#N/A</v>
      </c>
      <c r="N56" s="63" t="e">
        <f>IF(VLOOKUP(P56,'BD-HORAIRE'!$A$3:$G$544,5,FALSE)="","",VLOOKUP(P56,'BD-HORAIRE'!$A$3:$G$544,5,FALSE))</f>
        <v>#N/A</v>
      </c>
      <c r="O56" s="63" t="e">
        <f>IF(VLOOKUP(P56,'BD-HORAIRE'!$A$3:$G$544,6,FALSE)="","",VLOOKUP(P56,'BD-HORAIRE'!$A$3:$G$544,6,FALSE))</f>
        <v>#N/A</v>
      </c>
      <c r="P56" s="76"/>
      <c r="Q56" s="135"/>
      <c r="R56" s="136" t="e">
        <f>IF(Q56="",VLOOKUP(P56,'BD-HORAIRE'!$A$3:$B$544,2,FALSE),VLOOKUP(P56,'BD-HORAIRE'!$A$3:$B$544,2,FALSE)+Q56)</f>
        <v>#N/A</v>
      </c>
      <c r="S56" s="92" t="e">
        <f>IF(VLOOKUP(P56,'BD-HORAIRE'!$A$3:$J$544,9,FALSE)="","",VLOOKUP(P56,'BD-HORAIRE'!$A$3:$J$544,9,FALSE))</f>
        <v>#N/A</v>
      </c>
      <c r="T56" s="92" t="e">
        <f>IF(VLOOKUP(P56,'BD-HORAIRE'!$A$3:$J$544,10,FALSE)="","",VLOOKUP(P56,'BD-HORAIRE'!$A$3:$J$544,10,FALSE))</f>
        <v>#N/A</v>
      </c>
      <c r="U56" s="62" t="e">
        <f>IF(VLOOKUP(Y56,'BD-HORAIRE'!$A$3:$G$544,3,FALSE)="","",VLOOKUP(Y56,'BD-HORAIRE'!$A$3:$G$544,3,FALSE))</f>
        <v>#N/A</v>
      </c>
      <c r="V56" s="63" t="e">
        <f>IF(VLOOKUP(Y56,'BD-HORAIRE'!$A$3:$G$544,4,FALSE)="","",VLOOKUP(Y56,'BD-HORAIRE'!$A$3:$G$544,4,FALSE))</f>
        <v>#N/A</v>
      </c>
      <c r="W56" s="63" t="e">
        <f>IF(VLOOKUP(Y56,'BD-HORAIRE'!$A$3:$G$544,5,FALSE)="","",VLOOKUP(Y56,'BD-HORAIRE'!$A$3:$G$544,5,FALSE))</f>
        <v>#N/A</v>
      </c>
      <c r="X56" s="63" t="e">
        <f>IF(VLOOKUP(Y56,'BD-HORAIRE'!$A$3:$G$544,6,FALSE)="","",VLOOKUP(Y56,'BD-HORAIRE'!$A$3:$G$544,6,FALSE))</f>
        <v>#N/A</v>
      </c>
      <c r="Y56" s="76"/>
      <c r="Z56" s="135"/>
      <c r="AA56" s="136" t="e">
        <f>IF(Z56="",VLOOKUP(Y56,'BD-HORAIRE'!$A$3:$B$544,2,FALSE),VLOOKUP(Y56,'BD-HORAIRE'!$A$3:$B$544,2,FALSE)+Z56)</f>
        <v>#N/A</v>
      </c>
      <c r="AB56" s="92" t="e">
        <f>IF(VLOOKUP(Y56,'BD-HORAIRE'!$A$3:$J$544,9,FALSE)="","",VLOOKUP(Y56,'BD-HORAIRE'!$A$3:$J$544,9,FALSE))</f>
        <v>#N/A</v>
      </c>
      <c r="AC56" s="92" t="e">
        <f>IF(VLOOKUP(Y56,'BD-HORAIRE'!$A$3:$J$544,10,FALSE)="","",VLOOKUP(Y56,'BD-HORAIRE'!$A$3:$J$544,10,FALSE))</f>
        <v>#N/A</v>
      </c>
      <c r="AD56" s="62" t="e">
        <f>IF(VLOOKUP(AH56,'BD-HORAIRE'!$A$3:$G$544,3,FALSE)="","",VLOOKUP(AH56,'BD-HORAIRE'!$A$3:$G$544,3,FALSE))</f>
        <v>#N/A</v>
      </c>
      <c r="AE56" s="63" t="e">
        <f>IF(VLOOKUP(AH56,'BD-HORAIRE'!$A$3:$G$544,4,FALSE)="","",VLOOKUP(AH56,'BD-HORAIRE'!$A$3:$G$544,4,FALSE))</f>
        <v>#N/A</v>
      </c>
      <c r="AF56" s="63" t="e">
        <f>IF(VLOOKUP(AH56,'BD-HORAIRE'!$A$3:$G$544,5,FALSE)="","",VLOOKUP(AH56,'BD-HORAIRE'!$A$3:$G$544,5,FALSE))</f>
        <v>#N/A</v>
      </c>
      <c r="AG56" s="63" t="e">
        <f>IF(VLOOKUP(AH56,'BD-HORAIRE'!$A$3:$G$544,6,FALSE)="","",VLOOKUP(AH56,'BD-HORAIRE'!$A$3:$G$544,6,FALSE))</f>
        <v>#N/A</v>
      </c>
      <c r="AH56" s="76"/>
      <c r="AI56" s="135"/>
      <c r="AJ56" s="136" t="e">
        <f>IF(AI56="",VLOOKUP(AH56,'BD-HORAIRE'!$A$3:$B$544,2,FALSE),VLOOKUP(AH56,'BD-HORAIRE'!$A$3:$B$544,2,FALSE)+AI56)</f>
        <v>#N/A</v>
      </c>
      <c r="AK56" s="92" t="e">
        <f>IF(VLOOKUP(AH56,'BD-HORAIRE'!$A$3:$J$544,9,FALSE)="","",VLOOKUP(AH56,'BD-HORAIRE'!$A$3:$J$544,9,FALSE))</f>
        <v>#N/A</v>
      </c>
      <c r="AL56" s="92" t="e">
        <f>IF(VLOOKUP(AH56,'BD-HORAIRE'!$A$3:$J$544,10,FALSE)="","",VLOOKUP(AH56,'BD-HORAIRE'!$A$3:$J$544,10,FALSE))</f>
        <v>#N/A</v>
      </c>
      <c r="AM56" s="62" t="e">
        <f>IF(VLOOKUP(AQ56,'BD-HORAIRE'!$A$3:$G$544,3,FALSE)="","",VLOOKUP(AQ56,'BD-HORAIRE'!$A$3:$G$544,3,FALSE))</f>
        <v>#N/A</v>
      </c>
      <c r="AN56" s="63" t="e">
        <f>IF(VLOOKUP(AQ56,'BD-HORAIRE'!$A$3:$G$544,4,FALSE)="","",VLOOKUP(AQ56,'BD-HORAIRE'!$A$3:$G$544,4,FALSE))</f>
        <v>#N/A</v>
      </c>
      <c r="AO56" s="63" t="e">
        <f>IF(VLOOKUP(AQ56,'BD-HORAIRE'!$A$3:$G$544,5,FALSE)="","",VLOOKUP(AQ56,'BD-HORAIRE'!$A$3:$G$544,5,FALSE))</f>
        <v>#N/A</v>
      </c>
      <c r="AP56" s="63" t="e">
        <f>IF(VLOOKUP(AQ56,'BD-HORAIRE'!$A$3:$G$544,6,FALSE)="","",VLOOKUP(AQ56,'BD-HORAIRE'!$A$3:$G$544,6,FALSE))</f>
        <v>#N/A</v>
      </c>
      <c r="AQ56" s="76"/>
      <c r="AR56" s="135"/>
      <c r="AS56" s="136" t="e">
        <f>IF(AR56="",VLOOKUP(AQ56,'BD-HORAIRE'!$A$3:$B$544,2,FALSE),VLOOKUP(AQ56,'BD-HORAIRE'!$A$3:$B$544,2,FALSE)+AR56)</f>
        <v>#N/A</v>
      </c>
      <c r="AT56" s="92" t="e">
        <f>IF(VLOOKUP(AQ56,'BD-HORAIRE'!$A$3:$J$544,9,FALSE)="","",VLOOKUP(AQ56,'BD-HORAIRE'!$A$3:$J$544,9,FALSE))</f>
        <v>#N/A</v>
      </c>
      <c r="AU56" s="92" t="e">
        <f>IF(VLOOKUP(AQ56,'BD-HORAIRE'!$A$3:$J$544,10,FALSE)="","",VLOOKUP(AQ56,'BD-HORAIRE'!$A$3:$J$544,10,FALSE))</f>
        <v>#N/A</v>
      </c>
      <c r="AV56" s="62" t="e">
        <f>IF(VLOOKUP(AZ56,'BD-HORAIRE'!$A$3:$G$544,3,FALSE)="","",VLOOKUP(AZ56,'BD-HORAIRE'!$A$3:$G$544,3,FALSE))</f>
        <v>#N/A</v>
      </c>
      <c r="AW56" s="63" t="e">
        <f>IF(VLOOKUP(AZ56,'BD-HORAIRE'!$A$3:$G$544,4,FALSE)="","",VLOOKUP(AZ56,'BD-HORAIRE'!$A$3:$G$544,4,FALSE))</f>
        <v>#N/A</v>
      </c>
      <c r="AX56" s="63" t="e">
        <f>IF(VLOOKUP(AZ56,'BD-HORAIRE'!$A$3:$G$544,5,FALSE)="","",VLOOKUP(AZ56,'BD-HORAIRE'!$A$3:$G$544,5,FALSE))</f>
        <v>#N/A</v>
      </c>
      <c r="AY56" s="63" t="e">
        <f>IF(VLOOKUP(AZ56,'BD-HORAIRE'!$A$3:$G$544,6,FALSE)="","",VLOOKUP(AZ56,'BD-HORAIRE'!$A$3:$G$544,6,FALSE))</f>
        <v>#N/A</v>
      </c>
      <c r="AZ56" s="76"/>
      <c r="BA56" s="135"/>
      <c r="BB56" s="136" t="e">
        <f>IF(BA56="",VLOOKUP(AZ56,'BD-HORAIRE'!$A$3:$B$544,2,FALSE),VLOOKUP(AZ56,'BD-HORAIRE'!$A$3:$B$544,2,FALSE)+BA56)</f>
        <v>#N/A</v>
      </c>
      <c r="BC56" s="92" t="e">
        <f>IF(VLOOKUP(AZ56,'BD-HORAIRE'!$A$3:$J$544,9,FALSE)="","",VLOOKUP(AZ56,'BD-HORAIRE'!$A$3:$J$544,9,FALSE))</f>
        <v>#N/A</v>
      </c>
      <c r="BD56" s="92" t="e">
        <f>IF(VLOOKUP(AZ56,'BD-HORAIRE'!$A$3:$J$544,10,FALSE)="","",VLOOKUP(AZ56,'BD-HORAIRE'!$A$3:$J$544,10,FALSE))</f>
        <v>#N/A</v>
      </c>
      <c r="BE56" s="62" t="e">
        <f>IF(VLOOKUP(BI56,'BD-HORAIRE'!$A$3:$G$544,3,FALSE)="","",VLOOKUP(BI56,'BD-HORAIRE'!$A$3:$G$544,3,FALSE))</f>
        <v>#N/A</v>
      </c>
      <c r="BF56" s="63" t="e">
        <f>IF(VLOOKUP(BI56,'BD-HORAIRE'!$A$3:$G$544,4,FALSE)="","",VLOOKUP(BI56,'BD-HORAIRE'!$A$3:$G$544,4,FALSE))</f>
        <v>#N/A</v>
      </c>
      <c r="BG56" s="63" t="e">
        <f>IF(VLOOKUP(BI56,'BD-HORAIRE'!$A$3:$G$544,5,FALSE)="","",VLOOKUP(BI56,'BD-HORAIRE'!$A$3:$G$544,5,FALSE))</f>
        <v>#N/A</v>
      </c>
      <c r="BH56" s="63" t="e">
        <f>IF(VLOOKUP(BI56,'BD-HORAIRE'!$A$3:$G$544,6,FALSE)="","",VLOOKUP(BI56,'BD-HORAIRE'!$A$3:$G$544,6,FALSE))</f>
        <v>#N/A</v>
      </c>
      <c r="BI56" s="76"/>
      <c r="BJ56" s="135"/>
      <c r="BK56" s="136" t="e">
        <f>IF(BJ56="",VLOOKUP(BI56,'BD-HORAIRE'!$A$3:$B$544,2,FALSE),VLOOKUP(BI56,'BD-HORAIRE'!$A$3:$B$544,2,FALSE)+BJ56)</f>
        <v>#N/A</v>
      </c>
      <c r="BL56" s="92" t="e">
        <f>IF(VLOOKUP(BI56,'BD-HORAIRE'!$A$3:$J$544,9,FALSE)="","",VLOOKUP(BI56,'BD-HORAIRE'!$A$3:$J$544,9,FALSE))</f>
        <v>#N/A</v>
      </c>
      <c r="BM56" s="92" t="e">
        <f>IF(VLOOKUP(BI56,'BD-HORAIRE'!$A$3:$J$544,10,FALSE)="","",VLOOKUP(BI56,'BD-HORAIRE'!$A$3:$J$544,10,FALSE))</f>
        <v>#N/A</v>
      </c>
      <c r="BN56" s="44" t="e">
        <f t="shared" si="1"/>
        <v>#N/A</v>
      </c>
      <c r="BO56" s="87"/>
      <c r="BP56" s="139"/>
      <c r="BQ56" s="140"/>
      <c r="BR56" s="88"/>
    </row>
    <row r="57" spans="1:70" s="13" customFormat="1" ht="27" customHeight="1">
      <c r="A57" s="73" t="s">
        <v>50</v>
      </c>
      <c r="B57" s="111" t="s">
        <v>50</v>
      </c>
      <c r="C57" s="62" t="e">
        <f>IF(VLOOKUP(G57,'BD-HORAIRE'!$A$3:$G$544,3,FALSE)="","",VLOOKUP(G57,'BD-HORAIRE'!$A$3:$G$544,3,FALSE))</f>
        <v>#N/A</v>
      </c>
      <c r="D57" s="63" t="e">
        <f>IF(VLOOKUP(G57,'BD-HORAIRE'!$A$3:$G$544,4,FALSE)="","",VLOOKUP(G57,'BD-HORAIRE'!$A$3:$G$544,4,FALSE))</f>
        <v>#N/A</v>
      </c>
      <c r="E57" s="63" t="e">
        <f>IF(VLOOKUP(G57,'BD-HORAIRE'!$A$3:$G$544,5,FALSE)="","",VLOOKUP(G57,'BD-HORAIRE'!$A$3:$G$544,5,FALSE))</f>
        <v>#N/A</v>
      </c>
      <c r="F57" s="63" t="e">
        <f>IF(VLOOKUP(G57,'BD-HORAIRE'!$A$3:$G$544,6,FALSE)="","",VLOOKUP(G57,'BD-HORAIRE'!$A$3:$G$544,6,FALSE))</f>
        <v>#N/A</v>
      </c>
      <c r="G57" s="133"/>
      <c r="H57" s="135"/>
      <c r="I57" s="136" t="e">
        <f>IF(H57="",VLOOKUP(G57,'BD-HORAIRE'!$A$3:$B$544,2,FALSE),VLOOKUP(G57,'BD-HORAIRE'!$A$3:$B$544,2,FALSE)+H57)</f>
        <v>#N/A</v>
      </c>
      <c r="J57" s="92" t="e">
        <f>IF(VLOOKUP(G57,'BD-HORAIRE'!$A$3:$J$544,9,FALSE)="","",VLOOKUP(G57,'BD-HORAIRE'!$A$3:$J$544,9,FALSE))</f>
        <v>#N/A</v>
      </c>
      <c r="K57" s="92" t="e">
        <f>IF(VLOOKUP(G57,'BD-HORAIRE'!$A$3:$J$544,10,FALSE)="","",VLOOKUP(G57,'BD-HORAIRE'!$A$3:$J$544,10,FALSE))</f>
        <v>#N/A</v>
      </c>
      <c r="L57" s="62" t="e">
        <f>IF(VLOOKUP(P57,'BD-HORAIRE'!$A$3:$G$544,3,FALSE)="","",VLOOKUP(P57,'BD-HORAIRE'!$A$3:$G$544,3,FALSE))</f>
        <v>#N/A</v>
      </c>
      <c r="M57" s="63" t="e">
        <f>IF(VLOOKUP(P57,'BD-HORAIRE'!$A$3:$G$544,4,FALSE)="","",VLOOKUP(P57,'BD-HORAIRE'!$A$3:$G$544,4,FALSE))</f>
        <v>#N/A</v>
      </c>
      <c r="N57" s="63" t="e">
        <f>IF(VLOOKUP(P57,'BD-HORAIRE'!$A$3:$G$544,5,FALSE)="","",VLOOKUP(P57,'BD-HORAIRE'!$A$3:$G$544,5,FALSE))</f>
        <v>#N/A</v>
      </c>
      <c r="O57" s="63" t="e">
        <f>IF(VLOOKUP(P57,'BD-HORAIRE'!$A$3:$G$544,6,FALSE)="","",VLOOKUP(P57,'BD-HORAIRE'!$A$3:$G$544,6,FALSE))</f>
        <v>#N/A</v>
      </c>
      <c r="P57" s="76"/>
      <c r="Q57" s="135"/>
      <c r="R57" s="136" t="e">
        <f>IF(Q57="",VLOOKUP(P57,'BD-HORAIRE'!$A$3:$B$544,2,FALSE),VLOOKUP(P57,'BD-HORAIRE'!$A$3:$B$544,2,FALSE)+Q57)</f>
        <v>#N/A</v>
      </c>
      <c r="S57" s="92" t="e">
        <f>IF(VLOOKUP(P57,'BD-HORAIRE'!$A$3:$J$544,9,FALSE)="","",VLOOKUP(P57,'BD-HORAIRE'!$A$3:$J$544,9,FALSE))</f>
        <v>#N/A</v>
      </c>
      <c r="T57" s="92" t="e">
        <f>IF(VLOOKUP(P57,'BD-HORAIRE'!$A$3:$J$544,10,FALSE)="","",VLOOKUP(P57,'BD-HORAIRE'!$A$3:$J$544,10,FALSE))</f>
        <v>#N/A</v>
      </c>
      <c r="U57" s="62" t="e">
        <f>IF(VLOOKUP(Y57,'BD-HORAIRE'!$A$3:$G$544,3,FALSE)="","",VLOOKUP(Y57,'BD-HORAIRE'!$A$3:$G$544,3,FALSE))</f>
        <v>#N/A</v>
      </c>
      <c r="V57" s="63" t="e">
        <f>IF(VLOOKUP(Y57,'BD-HORAIRE'!$A$3:$G$544,4,FALSE)="","",VLOOKUP(Y57,'BD-HORAIRE'!$A$3:$G$544,4,FALSE))</f>
        <v>#N/A</v>
      </c>
      <c r="W57" s="63" t="e">
        <f>IF(VLOOKUP(Y57,'BD-HORAIRE'!$A$3:$G$544,5,FALSE)="","",VLOOKUP(Y57,'BD-HORAIRE'!$A$3:$G$544,5,FALSE))</f>
        <v>#N/A</v>
      </c>
      <c r="X57" s="63" t="e">
        <f>IF(VLOOKUP(Y57,'BD-HORAIRE'!$A$3:$G$544,6,FALSE)="","",VLOOKUP(Y57,'BD-HORAIRE'!$A$3:$G$544,6,FALSE))</f>
        <v>#N/A</v>
      </c>
      <c r="Y57" s="76"/>
      <c r="Z57" s="135"/>
      <c r="AA57" s="136" t="e">
        <f>IF(Z57="",VLOOKUP(Y57,'BD-HORAIRE'!$A$3:$B$544,2,FALSE),VLOOKUP(Y57,'BD-HORAIRE'!$A$3:$B$544,2,FALSE)+Z57)</f>
        <v>#N/A</v>
      </c>
      <c r="AB57" s="92" t="e">
        <f>IF(VLOOKUP(Y57,'BD-HORAIRE'!$A$3:$J$544,9,FALSE)="","",VLOOKUP(Y57,'BD-HORAIRE'!$A$3:$J$544,9,FALSE))</f>
        <v>#N/A</v>
      </c>
      <c r="AC57" s="92" t="e">
        <f>IF(VLOOKUP(Y57,'BD-HORAIRE'!$A$3:$J$544,10,FALSE)="","",VLOOKUP(Y57,'BD-HORAIRE'!$A$3:$J$544,10,FALSE))</f>
        <v>#N/A</v>
      </c>
      <c r="AD57" s="62" t="e">
        <f>IF(VLOOKUP(AH57,'BD-HORAIRE'!$A$3:$G$544,3,FALSE)="","",VLOOKUP(AH57,'BD-HORAIRE'!$A$3:$G$544,3,FALSE))</f>
        <v>#N/A</v>
      </c>
      <c r="AE57" s="63" t="e">
        <f>IF(VLOOKUP(AH57,'BD-HORAIRE'!$A$3:$G$544,4,FALSE)="","",VLOOKUP(AH57,'BD-HORAIRE'!$A$3:$G$544,4,FALSE))</f>
        <v>#N/A</v>
      </c>
      <c r="AF57" s="63" t="e">
        <f>IF(VLOOKUP(AH57,'BD-HORAIRE'!$A$3:$G$544,5,FALSE)="","",VLOOKUP(AH57,'BD-HORAIRE'!$A$3:$G$544,5,FALSE))</f>
        <v>#N/A</v>
      </c>
      <c r="AG57" s="63" t="e">
        <f>IF(VLOOKUP(AH57,'BD-HORAIRE'!$A$3:$G$544,6,FALSE)="","",VLOOKUP(AH57,'BD-HORAIRE'!$A$3:$G$544,6,FALSE))</f>
        <v>#N/A</v>
      </c>
      <c r="AH57" s="76"/>
      <c r="AI57" s="135"/>
      <c r="AJ57" s="136" t="e">
        <f>IF(AI57="",VLOOKUP(AH57,'BD-HORAIRE'!$A$3:$B$544,2,FALSE),VLOOKUP(AH57,'BD-HORAIRE'!$A$3:$B$544,2,FALSE)+AI57)</f>
        <v>#N/A</v>
      </c>
      <c r="AK57" s="92" t="e">
        <f>IF(VLOOKUP(AH57,'BD-HORAIRE'!$A$3:$J$544,9,FALSE)="","",VLOOKUP(AH57,'BD-HORAIRE'!$A$3:$J$544,9,FALSE))</f>
        <v>#N/A</v>
      </c>
      <c r="AL57" s="92" t="e">
        <f>IF(VLOOKUP(AH57,'BD-HORAIRE'!$A$3:$J$544,10,FALSE)="","",VLOOKUP(AH57,'BD-HORAIRE'!$A$3:$J$544,10,FALSE))</f>
        <v>#N/A</v>
      </c>
      <c r="AM57" s="62" t="e">
        <f>IF(VLOOKUP(AQ57,'BD-HORAIRE'!$A$3:$G$544,3,FALSE)="","",VLOOKUP(AQ57,'BD-HORAIRE'!$A$3:$G$544,3,FALSE))</f>
        <v>#N/A</v>
      </c>
      <c r="AN57" s="63" t="e">
        <f>IF(VLOOKUP(AQ57,'BD-HORAIRE'!$A$3:$G$544,4,FALSE)="","",VLOOKUP(AQ57,'BD-HORAIRE'!$A$3:$G$544,4,FALSE))</f>
        <v>#N/A</v>
      </c>
      <c r="AO57" s="63" t="e">
        <f>IF(VLOOKUP(AQ57,'BD-HORAIRE'!$A$3:$G$544,5,FALSE)="","",VLOOKUP(AQ57,'BD-HORAIRE'!$A$3:$G$544,5,FALSE))</f>
        <v>#N/A</v>
      </c>
      <c r="AP57" s="63" t="e">
        <f>IF(VLOOKUP(AQ57,'BD-HORAIRE'!$A$3:$G$544,6,FALSE)="","",VLOOKUP(AQ57,'BD-HORAIRE'!$A$3:$G$544,6,FALSE))</f>
        <v>#N/A</v>
      </c>
      <c r="AQ57" s="76"/>
      <c r="AR57" s="135"/>
      <c r="AS57" s="136" t="e">
        <f>IF(AR57="",VLOOKUP(AQ57,'BD-HORAIRE'!$A$3:$B$544,2,FALSE),VLOOKUP(AQ57,'BD-HORAIRE'!$A$3:$B$544,2,FALSE)+AR57)</f>
        <v>#N/A</v>
      </c>
      <c r="AT57" s="92" t="e">
        <f>IF(VLOOKUP(AQ57,'BD-HORAIRE'!$A$3:$J$544,9,FALSE)="","",VLOOKUP(AQ57,'BD-HORAIRE'!$A$3:$J$544,9,FALSE))</f>
        <v>#N/A</v>
      </c>
      <c r="AU57" s="92" t="e">
        <f>IF(VLOOKUP(AQ57,'BD-HORAIRE'!$A$3:$J$544,10,FALSE)="","",VLOOKUP(AQ57,'BD-HORAIRE'!$A$3:$J$544,10,FALSE))</f>
        <v>#N/A</v>
      </c>
      <c r="AV57" s="62" t="e">
        <f>IF(VLOOKUP(AZ57,'BD-HORAIRE'!$A$3:$G$544,3,FALSE)="","",VLOOKUP(AZ57,'BD-HORAIRE'!$A$3:$G$544,3,FALSE))</f>
        <v>#N/A</v>
      </c>
      <c r="AW57" s="63" t="e">
        <f>IF(VLOOKUP(AZ57,'BD-HORAIRE'!$A$3:$G$544,4,FALSE)="","",VLOOKUP(AZ57,'BD-HORAIRE'!$A$3:$G$544,4,FALSE))</f>
        <v>#N/A</v>
      </c>
      <c r="AX57" s="63" t="e">
        <f>IF(VLOOKUP(AZ57,'BD-HORAIRE'!$A$3:$G$544,5,FALSE)="","",VLOOKUP(AZ57,'BD-HORAIRE'!$A$3:$G$544,5,FALSE))</f>
        <v>#N/A</v>
      </c>
      <c r="AY57" s="63" t="e">
        <f>IF(VLOOKUP(AZ57,'BD-HORAIRE'!$A$3:$G$544,6,FALSE)="","",VLOOKUP(AZ57,'BD-HORAIRE'!$A$3:$G$544,6,FALSE))</f>
        <v>#N/A</v>
      </c>
      <c r="AZ57" s="76"/>
      <c r="BA57" s="135"/>
      <c r="BB57" s="136" t="e">
        <f>IF(BA57="",VLOOKUP(AZ57,'BD-HORAIRE'!$A$3:$B$544,2,FALSE),VLOOKUP(AZ57,'BD-HORAIRE'!$A$3:$B$544,2,FALSE)+BA57)</f>
        <v>#N/A</v>
      </c>
      <c r="BC57" s="92" t="e">
        <f>IF(VLOOKUP(AZ57,'BD-HORAIRE'!$A$3:$J$544,9,FALSE)="","",VLOOKUP(AZ57,'BD-HORAIRE'!$A$3:$J$544,9,FALSE))</f>
        <v>#N/A</v>
      </c>
      <c r="BD57" s="92" t="e">
        <f>IF(VLOOKUP(AZ57,'BD-HORAIRE'!$A$3:$J$544,10,FALSE)="","",VLOOKUP(AZ57,'BD-HORAIRE'!$A$3:$J$544,10,FALSE))</f>
        <v>#N/A</v>
      </c>
      <c r="BE57" s="62" t="e">
        <f>IF(VLOOKUP(BI57,'BD-HORAIRE'!$A$3:$G$544,3,FALSE)="","",VLOOKUP(BI57,'BD-HORAIRE'!$A$3:$G$544,3,FALSE))</f>
        <v>#N/A</v>
      </c>
      <c r="BF57" s="63" t="e">
        <f>IF(VLOOKUP(BI57,'BD-HORAIRE'!$A$3:$G$544,4,FALSE)="","",VLOOKUP(BI57,'BD-HORAIRE'!$A$3:$G$544,4,FALSE))</f>
        <v>#N/A</v>
      </c>
      <c r="BG57" s="63" t="e">
        <f>IF(VLOOKUP(BI57,'BD-HORAIRE'!$A$3:$G$544,5,FALSE)="","",VLOOKUP(BI57,'BD-HORAIRE'!$A$3:$G$544,5,FALSE))</f>
        <v>#N/A</v>
      </c>
      <c r="BH57" s="63" t="e">
        <f>IF(VLOOKUP(BI57,'BD-HORAIRE'!$A$3:$G$544,6,FALSE)="","",VLOOKUP(BI57,'BD-HORAIRE'!$A$3:$G$544,6,FALSE))</f>
        <v>#N/A</v>
      </c>
      <c r="BI57" s="76"/>
      <c r="BJ57" s="135"/>
      <c r="BK57" s="136" t="e">
        <f>IF(BJ57="",VLOOKUP(BI57,'BD-HORAIRE'!$A$3:$B$544,2,FALSE),VLOOKUP(BI57,'BD-HORAIRE'!$A$3:$B$544,2,FALSE)+BJ57)</f>
        <v>#N/A</v>
      </c>
      <c r="BL57" s="92" t="e">
        <f>IF(VLOOKUP(BI57,'BD-HORAIRE'!$A$3:$J$544,9,FALSE)="","",VLOOKUP(BI57,'BD-HORAIRE'!$A$3:$J$544,9,FALSE))</f>
        <v>#N/A</v>
      </c>
      <c r="BM57" s="92" t="e">
        <f>IF(VLOOKUP(BI57,'BD-HORAIRE'!$A$3:$J$544,10,FALSE)="","",VLOOKUP(BI57,'BD-HORAIRE'!$A$3:$J$544,10,FALSE))</f>
        <v>#N/A</v>
      </c>
      <c r="BN57" s="44" t="e">
        <f t="shared" si="1"/>
        <v>#N/A</v>
      </c>
      <c r="BO57" s="87"/>
      <c r="BP57" s="139"/>
      <c r="BQ57" s="140"/>
      <c r="BR57" s="88"/>
    </row>
    <row r="58" spans="1:70" s="13" customFormat="1" ht="27" customHeight="1">
      <c r="A58" s="73" t="s">
        <v>51</v>
      </c>
      <c r="B58" s="111" t="s">
        <v>51</v>
      </c>
      <c r="C58" s="62" t="e">
        <f>IF(VLOOKUP(G58,'BD-HORAIRE'!$A$3:$G$544,3,FALSE)="","",VLOOKUP(G58,'BD-HORAIRE'!$A$3:$G$544,3,FALSE))</f>
        <v>#N/A</v>
      </c>
      <c r="D58" s="63" t="e">
        <f>IF(VLOOKUP(G58,'BD-HORAIRE'!$A$3:$G$544,4,FALSE)="","",VLOOKUP(G58,'BD-HORAIRE'!$A$3:$G$544,4,FALSE))</f>
        <v>#N/A</v>
      </c>
      <c r="E58" s="63" t="e">
        <f>IF(VLOOKUP(G58,'BD-HORAIRE'!$A$3:$G$544,5,FALSE)="","",VLOOKUP(G58,'BD-HORAIRE'!$A$3:$G$544,5,FALSE))</f>
        <v>#N/A</v>
      </c>
      <c r="F58" s="63" t="e">
        <f>IF(VLOOKUP(G58,'BD-HORAIRE'!$A$3:$G$544,6,FALSE)="","",VLOOKUP(G58,'BD-HORAIRE'!$A$3:$G$544,6,FALSE))</f>
        <v>#N/A</v>
      </c>
      <c r="G58" s="133"/>
      <c r="H58" s="135"/>
      <c r="I58" s="136" t="e">
        <f>IF(H58="",VLOOKUP(G58,'BD-HORAIRE'!$A$3:$B$544,2,FALSE),VLOOKUP(G58,'BD-HORAIRE'!$A$3:$B$544,2,FALSE)+H58)</f>
        <v>#N/A</v>
      </c>
      <c r="J58" s="92" t="e">
        <f>IF(VLOOKUP(G58,'BD-HORAIRE'!$A$3:$J$544,9,FALSE)="","",VLOOKUP(G58,'BD-HORAIRE'!$A$3:$J$544,9,FALSE))</f>
        <v>#N/A</v>
      </c>
      <c r="K58" s="92" t="e">
        <f>IF(VLOOKUP(G58,'BD-HORAIRE'!$A$3:$J$544,10,FALSE)="","",VLOOKUP(G58,'BD-HORAIRE'!$A$3:$J$544,10,FALSE))</f>
        <v>#N/A</v>
      </c>
      <c r="L58" s="62" t="e">
        <f>IF(VLOOKUP(P58,'BD-HORAIRE'!$A$3:$G$544,3,FALSE)="","",VLOOKUP(P58,'BD-HORAIRE'!$A$3:$G$544,3,FALSE))</f>
        <v>#N/A</v>
      </c>
      <c r="M58" s="63" t="e">
        <f>IF(VLOOKUP(P58,'BD-HORAIRE'!$A$3:$G$544,4,FALSE)="","",VLOOKUP(P58,'BD-HORAIRE'!$A$3:$G$544,4,FALSE))</f>
        <v>#N/A</v>
      </c>
      <c r="N58" s="63" t="e">
        <f>IF(VLOOKUP(P58,'BD-HORAIRE'!$A$3:$G$544,5,FALSE)="","",VLOOKUP(P58,'BD-HORAIRE'!$A$3:$G$544,5,FALSE))</f>
        <v>#N/A</v>
      </c>
      <c r="O58" s="63" t="e">
        <f>IF(VLOOKUP(P58,'BD-HORAIRE'!$A$3:$G$544,6,FALSE)="","",VLOOKUP(P58,'BD-HORAIRE'!$A$3:$G$544,6,FALSE))</f>
        <v>#N/A</v>
      </c>
      <c r="P58" s="76"/>
      <c r="Q58" s="135"/>
      <c r="R58" s="136" t="e">
        <f>IF(Q58="",VLOOKUP(P58,'BD-HORAIRE'!$A$3:$B$544,2,FALSE),VLOOKUP(P58,'BD-HORAIRE'!$A$3:$B$544,2,FALSE)+Q58)</f>
        <v>#N/A</v>
      </c>
      <c r="S58" s="92" t="e">
        <f>IF(VLOOKUP(P58,'BD-HORAIRE'!$A$3:$J$544,9,FALSE)="","",VLOOKUP(P58,'BD-HORAIRE'!$A$3:$J$544,9,FALSE))</f>
        <v>#N/A</v>
      </c>
      <c r="T58" s="92" t="e">
        <f>IF(VLOOKUP(P58,'BD-HORAIRE'!$A$3:$J$544,10,FALSE)="","",VLOOKUP(P58,'BD-HORAIRE'!$A$3:$J$544,10,FALSE))</f>
        <v>#N/A</v>
      </c>
      <c r="U58" s="62" t="e">
        <f>IF(VLOOKUP(Y58,'BD-HORAIRE'!$A$3:$G$544,3,FALSE)="","",VLOOKUP(Y58,'BD-HORAIRE'!$A$3:$G$544,3,FALSE))</f>
        <v>#N/A</v>
      </c>
      <c r="V58" s="63" t="e">
        <f>IF(VLOOKUP(Y58,'BD-HORAIRE'!$A$3:$G$544,4,FALSE)="","",VLOOKUP(Y58,'BD-HORAIRE'!$A$3:$G$544,4,FALSE))</f>
        <v>#N/A</v>
      </c>
      <c r="W58" s="63" t="e">
        <f>IF(VLOOKUP(Y58,'BD-HORAIRE'!$A$3:$G$544,5,FALSE)="","",VLOOKUP(Y58,'BD-HORAIRE'!$A$3:$G$544,5,FALSE))</f>
        <v>#N/A</v>
      </c>
      <c r="X58" s="63" t="e">
        <f>IF(VLOOKUP(Y58,'BD-HORAIRE'!$A$3:$G$544,6,FALSE)="","",VLOOKUP(Y58,'BD-HORAIRE'!$A$3:$G$544,6,FALSE))</f>
        <v>#N/A</v>
      </c>
      <c r="Y58" s="76"/>
      <c r="Z58" s="135"/>
      <c r="AA58" s="136" t="e">
        <f>IF(Z58="",VLOOKUP(Y58,'BD-HORAIRE'!$A$3:$B$544,2,FALSE),VLOOKUP(Y58,'BD-HORAIRE'!$A$3:$B$544,2,FALSE)+Z58)</f>
        <v>#N/A</v>
      </c>
      <c r="AB58" s="92" t="e">
        <f>IF(VLOOKUP(Y58,'BD-HORAIRE'!$A$3:$J$544,9,FALSE)="","",VLOOKUP(Y58,'BD-HORAIRE'!$A$3:$J$544,9,FALSE))</f>
        <v>#N/A</v>
      </c>
      <c r="AC58" s="92" t="e">
        <f>IF(VLOOKUP(Y58,'BD-HORAIRE'!$A$3:$J$544,10,FALSE)="","",VLOOKUP(Y58,'BD-HORAIRE'!$A$3:$J$544,10,FALSE))</f>
        <v>#N/A</v>
      </c>
      <c r="AD58" s="62" t="e">
        <f>IF(VLOOKUP(AH58,'BD-HORAIRE'!$A$3:$G$544,3,FALSE)="","",VLOOKUP(AH58,'BD-HORAIRE'!$A$3:$G$544,3,FALSE))</f>
        <v>#N/A</v>
      </c>
      <c r="AE58" s="63" t="e">
        <f>IF(VLOOKUP(AH58,'BD-HORAIRE'!$A$3:$G$544,4,FALSE)="","",VLOOKUP(AH58,'BD-HORAIRE'!$A$3:$G$544,4,FALSE))</f>
        <v>#N/A</v>
      </c>
      <c r="AF58" s="63" t="e">
        <f>IF(VLOOKUP(AH58,'BD-HORAIRE'!$A$3:$G$544,5,FALSE)="","",VLOOKUP(AH58,'BD-HORAIRE'!$A$3:$G$544,5,FALSE))</f>
        <v>#N/A</v>
      </c>
      <c r="AG58" s="63" t="e">
        <f>IF(VLOOKUP(AH58,'BD-HORAIRE'!$A$3:$G$544,6,FALSE)="","",VLOOKUP(AH58,'BD-HORAIRE'!$A$3:$G$544,6,FALSE))</f>
        <v>#N/A</v>
      </c>
      <c r="AH58" s="76"/>
      <c r="AI58" s="135"/>
      <c r="AJ58" s="136" t="e">
        <f>IF(AI58="",VLOOKUP(AH58,'BD-HORAIRE'!$A$3:$B$544,2,FALSE),VLOOKUP(AH58,'BD-HORAIRE'!$A$3:$B$544,2,FALSE)+AI58)</f>
        <v>#N/A</v>
      </c>
      <c r="AK58" s="92" t="e">
        <f>IF(VLOOKUP(AH58,'BD-HORAIRE'!$A$3:$J$544,9,FALSE)="","",VLOOKUP(AH58,'BD-HORAIRE'!$A$3:$J$544,9,FALSE))</f>
        <v>#N/A</v>
      </c>
      <c r="AL58" s="92" t="e">
        <f>IF(VLOOKUP(AH58,'BD-HORAIRE'!$A$3:$J$544,10,FALSE)="","",VLOOKUP(AH58,'BD-HORAIRE'!$A$3:$J$544,10,FALSE))</f>
        <v>#N/A</v>
      </c>
      <c r="AM58" s="62" t="e">
        <f>IF(VLOOKUP(AQ58,'BD-HORAIRE'!$A$3:$G$544,3,FALSE)="","",VLOOKUP(AQ58,'BD-HORAIRE'!$A$3:$G$544,3,FALSE))</f>
        <v>#N/A</v>
      </c>
      <c r="AN58" s="63" t="e">
        <f>IF(VLOOKUP(AQ58,'BD-HORAIRE'!$A$3:$G$544,4,FALSE)="","",VLOOKUP(AQ58,'BD-HORAIRE'!$A$3:$G$544,4,FALSE))</f>
        <v>#N/A</v>
      </c>
      <c r="AO58" s="63" t="e">
        <f>IF(VLOOKUP(AQ58,'BD-HORAIRE'!$A$3:$G$544,5,FALSE)="","",VLOOKUP(AQ58,'BD-HORAIRE'!$A$3:$G$544,5,FALSE))</f>
        <v>#N/A</v>
      </c>
      <c r="AP58" s="63" t="e">
        <f>IF(VLOOKUP(AQ58,'BD-HORAIRE'!$A$3:$G$544,6,FALSE)="","",VLOOKUP(AQ58,'BD-HORAIRE'!$A$3:$G$544,6,FALSE))</f>
        <v>#N/A</v>
      </c>
      <c r="AQ58" s="76"/>
      <c r="AR58" s="135"/>
      <c r="AS58" s="136" t="e">
        <f>IF(AR58="",VLOOKUP(AQ58,'BD-HORAIRE'!$A$3:$B$544,2,FALSE),VLOOKUP(AQ58,'BD-HORAIRE'!$A$3:$B$544,2,FALSE)+AR58)</f>
        <v>#N/A</v>
      </c>
      <c r="AT58" s="92" t="e">
        <f>IF(VLOOKUP(AQ58,'BD-HORAIRE'!$A$3:$J$544,9,FALSE)="","",VLOOKUP(AQ58,'BD-HORAIRE'!$A$3:$J$544,9,FALSE))</f>
        <v>#N/A</v>
      </c>
      <c r="AU58" s="92" t="e">
        <f>IF(VLOOKUP(AQ58,'BD-HORAIRE'!$A$3:$J$544,10,FALSE)="","",VLOOKUP(AQ58,'BD-HORAIRE'!$A$3:$J$544,10,FALSE))</f>
        <v>#N/A</v>
      </c>
      <c r="AV58" s="62" t="e">
        <f>IF(VLOOKUP(AZ58,'BD-HORAIRE'!$A$3:$G$544,3,FALSE)="","",VLOOKUP(AZ58,'BD-HORAIRE'!$A$3:$G$544,3,FALSE))</f>
        <v>#N/A</v>
      </c>
      <c r="AW58" s="63" t="e">
        <f>IF(VLOOKUP(AZ58,'BD-HORAIRE'!$A$3:$G$544,4,FALSE)="","",VLOOKUP(AZ58,'BD-HORAIRE'!$A$3:$G$544,4,FALSE))</f>
        <v>#N/A</v>
      </c>
      <c r="AX58" s="63" t="e">
        <f>IF(VLOOKUP(AZ58,'BD-HORAIRE'!$A$3:$G$544,5,FALSE)="","",VLOOKUP(AZ58,'BD-HORAIRE'!$A$3:$G$544,5,FALSE))</f>
        <v>#N/A</v>
      </c>
      <c r="AY58" s="63" t="e">
        <f>IF(VLOOKUP(AZ58,'BD-HORAIRE'!$A$3:$G$544,6,FALSE)="","",VLOOKUP(AZ58,'BD-HORAIRE'!$A$3:$G$544,6,FALSE))</f>
        <v>#N/A</v>
      </c>
      <c r="AZ58" s="76"/>
      <c r="BA58" s="135"/>
      <c r="BB58" s="136" t="e">
        <f>IF(BA58="",VLOOKUP(AZ58,'BD-HORAIRE'!$A$3:$B$544,2,FALSE),VLOOKUP(AZ58,'BD-HORAIRE'!$A$3:$B$544,2,FALSE)+BA58)</f>
        <v>#N/A</v>
      </c>
      <c r="BC58" s="92" t="e">
        <f>IF(VLOOKUP(AZ58,'BD-HORAIRE'!$A$3:$J$544,9,FALSE)="","",VLOOKUP(AZ58,'BD-HORAIRE'!$A$3:$J$544,9,FALSE))</f>
        <v>#N/A</v>
      </c>
      <c r="BD58" s="92" t="e">
        <f>IF(VLOOKUP(AZ58,'BD-HORAIRE'!$A$3:$J$544,10,FALSE)="","",VLOOKUP(AZ58,'BD-HORAIRE'!$A$3:$J$544,10,FALSE))</f>
        <v>#N/A</v>
      </c>
      <c r="BE58" s="62" t="e">
        <f>IF(VLOOKUP(BI58,'BD-HORAIRE'!$A$3:$G$544,3,FALSE)="","",VLOOKUP(BI58,'BD-HORAIRE'!$A$3:$G$544,3,FALSE))</f>
        <v>#N/A</v>
      </c>
      <c r="BF58" s="63" t="e">
        <f>IF(VLOOKUP(BI58,'BD-HORAIRE'!$A$3:$G$544,4,FALSE)="","",VLOOKUP(BI58,'BD-HORAIRE'!$A$3:$G$544,4,FALSE))</f>
        <v>#N/A</v>
      </c>
      <c r="BG58" s="63" t="e">
        <f>IF(VLOOKUP(BI58,'BD-HORAIRE'!$A$3:$G$544,5,FALSE)="","",VLOOKUP(BI58,'BD-HORAIRE'!$A$3:$G$544,5,FALSE))</f>
        <v>#N/A</v>
      </c>
      <c r="BH58" s="63" t="e">
        <f>IF(VLOOKUP(BI58,'BD-HORAIRE'!$A$3:$G$544,6,FALSE)="","",VLOOKUP(BI58,'BD-HORAIRE'!$A$3:$G$544,6,FALSE))</f>
        <v>#N/A</v>
      </c>
      <c r="BI58" s="76"/>
      <c r="BJ58" s="135"/>
      <c r="BK58" s="136" t="e">
        <f>IF(BJ58="",VLOOKUP(BI58,'BD-HORAIRE'!$A$3:$B$544,2,FALSE),VLOOKUP(BI58,'BD-HORAIRE'!$A$3:$B$544,2,FALSE)+BJ58)</f>
        <v>#N/A</v>
      </c>
      <c r="BL58" s="92" t="e">
        <f>IF(VLOOKUP(BI58,'BD-HORAIRE'!$A$3:$J$544,9,FALSE)="","",VLOOKUP(BI58,'BD-HORAIRE'!$A$3:$J$544,9,FALSE))</f>
        <v>#N/A</v>
      </c>
      <c r="BM58" s="92" t="e">
        <f>IF(VLOOKUP(BI58,'BD-HORAIRE'!$A$3:$J$544,10,FALSE)="","",VLOOKUP(BI58,'BD-HORAIRE'!$A$3:$J$544,10,FALSE))</f>
        <v>#N/A</v>
      </c>
      <c r="BN58" s="44" t="e">
        <f t="shared" si="1"/>
        <v>#N/A</v>
      </c>
      <c r="BO58" s="87"/>
      <c r="BP58" s="139"/>
      <c r="BQ58" s="140"/>
      <c r="BR58" s="88"/>
    </row>
    <row r="59" spans="1:70" s="13" customFormat="1" ht="27" customHeight="1">
      <c r="A59" s="73" t="s">
        <v>366</v>
      </c>
      <c r="B59" s="111" t="s">
        <v>366</v>
      </c>
      <c r="C59" s="62" t="e">
        <f>IF(VLOOKUP(G59,'BD-HORAIRE'!$A$3:$G$544,3,FALSE)="","",VLOOKUP(G59,'BD-HORAIRE'!$A$3:$G$544,3,FALSE))</f>
        <v>#N/A</v>
      </c>
      <c r="D59" s="63" t="e">
        <f>IF(VLOOKUP(G59,'BD-HORAIRE'!$A$3:$G$544,4,FALSE)="","",VLOOKUP(G59,'BD-HORAIRE'!$A$3:$G$544,4,FALSE))</f>
        <v>#N/A</v>
      </c>
      <c r="E59" s="63" t="e">
        <f>IF(VLOOKUP(G59,'BD-HORAIRE'!$A$3:$G$544,5,FALSE)="","",VLOOKUP(G59,'BD-HORAIRE'!$A$3:$G$544,5,FALSE))</f>
        <v>#N/A</v>
      </c>
      <c r="F59" s="63" t="e">
        <f>IF(VLOOKUP(G59,'BD-HORAIRE'!$A$3:$G$544,6,FALSE)="","",VLOOKUP(G59,'BD-HORAIRE'!$A$3:$G$544,6,FALSE))</f>
        <v>#N/A</v>
      </c>
      <c r="G59" s="133"/>
      <c r="H59" s="135"/>
      <c r="I59" s="136" t="e">
        <f>IF(H59="",VLOOKUP(G59,'BD-HORAIRE'!$A$3:$B$544,2,FALSE),VLOOKUP(G59,'BD-HORAIRE'!$A$3:$B$544,2,FALSE)+H59)</f>
        <v>#N/A</v>
      </c>
      <c r="J59" s="92" t="e">
        <f>IF(VLOOKUP(G59,'BD-HORAIRE'!$A$3:$J$544,9,FALSE)="","",VLOOKUP(G59,'BD-HORAIRE'!$A$3:$J$544,9,FALSE))</f>
        <v>#N/A</v>
      </c>
      <c r="K59" s="92" t="e">
        <f>IF(VLOOKUP(G59,'BD-HORAIRE'!$A$3:$J$544,10,FALSE)="","",VLOOKUP(G59,'BD-HORAIRE'!$A$3:$J$544,10,FALSE))</f>
        <v>#N/A</v>
      </c>
      <c r="L59" s="62" t="e">
        <f>IF(VLOOKUP(P59,'BD-HORAIRE'!$A$3:$G$544,3,FALSE)="","",VLOOKUP(P59,'BD-HORAIRE'!$A$3:$G$544,3,FALSE))</f>
        <v>#N/A</v>
      </c>
      <c r="M59" s="63" t="e">
        <f>IF(VLOOKUP(P59,'BD-HORAIRE'!$A$3:$G$544,4,FALSE)="","",VLOOKUP(P59,'BD-HORAIRE'!$A$3:$G$544,4,FALSE))</f>
        <v>#N/A</v>
      </c>
      <c r="N59" s="63" t="e">
        <f>IF(VLOOKUP(P59,'BD-HORAIRE'!$A$3:$G$544,5,FALSE)="","",VLOOKUP(P59,'BD-HORAIRE'!$A$3:$G$544,5,FALSE))</f>
        <v>#N/A</v>
      </c>
      <c r="O59" s="63" t="e">
        <f>IF(VLOOKUP(P59,'BD-HORAIRE'!$A$3:$G$544,6,FALSE)="","",VLOOKUP(P59,'BD-HORAIRE'!$A$3:$G$544,6,FALSE))</f>
        <v>#N/A</v>
      </c>
      <c r="P59" s="76"/>
      <c r="Q59" s="135"/>
      <c r="R59" s="136" t="e">
        <f>IF(Q59="",VLOOKUP(P59,'BD-HORAIRE'!$A$3:$B$544,2,FALSE),VLOOKUP(P59,'BD-HORAIRE'!$A$3:$B$544,2,FALSE)+Q59)</f>
        <v>#N/A</v>
      </c>
      <c r="S59" s="92" t="e">
        <f>IF(VLOOKUP(P59,'BD-HORAIRE'!$A$3:$J$544,9,FALSE)="","",VLOOKUP(P59,'BD-HORAIRE'!$A$3:$J$544,9,FALSE))</f>
        <v>#N/A</v>
      </c>
      <c r="T59" s="92" t="e">
        <f>IF(VLOOKUP(P59,'BD-HORAIRE'!$A$3:$J$544,10,FALSE)="","",VLOOKUP(P59,'BD-HORAIRE'!$A$3:$J$544,10,FALSE))</f>
        <v>#N/A</v>
      </c>
      <c r="U59" s="62" t="e">
        <f>IF(VLOOKUP(Y59,'BD-HORAIRE'!$A$3:$G$544,3,FALSE)="","",VLOOKUP(Y59,'BD-HORAIRE'!$A$3:$G$544,3,FALSE))</f>
        <v>#N/A</v>
      </c>
      <c r="V59" s="63" t="e">
        <f>IF(VLOOKUP(Y59,'BD-HORAIRE'!$A$3:$G$544,4,FALSE)="","",VLOOKUP(Y59,'BD-HORAIRE'!$A$3:$G$544,4,FALSE))</f>
        <v>#N/A</v>
      </c>
      <c r="W59" s="63" t="e">
        <f>IF(VLOOKUP(Y59,'BD-HORAIRE'!$A$3:$G$544,5,FALSE)="","",VLOOKUP(Y59,'BD-HORAIRE'!$A$3:$G$544,5,FALSE))</f>
        <v>#N/A</v>
      </c>
      <c r="X59" s="63" t="e">
        <f>IF(VLOOKUP(Y59,'BD-HORAIRE'!$A$3:$G$544,6,FALSE)="","",VLOOKUP(Y59,'BD-HORAIRE'!$A$3:$G$544,6,FALSE))</f>
        <v>#N/A</v>
      </c>
      <c r="Y59" s="76"/>
      <c r="Z59" s="135"/>
      <c r="AA59" s="136" t="e">
        <f>IF(Z59="",VLOOKUP(Y59,'BD-HORAIRE'!$A$3:$B$544,2,FALSE),VLOOKUP(Y59,'BD-HORAIRE'!$A$3:$B$544,2,FALSE)+Z59)</f>
        <v>#N/A</v>
      </c>
      <c r="AB59" s="92" t="e">
        <f>IF(VLOOKUP(Y59,'BD-HORAIRE'!$A$3:$J$544,9,FALSE)="","",VLOOKUP(Y59,'BD-HORAIRE'!$A$3:$J$544,9,FALSE))</f>
        <v>#N/A</v>
      </c>
      <c r="AC59" s="92" t="e">
        <f>IF(VLOOKUP(Y59,'BD-HORAIRE'!$A$3:$J$544,10,FALSE)="","",VLOOKUP(Y59,'BD-HORAIRE'!$A$3:$J$544,10,FALSE))</f>
        <v>#N/A</v>
      </c>
      <c r="AD59" s="62" t="e">
        <f>IF(VLOOKUP(AH59,'BD-HORAIRE'!$A$3:$G$544,3,FALSE)="","",VLOOKUP(AH59,'BD-HORAIRE'!$A$3:$G$544,3,FALSE))</f>
        <v>#N/A</v>
      </c>
      <c r="AE59" s="63" t="e">
        <f>IF(VLOOKUP(AH59,'BD-HORAIRE'!$A$3:$G$544,4,FALSE)="","",VLOOKUP(AH59,'BD-HORAIRE'!$A$3:$G$544,4,FALSE))</f>
        <v>#N/A</v>
      </c>
      <c r="AF59" s="63" t="e">
        <f>IF(VLOOKUP(AH59,'BD-HORAIRE'!$A$3:$G$544,5,FALSE)="","",VLOOKUP(AH59,'BD-HORAIRE'!$A$3:$G$544,5,FALSE))</f>
        <v>#N/A</v>
      </c>
      <c r="AG59" s="63" t="e">
        <f>IF(VLOOKUP(AH59,'BD-HORAIRE'!$A$3:$G$544,6,FALSE)="","",VLOOKUP(AH59,'BD-HORAIRE'!$A$3:$G$544,6,FALSE))</f>
        <v>#N/A</v>
      </c>
      <c r="AH59" s="76"/>
      <c r="AI59" s="135"/>
      <c r="AJ59" s="136" t="e">
        <f>IF(AI59="",VLOOKUP(AH59,'BD-HORAIRE'!$A$3:$B$544,2,FALSE),VLOOKUP(AH59,'BD-HORAIRE'!$A$3:$B$544,2,FALSE)+AI59)</f>
        <v>#N/A</v>
      </c>
      <c r="AK59" s="92" t="e">
        <f>IF(VLOOKUP(AH59,'BD-HORAIRE'!$A$3:$J$544,9,FALSE)="","",VLOOKUP(AH59,'BD-HORAIRE'!$A$3:$J$544,9,FALSE))</f>
        <v>#N/A</v>
      </c>
      <c r="AL59" s="92" t="e">
        <f>IF(VLOOKUP(AH59,'BD-HORAIRE'!$A$3:$J$544,10,FALSE)="","",VLOOKUP(AH59,'BD-HORAIRE'!$A$3:$J$544,10,FALSE))</f>
        <v>#N/A</v>
      </c>
      <c r="AM59" s="62" t="e">
        <f>IF(VLOOKUP(AQ59,'BD-HORAIRE'!$A$3:$G$544,3,FALSE)="","",VLOOKUP(AQ59,'BD-HORAIRE'!$A$3:$G$544,3,FALSE))</f>
        <v>#N/A</v>
      </c>
      <c r="AN59" s="63" t="e">
        <f>IF(VLOOKUP(AQ59,'BD-HORAIRE'!$A$3:$G$544,4,FALSE)="","",VLOOKUP(AQ59,'BD-HORAIRE'!$A$3:$G$544,4,FALSE))</f>
        <v>#N/A</v>
      </c>
      <c r="AO59" s="63" t="e">
        <f>IF(VLOOKUP(AQ59,'BD-HORAIRE'!$A$3:$G$544,5,FALSE)="","",VLOOKUP(AQ59,'BD-HORAIRE'!$A$3:$G$544,5,FALSE))</f>
        <v>#N/A</v>
      </c>
      <c r="AP59" s="63" t="e">
        <f>IF(VLOOKUP(AQ59,'BD-HORAIRE'!$A$3:$G$544,6,FALSE)="","",VLOOKUP(AQ59,'BD-HORAIRE'!$A$3:$G$544,6,FALSE))</f>
        <v>#N/A</v>
      </c>
      <c r="AQ59" s="76"/>
      <c r="AR59" s="135"/>
      <c r="AS59" s="136" t="e">
        <f>IF(AR59="",VLOOKUP(AQ59,'BD-HORAIRE'!$A$3:$B$544,2,FALSE),VLOOKUP(AQ59,'BD-HORAIRE'!$A$3:$B$544,2,FALSE)+AR59)</f>
        <v>#N/A</v>
      </c>
      <c r="AT59" s="92" t="e">
        <f>IF(VLOOKUP(AQ59,'BD-HORAIRE'!$A$3:$J$544,9,FALSE)="","",VLOOKUP(AQ59,'BD-HORAIRE'!$A$3:$J$544,9,FALSE))</f>
        <v>#N/A</v>
      </c>
      <c r="AU59" s="92" t="e">
        <f>IF(VLOOKUP(AQ59,'BD-HORAIRE'!$A$3:$J$544,10,FALSE)="","",VLOOKUP(AQ59,'BD-HORAIRE'!$A$3:$J$544,10,FALSE))</f>
        <v>#N/A</v>
      </c>
      <c r="AV59" s="62" t="e">
        <f>IF(VLOOKUP(AZ59,'BD-HORAIRE'!$A$3:$G$544,3,FALSE)="","",VLOOKUP(AZ59,'BD-HORAIRE'!$A$3:$G$544,3,FALSE))</f>
        <v>#N/A</v>
      </c>
      <c r="AW59" s="63" t="e">
        <f>IF(VLOOKUP(AZ59,'BD-HORAIRE'!$A$3:$G$544,4,FALSE)="","",VLOOKUP(AZ59,'BD-HORAIRE'!$A$3:$G$544,4,FALSE))</f>
        <v>#N/A</v>
      </c>
      <c r="AX59" s="63" t="e">
        <f>IF(VLOOKUP(AZ59,'BD-HORAIRE'!$A$3:$G$544,5,FALSE)="","",VLOOKUP(AZ59,'BD-HORAIRE'!$A$3:$G$544,5,FALSE))</f>
        <v>#N/A</v>
      </c>
      <c r="AY59" s="63" t="e">
        <f>IF(VLOOKUP(AZ59,'BD-HORAIRE'!$A$3:$G$544,6,FALSE)="","",VLOOKUP(AZ59,'BD-HORAIRE'!$A$3:$G$544,6,FALSE))</f>
        <v>#N/A</v>
      </c>
      <c r="AZ59" s="76"/>
      <c r="BA59" s="135"/>
      <c r="BB59" s="136" t="e">
        <f>IF(BA59="",VLOOKUP(AZ59,'BD-HORAIRE'!$A$3:$B$544,2,FALSE),VLOOKUP(AZ59,'BD-HORAIRE'!$A$3:$B$544,2,FALSE)+BA59)</f>
        <v>#N/A</v>
      </c>
      <c r="BC59" s="92" t="e">
        <f>IF(VLOOKUP(AZ59,'BD-HORAIRE'!$A$3:$J$544,9,FALSE)="","",VLOOKUP(AZ59,'BD-HORAIRE'!$A$3:$J$544,9,FALSE))</f>
        <v>#N/A</v>
      </c>
      <c r="BD59" s="92" t="e">
        <f>IF(VLOOKUP(AZ59,'BD-HORAIRE'!$A$3:$J$544,10,FALSE)="","",VLOOKUP(AZ59,'BD-HORAIRE'!$A$3:$J$544,10,FALSE))</f>
        <v>#N/A</v>
      </c>
      <c r="BE59" s="62" t="e">
        <f>IF(VLOOKUP(BI59,'BD-HORAIRE'!$A$3:$G$544,3,FALSE)="","",VLOOKUP(BI59,'BD-HORAIRE'!$A$3:$G$544,3,FALSE))</f>
        <v>#N/A</v>
      </c>
      <c r="BF59" s="63" t="e">
        <f>IF(VLOOKUP(BI59,'BD-HORAIRE'!$A$3:$G$544,4,FALSE)="","",VLOOKUP(BI59,'BD-HORAIRE'!$A$3:$G$544,4,FALSE))</f>
        <v>#N/A</v>
      </c>
      <c r="BG59" s="63" t="e">
        <f>IF(VLOOKUP(BI59,'BD-HORAIRE'!$A$3:$G$544,5,FALSE)="","",VLOOKUP(BI59,'BD-HORAIRE'!$A$3:$G$544,5,FALSE))</f>
        <v>#N/A</v>
      </c>
      <c r="BH59" s="63" t="e">
        <f>IF(VLOOKUP(BI59,'BD-HORAIRE'!$A$3:$G$544,6,FALSE)="","",VLOOKUP(BI59,'BD-HORAIRE'!$A$3:$G$544,6,FALSE))</f>
        <v>#N/A</v>
      </c>
      <c r="BI59" s="76"/>
      <c r="BJ59" s="135"/>
      <c r="BK59" s="136" t="e">
        <f>IF(BJ59="",VLOOKUP(BI59,'BD-HORAIRE'!$A$3:$B$544,2,FALSE),VLOOKUP(BI59,'BD-HORAIRE'!$A$3:$B$544,2,FALSE)+BJ59)</f>
        <v>#N/A</v>
      </c>
      <c r="BL59" s="92" t="e">
        <f>IF(VLOOKUP(BI59,'BD-HORAIRE'!$A$3:$J$544,9,FALSE)="","",VLOOKUP(BI59,'BD-HORAIRE'!$A$3:$J$544,9,FALSE))</f>
        <v>#N/A</v>
      </c>
      <c r="BM59" s="92" t="e">
        <f>IF(VLOOKUP(BI59,'BD-HORAIRE'!$A$3:$J$544,10,FALSE)="","",VLOOKUP(BI59,'BD-HORAIRE'!$A$3:$J$544,10,FALSE))</f>
        <v>#N/A</v>
      </c>
      <c r="BN59" s="44" t="e">
        <f t="shared" si="1"/>
        <v>#N/A</v>
      </c>
      <c r="BO59" s="87"/>
      <c r="BP59" s="139"/>
      <c r="BQ59" s="140"/>
      <c r="BR59" s="88"/>
    </row>
    <row r="60" spans="1:70" s="13" customFormat="1" ht="27" customHeight="1">
      <c r="A60" s="73" t="s">
        <v>367</v>
      </c>
      <c r="B60" s="111" t="s">
        <v>367</v>
      </c>
      <c r="C60" s="62" t="e">
        <f>IF(VLOOKUP(G60,'BD-HORAIRE'!$A$3:$G$544,3,FALSE)="","",VLOOKUP(G60,'BD-HORAIRE'!$A$3:$G$544,3,FALSE))</f>
        <v>#N/A</v>
      </c>
      <c r="D60" s="63" t="e">
        <f>IF(VLOOKUP(G60,'BD-HORAIRE'!$A$3:$G$544,4,FALSE)="","",VLOOKUP(G60,'BD-HORAIRE'!$A$3:$G$544,4,FALSE))</f>
        <v>#N/A</v>
      </c>
      <c r="E60" s="63" t="e">
        <f>IF(VLOOKUP(G60,'BD-HORAIRE'!$A$3:$G$544,5,FALSE)="","",VLOOKUP(G60,'BD-HORAIRE'!$A$3:$G$544,5,FALSE))</f>
        <v>#N/A</v>
      </c>
      <c r="F60" s="63" t="e">
        <f>IF(VLOOKUP(G60,'BD-HORAIRE'!$A$3:$G$544,6,FALSE)="","",VLOOKUP(G60,'BD-HORAIRE'!$A$3:$G$544,6,FALSE))</f>
        <v>#N/A</v>
      </c>
      <c r="G60" s="133"/>
      <c r="H60" s="135"/>
      <c r="I60" s="136" t="e">
        <f>IF(H60="",VLOOKUP(G60,'BD-HORAIRE'!$A$3:$B$544,2,FALSE),VLOOKUP(G60,'BD-HORAIRE'!$A$3:$B$544,2,FALSE)+H60)</f>
        <v>#N/A</v>
      </c>
      <c r="J60" s="92" t="e">
        <f>IF(VLOOKUP(G60,'BD-HORAIRE'!$A$3:$J$544,9,FALSE)="","",VLOOKUP(G60,'BD-HORAIRE'!$A$3:$J$544,9,FALSE))</f>
        <v>#N/A</v>
      </c>
      <c r="K60" s="92" t="e">
        <f>IF(VLOOKUP(G60,'BD-HORAIRE'!$A$3:$J$544,10,FALSE)="","",VLOOKUP(G60,'BD-HORAIRE'!$A$3:$J$544,10,FALSE))</f>
        <v>#N/A</v>
      </c>
      <c r="L60" s="62" t="e">
        <f>IF(VLOOKUP(P60,'BD-HORAIRE'!$A$3:$G$544,3,FALSE)="","",VLOOKUP(P60,'BD-HORAIRE'!$A$3:$G$544,3,FALSE))</f>
        <v>#N/A</v>
      </c>
      <c r="M60" s="63" t="e">
        <f>IF(VLOOKUP(P60,'BD-HORAIRE'!$A$3:$G$544,4,FALSE)="","",VLOOKUP(P60,'BD-HORAIRE'!$A$3:$G$544,4,FALSE))</f>
        <v>#N/A</v>
      </c>
      <c r="N60" s="63" t="e">
        <f>IF(VLOOKUP(P60,'BD-HORAIRE'!$A$3:$G$544,5,FALSE)="","",VLOOKUP(P60,'BD-HORAIRE'!$A$3:$G$544,5,FALSE))</f>
        <v>#N/A</v>
      </c>
      <c r="O60" s="63" t="e">
        <f>IF(VLOOKUP(P60,'BD-HORAIRE'!$A$3:$G$544,6,FALSE)="","",VLOOKUP(P60,'BD-HORAIRE'!$A$3:$G$544,6,FALSE))</f>
        <v>#N/A</v>
      </c>
      <c r="P60" s="76"/>
      <c r="Q60" s="135"/>
      <c r="R60" s="136" t="e">
        <f>IF(Q60="",VLOOKUP(P60,'BD-HORAIRE'!$A$3:$B$544,2,FALSE),VLOOKUP(P60,'BD-HORAIRE'!$A$3:$B$544,2,FALSE)+Q60)</f>
        <v>#N/A</v>
      </c>
      <c r="S60" s="92" t="e">
        <f>IF(VLOOKUP(P60,'BD-HORAIRE'!$A$3:$J$544,9,FALSE)="","",VLOOKUP(P60,'BD-HORAIRE'!$A$3:$J$544,9,FALSE))</f>
        <v>#N/A</v>
      </c>
      <c r="T60" s="92" t="e">
        <f>IF(VLOOKUP(P60,'BD-HORAIRE'!$A$3:$J$544,10,FALSE)="","",VLOOKUP(P60,'BD-HORAIRE'!$A$3:$J$544,10,FALSE))</f>
        <v>#N/A</v>
      </c>
      <c r="U60" s="62" t="e">
        <f>IF(VLOOKUP(Y60,'BD-HORAIRE'!$A$3:$G$544,3,FALSE)="","",VLOOKUP(Y60,'BD-HORAIRE'!$A$3:$G$544,3,FALSE))</f>
        <v>#N/A</v>
      </c>
      <c r="V60" s="63" t="e">
        <f>IF(VLOOKUP(Y60,'BD-HORAIRE'!$A$3:$G$544,4,FALSE)="","",VLOOKUP(Y60,'BD-HORAIRE'!$A$3:$G$544,4,FALSE))</f>
        <v>#N/A</v>
      </c>
      <c r="W60" s="63" t="e">
        <f>IF(VLOOKUP(Y60,'BD-HORAIRE'!$A$3:$G$544,5,FALSE)="","",VLOOKUP(Y60,'BD-HORAIRE'!$A$3:$G$544,5,FALSE))</f>
        <v>#N/A</v>
      </c>
      <c r="X60" s="63" t="e">
        <f>IF(VLOOKUP(Y60,'BD-HORAIRE'!$A$3:$G$544,6,FALSE)="","",VLOOKUP(Y60,'BD-HORAIRE'!$A$3:$G$544,6,FALSE))</f>
        <v>#N/A</v>
      </c>
      <c r="Y60" s="76"/>
      <c r="Z60" s="135"/>
      <c r="AA60" s="136" t="e">
        <f>IF(Z60="",VLOOKUP(Y60,'BD-HORAIRE'!$A$3:$B$544,2,FALSE),VLOOKUP(Y60,'BD-HORAIRE'!$A$3:$B$544,2,FALSE)+Z60)</f>
        <v>#N/A</v>
      </c>
      <c r="AB60" s="92" t="e">
        <f>IF(VLOOKUP(Y60,'BD-HORAIRE'!$A$3:$J$544,9,FALSE)="","",VLOOKUP(Y60,'BD-HORAIRE'!$A$3:$J$544,9,FALSE))</f>
        <v>#N/A</v>
      </c>
      <c r="AC60" s="92" t="e">
        <f>IF(VLOOKUP(Y60,'BD-HORAIRE'!$A$3:$J$544,10,FALSE)="","",VLOOKUP(Y60,'BD-HORAIRE'!$A$3:$J$544,10,FALSE))</f>
        <v>#N/A</v>
      </c>
      <c r="AD60" s="62" t="e">
        <f>IF(VLOOKUP(AH60,'BD-HORAIRE'!$A$3:$G$544,3,FALSE)="","",VLOOKUP(AH60,'BD-HORAIRE'!$A$3:$G$544,3,FALSE))</f>
        <v>#N/A</v>
      </c>
      <c r="AE60" s="63" t="e">
        <f>IF(VLOOKUP(AH60,'BD-HORAIRE'!$A$3:$G$544,4,FALSE)="","",VLOOKUP(AH60,'BD-HORAIRE'!$A$3:$G$544,4,FALSE))</f>
        <v>#N/A</v>
      </c>
      <c r="AF60" s="63" t="e">
        <f>IF(VLOOKUP(AH60,'BD-HORAIRE'!$A$3:$G$544,5,FALSE)="","",VLOOKUP(AH60,'BD-HORAIRE'!$A$3:$G$544,5,FALSE))</f>
        <v>#N/A</v>
      </c>
      <c r="AG60" s="63" t="e">
        <f>IF(VLOOKUP(AH60,'BD-HORAIRE'!$A$3:$G$544,6,FALSE)="","",VLOOKUP(AH60,'BD-HORAIRE'!$A$3:$G$544,6,FALSE))</f>
        <v>#N/A</v>
      </c>
      <c r="AH60" s="76"/>
      <c r="AI60" s="135"/>
      <c r="AJ60" s="136" t="e">
        <f>IF(AI60="",VLOOKUP(AH60,'BD-HORAIRE'!$A$3:$B$544,2,FALSE),VLOOKUP(AH60,'BD-HORAIRE'!$A$3:$B$544,2,FALSE)+AI60)</f>
        <v>#N/A</v>
      </c>
      <c r="AK60" s="92" t="e">
        <f>IF(VLOOKUP(AH60,'BD-HORAIRE'!$A$3:$J$544,9,FALSE)="","",VLOOKUP(AH60,'BD-HORAIRE'!$A$3:$J$544,9,FALSE))</f>
        <v>#N/A</v>
      </c>
      <c r="AL60" s="92" t="e">
        <f>IF(VLOOKUP(AH60,'BD-HORAIRE'!$A$3:$J$544,10,FALSE)="","",VLOOKUP(AH60,'BD-HORAIRE'!$A$3:$J$544,10,FALSE))</f>
        <v>#N/A</v>
      </c>
      <c r="AM60" s="62" t="e">
        <f>IF(VLOOKUP(AQ60,'BD-HORAIRE'!$A$3:$G$544,3,FALSE)="","",VLOOKUP(AQ60,'BD-HORAIRE'!$A$3:$G$544,3,FALSE))</f>
        <v>#N/A</v>
      </c>
      <c r="AN60" s="63" t="e">
        <f>IF(VLOOKUP(AQ60,'BD-HORAIRE'!$A$3:$G$544,4,FALSE)="","",VLOOKUP(AQ60,'BD-HORAIRE'!$A$3:$G$544,4,FALSE))</f>
        <v>#N/A</v>
      </c>
      <c r="AO60" s="63" t="e">
        <f>IF(VLOOKUP(AQ60,'BD-HORAIRE'!$A$3:$G$544,5,FALSE)="","",VLOOKUP(AQ60,'BD-HORAIRE'!$A$3:$G$544,5,FALSE))</f>
        <v>#N/A</v>
      </c>
      <c r="AP60" s="63" t="e">
        <f>IF(VLOOKUP(AQ60,'BD-HORAIRE'!$A$3:$G$544,6,FALSE)="","",VLOOKUP(AQ60,'BD-HORAIRE'!$A$3:$G$544,6,FALSE))</f>
        <v>#N/A</v>
      </c>
      <c r="AQ60" s="76"/>
      <c r="AR60" s="135"/>
      <c r="AS60" s="136" t="e">
        <f>IF(AR60="",VLOOKUP(AQ60,'BD-HORAIRE'!$A$3:$B$544,2,FALSE),VLOOKUP(AQ60,'BD-HORAIRE'!$A$3:$B$544,2,FALSE)+AR60)</f>
        <v>#N/A</v>
      </c>
      <c r="AT60" s="92" t="e">
        <f>IF(VLOOKUP(AQ60,'BD-HORAIRE'!$A$3:$J$544,9,FALSE)="","",VLOOKUP(AQ60,'BD-HORAIRE'!$A$3:$J$544,9,FALSE))</f>
        <v>#N/A</v>
      </c>
      <c r="AU60" s="92" t="e">
        <f>IF(VLOOKUP(AQ60,'BD-HORAIRE'!$A$3:$J$544,10,FALSE)="","",VLOOKUP(AQ60,'BD-HORAIRE'!$A$3:$J$544,10,FALSE))</f>
        <v>#N/A</v>
      </c>
      <c r="AV60" s="62" t="e">
        <f>IF(VLOOKUP(AZ60,'BD-HORAIRE'!$A$3:$G$544,3,FALSE)="","",VLOOKUP(AZ60,'BD-HORAIRE'!$A$3:$G$544,3,FALSE))</f>
        <v>#N/A</v>
      </c>
      <c r="AW60" s="63" t="e">
        <f>IF(VLOOKUP(AZ60,'BD-HORAIRE'!$A$3:$G$544,4,FALSE)="","",VLOOKUP(AZ60,'BD-HORAIRE'!$A$3:$G$544,4,FALSE))</f>
        <v>#N/A</v>
      </c>
      <c r="AX60" s="63" t="e">
        <f>IF(VLOOKUP(AZ60,'BD-HORAIRE'!$A$3:$G$544,5,FALSE)="","",VLOOKUP(AZ60,'BD-HORAIRE'!$A$3:$G$544,5,FALSE))</f>
        <v>#N/A</v>
      </c>
      <c r="AY60" s="63" t="e">
        <f>IF(VLOOKUP(AZ60,'BD-HORAIRE'!$A$3:$G$544,6,FALSE)="","",VLOOKUP(AZ60,'BD-HORAIRE'!$A$3:$G$544,6,FALSE))</f>
        <v>#N/A</v>
      </c>
      <c r="AZ60" s="76"/>
      <c r="BA60" s="135"/>
      <c r="BB60" s="136" t="e">
        <f>IF(BA60="",VLOOKUP(AZ60,'BD-HORAIRE'!$A$3:$B$544,2,FALSE),VLOOKUP(AZ60,'BD-HORAIRE'!$A$3:$B$544,2,FALSE)+BA60)</f>
        <v>#N/A</v>
      </c>
      <c r="BC60" s="92" t="e">
        <f>IF(VLOOKUP(AZ60,'BD-HORAIRE'!$A$3:$J$544,9,FALSE)="","",VLOOKUP(AZ60,'BD-HORAIRE'!$A$3:$J$544,9,FALSE))</f>
        <v>#N/A</v>
      </c>
      <c r="BD60" s="92" t="e">
        <f>IF(VLOOKUP(AZ60,'BD-HORAIRE'!$A$3:$J$544,10,FALSE)="","",VLOOKUP(AZ60,'BD-HORAIRE'!$A$3:$J$544,10,FALSE))</f>
        <v>#N/A</v>
      </c>
      <c r="BE60" s="62" t="e">
        <f>IF(VLOOKUP(BI60,'BD-HORAIRE'!$A$3:$G$544,3,FALSE)="","",VLOOKUP(BI60,'BD-HORAIRE'!$A$3:$G$544,3,FALSE))</f>
        <v>#N/A</v>
      </c>
      <c r="BF60" s="63" t="e">
        <f>IF(VLOOKUP(BI60,'BD-HORAIRE'!$A$3:$G$544,4,FALSE)="","",VLOOKUP(BI60,'BD-HORAIRE'!$A$3:$G$544,4,FALSE))</f>
        <v>#N/A</v>
      </c>
      <c r="BG60" s="63" t="e">
        <f>IF(VLOOKUP(BI60,'BD-HORAIRE'!$A$3:$G$544,5,FALSE)="","",VLOOKUP(BI60,'BD-HORAIRE'!$A$3:$G$544,5,FALSE))</f>
        <v>#N/A</v>
      </c>
      <c r="BH60" s="63" t="e">
        <f>IF(VLOOKUP(BI60,'BD-HORAIRE'!$A$3:$G$544,6,FALSE)="","",VLOOKUP(BI60,'BD-HORAIRE'!$A$3:$G$544,6,FALSE))</f>
        <v>#N/A</v>
      </c>
      <c r="BI60" s="76"/>
      <c r="BJ60" s="135"/>
      <c r="BK60" s="136" t="e">
        <f>IF(BJ60="",VLOOKUP(BI60,'BD-HORAIRE'!$A$3:$B$544,2,FALSE),VLOOKUP(BI60,'BD-HORAIRE'!$A$3:$B$544,2,FALSE)+BJ60)</f>
        <v>#N/A</v>
      </c>
      <c r="BL60" s="92" t="e">
        <f>IF(VLOOKUP(BI60,'BD-HORAIRE'!$A$3:$J$544,9,FALSE)="","",VLOOKUP(BI60,'BD-HORAIRE'!$A$3:$J$544,9,FALSE))</f>
        <v>#N/A</v>
      </c>
      <c r="BM60" s="92" t="e">
        <f>IF(VLOOKUP(BI60,'BD-HORAIRE'!$A$3:$J$544,10,FALSE)="","",VLOOKUP(BI60,'BD-HORAIRE'!$A$3:$J$544,10,FALSE))</f>
        <v>#N/A</v>
      </c>
      <c r="BN60" s="44" t="e">
        <f t="shared" si="1"/>
        <v>#N/A</v>
      </c>
      <c r="BO60" s="87"/>
      <c r="BP60" s="139"/>
      <c r="BQ60" s="140"/>
      <c r="BR60" s="88"/>
    </row>
    <row r="61" spans="1:70" s="13" customFormat="1" ht="27" customHeight="1">
      <c r="A61" s="113" t="s">
        <v>368</v>
      </c>
      <c r="B61" s="114" t="s">
        <v>368</v>
      </c>
      <c r="C61" s="62" t="e">
        <f>IF(VLOOKUP(G61,'BD-HORAIRE'!$A$3:$G$544,3,FALSE)="","",VLOOKUP(G61,'BD-HORAIRE'!$A$3:$G$544,3,FALSE))</f>
        <v>#N/A</v>
      </c>
      <c r="D61" s="63" t="e">
        <f>IF(VLOOKUP(G61,'BD-HORAIRE'!$A$3:$G$544,4,FALSE)="","",VLOOKUP(G61,'BD-HORAIRE'!$A$3:$G$544,4,FALSE))</f>
        <v>#N/A</v>
      </c>
      <c r="E61" s="63" t="e">
        <f>IF(VLOOKUP(G61,'BD-HORAIRE'!$A$3:$G$544,5,FALSE)="","",VLOOKUP(G61,'BD-HORAIRE'!$A$3:$G$544,5,FALSE))</f>
        <v>#N/A</v>
      </c>
      <c r="F61" s="63" t="e">
        <f>IF(VLOOKUP(G61,'BD-HORAIRE'!$A$3:$G$544,6,FALSE)="","",VLOOKUP(G61,'BD-HORAIRE'!$A$3:$G$544,6,FALSE))</f>
        <v>#N/A</v>
      </c>
      <c r="G61" s="133"/>
      <c r="H61" s="135"/>
      <c r="I61" s="136" t="e">
        <f>IF(H61="",VLOOKUP(G61,'BD-HORAIRE'!$A$3:$B$544,2,FALSE),VLOOKUP(G61,'BD-HORAIRE'!$A$3:$B$544,2,FALSE)+H61)</f>
        <v>#N/A</v>
      </c>
      <c r="J61" s="92" t="e">
        <f>IF(VLOOKUP(G61,'BD-HORAIRE'!$A$3:$J$544,9,FALSE)="","",VLOOKUP(G61,'BD-HORAIRE'!$A$3:$J$544,9,FALSE))</f>
        <v>#N/A</v>
      </c>
      <c r="K61" s="92" t="e">
        <f>IF(VLOOKUP(G61,'BD-HORAIRE'!$A$3:$J$544,10,FALSE)="","",VLOOKUP(G61,'BD-HORAIRE'!$A$3:$J$544,10,FALSE))</f>
        <v>#N/A</v>
      </c>
      <c r="L61" s="62" t="e">
        <f>IF(VLOOKUP(P61,'BD-HORAIRE'!$A$3:$G$544,3,FALSE)="","",VLOOKUP(P61,'BD-HORAIRE'!$A$3:$G$544,3,FALSE))</f>
        <v>#N/A</v>
      </c>
      <c r="M61" s="63" t="e">
        <f>IF(VLOOKUP(P61,'BD-HORAIRE'!$A$3:$G$544,4,FALSE)="","",VLOOKUP(P61,'BD-HORAIRE'!$A$3:$G$544,4,FALSE))</f>
        <v>#N/A</v>
      </c>
      <c r="N61" s="63" t="e">
        <f>IF(VLOOKUP(P61,'BD-HORAIRE'!$A$3:$G$544,5,FALSE)="","",VLOOKUP(P61,'BD-HORAIRE'!$A$3:$G$544,5,FALSE))</f>
        <v>#N/A</v>
      </c>
      <c r="O61" s="63" t="e">
        <f>IF(VLOOKUP(P61,'BD-HORAIRE'!$A$3:$G$544,6,FALSE)="","",VLOOKUP(P61,'BD-HORAIRE'!$A$3:$G$544,6,FALSE))</f>
        <v>#N/A</v>
      </c>
      <c r="P61" s="76"/>
      <c r="Q61" s="135"/>
      <c r="R61" s="136" t="e">
        <f>IF(Q61="",VLOOKUP(P61,'BD-HORAIRE'!$A$3:$B$544,2,FALSE),VLOOKUP(P61,'BD-HORAIRE'!$A$3:$B$544,2,FALSE)+Q61)</f>
        <v>#N/A</v>
      </c>
      <c r="S61" s="92" t="e">
        <f>IF(VLOOKUP(P61,'BD-HORAIRE'!$A$3:$J$544,9,FALSE)="","",VLOOKUP(P61,'BD-HORAIRE'!$A$3:$J$544,9,FALSE))</f>
        <v>#N/A</v>
      </c>
      <c r="T61" s="92" t="e">
        <f>IF(VLOOKUP(P61,'BD-HORAIRE'!$A$3:$J$544,10,FALSE)="","",VLOOKUP(P61,'BD-HORAIRE'!$A$3:$J$544,10,FALSE))</f>
        <v>#N/A</v>
      </c>
      <c r="U61" s="62" t="e">
        <f>IF(VLOOKUP(Y61,'BD-HORAIRE'!$A$3:$G$544,3,FALSE)="","",VLOOKUP(Y61,'BD-HORAIRE'!$A$3:$G$544,3,FALSE))</f>
        <v>#N/A</v>
      </c>
      <c r="V61" s="63" t="e">
        <f>IF(VLOOKUP(Y61,'BD-HORAIRE'!$A$3:$G$544,4,FALSE)="","",VLOOKUP(Y61,'BD-HORAIRE'!$A$3:$G$544,4,FALSE))</f>
        <v>#N/A</v>
      </c>
      <c r="W61" s="63" t="e">
        <f>IF(VLOOKUP(Y61,'BD-HORAIRE'!$A$3:$G$544,5,FALSE)="","",VLOOKUP(Y61,'BD-HORAIRE'!$A$3:$G$544,5,FALSE))</f>
        <v>#N/A</v>
      </c>
      <c r="X61" s="63" t="e">
        <f>IF(VLOOKUP(Y61,'BD-HORAIRE'!$A$3:$G$544,6,FALSE)="","",VLOOKUP(Y61,'BD-HORAIRE'!$A$3:$G$544,6,FALSE))</f>
        <v>#N/A</v>
      </c>
      <c r="Y61" s="76"/>
      <c r="Z61" s="135"/>
      <c r="AA61" s="136" t="e">
        <f>IF(Z61="",VLOOKUP(Y61,'BD-HORAIRE'!$A$3:$B$544,2,FALSE),VLOOKUP(Y61,'BD-HORAIRE'!$A$3:$B$544,2,FALSE)+Z61)</f>
        <v>#N/A</v>
      </c>
      <c r="AB61" s="92" t="e">
        <f>IF(VLOOKUP(Y61,'BD-HORAIRE'!$A$3:$J$544,9,FALSE)="","",VLOOKUP(Y61,'BD-HORAIRE'!$A$3:$J$544,9,FALSE))</f>
        <v>#N/A</v>
      </c>
      <c r="AC61" s="92" t="e">
        <f>IF(VLOOKUP(Y61,'BD-HORAIRE'!$A$3:$J$544,10,FALSE)="","",VLOOKUP(Y61,'BD-HORAIRE'!$A$3:$J$544,10,FALSE))</f>
        <v>#N/A</v>
      </c>
      <c r="AD61" s="62" t="e">
        <f>IF(VLOOKUP(AH61,'BD-HORAIRE'!$A$3:$G$544,3,FALSE)="","",VLOOKUP(AH61,'BD-HORAIRE'!$A$3:$G$544,3,FALSE))</f>
        <v>#N/A</v>
      </c>
      <c r="AE61" s="63" t="e">
        <f>IF(VLOOKUP(AH61,'BD-HORAIRE'!$A$3:$G$544,4,FALSE)="","",VLOOKUP(AH61,'BD-HORAIRE'!$A$3:$G$544,4,FALSE))</f>
        <v>#N/A</v>
      </c>
      <c r="AF61" s="63" t="e">
        <f>IF(VLOOKUP(AH61,'BD-HORAIRE'!$A$3:$G$544,5,FALSE)="","",VLOOKUP(AH61,'BD-HORAIRE'!$A$3:$G$544,5,FALSE))</f>
        <v>#N/A</v>
      </c>
      <c r="AG61" s="63" t="e">
        <f>IF(VLOOKUP(AH61,'BD-HORAIRE'!$A$3:$G$544,6,FALSE)="","",VLOOKUP(AH61,'BD-HORAIRE'!$A$3:$G$544,6,FALSE))</f>
        <v>#N/A</v>
      </c>
      <c r="AH61" s="76"/>
      <c r="AI61" s="135"/>
      <c r="AJ61" s="136" t="e">
        <f>IF(AI61="",VLOOKUP(AH61,'BD-HORAIRE'!$A$3:$B$544,2,FALSE),VLOOKUP(AH61,'BD-HORAIRE'!$A$3:$B$544,2,FALSE)+AI61)</f>
        <v>#N/A</v>
      </c>
      <c r="AK61" s="92" t="e">
        <f>IF(VLOOKUP(AH61,'BD-HORAIRE'!$A$3:$J$544,9,FALSE)="","",VLOOKUP(AH61,'BD-HORAIRE'!$A$3:$J$544,9,FALSE))</f>
        <v>#N/A</v>
      </c>
      <c r="AL61" s="92" t="e">
        <f>IF(VLOOKUP(AH61,'BD-HORAIRE'!$A$3:$J$544,10,FALSE)="","",VLOOKUP(AH61,'BD-HORAIRE'!$A$3:$J$544,10,FALSE))</f>
        <v>#N/A</v>
      </c>
      <c r="AM61" s="62" t="e">
        <f>IF(VLOOKUP(AQ61,'BD-HORAIRE'!$A$3:$G$544,3,FALSE)="","",VLOOKUP(AQ61,'BD-HORAIRE'!$A$3:$G$544,3,FALSE))</f>
        <v>#N/A</v>
      </c>
      <c r="AN61" s="63" t="e">
        <f>IF(VLOOKUP(AQ61,'BD-HORAIRE'!$A$3:$G$544,4,FALSE)="","",VLOOKUP(AQ61,'BD-HORAIRE'!$A$3:$G$544,4,FALSE))</f>
        <v>#N/A</v>
      </c>
      <c r="AO61" s="63" t="e">
        <f>IF(VLOOKUP(AQ61,'BD-HORAIRE'!$A$3:$G$544,5,FALSE)="","",VLOOKUP(AQ61,'BD-HORAIRE'!$A$3:$G$544,5,FALSE))</f>
        <v>#N/A</v>
      </c>
      <c r="AP61" s="63" t="e">
        <f>IF(VLOOKUP(AQ61,'BD-HORAIRE'!$A$3:$G$544,6,FALSE)="","",VLOOKUP(AQ61,'BD-HORAIRE'!$A$3:$G$544,6,FALSE))</f>
        <v>#N/A</v>
      </c>
      <c r="AQ61" s="76"/>
      <c r="AR61" s="135"/>
      <c r="AS61" s="136" t="e">
        <f>IF(AR61="",VLOOKUP(AQ61,'BD-HORAIRE'!$A$3:$B$544,2,FALSE),VLOOKUP(AQ61,'BD-HORAIRE'!$A$3:$B$544,2,FALSE)+AR61)</f>
        <v>#N/A</v>
      </c>
      <c r="AT61" s="92" t="e">
        <f>IF(VLOOKUP(AQ61,'BD-HORAIRE'!$A$3:$J$544,9,FALSE)="","",VLOOKUP(AQ61,'BD-HORAIRE'!$A$3:$J$544,9,FALSE))</f>
        <v>#N/A</v>
      </c>
      <c r="AU61" s="92" t="e">
        <f>IF(VLOOKUP(AQ61,'BD-HORAIRE'!$A$3:$J$544,10,FALSE)="","",VLOOKUP(AQ61,'BD-HORAIRE'!$A$3:$J$544,10,FALSE))</f>
        <v>#N/A</v>
      </c>
      <c r="AV61" s="62" t="e">
        <f>IF(VLOOKUP(AZ61,'BD-HORAIRE'!$A$3:$G$544,3,FALSE)="","",VLOOKUP(AZ61,'BD-HORAIRE'!$A$3:$G$544,3,FALSE))</f>
        <v>#N/A</v>
      </c>
      <c r="AW61" s="63" t="e">
        <f>IF(VLOOKUP(AZ61,'BD-HORAIRE'!$A$3:$G$544,4,FALSE)="","",VLOOKUP(AZ61,'BD-HORAIRE'!$A$3:$G$544,4,FALSE))</f>
        <v>#N/A</v>
      </c>
      <c r="AX61" s="63" t="e">
        <f>IF(VLOOKUP(AZ61,'BD-HORAIRE'!$A$3:$G$544,5,FALSE)="","",VLOOKUP(AZ61,'BD-HORAIRE'!$A$3:$G$544,5,FALSE))</f>
        <v>#N/A</v>
      </c>
      <c r="AY61" s="63" t="e">
        <f>IF(VLOOKUP(AZ61,'BD-HORAIRE'!$A$3:$G$544,6,FALSE)="","",VLOOKUP(AZ61,'BD-HORAIRE'!$A$3:$G$544,6,FALSE))</f>
        <v>#N/A</v>
      </c>
      <c r="AZ61" s="76"/>
      <c r="BA61" s="135"/>
      <c r="BB61" s="136" t="e">
        <f>IF(BA61="",VLOOKUP(AZ61,'BD-HORAIRE'!$A$3:$B$544,2,FALSE),VLOOKUP(AZ61,'BD-HORAIRE'!$A$3:$B$544,2,FALSE)+BA61)</f>
        <v>#N/A</v>
      </c>
      <c r="BC61" s="92" t="e">
        <f>IF(VLOOKUP(AZ61,'BD-HORAIRE'!$A$3:$J$544,9,FALSE)="","",VLOOKUP(AZ61,'BD-HORAIRE'!$A$3:$J$544,9,FALSE))</f>
        <v>#N/A</v>
      </c>
      <c r="BD61" s="92" t="e">
        <f>IF(VLOOKUP(AZ61,'BD-HORAIRE'!$A$3:$J$544,10,FALSE)="","",VLOOKUP(AZ61,'BD-HORAIRE'!$A$3:$J$544,10,FALSE))</f>
        <v>#N/A</v>
      </c>
      <c r="BE61" s="62" t="e">
        <f>IF(VLOOKUP(BI61,'BD-HORAIRE'!$A$3:$G$544,3,FALSE)="","",VLOOKUP(BI61,'BD-HORAIRE'!$A$3:$G$544,3,FALSE))</f>
        <v>#N/A</v>
      </c>
      <c r="BF61" s="63" t="e">
        <f>IF(VLOOKUP(BI61,'BD-HORAIRE'!$A$3:$G$544,4,FALSE)="","",VLOOKUP(BI61,'BD-HORAIRE'!$A$3:$G$544,4,FALSE))</f>
        <v>#N/A</v>
      </c>
      <c r="BG61" s="63" t="e">
        <f>IF(VLOOKUP(BI61,'BD-HORAIRE'!$A$3:$G$544,5,FALSE)="","",VLOOKUP(BI61,'BD-HORAIRE'!$A$3:$G$544,5,FALSE))</f>
        <v>#N/A</v>
      </c>
      <c r="BH61" s="63" t="e">
        <f>IF(VLOOKUP(BI61,'BD-HORAIRE'!$A$3:$G$544,6,FALSE)="","",VLOOKUP(BI61,'BD-HORAIRE'!$A$3:$G$544,6,FALSE))</f>
        <v>#N/A</v>
      </c>
      <c r="BI61" s="76"/>
      <c r="BJ61" s="135"/>
      <c r="BK61" s="136" t="e">
        <f>IF(BJ61="",VLOOKUP(BI61,'BD-HORAIRE'!$A$3:$B$544,2,FALSE),VLOOKUP(BI61,'BD-HORAIRE'!$A$3:$B$544,2,FALSE)+BJ61)</f>
        <v>#N/A</v>
      </c>
      <c r="BL61" s="92" t="e">
        <f>IF(VLOOKUP(BI61,'BD-HORAIRE'!$A$3:$J$544,9,FALSE)="","",VLOOKUP(BI61,'BD-HORAIRE'!$A$3:$J$544,9,FALSE))</f>
        <v>#N/A</v>
      </c>
      <c r="BM61" s="92" t="e">
        <f>IF(VLOOKUP(BI61,'BD-HORAIRE'!$A$3:$J$544,10,FALSE)="","",VLOOKUP(BI61,'BD-HORAIRE'!$A$3:$J$544,10,FALSE))</f>
        <v>#N/A</v>
      </c>
      <c r="BN61" s="44" t="e">
        <f t="shared" si="1"/>
        <v>#N/A</v>
      </c>
      <c r="BO61" s="87"/>
      <c r="BP61" s="139"/>
      <c r="BQ61" s="140"/>
      <c r="BR61" s="88"/>
    </row>
    <row r="62" spans="1:70" s="89" customFormat="1" ht="18.75" customHeight="1">
      <c r="A62" s="124"/>
      <c r="B62" s="125"/>
      <c r="C62" s="126"/>
      <c r="D62" s="126"/>
      <c r="E62" s="126"/>
      <c r="F62" s="126"/>
      <c r="G62" s="127"/>
      <c r="H62" s="127"/>
      <c r="I62" s="128"/>
      <c r="J62" s="128"/>
      <c r="K62" s="128"/>
      <c r="L62" s="126"/>
      <c r="M62" s="126"/>
      <c r="N62" s="126"/>
      <c r="O62" s="126"/>
      <c r="P62" s="127"/>
      <c r="Q62" s="127"/>
      <c r="R62" s="128"/>
      <c r="S62" s="128"/>
      <c r="T62" s="128"/>
      <c r="U62" s="126"/>
      <c r="V62" s="126"/>
      <c r="W62" s="126"/>
      <c r="X62" s="126"/>
      <c r="Y62" s="127"/>
      <c r="Z62" s="127"/>
      <c r="AA62" s="128"/>
      <c r="AB62" s="128"/>
      <c r="AC62" s="128"/>
      <c r="AD62" s="126"/>
      <c r="AE62" s="126"/>
      <c r="AF62" s="126"/>
      <c r="AG62" s="126"/>
      <c r="AH62" s="127"/>
      <c r="AI62" s="127"/>
      <c r="AJ62" s="128"/>
      <c r="AK62" s="128"/>
      <c r="AL62" s="128"/>
      <c r="AM62" s="126"/>
      <c r="AN62" s="126"/>
      <c r="AO62" s="126"/>
      <c r="AP62" s="126"/>
      <c r="AQ62" s="127"/>
      <c r="AR62" s="127"/>
      <c r="AS62" s="128"/>
      <c r="AT62" s="128"/>
      <c r="AU62" s="128"/>
      <c r="AV62" s="126"/>
      <c r="AW62" s="126"/>
      <c r="AX62" s="126"/>
      <c r="AY62" s="126"/>
      <c r="AZ62" s="127"/>
      <c r="BA62" s="127"/>
      <c r="BB62" s="128"/>
      <c r="BC62" s="128"/>
      <c r="BD62" s="128"/>
      <c r="BE62" s="126"/>
      <c r="BF62" s="126"/>
      <c r="BG62" s="126"/>
      <c r="BH62" s="126"/>
      <c r="BI62" s="127"/>
      <c r="BJ62" s="127"/>
      <c r="BK62" s="128"/>
      <c r="BL62" s="128"/>
      <c r="BM62" s="128"/>
      <c r="BN62" s="129"/>
      <c r="BO62" s="130"/>
      <c r="BP62" s="130"/>
      <c r="BQ62" s="130"/>
      <c r="BR62" s="131"/>
    </row>
    <row r="63" spans="1:70" s="112" customFormat="1" ht="27" customHeight="1">
      <c r="A63" s="115" t="s">
        <v>378</v>
      </c>
      <c r="B63" s="116" t="s">
        <v>378</v>
      </c>
      <c r="C63" s="117" t="e">
        <f>IF(VLOOKUP(G63,'BD-HORAIRE'!$A$3:$G$544,3,FALSE)="","",VLOOKUP(G63,'BD-HORAIRE'!$A$3:$G$544,3,FALSE))</f>
        <v>#N/A</v>
      </c>
      <c r="D63" s="118" t="e">
        <f>IF(VLOOKUP(G63,'BD-HORAIRE'!$A$3:$G$544,4,FALSE)="","",VLOOKUP(G63,'BD-HORAIRE'!$A$3:$G$544,4,FALSE))</f>
        <v>#N/A</v>
      </c>
      <c r="E63" s="118" t="e">
        <f>IF(VLOOKUP(G63,'BD-HORAIRE'!$A$3:$G$544,5,FALSE)="","",VLOOKUP(G63,'BD-HORAIRE'!$A$3:$G$544,5,FALSE))</f>
        <v>#N/A</v>
      </c>
      <c r="F63" s="118" t="e">
        <f>IF(VLOOKUP(G63,'BD-HORAIRE'!$A$3:$G$544,6,FALSE)="","",VLOOKUP(G63,'BD-HORAIRE'!$A$3:$G$544,6,FALSE))</f>
        <v>#N/A</v>
      </c>
      <c r="G63" s="132"/>
      <c r="H63" s="135"/>
      <c r="I63" s="136" t="e">
        <f>IF(H63="",VLOOKUP(G63,'BD-HORAIRE'!$A$3:$B$544,2,FALSE),VLOOKUP(G63,'BD-HORAIRE'!$A$3:$B$544,2,FALSE)+H63)</f>
        <v>#N/A</v>
      </c>
      <c r="J63" s="120" t="e">
        <f>IF(VLOOKUP(G63,'BD-HORAIRE'!$A$3:$J$544,9,FALSE)="","",VLOOKUP(G63,'BD-HORAIRE'!$A$3:$J$544,9,FALSE))</f>
        <v>#N/A</v>
      </c>
      <c r="K63" s="120" t="e">
        <f>IF(VLOOKUP(G63,'BD-HORAIRE'!$A$3:$J$544,10,FALSE)="","",VLOOKUP(G63,'BD-HORAIRE'!$A$3:$J$544,10,FALSE))</f>
        <v>#N/A</v>
      </c>
      <c r="L63" s="117" t="e">
        <f>IF(VLOOKUP(P63,'BD-HORAIRE'!$A$3:$G$544,3,FALSE)="","",VLOOKUP(P63,'BD-HORAIRE'!$A$3:$G$544,3,FALSE))</f>
        <v>#N/A</v>
      </c>
      <c r="M63" s="118" t="e">
        <f>IF(VLOOKUP(P63,'BD-HORAIRE'!$A$3:$G$544,4,FALSE)="","",VLOOKUP(P63,'BD-HORAIRE'!$A$3:$G$544,4,FALSE))</f>
        <v>#N/A</v>
      </c>
      <c r="N63" s="118" t="e">
        <f>IF(VLOOKUP(P63,'BD-HORAIRE'!$A$3:$G$544,5,FALSE)="","",VLOOKUP(P63,'BD-HORAIRE'!$A$3:$G$544,5,FALSE))</f>
        <v>#N/A</v>
      </c>
      <c r="O63" s="118" t="e">
        <f>IF(VLOOKUP(P63,'BD-HORAIRE'!$A$3:$G$544,6,FALSE)="","",VLOOKUP(P63,'BD-HORAIRE'!$A$3:$G$544,6,FALSE))</f>
        <v>#N/A</v>
      </c>
      <c r="P63" s="119"/>
      <c r="Q63" s="135"/>
      <c r="R63" s="136" t="e">
        <f>IF(Q63="",VLOOKUP(P63,'BD-HORAIRE'!$A$3:$B$544,2,FALSE),VLOOKUP(P63,'BD-HORAIRE'!$A$3:$B$544,2,FALSE)+Q63)</f>
        <v>#N/A</v>
      </c>
      <c r="S63" s="120" t="e">
        <f>IF(VLOOKUP(P63,'BD-HORAIRE'!$A$3:$J$544,9,FALSE)="","",VLOOKUP(P63,'BD-HORAIRE'!$A$3:$J$544,9,FALSE))</f>
        <v>#N/A</v>
      </c>
      <c r="T63" s="120" t="e">
        <f>IF(VLOOKUP(P63,'BD-HORAIRE'!$A$3:$J$544,10,FALSE)="","",VLOOKUP(P63,'BD-HORAIRE'!$A$3:$J$544,10,FALSE))</f>
        <v>#N/A</v>
      </c>
      <c r="U63" s="117" t="e">
        <f>IF(VLOOKUP(Y63,'BD-HORAIRE'!$A$3:$G$544,3,FALSE)="","",VLOOKUP(Y63,'BD-HORAIRE'!$A$3:$G$544,3,FALSE))</f>
        <v>#N/A</v>
      </c>
      <c r="V63" s="118" t="e">
        <f>IF(VLOOKUP(Y63,'BD-HORAIRE'!$A$3:$G$544,4,FALSE)="","",VLOOKUP(Y63,'BD-HORAIRE'!$A$3:$G$544,4,FALSE))</f>
        <v>#N/A</v>
      </c>
      <c r="W63" s="118" t="e">
        <f>IF(VLOOKUP(Y63,'BD-HORAIRE'!$A$3:$G$544,5,FALSE)="","",VLOOKUP(Y63,'BD-HORAIRE'!$A$3:$G$544,5,FALSE))</f>
        <v>#N/A</v>
      </c>
      <c r="X63" s="118" t="e">
        <f>IF(VLOOKUP(Y63,'BD-HORAIRE'!$A$3:$G$544,6,FALSE)="","",VLOOKUP(Y63,'BD-HORAIRE'!$A$3:$G$544,6,FALSE))</f>
        <v>#N/A</v>
      </c>
      <c r="Y63" s="119"/>
      <c r="Z63" s="135"/>
      <c r="AA63" s="136" t="e">
        <f>IF(Z63="",VLOOKUP(Y63,'BD-HORAIRE'!$A$3:$B$544,2,FALSE),VLOOKUP(Y63,'BD-HORAIRE'!$A$3:$B$544,2,FALSE)+Z63)</f>
        <v>#N/A</v>
      </c>
      <c r="AB63" s="120" t="e">
        <f>IF(VLOOKUP(Y63,'BD-HORAIRE'!$A$3:$J$544,9,FALSE)="","",VLOOKUP(Y63,'BD-HORAIRE'!$A$3:$J$544,9,FALSE))</f>
        <v>#N/A</v>
      </c>
      <c r="AC63" s="120" t="e">
        <f>IF(VLOOKUP(Y63,'BD-HORAIRE'!$A$3:$J$544,10,FALSE)="","",VLOOKUP(Y63,'BD-HORAIRE'!$A$3:$J$544,10,FALSE))</f>
        <v>#N/A</v>
      </c>
      <c r="AD63" s="117" t="e">
        <f>IF(VLOOKUP(AH63,'BD-HORAIRE'!$A$3:$G$544,3,FALSE)="","",VLOOKUP(AH63,'BD-HORAIRE'!$A$3:$G$544,3,FALSE))</f>
        <v>#N/A</v>
      </c>
      <c r="AE63" s="118" t="e">
        <f>IF(VLOOKUP(AH63,'BD-HORAIRE'!$A$3:$G$544,4,FALSE)="","",VLOOKUP(AH63,'BD-HORAIRE'!$A$3:$G$544,4,FALSE))</f>
        <v>#N/A</v>
      </c>
      <c r="AF63" s="118" t="e">
        <f>IF(VLOOKUP(AH63,'BD-HORAIRE'!$A$3:$G$544,5,FALSE)="","",VLOOKUP(AH63,'BD-HORAIRE'!$A$3:$G$544,5,FALSE))</f>
        <v>#N/A</v>
      </c>
      <c r="AG63" s="118" t="e">
        <f>IF(VLOOKUP(AH63,'BD-HORAIRE'!$A$3:$G$544,6,FALSE)="","",VLOOKUP(AH63,'BD-HORAIRE'!$A$3:$G$544,6,FALSE))</f>
        <v>#N/A</v>
      </c>
      <c r="AH63" s="119"/>
      <c r="AI63" s="135"/>
      <c r="AJ63" s="136" t="e">
        <f>IF(AI63="",VLOOKUP(AH63,'BD-HORAIRE'!$A$3:$B$544,2,FALSE),VLOOKUP(AH63,'BD-HORAIRE'!$A$3:$B$544,2,FALSE)+AI63)</f>
        <v>#N/A</v>
      </c>
      <c r="AK63" s="120" t="e">
        <f>IF(VLOOKUP(AH63,'BD-HORAIRE'!$A$3:$J$544,9,FALSE)="","",VLOOKUP(AH63,'BD-HORAIRE'!$A$3:$J$544,9,FALSE))</f>
        <v>#N/A</v>
      </c>
      <c r="AL63" s="120" t="e">
        <f>IF(VLOOKUP(AH63,'BD-HORAIRE'!$A$3:$J$544,10,FALSE)="","",VLOOKUP(AH63,'BD-HORAIRE'!$A$3:$J$544,10,FALSE))</f>
        <v>#N/A</v>
      </c>
      <c r="AM63" s="117" t="e">
        <f>IF(VLOOKUP(AQ63,'BD-HORAIRE'!$A$3:$G$544,3,FALSE)="","",VLOOKUP(AQ63,'BD-HORAIRE'!$A$3:$G$544,3,FALSE))</f>
        <v>#N/A</v>
      </c>
      <c r="AN63" s="118" t="e">
        <f>IF(VLOOKUP(AQ63,'BD-HORAIRE'!$A$3:$G$544,4,FALSE)="","",VLOOKUP(AQ63,'BD-HORAIRE'!$A$3:$G$544,4,FALSE))</f>
        <v>#N/A</v>
      </c>
      <c r="AO63" s="118" t="e">
        <f>IF(VLOOKUP(AQ63,'BD-HORAIRE'!$A$3:$G$544,5,FALSE)="","",VLOOKUP(AQ63,'BD-HORAIRE'!$A$3:$G$544,5,FALSE))</f>
        <v>#N/A</v>
      </c>
      <c r="AP63" s="118" t="e">
        <f>IF(VLOOKUP(AQ63,'BD-HORAIRE'!$A$3:$G$544,6,FALSE)="","",VLOOKUP(AQ63,'BD-HORAIRE'!$A$3:$G$544,6,FALSE))</f>
        <v>#N/A</v>
      </c>
      <c r="AQ63" s="119"/>
      <c r="AR63" s="135"/>
      <c r="AS63" s="136" t="e">
        <f>IF(AR63="",VLOOKUP(AQ63,'BD-HORAIRE'!$A$3:$B$544,2,FALSE),VLOOKUP(AQ63,'BD-HORAIRE'!$A$3:$B$544,2,FALSE)+AR63)</f>
        <v>#N/A</v>
      </c>
      <c r="AT63" s="120" t="e">
        <f>IF(VLOOKUP(AQ63,'BD-HORAIRE'!$A$3:$J$544,9,FALSE)="","",VLOOKUP(AQ63,'BD-HORAIRE'!$A$3:$J$544,9,FALSE))</f>
        <v>#N/A</v>
      </c>
      <c r="AU63" s="120" t="e">
        <f>IF(VLOOKUP(AQ63,'BD-HORAIRE'!$A$3:$J$544,10,FALSE)="","",VLOOKUP(AQ63,'BD-HORAIRE'!$A$3:$J$544,10,FALSE))</f>
        <v>#N/A</v>
      </c>
      <c r="AV63" s="117" t="e">
        <f>IF(VLOOKUP(AZ63,'BD-HORAIRE'!$A$3:$G$544,3,FALSE)="","",VLOOKUP(AZ63,'BD-HORAIRE'!$A$3:$G$544,3,FALSE))</f>
        <v>#N/A</v>
      </c>
      <c r="AW63" s="118" t="e">
        <f>IF(VLOOKUP(AZ63,'BD-HORAIRE'!$A$3:$G$544,4,FALSE)="","",VLOOKUP(AZ63,'BD-HORAIRE'!$A$3:$G$544,4,FALSE))</f>
        <v>#N/A</v>
      </c>
      <c r="AX63" s="118" t="e">
        <f>IF(VLOOKUP(AZ63,'BD-HORAIRE'!$A$3:$G$544,5,FALSE)="","",VLOOKUP(AZ63,'BD-HORAIRE'!$A$3:$G$544,5,FALSE))</f>
        <v>#N/A</v>
      </c>
      <c r="AY63" s="118" t="e">
        <f>IF(VLOOKUP(AZ63,'BD-HORAIRE'!$A$3:$G$544,6,FALSE)="","",VLOOKUP(AZ63,'BD-HORAIRE'!$A$3:$G$544,6,FALSE))</f>
        <v>#N/A</v>
      </c>
      <c r="AZ63" s="119"/>
      <c r="BA63" s="135"/>
      <c r="BB63" s="136" t="e">
        <f>IF(BA63="",VLOOKUP(AZ63,'BD-HORAIRE'!$A$3:$B$544,2,FALSE),VLOOKUP(AZ63,'BD-HORAIRE'!$A$3:$B$544,2,FALSE)+BA63)</f>
        <v>#N/A</v>
      </c>
      <c r="BC63" s="120" t="e">
        <f>IF(VLOOKUP(AZ63,'BD-HORAIRE'!$A$3:$J$544,9,FALSE)="","",VLOOKUP(AZ63,'BD-HORAIRE'!$A$3:$J$544,9,FALSE))</f>
        <v>#N/A</v>
      </c>
      <c r="BD63" s="120" t="e">
        <f>IF(VLOOKUP(AZ63,'BD-HORAIRE'!$A$3:$J$544,10,FALSE)="","",VLOOKUP(AZ63,'BD-HORAIRE'!$A$3:$J$544,10,FALSE))</f>
        <v>#N/A</v>
      </c>
      <c r="BE63" s="117" t="e">
        <f>IF(VLOOKUP(BI63,'BD-HORAIRE'!$A$3:$G$544,3,FALSE)="","",VLOOKUP(BI63,'BD-HORAIRE'!$A$3:$G$544,3,FALSE))</f>
        <v>#N/A</v>
      </c>
      <c r="BF63" s="118" t="e">
        <f>IF(VLOOKUP(BI63,'BD-HORAIRE'!$A$3:$G$544,4,FALSE)="","",VLOOKUP(BI63,'BD-HORAIRE'!$A$3:$G$544,4,FALSE))</f>
        <v>#N/A</v>
      </c>
      <c r="BG63" s="118" t="e">
        <f>IF(VLOOKUP(BI63,'BD-HORAIRE'!$A$3:$G$544,5,FALSE)="","",VLOOKUP(BI63,'BD-HORAIRE'!$A$3:$G$544,5,FALSE))</f>
        <v>#N/A</v>
      </c>
      <c r="BH63" s="118" t="e">
        <f>IF(VLOOKUP(BI63,'BD-HORAIRE'!$A$3:$G$544,6,FALSE)="","",VLOOKUP(BI63,'BD-HORAIRE'!$A$3:$G$544,6,FALSE))</f>
        <v>#N/A</v>
      </c>
      <c r="BI63" s="119"/>
      <c r="BJ63" s="135"/>
      <c r="BK63" s="136" t="e">
        <f>IF(BJ63="",VLOOKUP(BI63,'BD-HORAIRE'!$A$3:$B$544,2,FALSE),VLOOKUP(BI63,'BD-HORAIRE'!$A$3:$B$544,2,FALSE)+BJ63)</f>
        <v>#N/A</v>
      </c>
      <c r="BL63" s="120" t="e">
        <f>IF(VLOOKUP(BI63,'BD-HORAIRE'!$A$3:$J$544,9,FALSE)="","",VLOOKUP(BI63,'BD-HORAIRE'!$A$3:$J$544,9,FALSE))</f>
        <v>#N/A</v>
      </c>
      <c r="BM63" s="120" t="e">
        <f>IF(VLOOKUP(BI63,'BD-HORAIRE'!$A$3:$J$544,10,FALSE)="","",VLOOKUP(BI63,'BD-HORAIRE'!$A$3:$J$544,10,FALSE))</f>
        <v>#N/A</v>
      </c>
      <c r="BN63" s="121" t="e">
        <f>I63+R63+AA63+AJ63+AS63+BB63+BK63</f>
        <v>#N/A</v>
      </c>
      <c r="BO63" s="122"/>
      <c r="BP63" s="141"/>
      <c r="BQ63" s="142"/>
      <c r="BR63" s="123"/>
    </row>
    <row r="64" spans="1:70"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</row>
    <row r="65" spans="2:70"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</row>
    <row r="66" spans="2:70">
      <c r="B66" s="5"/>
      <c r="C66" s="5"/>
      <c r="D66" s="5"/>
      <c r="E66" s="137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</row>
    <row r="67" spans="2:70">
      <c r="E67" s="138"/>
    </row>
    <row r="68" spans="2:70">
      <c r="E68" s="89"/>
    </row>
    <row r="69" spans="2:70">
      <c r="E69" s="89"/>
    </row>
    <row r="70" spans="2:70">
      <c r="E70" s="89"/>
    </row>
  </sheetData>
  <mergeCells count="142">
    <mergeCell ref="A24:A26"/>
    <mergeCell ref="B5:B7"/>
    <mergeCell ref="L5:L7"/>
    <mergeCell ref="X5:X7"/>
    <mergeCell ref="C9:I9"/>
    <mergeCell ref="L9:R9"/>
    <mergeCell ref="U9:AA9"/>
    <mergeCell ref="AD9:AJ9"/>
    <mergeCell ref="E5:F7"/>
    <mergeCell ref="M5:W7"/>
    <mergeCell ref="Y5:AH7"/>
    <mergeCell ref="B15:B19"/>
    <mergeCell ref="AD15:AJ15"/>
    <mergeCell ref="L25:R25"/>
    <mergeCell ref="U25:AA25"/>
    <mergeCell ref="AD25:AJ25"/>
    <mergeCell ref="AM9:AS9"/>
    <mergeCell ref="AV9:BB9"/>
    <mergeCell ref="BE9:BK9"/>
    <mergeCell ref="B10:B14"/>
    <mergeCell ref="C10:I10"/>
    <mergeCell ref="L10:R10"/>
    <mergeCell ref="U10:AA10"/>
    <mergeCell ref="AD10:AJ10"/>
    <mergeCell ref="AM10:AS10"/>
    <mergeCell ref="AV10:BB10"/>
    <mergeCell ref="BE10:BK10"/>
    <mergeCell ref="C11:I11"/>
    <mergeCell ref="L11:R11"/>
    <mergeCell ref="U11:AA11"/>
    <mergeCell ref="AD11:AJ11"/>
    <mergeCell ref="AM11:AS11"/>
    <mergeCell ref="AV11:BB11"/>
    <mergeCell ref="BE11:BK11"/>
    <mergeCell ref="BE12:BK12"/>
    <mergeCell ref="C13:I13"/>
    <mergeCell ref="L13:R13"/>
    <mergeCell ref="U13:AA13"/>
    <mergeCell ref="AD13:AJ13"/>
    <mergeCell ref="AM13:AS13"/>
    <mergeCell ref="AV13:BB13"/>
    <mergeCell ref="BE13:BK13"/>
    <mergeCell ref="C12:I12"/>
    <mergeCell ref="L12:R12"/>
    <mergeCell ref="U12:AA12"/>
    <mergeCell ref="AD12:AJ12"/>
    <mergeCell ref="AM12:AS12"/>
    <mergeCell ref="AV12:BB12"/>
    <mergeCell ref="L16:R16"/>
    <mergeCell ref="U16:AA16"/>
    <mergeCell ref="AD16:AJ16"/>
    <mergeCell ref="AM16:AS16"/>
    <mergeCell ref="AV16:BB16"/>
    <mergeCell ref="BE16:BK16"/>
    <mergeCell ref="BE14:BK14"/>
    <mergeCell ref="C14:I14"/>
    <mergeCell ref="L14:R14"/>
    <mergeCell ref="U14:AA14"/>
    <mergeCell ref="AD14:AJ14"/>
    <mergeCell ref="AM14:AS14"/>
    <mergeCell ref="AV14:BB14"/>
    <mergeCell ref="C15:I15"/>
    <mergeCell ref="L15:R15"/>
    <mergeCell ref="U15:AA15"/>
    <mergeCell ref="AM15:AS15"/>
    <mergeCell ref="AV15:BB15"/>
    <mergeCell ref="BE15:BK15"/>
    <mergeCell ref="C16:I16"/>
    <mergeCell ref="BE17:BK17"/>
    <mergeCell ref="C18:I18"/>
    <mergeCell ref="L18:R18"/>
    <mergeCell ref="U18:AA18"/>
    <mergeCell ref="AD18:AJ18"/>
    <mergeCell ref="AM18:AS18"/>
    <mergeCell ref="AV18:BB18"/>
    <mergeCell ref="BE18:BK18"/>
    <mergeCell ref="C17:I17"/>
    <mergeCell ref="L17:R17"/>
    <mergeCell ref="U17:AA17"/>
    <mergeCell ref="AD17:AJ17"/>
    <mergeCell ref="AM17:AS17"/>
    <mergeCell ref="AV17:BB17"/>
    <mergeCell ref="BE19:BK19"/>
    <mergeCell ref="C21:I21"/>
    <mergeCell ref="L21:R21"/>
    <mergeCell ref="U21:AA21"/>
    <mergeCell ref="AD21:AJ21"/>
    <mergeCell ref="AM21:AS21"/>
    <mergeCell ref="AV21:BB21"/>
    <mergeCell ref="BE21:BK21"/>
    <mergeCell ref="C19:I19"/>
    <mergeCell ref="L19:R19"/>
    <mergeCell ref="U19:AA19"/>
    <mergeCell ref="AD19:AJ19"/>
    <mergeCell ref="AM19:AS19"/>
    <mergeCell ref="AV19:BB19"/>
    <mergeCell ref="C22:I22"/>
    <mergeCell ref="L22:R22"/>
    <mergeCell ref="U22:AA22"/>
    <mergeCell ref="AD22:AJ22"/>
    <mergeCell ref="AM22:AS22"/>
    <mergeCell ref="AV22:BB22"/>
    <mergeCell ref="BE26:BK26"/>
    <mergeCell ref="C26:I26"/>
    <mergeCell ref="L26:R26"/>
    <mergeCell ref="U26:AA26"/>
    <mergeCell ref="AD26:AJ26"/>
    <mergeCell ref="B24:B26"/>
    <mergeCell ref="C24:I24"/>
    <mergeCell ref="L24:R24"/>
    <mergeCell ref="U24:AA24"/>
    <mergeCell ref="AD24:AJ24"/>
    <mergeCell ref="AM24:AS24"/>
    <mergeCell ref="AV24:BB24"/>
    <mergeCell ref="BE24:BK24"/>
    <mergeCell ref="C25:I25"/>
    <mergeCell ref="AM26:AS26"/>
    <mergeCell ref="AV26:BB26"/>
    <mergeCell ref="BP24:BR25"/>
    <mergeCell ref="BO22:BP23"/>
    <mergeCell ref="BO24:BO26"/>
    <mergeCell ref="BP55:BQ55"/>
    <mergeCell ref="BP56:BQ56"/>
    <mergeCell ref="BP57:BQ57"/>
    <mergeCell ref="BP58:BQ58"/>
    <mergeCell ref="AM25:AS25"/>
    <mergeCell ref="AV25:BB25"/>
    <mergeCell ref="BE25:BK25"/>
    <mergeCell ref="BE22:BK22"/>
    <mergeCell ref="BP59:BQ59"/>
    <mergeCell ref="BP60:BQ60"/>
    <mergeCell ref="BP61:BQ61"/>
    <mergeCell ref="BP63:BQ63"/>
    <mergeCell ref="BP44:BQ44"/>
    <mergeCell ref="BP47:BQ47"/>
    <mergeCell ref="BP48:BQ48"/>
    <mergeCell ref="BP49:BQ49"/>
    <mergeCell ref="BP50:BQ50"/>
    <mergeCell ref="BP51:BQ51"/>
    <mergeCell ref="BP52:BQ52"/>
    <mergeCell ref="BP53:BQ53"/>
    <mergeCell ref="BP54:BQ54"/>
  </mergeCells>
  <conditionalFormatting sqref="C27:F38 C41:F44 I41:O44 R41:X44 AA41:AG44 AJ41:AP44 AS41:AY44 BB41:BH44 BK41:BM44 R47:X63 AA47:AG63 AJ47:AP63 AS47:AY63 C47:F63 I47:O63 C25:BM25 I27:O38 R27:X38 AA27:AG38 AJ27:AP38 AS27:AY38 BB27:BH38 BK27:BM38 BB47:BH63 BK47:BM63">
    <cfRule type="containsErrors" dxfId="12" priority="688">
      <formula>ISERROR(C25)</formula>
    </cfRule>
  </conditionalFormatting>
  <conditionalFormatting sqref="BN41:BN44 BN27:BN38 BN47:BN63">
    <cfRule type="cellIs" dxfId="11" priority="252" operator="greaterThan">
      <formula>$BN$25</formula>
    </cfRule>
    <cfRule type="containsErrors" dxfId="10" priority="568">
      <formula>ISERROR(BN27)</formula>
    </cfRule>
  </conditionalFormatting>
  <conditionalFormatting sqref="G27:H38 P47:Q63 AH47:AI63 AQ47:AR63 AZ47:BA63 Y47:Z63 AH41:AI44 AQ41:AR44 AZ41:BA44 BI41:BJ44 P27:Q38 Y27:Z38 AH27:AI38 AQ27:AR38 AZ27:BA38 BI27:BJ38 Y41:Z44 G47:H63 G41:H44 P41:Q44 BI47:BJ63">
    <cfRule type="containsText" dxfId="9" priority="312" operator="containsText" text="RH">
      <formula>NOT(ISERROR(SEARCH("RH",G27)))</formula>
    </cfRule>
  </conditionalFormatting>
  <pageMargins left="1.3541666666666667E-2" right="1.3541666666666667E-2" top="2.7083333333333334E-2" bottom="6.7708333333333336E-3" header="0.3" footer="0.3"/>
  <pageSetup paperSize="9" scale="26" orientation="landscape" r:id="rId1"/>
  <ignoredErrors>
    <ignoredError sqref="BF49" emptyCellReference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PARAM_PLANNING!$I$1:$I$52</xm:f>
          </x14:formula1>
          <xm:sqref>E5 C5:C6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theme="5" tint="-0.249977111117893"/>
  </sheetPr>
  <dimension ref="A1:O52"/>
  <sheetViews>
    <sheetView workbookViewId="0">
      <selection activeCell="G19" sqref="G19"/>
    </sheetView>
  </sheetViews>
  <sheetFormatPr baseColWidth="10" defaultRowHeight="14.5"/>
  <cols>
    <col min="2" max="2" width="16.54296875" customWidth="1"/>
    <col min="6" max="6" width="13" style="12" customWidth="1"/>
    <col min="8" max="8" width="14.81640625" customWidth="1"/>
    <col min="10" max="11" width="14.54296875" style="16" customWidth="1"/>
    <col min="13" max="13" width="13" customWidth="1"/>
    <col min="14" max="14" width="25" customWidth="1"/>
    <col min="15" max="15" width="18.7265625" customWidth="1"/>
  </cols>
  <sheetData>
    <row r="1" spans="1:15" ht="24" customHeight="1">
      <c r="A1" s="15" t="s">
        <v>52</v>
      </c>
      <c r="B1" s="14">
        <v>2016</v>
      </c>
      <c r="D1" s="17" t="s">
        <v>47</v>
      </c>
      <c r="E1" s="18">
        <v>1</v>
      </c>
      <c r="F1" s="19" t="s">
        <v>54</v>
      </c>
      <c r="H1" s="17" t="s">
        <v>53</v>
      </c>
      <c r="I1" s="18">
        <v>1</v>
      </c>
      <c r="J1" s="20">
        <f>7*I1+DATE(B1,1,3)-WEEKDAY(DATE(B1,1,3))-5</f>
        <v>40911</v>
      </c>
      <c r="K1" s="20">
        <f>J1+6</f>
        <v>40917</v>
      </c>
      <c r="M1" s="17" t="s">
        <v>16</v>
      </c>
      <c r="N1" s="21">
        <f>DATE(B1,1,1)</f>
        <v>40908</v>
      </c>
      <c r="O1" s="19" t="s">
        <v>66</v>
      </c>
    </row>
    <row r="2" spans="1:15">
      <c r="E2" s="18">
        <v>2</v>
      </c>
      <c r="F2" s="19" t="s">
        <v>55</v>
      </c>
      <c r="I2" s="18">
        <v>2</v>
      </c>
      <c r="J2" s="20">
        <f>K1+1</f>
        <v>40918</v>
      </c>
      <c r="K2" s="20">
        <f>J2+6</f>
        <v>40924</v>
      </c>
      <c r="N2" s="21">
        <f>ROUND(DATE(B1,4,MOD(234-11*MOD(B1,19),30))/7,0)*7-6</f>
        <v>40993</v>
      </c>
      <c r="O2" s="19" t="s">
        <v>78</v>
      </c>
    </row>
    <row r="3" spans="1:15">
      <c r="E3" s="18">
        <v>3</v>
      </c>
      <c r="F3" s="19" t="s">
        <v>56</v>
      </c>
      <c r="I3" s="18">
        <v>3</v>
      </c>
      <c r="J3" s="20">
        <f>K2+1</f>
        <v>40925</v>
      </c>
      <c r="K3" s="20">
        <f>J3+6</f>
        <v>40931</v>
      </c>
      <c r="N3" s="21">
        <f>N2+1</f>
        <v>40994</v>
      </c>
      <c r="O3" s="19" t="s">
        <v>67</v>
      </c>
    </row>
    <row r="4" spans="1:15">
      <c r="E4" s="18">
        <v>4</v>
      </c>
      <c r="F4" s="19" t="s">
        <v>57</v>
      </c>
      <c r="I4" s="18">
        <v>4</v>
      </c>
      <c r="J4" s="20">
        <f t="shared" ref="J4:J52" si="0">K3+1</f>
        <v>40932</v>
      </c>
      <c r="K4" s="20">
        <f t="shared" ref="K4:K52" si="1">J4+6</f>
        <v>40938</v>
      </c>
      <c r="N4" s="21">
        <f>DATE(B1,5,1)</f>
        <v>41029</v>
      </c>
      <c r="O4" s="19" t="s">
        <v>68</v>
      </c>
    </row>
    <row r="5" spans="1:15">
      <c r="E5" s="18">
        <v>5</v>
      </c>
      <c r="F5" s="19" t="s">
        <v>58</v>
      </c>
      <c r="I5" s="18">
        <v>5</v>
      </c>
      <c r="J5" s="20">
        <f t="shared" si="0"/>
        <v>40939</v>
      </c>
      <c r="K5" s="20">
        <f t="shared" si="1"/>
        <v>40945</v>
      </c>
      <c r="N5" s="21">
        <f>DATE(B1,5,8)</f>
        <v>41036</v>
      </c>
      <c r="O5" s="19" t="s">
        <v>69</v>
      </c>
    </row>
    <row r="6" spans="1:15">
      <c r="E6" s="18">
        <v>6</v>
      </c>
      <c r="F6" s="19" t="s">
        <v>59</v>
      </c>
      <c r="I6" s="18">
        <v>6</v>
      </c>
      <c r="J6" s="20">
        <f t="shared" si="0"/>
        <v>40946</v>
      </c>
      <c r="K6" s="20">
        <f t="shared" si="1"/>
        <v>40952</v>
      </c>
      <c r="N6" s="21">
        <f>N2+39</f>
        <v>41032</v>
      </c>
      <c r="O6" s="19" t="s">
        <v>70</v>
      </c>
    </row>
    <row r="7" spans="1:15">
      <c r="E7" s="18">
        <v>7</v>
      </c>
      <c r="F7" s="19" t="s">
        <v>60</v>
      </c>
      <c r="I7" s="18">
        <v>7</v>
      </c>
      <c r="J7" s="20">
        <f t="shared" si="0"/>
        <v>40953</v>
      </c>
      <c r="K7" s="20">
        <f t="shared" si="1"/>
        <v>40959</v>
      </c>
      <c r="N7" s="21">
        <f>N2+49</f>
        <v>41042</v>
      </c>
      <c r="O7" s="19" t="s">
        <v>71</v>
      </c>
    </row>
    <row r="8" spans="1:15">
      <c r="E8" s="18">
        <v>8</v>
      </c>
      <c r="F8" s="19" t="s">
        <v>61</v>
      </c>
      <c r="I8" s="18">
        <v>8</v>
      </c>
      <c r="J8" s="20">
        <f t="shared" si="0"/>
        <v>40960</v>
      </c>
      <c r="K8" s="20">
        <f t="shared" si="1"/>
        <v>40966</v>
      </c>
      <c r="N8" s="21">
        <f>N2+50</f>
        <v>41043</v>
      </c>
      <c r="O8" s="19" t="s">
        <v>72</v>
      </c>
    </row>
    <row r="9" spans="1:15">
      <c r="E9" s="18">
        <v>9</v>
      </c>
      <c r="F9" s="19" t="s">
        <v>62</v>
      </c>
      <c r="I9" s="18">
        <v>9</v>
      </c>
      <c r="J9" s="20">
        <f t="shared" si="0"/>
        <v>40967</v>
      </c>
      <c r="K9" s="20">
        <f t="shared" si="1"/>
        <v>40973</v>
      </c>
      <c r="N9" s="21">
        <f>DATE(B1,7,14)</f>
        <v>41103</v>
      </c>
      <c r="O9" s="19" t="s">
        <v>73</v>
      </c>
    </row>
    <row r="10" spans="1:15">
      <c r="E10" s="18">
        <v>10</v>
      </c>
      <c r="F10" s="19" t="s">
        <v>63</v>
      </c>
      <c r="I10" s="18">
        <v>10</v>
      </c>
      <c r="J10" s="20">
        <f t="shared" si="0"/>
        <v>40974</v>
      </c>
      <c r="K10" s="20">
        <f t="shared" si="1"/>
        <v>40980</v>
      </c>
      <c r="N10" s="21">
        <f>DATE(B1,8,15)</f>
        <v>41135</v>
      </c>
      <c r="O10" s="19" t="s">
        <v>74</v>
      </c>
    </row>
    <row r="11" spans="1:15">
      <c r="E11" s="18">
        <v>11</v>
      </c>
      <c r="F11" s="19" t="s">
        <v>64</v>
      </c>
      <c r="I11" s="18">
        <v>11</v>
      </c>
      <c r="J11" s="20">
        <f t="shared" si="0"/>
        <v>40981</v>
      </c>
      <c r="K11" s="20">
        <f t="shared" si="1"/>
        <v>40987</v>
      </c>
      <c r="N11" s="21">
        <f>DATE(B1,11,1)</f>
        <v>41213</v>
      </c>
      <c r="O11" s="19" t="s">
        <v>75</v>
      </c>
    </row>
    <row r="12" spans="1:15">
      <c r="E12" s="18">
        <v>12</v>
      </c>
      <c r="F12" s="19" t="s">
        <v>65</v>
      </c>
      <c r="I12" s="18">
        <v>12</v>
      </c>
      <c r="J12" s="20">
        <f t="shared" si="0"/>
        <v>40988</v>
      </c>
      <c r="K12" s="20">
        <f t="shared" si="1"/>
        <v>40994</v>
      </c>
      <c r="N12" s="21">
        <f>DATE(B1,11,11)</f>
        <v>41223</v>
      </c>
      <c r="O12" s="19" t="s">
        <v>76</v>
      </c>
    </row>
    <row r="13" spans="1:15">
      <c r="I13" s="18">
        <v>13</v>
      </c>
      <c r="J13" s="20">
        <f t="shared" si="0"/>
        <v>40995</v>
      </c>
      <c r="K13" s="20">
        <f t="shared" si="1"/>
        <v>41001</v>
      </c>
      <c r="N13" s="21">
        <f>DATE(B1,12,25)</f>
        <v>41267</v>
      </c>
      <c r="O13" s="19" t="s">
        <v>77</v>
      </c>
    </row>
    <row r="14" spans="1:15">
      <c r="I14" s="18">
        <v>14</v>
      </c>
      <c r="J14" s="20">
        <f t="shared" si="0"/>
        <v>41002</v>
      </c>
      <c r="K14" s="20">
        <f t="shared" si="1"/>
        <v>41008</v>
      </c>
    </row>
    <row r="15" spans="1:15">
      <c r="I15" s="18">
        <v>15</v>
      </c>
      <c r="J15" s="20">
        <f t="shared" si="0"/>
        <v>41009</v>
      </c>
      <c r="K15" s="20">
        <f t="shared" si="1"/>
        <v>41015</v>
      </c>
    </row>
    <row r="16" spans="1:15">
      <c r="I16" s="18">
        <v>16</v>
      </c>
      <c r="J16" s="20">
        <f t="shared" si="0"/>
        <v>41016</v>
      </c>
      <c r="K16" s="20">
        <f t="shared" si="1"/>
        <v>41022</v>
      </c>
    </row>
    <row r="17" spans="9:11">
      <c r="I17" s="18">
        <v>17</v>
      </c>
      <c r="J17" s="20">
        <f t="shared" si="0"/>
        <v>41023</v>
      </c>
      <c r="K17" s="20">
        <f t="shared" si="1"/>
        <v>41029</v>
      </c>
    </row>
    <row r="18" spans="9:11">
      <c r="I18" s="18">
        <v>18</v>
      </c>
      <c r="J18" s="20">
        <f t="shared" si="0"/>
        <v>41030</v>
      </c>
      <c r="K18" s="20">
        <f t="shared" si="1"/>
        <v>41036</v>
      </c>
    </row>
    <row r="19" spans="9:11">
      <c r="I19" s="18">
        <v>19</v>
      </c>
      <c r="J19" s="20">
        <f t="shared" si="0"/>
        <v>41037</v>
      </c>
      <c r="K19" s="20">
        <f t="shared" si="1"/>
        <v>41043</v>
      </c>
    </row>
    <row r="20" spans="9:11">
      <c r="I20" s="18">
        <v>20</v>
      </c>
      <c r="J20" s="20">
        <f t="shared" si="0"/>
        <v>41044</v>
      </c>
      <c r="K20" s="20">
        <f t="shared" si="1"/>
        <v>41050</v>
      </c>
    </row>
    <row r="21" spans="9:11">
      <c r="I21" s="18">
        <v>21</v>
      </c>
      <c r="J21" s="20">
        <f t="shared" si="0"/>
        <v>41051</v>
      </c>
      <c r="K21" s="20">
        <f t="shared" si="1"/>
        <v>41057</v>
      </c>
    </row>
    <row r="22" spans="9:11">
      <c r="I22" s="18">
        <v>22</v>
      </c>
      <c r="J22" s="20">
        <f t="shared" si="0"/>
        <v>41058</v>
      </c>
      <c r="K22" s="20">
        <f t="shared" si="1"/>
        <v>41064</v>
      </c>
    </row>
    <row r="23" spans="9:11">
      <c r="I23" s="18">
        <v>23</v>
      </c>
      <c r="J23" s="20">
        <f t="shared" si="0"/>
        <v>41065</v>
      </c>
      <c r="K23" s="20">
        <f t="shared" si="1"/>
        <v>41071</v>
      </c>
    </row>
    <row r="24" spans="9:11">
      <c r="I24" s="18">
        <v>24</v>
      </c>
      <c r="J24" s="20">
        <f t="shared" si="0"/>
        <v>41072</v>
      </c>
      <c r="K24" s="20">
        <f t="shared" si="1"/>
        <v>41078</v>
      </c>
    </row>
    <row r="25" spans="9:11">
      <c r="I25" s="18">
        <v>25</v>
      </c>
      <c r="J25" s="20">
        <f t="shared" si="0"/>
        <v>41079</v>
      </c>
      <c r="K25" s="20">
        <f t="shared" si="1"/>
        <v>41085</v>
      </c>
    </row>
    <row r="26" spans="9:11">
      <c r="I26" s="18">
        <v>26</v>
      </c>
      <c r="J26" s="20">
        <f t="shared" si="0"/>
        <v>41086</v>
      </c>
      <c r="K26" s="20">
        <f t="shared" si="1"/>
        <v>41092</v>
      </c>
    </row>
    <row r="27" spans="9:11">
      <c r="I27" s="18">
        <v>27</v>
      </c>
      <c r="J27" s="20">
        <f t="shared" si="0"/>
        <v>41093</v>
      </c>
      <c r="K27" s="20">
        <f t="shared" si="1"/>
        <v>41099</v>
      </c>
    </row>
    <row r="28" spans="9:11">
      <c r="I28" s="18">
        <v>28</v>
      </c>
      <c r="J28" s="20">
        <f t="shared" si="0"/>
        <v>41100</v>
      </c>
      <c r="K28" s="20">
        <f t="shared" si="1"/>
        <v>41106</v>
      </c>
    </row>
    <row r="29" spans="9:11">
      <c r="I29" s="18">
        <v>29</v>
      </c>
      <c r="J29" s="20">
        <f t="shared" si="0"/>
        <v>41107</v>
      </c>
      <c r="K29" s="20">
        <f t="shared" si="1"/>
        <v>41113</v>
      </c>
    </row>
    <row r="30" spans="9:11">
      <c r="I30" s="18">
        <v>30</v>
      </c>
      <c r="J30" s="20">
        <f t="shared" si="0"/>
        <v>41114</v>
      </c>
      <c r="K30" s="20">
        <f t="shared" si="1"/>
        <v>41120</v>
      </c>
    </row>
    <row r="31" spans="9:11">
      <c r="I31" s="18">
        <v>31</v>
      </c>
      <c r="J31" s="20">
        <f t="shared" si="0"/>
        <v>41121</v>
      </c>
      <c r="K31" s="20">
        <f t="shared" si="1"/>
        <v>41127</v>
      </c>
    </row>
    <row r="32" spans="9:11">
      <c r="I32" s="18">
        <v>32</v>
      </c>
      <c r="J32" s="20">
        <f t="shared" si="0"/>
        <v>41128</v>
      </c>
      <c r="K32" s="20">
        <f t="shared" si="1"/>
        <v>41134</v>
      </c>
    </row>
    <row r="33" spans="9:11">
      <c r="I33" s="18">
        <v>33</v>
      </c>
      <c r="J33" s="20">
        <f t="shared" si="0"/>
        <v>41135</v>
      </c>
      <c r="K33" s="20">
        <f t="shared" si="1"/>
        <v>41141</v>
      </c>
    </row>
    <row r="34" spans="9:11">
      <c r="I34" s="18">
        <v>34</v>
      </c>
      <c r="J34" s="20">
        <f t="shared" si="0"/>
        <v>41142</v>
      </c>
      <c r="K34" s="20">
        <f t="shared" si="1"/>
        <v>41148</v>
      </c>
    </row>
    <row r="35" spans="9:11">
      <c r="I35" s="18">
        <v>35</v>
      </c>
      <c r="J35" s="20">
        <f t="shared" si="0"/>
        <v>41149</v>
      </c>
      <c r="K35" s="20">
        <f t="shared" si="1"/>
        <v>41155</v>
      </c>
    </row>
    <row r="36" spans="9:11">
      <c r="I36" s="18">
        <v>36</v>
      </c>
      <c r="J36" s="20">
        <f t="shared" si="0"/>
        <v>41156</v>
      </c>
      <c r="K36" s="20">
        <f t="shared" si="1"/>
        <v>41162</v>
      </c>
    </row>
    <row r="37" spans="9:11">
      <c r="I37" s="18">
        <v>37</v>
      </c>
      <c r="J37" s="20">
        <f t="shared" si="0"/>
        <v>41163</v>
      </c>
      <c r="K37" s="20">
        <f t="shared" si="1"/>
        <v>41169</v>
      </c>
    </row>
    <row r="38" spans="9:11">
      <c r="I38" s="18">
        <v>38</v>
      </c>
      <c r="J38" s="20">
        <f t="shared" si="0"/>
        <v>41170</v>
      </c>
      <c r="K38" s="20">
        <f t="shared" si="1"/>
        <v>41176</v>
      </c>
    </row>
    <row r="39" spans="9:11">
      <c r="I39" s="18">
        <v>39</v>
      </c>
      <c r="J39" s="20">
        <f t="shared" si="0"/>
        <v>41177</v>
      </c>
      <c r="K39" s="20">
        <f t="shared" si="1"/>
        <v>41183</v>
      </c>
    </row>
    <row r="40" spans="9:11">
      <c r="I40" s="18">
        <v>40</v>
      </c>
      <c r="J40" s="20">
        <f t="shared" si="0"/>
        <v>41184</v>
      </c>
      <c r="K40" s="20">
        <f t="shared" si="1"/>
        <v>41190</v>
      </c>
    </row>
    <row r="41" spans="9:11">
      <c r="I41" s="18">
        <v>41</v>
      </c>
      <c r="J41" s="20">
        <f t="shared" si="0"/>
        <v>41191</v>
      </c>
      <c r="K41" s="20">
        <f t="shared" si="1"/>
        <v>41197</v>
      </c>
    </row>
    <row r="42" spans="9:11">
      <c r="I42" s="18">
        <v>42</v>
      </c>
      <c r="J42" s="20">
        <f t="shared" si="0"/>
        <v>41198</v>
      </c>
      <c r="K42" s="20">
        <f t="shared" si="1"/>
        <v>41204</v>
      </c>
    </row>
    <row r="43" spans="9:11">
      <c r="I43" s="18">
        <v>43</v>
      </c>
      <c r="J43" s="20">
        <f t="shared" si="0"/>
        <v>41205</v>
      </c>
      <c r="K43" s="20">
        <f t="shared" si="1"/>
        <v>41211</v>
      </c>
    </row>
    <row r="44" spans="9:11">
      <c r="I44" s="18">
        <v>44</v>
      </c>
      <c r="J44" s="20">
        <f t="shared" si="0"/>
        <v>41212</v>
      </c>
      <c r="K44" s="20">
        <f t="shared" si="1"/>
        <v>41218</v>
      </c>
    </row>
    <row r="45" spans="9:11">
      <c r="I45" s="18">
        <v>45</v>
      </c>
      <c r="J45" s="20">
        <f t="shared" si="0"/>
        <v>41219</v>
      </c>
      <c r="K45" s="20">
        <f t="shared" si="1"/>
        <v>41225</v>
      </c>
    </row>
    <row r="46" spans="9:11">
      <c r="I46" s="18">
        <v>46</v>
      </c>
      <c r="J46" s="20">
        <f t="shared" si="0"/>
        <v>41226</v>
      </c>
      <c r="K46" s="20">
        <f t="shared" si="1"/>
        <v>41232</v>
      </c>
    </row>
    <row r="47" spans="9:11">
      <c r="I47" s="18">
        <v>47</v>
      </c>
      <c r="J47" s="20">
        <f t="shared" si="0"/>
        <v>41233</v>
      </c>
      <c r="K47" s="20">
        <f t="shared" si="1"/>
        <v>41239</v>
      </c>
    </row>
    <row r="48" spans="9:11">
      <c r="I48" s="18">
        <v>48</v>
      </c>
      <c r="J48" s="20">
        <f t="shared" si="0"/>
        <v>41240</v>
      </c>
      <c r="K48" s="20">
        <f t="shared" si="1"/>
        <v>41246</v>
      </c>
    </row>
    <row r="49" spans="9:11">
      <c r="I49" s="18">
        <v>49</v>
      </c>
      <c r="J49" s="20">
        <f t="shared" si="0"/>
        <v>41247</v>
      </c>
      <c r="K49" s="20">
        <f t="shared" si="1"/>
        <v>41253</v>
      </c>
    </row>
    <row r="50" spans="9:11">
      <c r="I50" s="18">
        <v>50</v>
      </c>
      <c r="J50" s="20">
        <f t="shared" si="0"/>
        <v>41254</v>
      </c>
      <c r="K50" s="20">
        <f t="shared" si="1"/>
        <v>41260</v>
      </c>
    </row>
    <row r="51" spans="9:11">
      <c r="I51" s="18">
        <v>51</v>
      </c>
      <c r="J51" s="20">
        <f t="shared" si="0"/>
        <v>41261</v>
      </c>
      <c r="K51" s="20">
        <f t="shared" si="1"/>
        <v>41267</v>
      </c>
    </row>
    <row r="52" spans="9:11">
      <c r="I52" s="18">
        <v>52</v>
      </c>
      <c r="J52" s="20">
        <f t="shared" si="0"/>
        <v>41268</v>
      </c>
      <c r="K52" s="20">
        <f t="shared" si="1"/>
        <v>41274</v>
      </c>
    </row>
  </sheetData>
  <dataValidations count="1">
    <dataValidation type="list" allowBlank="1" showInputMessage="1" showErrorMessage="1" sqref="B1">
      <formula1>"2016,2017,2018,2019,2020"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>
    <tabColor theme="6" tint="-0.249977111117893"/>
  </sheetPr>
  <dimension ref="A1:S544"/>
  <sheetViews>
    <sheetView showGridLines="0" topLeftCell="A409" zoomScale="145" zoomScaleNormal="145" workbookViewId="0">
      <selection activeCell="H413" sqref="H413"/>
    </sheetView>
  </sheetViews>
  <sheetFormatPr baseColWidth="10" defaultColWidth="11.453125" defaultRowHeight="12.5"/>
  <cols>
    <col min="1" max="1" width="13.26953125" style="43" bestFit="1" customWidth="1"/>
    <col min="2" max="2" width="11.453125" style="43"/>
    <col min="3" max="3" width="11.54296875" style="43" bestFit="1" customWidth="1"/>
    <col min="4" max="4" width="8.26953125" style="43" bestFit="1" customWidth="1"/>
    <col min="5" max="5" width="12.1796875" style="43" bestFit="1" customWidth="1"/>
    <col min="6" max="6" width="8.81640625" style="43" bestFit="1" customWidth="1"/>
    <col min="7" max="8" width="11.453125" style="4"/>
    <col min="9" max="9" width="11.453125" style="104"/>
    <col min="10" max="10" width="15.26953125" style="104" bestFit="1" customWidth="1"/>
    <col min="11" max="16" width="11.453125" style="4"/>
    <col min="17" max="17" width="11.453125" style="104"/>
    <col min="18" max="18" width="11.453125" style="4"/>
    <col min="19" max="19" width="13.81640625" style="4" customWidth="1"/>
    <col min="20" max="16384" width="11.453125" style="4"/>
  </cols>
  <sheetData>
    <row r="1" spans="1:19" ht="26.25" customHeight="1">
      <c r="A1" s="22" t="s">
        <v>79</v>
      </c>
      <c r="B1" s="22" t="s">
        <v>80</v>
      </c>
      <c r="C1" s="23" t="s">
        <v>31</v>
      </c>
      <c r="D1" s="24"/>
      <c r="E1" s="25" t="s">
        <v>32</v>
      </c>
      <c r="F1" s="26"/>
      <c r="G1" s="27" t="s">
        <v>81</v>
      </c>
      <c r="I1" s="99" t="s">
        <v>376</v>
      </c>
      <c r="J1" s="100" t="s">
        <v>373</v>
      </c>
      <c r="Q1" s="104" t="s">
        <v>47</v>
      </c>
    </row>
    <row r="2" spans="1:19" ht="20.25" customHeight="1">
      <c r="A2" s="28"/>
      <c r="B2" s="28"/>
      <c r="C2" s="29" t="s">
        <v>82</v>
      </c>
      <c r="D2" s="30" t="s">
        <v>83</v>
      </c>
      <c r="E2" s="31" t="s">
        <v>84</v>
      </c>
      <c r="F2" s="32" t="s">
        <v>85</v>
      </c>
      <c r="G2" s="33"/>
      <c r="I2" s="101" t="s">
        <v>374</v>
      </c>
      <c r="J2" s="101" t="s">
        <v>377</v>
      </c>
      <c r="K2" s="34"/>
      <c r="L2" s="34"/>
      <c r="Q2" s="105">
        <v>40543</v>
      </c>
    </row>
    <row r="3" spans="1:19">
      <c r="A3" s="35" t="s">
        <v>86</v>
      </c>
      <c r="B3" s="36">
        <f>IF(C3="",IF(E3&lt;F3,F3-E3-G3,F3-E3+1-G3),IF(C3&lt;D3,D3-C3-G3,D3-C3+1-G3))</f>
        <v>0.33333333333333337</v>
      </c>
      <c r="C3" s="37">
        <v>0.16666666666666666</v>
      </c>
      <c r="D3" s="37">
        <v>0.53125</v>
      </c>
      <c r="E3" s="38"/>
      <c r="F3" s="39"/>
      <c r="G3" s="36">
        <v>3.125E-2</v>
      </c>
      <c r="I3" s="102">
        <v>0.33333333333333331</v>
      </c>
      <c r="J3" s="102"/>
      <c r="K3" s="41"/>
      <c r="L3" s="108"/>
      <c r="M3" s="109"/>
      <c r="N3" s="109"/>
      <c r="O3" s="41"/>
      <c r="Q3" s="105">
        <v>40574</v>
      </c>
    </row>
    <row r="4" spans="1:19">
      <c r="A4" s="35" t="s">
        <v>87</v>
      </c>
      <c r="B4" s="36">
        <f t="shared" ref="B4:B67" si="0">IF(C4="",IF(E4&lt;F4,F4-E4-G4,F4-E4+1-G4),IF(C4&lt;D4,D4-C4-G4,D4-C4+1-G4))</f>
        <v>0.33333333333333304</v>
      </c>
      <c r="C4" s="37">
        <v>0.1875</v>
      </c>
      <c r="D4" s="37">
        <v>0.55208333333333304</v>
      </c>
      <c r="E4" s="38"/>
      <c r="F4" s="39"/>
      <c r="G4" s="36">
        <v>3.125E-2</v>
      </c>
      <c r="I4" s="102">
        <v>0.25</v>
      </c>
      <c r="J4" s="102">
        <v>8.3333333333333329E-2</v>
      </c>
      <c r="K4" s="41"/>
      <c r="L4" s="108"/>
      <c r="M4" s="109"/>
      <c r="N4" s="109"/>
      <c r="Q4" s="105">
        <v>40602</v>
      </c>
    </row>
    <row r="5" spans="1:19">
      <c r="A5" s="35" t="s">
        <v>88</v>
      </c>
      <c r="B5" s="36">
        <f t="shared" si="0"/>
        <v>0.33333333333333293</v>
      </c>
      <c r="C5" s="37">
        <v>0.20833333333333301</v>
      </c>
      <c r="D5" s="37">
        <v>0.57291666666666596</v>
      </c>
      <c r="E5" s="38"/>
      <c r="F5" s="39"/>
      <c r="G5" s="36">
        <v>3.125E-2</v>
      </c>
      <c r="I5" s="102">
        <v>0.25</v>
      </c>
      <c r="J5" s="102">
        <v>8.3333333333333329E-2</v>
      </c>
      <c r="K5" s="41"/>
      <c r="L5" s="108"/>
      <c r="M5" s="109"/>
      <c r="N5" s="109"/>
      <c r="Q5" s="105">
        <v>40633</v>
      </c>
    </row>
    <row r="6" spans="1:19">
      <c r="A6" s="35" t="s">
        <v>89</v>
      </c>
      <c r="B6" s="36">
        <f t="shared" si="0"/>
        <v>0.33333333333333204</v>
      </c>
      <c r="C6" s="37">
        <v>0.22916666666666699</v>
      </c>
      <c r="D6" s="37">
        <v>0.593749999999999</v>
      </c>
      <c r="E6" s="38"/>
      <c r="F6" s="39"/>
      <c r="G6" s="36">
        <v>3.125E-2</v>
      </c>
      <c r="I6" s="102">
        <v>0.22916666666666666</v>
      </c>
      <c r="J6" s="102">
        <v>0.10416666666666667</v>
      </c>
      <c r="K6" s="41"/>
      <c r="L6" s="108"/>
      <c r="M6" s="109"/>
      <c r="N6" s="109"/>
      <c r="Q6" s="105">
        <v>40663</v>
      </c>
    </row>
    <row r="7" spans="1:19">
      <c r="A7" s="35" t="s">
        <v>90</v>
      </c>
      <c r="B7" s="36">
        <f t="shared" si="0"/>
        <v>0.33333333333333204</v>
      </c>
      <c r="C7" s="37">
        <v>0.25</v>
      </c>
      <c r="D7" s="37">
        <v>0.61458333333333204</v>
      </c>
      <c r="E7" s="38"/>
      <c r="F7" s="39"/>
      <c r="G7" s="36">
        <v>3.125E-2</v>
      </c>
      <c r="I7" s="102">
        <v>0.20833333333333334</v>
      </c>
      <c r="J7" s="102">
        <v>0.125</v>
      </c>
      <c r="K7" s="41"/>
      <c r="L7" s="108"/>
      <c r="M7" s="109"/>
      <c r="N7" s="109"/>
      <c r="Q7" s="105">
        <v>40694</v>
      </c>
    </row>
    <row r="8" spans="1:19">
      <c r="A8" s="35" t="s">
        <v>91</v>
      </c>
      <c r="B8" s="36">
        <f t="shared" si="0"/>
        <v>0.33333333333333098</v>
      </c>
      <c r="C8" s="37">
        <v>0.27083333333333398</v>
      </c>
      <c r="D8" s="37">
        <v>0.63541666666666496</v>
      </c>
      <c r="E8" s="38"/>
      <c r="F8" s="39"/>
      <c r="G8" s="36">
        <v>3.125E-2</v>
      </c>
      <c r="I8" s="102">
        <v>0.1875</v>
      </c>
      <c r="J8" s="102">
        <v>0.14583333333333334</v>
      </c>
      <c r="K8" s="41"/>
      <c r="L8" s="108"/>
      <c r="M8" s="109"/>
      <c r="N8" s="109"/>
      <c r="Q8" s="105">
        <v>40724</v>
      </c>
    </row>
    <row r="9" spans="1:19">
      <c r="A9" s="35" t="s">
        <v>92</v>
      </c>
      <c r="B9" s="36">
        <f t="shared" si="0"/>
        <v>0.33333333333333337</v>
      </c>
      <c r="C9" s="37">
        <v>0.28125</v>
      </c>
      <c r="D9" s="37">
        <v>0.64583333333333337</v>
      </c>
      <c r="E9" s="38"/>
      <c r="F9" s="39"/>
      <c r="G9" s="36">
        <v>3.125E-2</v>
      </c>
      <c r="I9" s="102">
        <v>0.17708333333333334</v>
      </c>
      <c r="J9" s="102">
        <v>0.15625</v>
      </c>
      <c r="K9" s="41"/>
      <c r="L9" s="108"/>
      <c r="M9" s="109"/>
      <c r="N9" s="109"/>
      <c r="Q9" s="105">
        <v>40755</v>
      </c>
    </row>
    <row r="10" spans="1:19">
      <c r="A10" s="35" t="s">
        <v>93</v>
      </c>
      <c r="B10" s="36">
        <f>IF(D10="",IF(#REF!&lt;F10,F10-#REF!-G10,F10-#REF!+1-G10),IF(D10&lt;E10,E10-D10-G10,E10-D10+1-G10))</f>
        <v>0.33333333333333098</v>
      </c>
      <c r="C10" s="37"/>
      <c r="D10" s="37">
        <v>0.29166666666666702</v>
      </c>
      <c r="E10" s="38">
        <v>0.656249999999998</v>
      </c>
      <c r="F10" s="39"/>
      <c r="G10" s="36">
        <v>3.125E-2</v>
      </c>
      <c r="I10" s="102">
        <v>0.16666666666666666</v>
      </c>
      <c r="J10" s="102">
        <v>0.16666666666666666</v>
      </c>
      <c r="K10" s="41"/>
      <c r="L10" s="108"/>
      <c r="M10" s="109"/>
      <c r="N10" s="109"/>
      <c r="Q10" s="105">
        <v>40786</v>
      </c>
    </row>
    <row r="11" spans="1:19">
      <c r="A11" s="35" t="s">
        <v>94</v>
      </c>
      <c r="B11" s="36">
        <f>IF(D11="",IF(#REF!&lt;F11,F11-#REF!-G11,F11-#REF!+1-G11),IF(D11&lt;E11,E11-D11-G11,E11-D11+1-G11))</f>
        <v>0.33333333333333331</v>
      </c>
      <c r="C11" s="37"/>
      <c r="D11" s="37">
        <v>0.30208333333333331</v>
      </c>
      <c r="E11" s="38">
        <v>0.66666666666666663</v>
      </c>
      <c r="F11" s="39"/>
      <c r="G11" s="36">
        <v>3.125E-2</v>
      </c>
      <c r="I11" s="102">
        <v>0.15625</v>
      </c>
      <c r="J11" s="102">
        <v>0.17708333333333334</v>
      </c>
      <c r="K11" s="41"/>
      <c r="L11" s="108"/>
      <c r="M11" s="109"/>
      <c r="N11" s="109"/>
      <c r="O11" s="40"/>
      <c r="P11" s="40"/>
      <c r="Q11" s="105">
        <v>40816</v>
      </c>
      <c r="S11" s="40"/>
    </row>
    <row r="12" spans="1:19">
      <c r="A12" s="35" t="s">
        <v>95</v>
      </c>
      <c r="B12" s="36">
        <f>IF(D12="",IF(#REF!&lt;F12,F12-#REF!-G12,F12-#REF!+1-G12),IF(D12&lt;E12,E12-D12-G12,E12-D12+1-G12))</f>
        <v>0.33333333333333104</v>
      </c>
      <c r="C12" s="37"/>
      <c r="D12" s="37">
        <v>0.3125</v>
      </c>
      <c r="E12" s="38">
        <v>0.67708333333333104</v>
      </c>
      <c r="F12" s="39"/>
      <c r="G12" s="36">
        <v>3.125E-2</v>
      </c>
      <c r="I12" s="102">
        <v>0.14583333333333334</v>
      </c>
      <c r="J12" s="102">
        <v>0.1875</v>
      </c>
      <c r="K12" s="41"/>
      <c r="L12" s="108"/>
      <c r="M12" s="109"/>
      <c r="N12" s="109"/>
      <c r="Q12" s="105">
        <v>40847</v>
      </c>
    </row>
    <row r="13" spans="1:19">
      <c r="A13" s="35" t="s">
        <v>96</v>
      </c>
      <c r="B13" s="36">
        <f>IF(D13="",IF(#REF!&lt;F13,F13-#REF!-G13,F13-#REF!+1-G13),IF(D13&lt;E13,E13-D13-G13,E13-D13+1-G13))</f>
        <v>0.33333333333333331</v>
      </c>
      <c r="C13" s="37"/>
      <c r="D13" s="37">
        <v>0.32291666666666669</v>
      </c>
      <c r="E13" s="38">
        <v>0.6875</v>
      </c>
      <c r="F13" s="39"/>
      <c r="G13" s="36">
        <v>3.125E-2</v>
      </c>
      <c r="I13" s="102">
        <v>0.13541666666666666</v>
      </c>
      <c r="J13" s="102">
        <v>0.19791666666666666</v>
      </c>
      <c r="K13" s="41"/>
      <c r="L13" s="108"/>
      <c r="M13" s="109"/>
      <c r="N13" s="109"/>
      <c r="Q13" s="105">
        <v>40877</v>
      </c>
      <c r="R13" s="41"/>
      <c r="S13" s="40"/>
    </row>
    <row r="14" spans="1:19">
      <c r="A14" s="35" t="s">
        <v>97</v>
      </c>
      <c r="B14" s="36">
        <f>IF(D14="",IF(#REF!&lt;F14,F14-#REF!-G14,F14-#REF!+1-G14),IF(D14&lt;E14,E14-D14-G14,E14-D14+1-G14))</f>
        <v>0.33333333333332998</v>
      </c>
      <c r="C14" s="37"/>
      <c r="D14" s="37">
        <v>0.33333333333333398</v>
      </c>
      <c r="E14" s="38">
        <v>0.69791666666666397</v>
      </c>
      <c r="F14" s="39"/>
      <c r="G14" s="36">
        <v>3.125E-2</v>
      </c>
      <c r="I14" s="102">
        <v>0.125</v>
      </c>
      <c r="J14" s="102">
        <v>0.20833333333333334</v>
      </c>
      <c r="K14" s="41"/>
      <c r="L14" s="108"/>
      <c r="M14" s="109"/>
      <c r="N14" s="109"/>
      <c r="Q14" s="106"/>
    </row>
    <row r="15" spans="1:19">
      <c r="A15" s="35" t="s">
        <v>98</v>
      </c>
      <c r="B15" s="36">
        <f>IF(D15="",IF(#REF!&lt;F15,F15-#REF!-G15,F15-#REF!+1-G15),IF(D15&lt;E15,E15-D15-G15,E15-D15+1-G15))</f>
        <v>0.33333333333332998</v>
      </c>
      <c r="C15" s="37"/>
      <c r="D15" s="37">
        <v>0.35416666666666702</v>
      </c>
      <c r="E15" s="38">
        <v>0.718749999999997</v>
      </c>
      <c r="F15" s="39"/>
      <c r="G15" s="36">
        <v>3.125E-2</v>
      </c>
      <c r="I15" s="102">
        <v>0.11458333333333333</v>
      </c>
      <c r="J15" s="102">
        <v>0.21875</v>
      </c>
      <c r="K15" s="41"/>
      <c r="L15" s="108"/>
      <c r="M15" s="109"/>
      <c r="N15" s="109"/>
    </row>
    <row r="16" spans="1:19">
      <c r="A16" s="35" t="s">
        <v>99</v>
      </c>
      <c r="B16" s="36">
        <f>IF(D16="",IF(#REF!&lt;F16,F16-#REF!-G16,F16-#REF!+1-G16),IF(D16&lt;E16,E16-D16-G16,E16-D16+1-G16))</f>
        <v>0.33333333333333004</v>
      </c>
      <c r="C16" s="37"/>
      <c r="D16" s="37">
        <v>0.375</v>
      </c>
      <c r="E16" s="38">
        <v>0.73958333333333004</v>
      </c>
      <c r="F16" s="39"/>
      <c r="G16" s="36">
        <v>3.125E-2</v>
      </c>
      <c r="I16" s="102">
        <v>0.10416666666666667</v>
      </c>
      <c r="J16" s="102">
        <v>0.22916666666666666</v>
      </c>
      <c r="K16" s="41"/>
      <c r="L16" s="108"/>
      <c r="M16" s="109"/>
      <c r="N16" s="109"/>
    </row>
    <row r="17" spans="1:17">
      <c r="A17" s="35" t="s">
        <v>100</v>
      </c>
      <c r="B17" s="36">
        <f>IF(D17="",IF(#REF!&lt;F17,F17-#REF!-G17,F17-#REF!+1-G17),IF(D17&lt;E17,E17-D17-G17,E17-D17+1-G17))</f>
        <v>0.33333333333332898</v>
      </c>
      <c r="C17" s="37"/>
      <c r="D17" s="37">
        <v>0.39583333333333398</v>
      </c>
      <c r="E17" s="38">
        <v>0.76041666666666297</v>
      </c>
      <c r="F17" s="39"/>
      <c r="G17" s="36">
        <v>3.125E-2</v>
      </c>
      <c r="I17" s="102">
        <v>9.375E-2</v>
      </c>
      <c r="J17" s="102">
        <v>0.23958333333333334</v>
      </c>
      <c r="K17" s="41"/>
      <c r="L17" s="108"/>
      <c r="M17" s="109"/>
      <c r="N17" s="109"/>
      <c r="O17" s="41"/>
      <c r="P17" s="41"/>
      <c r="Q17" s="107"/>
    </row>
    <row r="18" spans="1:17">
      <c r="A18" s="35" t="s">
        <v>101</v>
      </c>
      <c r="B18" s="36">
        <f>IF(D18="",IF(#REF!&lt;F18,F18-#REF!-G18,F18-#REF!+1-G18),IF(D18&lt;E18,E18-D18-G18,E18-D18+1-G18))</f>
        <v>0.33333333333332898</v>
      </c>
      <c r="C18" s="37"/>
      <c r="D18" s="37">
        <v>0.41666666666666702</v>
      </c>
      <c r="E18" s="38">
        <v>0.781249999999996</v>
      </c>
      <c r="F18" s="39"/>
      <c r="G18" s="36">
        <v>3.125E-2</v>
      </c>
      <c r="I18" s="102"/>
      <c r="J18" s="102">
        <v>0.33333333333333331</v>
      </c>
      <c r="K18" s="41"/>
      <c r="L18" s="108"/>
      <c r="M18" s="109"/>
      <c r="N18" s="109"/>
    </row>
    <row r="19" spans="1:17">
      <c r="A19" s="35" t="s">
        <v>102</v>
      </c>
      <c r="B19" s="36">
        <f>IF(D19="",IF(#REF!&lt;F19,F19-#REF!-G19,F19-#REF!+1-G19),IF(D19&lt;E19,E19-D19-G19,E19-D19+1-G19))</f>
        <v>0.33333333333332904</v>
      </c>
      <c r="C19" s="37"/>
      <c r="D19" s="37">
        <v>0.4375</v>
      </c>
      <c r="E19" s="38">
        <v>0.80208333333332904</v>
      </c>
      <c r="F19" s="39"/>
      <c r="G19" s="36">
        <v>3.125E-2</v>
      </c>
      <c r="I19" s="102"/>
      <c r="J19" s="102">
        <v>0.33333333333333331</v>
      </c>
      <c r="K19" s="41"/>
      <c r="L19" s="108"/>
      <c r="M19" s="109"/>
      <c r="N19" s="109"/>
    </row>
    <row r="20" spans="1:17">
      <c r="A20" s="35" t="s">
        <v>103</v>
      </c>
      <c r="B20" s="36">
        <f>IF(D20="",IF(#REF!&lt;F20,F20-#REF!-G20,F20-#REF!+1-G20),IF(D20&lt;E20,E20-D20-G20,E20-D20+1-G20))</f>
        <v>0.33333333333332898</v>
      </c>
      <c r="C20" s="37"/>
      <c r="D20" s="37">
        <v>0.45833333333333398</v>
      </c>
      <c r="E20" s="38">
        <v>0.82291666666666297</v>
      </c>
      <c r="F20" s="39"/>
      <c r="G20" s="36">
        <v>3.125E-2</v>
      </c>
      <c r="I20" s="102"/>
      <c r="J20" s="102">
        <v>0.33333333333333331</v>
      </c>
      <c r="K20" s="41"/>
      <c r="L20" s="108"/>
      <c r="M20" s="109"/>
      <c r="N20" s="109"/>
    </row>
    <row r="21" spans="1:17">
      <c r="A21" s="35" t="s">
        <v>104</v>
      </c>
      <c r="B21" s="36">
        <f>IF(D21="",IF(#REF!&lt;F21,F21-#REF!-G21,F21-#REF!+1-G21),IF(D21&lt;E21,E21-D21-G21,E21-D21+1-G21))</f>
        <v>0.33333333333332898</v>
      </c>
      <c r="C21" s="37"/>
      <c r="D21" s="37">
        <v>0.47916666666666702</v>
      </c>
      <c r="E21" s="38">
        <v>0.843749999999996</v>
      </c>
      <c r="F21" s="39"/>
      <c r="G21" s="36">
        <v>3.125E-2</v>
      </c>
      <c r="I21" s="102"/>
      <c r="J21" s="102">
        <v>0.33333333333333331</v>
      </c>
      <c r="K21" s="41"/>
      <c r="L21" s="108"/>
      <c r="M21" s="109"/>
      <c r="N21" s="109"/>
    </row>
    <row r="22" spans="1:17">
      <c r="A22" s="35" t="s">
        <v>105</v>
      </c>
      <c r="B22" s="36">
        <f t="shared" si="0"/>
        <v>0.33333333333332904</v>
      </c>
      <c r="C22" s="37"/>
      <c r="D22" s="42"/>
      <c r="E22" s="38">
        <v>0.5</v>
      </c>
      <c r="F22" s="38">
        <v>0.86458333333332904</v>
      </c>
      <c r="G22" s="36">
        <v>3.125E-2</v>
      </c>
      <c r="I22" s="102"/>
      <c r="J22" s="102">
        <v>0.33333333333333331</v>
      </c>
      <c r="K22" s="41"/>
      <c r="L22" s="108"/>
      <c r="M22" s="109"/>
      <c r="N22" s="109"/>
    </row>
    <row r="23" spans="1:17">
      <c r="A23" s="35" t="s">
        <v>106</v>
      </c>
      <c r="B23" s="36">
        <f t="shared" si="0"/>
        <v>0.33333333333332793</v>
      </c>
      <c r="C23" s="37"/>
      <c r="D23" s="42"/>
      <c r="E23" s="38">
        <v>0.52083333333333404</v>
      </c>
      <c r="F23" s="38">
        <v>0.88541666666666197</v>
      </c>
      <c r="G23" s="36">
        <v>3.125E-2</v>
      </c>
      <c r="I23" s="102"/>
      <c r="J23" s="102">
        <v>0.33333333333333331</v>
      </c>
      <c r="K23" s="41"/>
      <c r="L23" s="108"/>
      <c r="M23" s="109"/>
      <c r="N23" s="109"/>
    </row>
    <row r="24" spans="1:17">
      <c r="A24" s="35" t="s">
        <v>107</v>
      </c>
      <c r="B24" s="36">
        <f t="shared" si="0"/>
        <v>0.33333333333332804</v>
      </c>
      <c r="C24" s="37"/>
      <c r="D24" s="42"/>
      <c r="E24" s="38">
        <v>0.54166666666666696</v>
      </c>
      <c r="F24" s="38">
        <v>0.906249999999995</v>
      </c>
      <c r="G24" s="36">
        <v>3.125E-2</v>
      </c>
      <c r="I24" s="102"/>
      <c r="J24" s="102">
        <v>0.33333333333333331</v>
      </c>
      <c r="K24" s="41"/>
      <c r="L24" s="108"/>
      <c r="M24" s="109"/>
      <c r="N24" s="109"/>
    </row>
    <row r="25" spans="1:17">
      <c r="A25" s="35" t="s">
        <v>108</v>
      </c>
      <c r="B25" s="36">
        <f t="shared" si="0"/>
        <v>0.33333333333332804</v>
      </c>
      <c r="C25" s="37"/>
      <c r="D25" s="42"/>
      <c r="E25" s="38">
        <v>0.5625</v>
      </c>
      <c r="F25" s="38">
        <v>0.92708333333332804</v>
      </c>
      <c r="G25" s="36">
        <v>3.125E-2</v>
      </c>
      <c r="I25" s="102"/>
      <c r="J25" s="102">
        <v>0.33333333333333331</v>
      </c>
      <c r="K25" s="41"/>
      <c r="L25" s="108"/>
      <c r="M25" s="109"/>
      <c r="N25" s="109"/>
    </row>
    <row r="26" spans="1:17">
      <c r="A26" s="35" t="s">
        <v>109</v>
      </c>
      <c r="B26" s="36">
        <f t="shared" si="0"/>
        <v>0.33333333333332693</v>
      </c>
      <c r="C26" s="37"/>
      <c r="D26" s="42"/>
      <c r="E26" s="38">
        <v>0.58333333333333404</v>
      </c>
      <c r="F26" s="38">
        <v>0.94791666666666097</v>
      </c>
      <c r="G26" s="36">
        <v>3.125E-2</v>
      </c>
      <c r="I26" s="103"/>
      <c r="J26" s="102">
        <v>0.33333333333333331</v>
      </c>
      <c r="K26" s="41"/>
      <c r="L26" s="108"/>
      <c r="M26" s="109"/>
      <c r="N26" s="109"/>
    </row>
    <row r="27" spans="1:17">
      <c r="A27" s="35" t="s">
        <v>110</v>
      </c>
      <c r="B27" s="36">
        <f t="shared" si="0"/>
        <v>0.33333333333333337</v>
      </c>
      <c r="C27" s="37"/>
      <c r="D27" s="42"/>
      <c r="E27" s="38">
        <v>0.59375</v>
      </c>
      <c r="F27" s="38">
        <v>0.95833333333333337</v>
      </c>
      <c r="G27" s="36">
        <v>3.125E-2</v>
      </c>
      <c r="I27" s="103"/>
      <c r="J27" s="102">
        <v>0.33333333333333331</v>
      </c>
      <c r="K27" s="41"/>
      <c r="L27" s="108"/>
      <c r="M27" s="109"/>
      <c r="N27" s="109"/>
    </row>
    <row r="28" spans="1:17">
      <c r="A28" s="35" t="s">
        <v>111</v>
      </c>
      <c r="B28" s="36">
        <f t="shared" si="0"/>
        <v>0.33333333333332704</v>
      </c>
      <c r="C28" s="37"/>
      <c r="D28" s="42"/>
      <c r="E28" s="38">
        <v>0.60416666666666696</v>
      </c>
      <c r="F28" s="38">
        <v>0.968749999999994</v>
      </c>
      <c r="G28" s="36">
        <v>3.125E-2</v>
      </c>
      <c r="I28" s="103"/>
      <c r="J28" s="102">
        <v>0.33333333333333331</v>
      </c>
      <c r="K28" s="41"/>
      <c r="L28" s="108"/>
      <c r="M28" s="109"/>
      <c r="N28" s="109"/>
    </row>
    <row r="29" spans="1:17">
      <c r="A29" s="35" t="s">
        <v>112</v>
      </c>
      <c r="B29" s="36">
        <f t="shared" si="0"/>
        <v>0.33333333333333326</v>
      </c>
      <c r="C29" s="37"/>
      <c r="D29" s="42"/>
      <c r="E29" s="38">
        <v>0.61458333333333337</v>
      </c>
      <c r="F29" s="38">
        <v>0.97916666666666663</v>
      </c>
      <c r="G29" s="36">
        <v>3.125E-2</v>
      </c>
      <c r="I29" s="103"/>
      <c r="J29" s="102">
        <v>0.33333333333333331</v>
      </c>
      <c r="K29" s="41"/>
      <c r="L29" s="108"/>
      <c r="M29" s="109"/>
      <c r="N29" s="109"/>
    </row>
    <row r="30" spans="1:17">
      <c r="A30" s="35" t="s">
        <v>113</v>
      </c>
      <c r="B30" s="36">
        <f t="shared" si="0"/>
        <v>0.33333333333332604</v>
      </c>
      <c r="C30" s="37"/>
      <c r="D30" s="42"/>
      <c r="E30" s="38">
        <v>0.625000000000001</v>
      </c>
      <c r="F30" s="38">
        <v>0.98958333333332704</v>
      </c>
      <c r="G30" s="36">
        <v>3.125E-2</v>
      </c>
      <c r="I30" s="103"/>
      <c r="J30" s="102">
        <v>0.33333333333333331</v>
      </c>
      <c r="K30" s="41"/>
      <c r="L30" s="108"/>
      <c r="M30" s="109"/>
      <c r="N30" s="109"/>
    </row>
    <row r="31" spans="1:17">
      <c r="A31" s="35" t="s">
        <v>114</v>
      </c>
      <c r="B31" s="36">
        <f t="shared" si="0"/>
        <v>0.33333333333333337</v>
      </c>
      <c r="C31" s="37"/>
      <c r="D31" s="42"/>
      <c r="E31" s="38">
        <v>0.63541666666666663</v>
      </c>
      <c r="F31" s="38">
        <v>0</v>
      </c>
      <c r="G31" s="36">
        <v>3.125E-2</v>
      </c>
      <c r="I31" s="103"/>
      <c r="J31" s="102">
        <v>0.33333333333333331</v>
      </c>
      <c r="K31" s="41"/>
      <c r="L31" s="108"/>
      <c r="M31" s="109"/>
      <c r="N31" s="109"/>
    </row>
    <row r="32" spans="1:17">
      <c r="A32" s="35" t="s">
        <v>115</v>
      </c>
      <c r="B32" s="36">
        <f t="shared" si="0"/>
        <v>0.33333333333333259</v>
      </c>
      <c r="C32" s="37"/>
      <c r="D32" s="42"/>
      <c r="E32" s="38">
        <v>0.64583333333333404</v>
      </c>
      <c r="F32" s="38">
        <v>1.0416666666666666E-2</v>
      </c>
      <c r="G32" s="36">
        <v>3.125E-2</v>
      </c>
      <c r="I32" s="103"/>
      <c r="J32" s="102">
        <v>0.33333333333333331</v>
      </c>
      <c r="K32" s="41"/>
      <c r="L32" s="108"/>
      <c r="M32" s="109"/>
      <c r="N32" s="109"/>
    </row>
    <row r="33" spans="1:14">
      <c r="A33" s="35" t="s">
        <v>116</v>
      </c>
      <c r="B33" s="36">
        <f t="shared" si="0"/>
        <v>0.33333333333333337</v>
      </c>
      <c r="C33" s="37"/>
      <c r="D33" s="42"/>
      <c r="E33" s="38">
        <v>0.65625</v>
      </c>
      <c r="F33" s="38">
        <v>2.0833333333333332E-2</v>
      </c>
      <c r="G33" s="36">
        <v>3.125E-2</v>
      </c>
      <c r="I33" s="103"/>
      <c r="J33" s="102">
        <v>0.33333333333333331</v>
      </c>
      <c r="K33" s="41"/>
      <c r="L33" s="108"/>
      <c r="M33" s="109"/>
      <c r="N33" s="109"/>
    </row>
    <row r="34" spans="1:14">
      <c r="A34" s="35" t="s">
        <v>117</v>
      </c>
      <c r="B34" s="36">
        <f t="shared" si="0"/>
        <v>0.33333333333333304</v>
      </c>
      <c r="C34" s="37"/>
      <c r="D34" s="42"/>
      <c r="E34" s="38">
        <v>0.66666666666666696</v>
      </c>
      <c r="F34" s="38">
        <v>3.125E-2</v>
      </c>
      <c r="G34" s="36">
        <v>3.125E-2</v>
      </c>
      <c r="I34" s="103"/>
      <c r="J34" s="102">
        <v>0.33333333333333331</v>
      </c>
      <c r="K34" s="41"/>
      <c r="L34" s="108"/>
      <c r="M34" s="109"/>
      <c r="N34" s="109"/>
    </row>
    <row r="35" spans="1:14">
      <c r="A35" s="35" t="s">
        <v>118</v>
      </c>
      <c r="B35" s="36">
        <f t="shared" si="0"/>
        <v>0.33333333333333326</v>
      </c>
      <c r="C35" s="37"/>
      <c r="D35" s="42"/>
      <c r="E35" s="38">
        <v>0.67708333333333337</v>
      </c>
      <c r="F35" s="38">
        <v>4.1666666666666664E-2</v>
      </c>
      <c r="G35" s="36">
        <v>3.125E-2</v>
      </c>
      <c r="I35" s="103"/>
      <c r="J35" s="102">
        <v>0.33333333333333331</v>
      </c>
      <c r="K35" s="41"/>
      <c r="L35" s="108"/>
      <c r="M35" s="109"/>
      <c r="N35" s="109"/>
    </row>
    <row r="36" spans="1:14">
      <c r="A36" s="35" t="s">
        <v>119</v>
      </c>
      <c r="B36" s="36">
        <f t="shared" si="0"/>
        <v>0.33333333333333237</v>
      </c>
      <c r="C36" s="37"/>
      <c r="D36" s="42"/>
      <c r="E36" s="38">
        <v>0.687500000000001</v>
      </c>
      <c r="F36" s="38">
        <v>5.2083333333333336E-2</v>
      </c>
      <c r="G36" s="36">
        <v>3.125E-2</v>
      </c>
      <c r="I36" s="103"/>
      <c r="J36" s="102">
        <v>0.33333333333333331</v>
      </c>
      <c r="K36" s="41"/>
      <c r="L36" s="108"/>
      <c r="M36" s="109"/>
      <c r="N36" s="109"/>
    </row>
    <row r="37" spans="1:14">
      <c r="A37" s="35" t="s">
        <v>120</v>
      </c>
      <c r="B37" s="36">
        <f t="shared" si="0"/>
        <v>0.33333333333333259</v>
      </c>
      <c r="C37" s="37"/>
      <c r="D37" s="42"/>
      <c r="E37" s="38">
        <v>0.70833333333333404</v>
      </c>
      <c r="F37" s="38">
        <v>7.2916666666666671E-2</v>
      </c>
      <c r="G37" s="36">
        <v>3.125E-2</v>
      </c>
      <c r="I37" s="103"/>
      <c r="J37" s="102">
        <v>0.33333333333333331</v>
      </c>
      <c r="K37" s="41"/>
      <c r="L37" s="108"/>
      <c r="M37" s="109"/>
      <c r="N37" s="109"/>
    </row>
    <row r="38" spans="1:14">
      <c r="A38" s="35" t="s">
        <v>121</v>
      </c>
      <c r="B38" s="36">
        <f t="shared" si="0"/>
        <v>0.33333333333333304</v>
      </c>
      <c r="C38" s="37"/>
      <c r="D38" s="42"/>
      <c r="E38" s="38">
        <v>0.72916666666666696</v>
      </c>
      <c r="F38" s="38">
        <v>9.375E-2</v>
      </c>
      <c r="G38" s="36">
        <v>3.125E-2</v>
      </c>
      <c r="I38" s="103"/>
      <c r="J38" s="102">
        <v>0.33333333333333331</v>
      </c>
      <c r="K38" s="41"/>
      <c r="L38" s="108"/>
      <c r="M38" s="109"/>
      <c r="N38" s="109"/>
    </row>
    <row r="39" spans="1:14">
      <c r="A39" s="35" t="s">
        <v>122</v>
      </c>
      <c r="B39" s="36">
        <f t="shared" si="0"/>
        <v>0.33333333333333237</v>
      </c>
      <c r="C39" s="37"/>
      <c r="D39" s="42"/>
      <c r="E39" s="38">
        <v>0.750000000000001</v>
      </c>
      <c r="F39" s="38">
        <v>0.11458333333333333</v>
      </c>
      <c r="G39" s="36">
        <v>3.125E-2</v>
      </c>
      <c r="I39" s="103"/>
      <c r="J39" s="102">
        <v>0.33333333333333331</v>
      </c>
      <c r="K39" s="41"/>
      <c r="L39" s="108"/>
      <c r="M39" s="109"/>
      <c r="N39" s="109"/>
    </row>
    <row r="40" spans="1:14">
      <c r="A40" s="35" t="s">
        <v>123</v>
      </c>
      <c r="B40" s="36">
        <f t="shared" si="0"/>
        <v>0.33333333333333259</v>
      </c>
      <c r="C40" s="37"/>
      <c r="D40" s="42"/>
      <c r="E40" s="38">
        <v>0.77083333333333404</v>
      </c>
      <c r="F40" s="38">
        <v>0.13541666666666666</v>
      </c>
      <c r="G40" s="36">
        <v>3.125E-2</v>
      </c>
      <c r="I40" s="103"/>
      <c r="J40" s="102">
        <v>0.33333333333333331</v>
      </c>
      <c r="K40" s="41"/>
      <c r="L40" s="108"/>
      <c r="M40" s="109"/>
      <c r="N40" s="109"/>
    </row>
    <row r="41" spans="1:14">
      <c r="A41" s="35" t="s">
        <v>124</v>
      </c>
      <c r="B41" s="36">
        <f t="shared" si="0"/>
        <v>0.33333333333333304</v>
      </c>
      <c r="C41" s="37"/>
      <c r="D41" s="42"/>
      <c r="E41" s="38">
        <v>0.79166666666666696</v>
      </c>
      <c r="F41" s="38">
        <v>0.15625</v>
      </c>
      <c r="G41" s="36">
        <v>3.125E-2</v>
      </c>
      <c r="I41" s="103"/>
      <c r="J41" s="102">
        <v>0.33333333333333331</v>
      </c>
      <c r="K41" s="41"/>
      <c r="L41" s="108"/>
      <c r="M41" s="109"/>
      <c r="N41" s="109"/>
    </row>
    <row r="42" spans="1:14">
      <c r="A42" s="35" t="s">
        <v>125</v>
      </c>
      <c r="B42" s="36">
        <f t="shared" si="0"/>
        <v>0.33333333333333237</v>
      </c>
      <c r="C42" s="37"/>
      <c r="D42" s="42"/>
      <c r="E42" s="38">
        <v>0.812500000000001</v>
      </c>
      <c r="F42" s="38">
        <v>0.17708333333333334</v>
      </c>
      <c r="G42" s="36">
        <v>3.125E-2</v>
      </c>
      <c r="I42" s="103"/>
      <c r="J42" s="102">
        <v>0.33333333333333331</v>
      </c>
      <c r="K42" s="41"/>
      <c r="L42" s="108"/>
      <c r="M42" s="109"/>
      <c r="N42" s="109"/>
    </row>
    <row r="43" spans="1:14">
      <c r="A43" s="35" t="s">
        <v>126</v>
      </c>
      <c r="B43" s="36">
        <f t="shared" si="0"/>
        <v>0.33333333333333259</v>
      </c>
      <c r="C43" s="37"/>
      <c r="D43" s="42"/>
      <c r="E43" s="38">
        <v>0.83333333333333404</v>
      </c>
      <c r="F43" s="38">
        <v>0.19791666666666666</v>
      </c>
      <c r="G43" s="36">
        <v>3.125E-2</v>
      </c>
      <c r="I43" s="103"/>
      <c r="J43" s="102">
        <v>0.33333333333333331</v>
      </c>
      <c r="K43" s="41"/>
      <c r="L43" s="108"/>
      <c r="M43" s="109"/>
      <c r="N43" s="109"/>
    </row>
    <row r="44" spans="1:14">
      <c r="A44" s="35" t="s">
        <v>127</v>
      </c>
      <c r="B44" s="36">
        <f t="shared" si="0"/>
        <v>0.29166666666666607</v>
      </c>
      <c r="C44" s="37">
        <v>0.22916666666666699</v>
      </c>
      <c r="D44" s="37">
        <v>0.55208333333333304</v>
      </c>
      <c r="E44" s="38"/>
      <c r="F44" s="39"/>
      <c r="G44" s="36">
        <v>3.125E-2</v>
      </c>
      <c r="I44" s="102">
        <v>0.29166666666666669</v>
      </c>
      <c r="J44" s="102"/>
      <c r="K44" s="41"/>
      <c r="L44" s="108"/>
      <c r="M44" s="109"/>
      <c r="N44" s="109"/>
    </row>
    <row r="45" spans="1:14">
      <c r="A45" s="35" t="s">
        <v>128</v>
      </c>
      <c r="B45" s="36">
        <f t="shared" si="0"/>
        <v>0.29166666666666696</v>
      </c>
      <c r="C45" s="37">
        <v>0.25</v>
      </c>
      <c r="D45" s="37">
        <v>0.57291666666666696</v>
      </c>
      <c r="E45" s="38"/>
      <c r="F45" s="39"/>
      <c r="G45" s="36">
        <v>3.125E-2</v>
      </c>
      <c r="I45" s="102">
        <v>0.25</v>
      </c>
      <c r="J45" s="102">
        <v>4.1666666666666664E-2</v>
      </c>
      <c r="K45" s="41"/>
      <c r="L45" s="108"/>
      <c r="M45" s="109"/>
      <c r="N45" s="109"/>
    </row>
    <row r="46" spans="1:14">
      <c r="A46" s="35" t="s">
        <v>129</v>
      </c>
      <c r="B46" s="36">
        <f t="shared" si="0"/>
        <v>0.29166666666666602</v>
      </c>
      <c r="C46" s="37">
        <v>0.27083333333333398</v>
      </c>
      <c r="D46" s="37">
        <v>0.59375</v>
      </c>
      <c r="E46" s="38"/>
      <c r="F46" s="39"/>
      <c r="G46" s="36">
        <v>3.125E-2</v>
      </c>
      <c r="I46" s="102">
        <v>0.25</v>
      </c>
      <c r="J46" s="102">
        <v>4.1666666666666664E-2</v>
      </c>
      <c r="K46" s="41"/>
      <c r="L46" s="108"/>
      <c r="M46" s="109"/>
      <c r="N46" s="109"/>
    </row>
    <row r="47" spans="1:14">
      <c r="A47" s="35" t="s">
        <v>130</v>
      </c>
      <c r="B47" s="36">
        <f t="shared" si="0"/>
        <v>0.29166666666666663</v>
      </c>
      <c r="C47" s="37">
        <v>0.28125</v>
      </c>
      <c r="D47" s="37">
        <v>0.60416666666666663</v>
      </c>
      <c r="E47" s="38"/>
      <c r="F47" s="39"/>
      <c r="G47" s="36">
        <v>3.125E-2</v>
      </c>
      <c r="I47" s="102">
        <v>0.22916666666666666</v>
      </c>
      <c r="J47" s="102">
        <v>6.25E-2</v>
      </c>
      <c r="K47" s="41"/>
      <c r="L47" s="108"/>
      <c r="M47" s="109"/>
      <c r="N47" s="109"/>
    </row>
    <row r="48" spans="1:14">
      <c r="A48" s="35" t="s">
        <v>131</v>
      </c>
      <c r="B48" s="36">
        <f t="shared" si="0"/>
        <v>0.29166666666666602</v>
      </c>
      <c r="C48" s="37">
        <v>0.29166666666666702</v>
      </c>
      <c r="D48" s="37">
        <v>0.61458333333333304</v>
      </c>
      <c r="E48" s="38"/>
      <c r="F48" s="39"/>
      <c r="G48" s="36">
        <v>3.125E-2</v>
      </c>
      <c r="I48" s="102">
        <v>0.20833333333333334</v>
      </c>
      <c r="J48" s="102">
        <v>8.3333333333333329E-2</v>
      </c>
      <c r="K48" s="41"/>
      <c r="L48" s="108"/>
      <c r="M48" s="109"/>
      <c r="N48" s="109"/>
    </row>
    <row r="49" spans="1:14">
      <c r="A49" s="35" t="s">
        <v>132</v>
      </c>
      <c r="B49" s="36">
        <f t="shared" si="0"/>
        <v>0.29166666666666669</v>
      </c>
      <c r="C49" s="37">
        <v>0.30208333333333331</v>
      </c>
      <c r="D49" s="37">
        <v>0.625</v>
      </c>
      <c r="E49" s="38"/>
      <c r="F49" s="39"/>
      <c r="G49" s="36">
        <v>3.125E-2</v>
      </c>
      <c r="I49" s="102">
        <v>0.1875</v>
      </c>
      <c r="J49" s="102">
        <v>0.10416666666666667</v>
      </c>
      <c r="K49" s="41"/>
      <c r="L49" s="108"/>
      <c r="M49" s="109"/>
      <c r="N49" s="109"/>
    </row>
    <row r="50" spans="1:14">
      <c r="A50" s="35" t="s">
        <v>133</v>
      </c>
      <c r="B50" s="36">
        <f t="shared" si="0"/>
        <v>0.29166666666666596</v>
      </c>
      <c r="C50" s="37">
        <v>0.3125</v>
      </c>
      <c r="D50" s="37">
        <v>0.63541666666666596</v>
      </c>
      <c r="E50" s="38"/>
      <c r="F50" s="39"/>
      <c r="G50" s="36">
        <v>3.125E-2</v>
      </c>
      <c r="I50" s="102">
        <v>0.17708333333333334</v>
      </c>
      <c r="J50" s="102">
        <v>0.11458333333333333</v>
      </c>
      <c r="K50" s="41"/>
      <c r="L50" s="108"/>
      <c r="M50" s="109"/>
      <c r="N50" s="109"/>
    </row>
    <row r="51" spans="1:14">
      <c r="A51" s="35" t="s">
        <v>134</v>
      </c>
      <c r="B51" s="36">
        <f t="shared" si="0"/>
        <v>0.29166666666666669</v>
      </c>
      <c r="C51" s="37">
        <v>0.32291666666666669</v>
      </c>
      <c r="D51" s="37">
        <v>0.64583333333333337</v>
      </c>
      <c r="E51" s="38"/>
      <c r="F51" s="39"/>
      <c r="G51" s="36">
        <v>3.125E-2</v>
      </c>
      <c r="I51" s="102">
        <v>0.16666666666666666</v>
      </c>
      <c r="J51" s="102">
        <v>0.125</v>
      </c>
      <c r="K51" s="41"/>
      <c r="L51" s="108"/>
      <c r="M51" s="109"/>
      <c r="N51" s="109"/>
    </row>
    <row r="52" spans="1:14">
      <c r="A52" s="35" t="s">
        <v>135</v>
      </c>
      <c r="B52" s="36">
        <f>IF(D52="",IF(#REF!&lt;F52,F52-#REF!-G52,F52-#REF!+1-G52),IF(D52&lt;E52,E52-D52-G52,E52-D52+1-G52))</f>
        <v>0.29166666666666602</v>
      </c>
      <c r="C52" s="37"/>
      <c r="D52" s="37">
        <v>0.33333333333333398</v>
      </c>
      <c r="E52" s="38">
        <v>0.65625</v>
      </c>
      <c r="F52" s="39"/>
      <c r="G52" s="36">
        <v>3.125E-2</v>
      </c>
      <c r="I52" s="102">
        <v>0.15625</v>
      </c>
      <c r="J52" s="102">
        <v>0.13541666666666666</v>
      </c>
      <c r="K52" s="41"/>
      <c r="L52" s="108"/>
      <c r="M52" s="109"/>
      <c r="N52" s="109"/>
    </row>
    <row r="53" spans="1:14">
      <c r="A53" s="35" t="s">
        <v>136</v>
      </c>
      <c r="B53" s="36">
        <f>IF(D53="",IF(#REF!&lt;F53,F53-#REF!-G53,F53-#REF!+1-G53),IF(D53&lt;E53,E53-D53-G53,E53-D53+1-G53))</f>
        <v>0.29166666666666669</v>
      </c>
      <c r="C53" s="37"/>
      <c r="D53" s="37">
        <v>0.35416666666666669</v>
      </c>
      <c r="E53" s="38">
        <v>0.67708333333333337</v>
      </c>
      <c r="F53" s="39"/>
      <c r="G53" s="36">
        <v>3.125E-2</v>
      </c>
      <c r="I53" s="102">
        <v>0.14583333333333334</v>
      </c>
      <c r="J53" s="102">
        <v>0.14583333333333334</v>
      </c>
      <c r="K53" s="41"/>
      <c r="L53" s="108"/>
      <c r="M53" s="109"/>
      <c r="N53" s="109"/>
    </row>
    <row r="54" spans="1:14">
      <c r="A54" s="35" t="s">
        <v>137</v>
      </c>
      <c r="B54" s="36">
        <f>IF(D54="",IF(#REF!&lt;F54,F54-#REF!-G54,F54-#REF!+1-G54),IF(D54&lt;E54,E54-D54-G54,E54-D54+1-G54))</f>
        <v>0.3125</v>
      </c>
      <c r="C54" s="37"/>
      <c r="D54" s="37">
        <v>0.34375</v>
      </c>
      <c r="E54" s="38">
        <v>0.6875</v>
      </c>
      <c r="F54" s="39"/>
      <c r="G54" s="36">
        <v>3.125E-2</v>
      </c>
      <c r="I54" s="102">
        <v>0.13541666666666666</v>
      </c>
      <c r="J54" s="102">
        <v>0.17708333333333334</v>
      </c>
      <c r="K54" s="41"/>
      <c r="L54" s="108"/>
      <c r="M54" s="109"/>
      <c r="N54" s="109"/>
    </row>
    <row r="55" spans="1:14">
      <c r="A55" s="35" t="s">
        <v>138</v>
      </c>
      <c r="B55" s="36">
        <f>IF(D55="",IF(#REF!&lt;F55,F55-#REF!-G55,F55-#REF!+1-G55),IF(D55&lt;E55,E55-D55-G55,E55-D55+1-G55))</f>
        <v>0.29166666666666596</v>
      </c>
      <c r="C55" s="37"/>
      <c r="D55" s="37">
        <v>0.375</v>
      </c>
      <c r="E55" s="38">
        <v>0.69791666666666596</v>
      </c>
      <c r="F55" s="39"/>
      <c r="G55" s="36">
        <v>3.125E-2</v>
      </c>
      <c r="I55" s="102">
        <v>0.125</v>
      </c>
      <c r="J55" s="102">
        <v>0.16666666666666666</v>
      </c>
      <c r="K55" s="41"/>
      <c r="L55" s="108"/>
      <c r="M55" s="109"/>
      <c r="N55" s="109"/>
    </row>
    <row r="56" spans="1:14">
      <c r="A56" s="35" t="s">
        <v>139</v>
      </c>
      <c r="B56" s="36">
        <f>IF(D56="",IF(#REF!&lt;F56,F56-#REF!-G56,F56-#REF!+1-G56),IF(D56&lt;E56,E56-D56-G56,E56-D56+1-G56))</f>
        <v>0.29166666666666602</v>
      </c>
      <c r="C56" s="37"/>
      <c r="D56" s="37">
        <v>0.41666666666666702</v>
      </c>
      <c r="E56" s="38">
        <v>0.73958333333333304</v>
      </c>
      <c r="F56" s="39"/>
      <c r="G56" s="36">
        <v>3.125E-2</v>
      </c>
      <c r="I56" s="102"/>
      <c r="J56" s="102">
        <v>0.29166666666666669</v>
      </c>
      <c r="K56" s="41"/>
      <c r="L56" s="108"/>
      <c r="M56" s="109"/>
      <c r="N56" s="109"/>
    </row>
    <row r="57" spans="1:14">
      <c r="A57" s="35" t="s">
        <v>140</v>
      </c>
      <c r="B57" s="36">
        <f>IF(D57="",IF(#REF!&lt;F57,F57-#REF!-G57,F57-#REF!+1-G57),IF(D57&lt;E57,E57-D57-G57,E57-D57+1-G57))</f>
        <v>0.29166666666666502</v>
      </c>
      <c r="C57" s="37"/>
      <c r="D57" s="37">
        <v>0.45833333333333398</v>
      </c>
      <c r="E57" s="38">
        <v>0.781249999999999</v>
      </c>
      <c r="F57" s="39"/>
      <c r="G57" s="36">
        <v>3.125E-2</v>
      </c>
      <c r="I57" s="102"/>
      <c r="J57" s="102">
        <v>0.29166666666666669</v>
      </c>
      <c r="K57" s="41"/>
      <c r="L57" s="108"/>
      <c r="M57" s="109"/>
      <c r="N57" s="109"/>
    </row>
    <row r="58" spans="1:14">
      <c r="A58" s="35" t="s">
        <v>141</v>
      </c>
      <c r="B58" s="36">
        <f t="shared" si="0"/>
        <v>0.29166666666666596</v>
      </c>
      <c r="C58" s="37"/>
      <c r="D58" s="37"/>
      <c r="E58" s="38">
        <v>0.5</v>
      </c>
      <c r="F58" s="38">
        <v>0.82291666666666596</v>
      </c>
      <c r="G58" s="36">
        <v>3.125E-2</v>
      </c>
      <c r="I58" s="102"/>
      <c r="J58" s="102">
        <v>0.29166666666666669</v>
      </c>
      <c r="K58" s="41"/>
      <c r="L58" s="108"/>
      <c r="M58" s="109"/>
      <c r="N58" s="109"/>
    </row>
    <row r="59" spans="1:14">
      <c r="A59" s="35" t="s">
        <v>142</v>
      </c>
      <c r="B59" s="36">
        <f t="shared" si="0"/>
        <v>0.29166666666666607</v>
      </c>
      <c r="C59" s="37"/>
      <c r="D59" s="42"/>
      <c r="E59" s="38">
        <v>0.54166666666666696</v>
      </c>
      <c r="F59" s="38">
        <v>0.86458333333333304</v>
      </c>
      <c r="G59" s="36">
        <v>3.125E-2</v>
      </c>
      <c r="I59" s="103"/>
      <c r="J59" s="102">
        <v>0.29166666666666669</v>
      </c>
      <c r="K59" s="41"/>
      <c r="L59" s="108"/>
      <c r="M59" s="109"/>
      <c r="N59" s="109"/>
    </row>
    <row r="60" spans="1:14">
      <c r="A60" s="35" t="s">
        <v>143</v>
      </c>
      <c r="B60" s="36">
        <f t="shared" si="0"/>
        <v>0.29166666666666596</v>
      </c>
      <c r="C60" s="37"/>
      <c r="D60" s="42"/>
      <c r="E60" s="38">
        <v>0.58333333333333304</v>
      </c>
      <c r="F60" s="38">
        <v>0.906249999999999</v>
      </c>
      <c r="G60" s="36">
        <v>3.125E-2</v>
      </c>
      <c r="I60" s="103"/>
      <c r="J60" s="102">
        <v>0.29166666666666669</v>
      </c>
      <c r="K60" s="41"/>
      <c r="L60" s="108"/>
      <c r="M60" s="109"/>
      <c r="N60" s="109"/>
    </row>
    <row r="61" spans="1:14">
      <c r="A61" s="35" t="s">
        <v>144</v>
      </c>
      <c r="B61" s="36">
        <f t="shared" si="0"/>
        <v>0.29166666666666674</v>
      </c>
      <c r="C61" s="37"/>
      <c r="D61" s="42"/>
      <c r="E61" s="38">
        <v>0.60416666666666663</v>
      </c>
      <c r="F61" s="38">
        <v>0.92708333333333337</v>
      </c>
      <c r="G61" s="36">
        <v>3.125E-2</v>
      </c>
      <c r="I61" s="103"/>
      <c r="J61" s="102">
        <v>0.29166666666666669</v>
      </c>
      <c r="K61" s="41"/>
      <c r="L61" s="108"/>
      <c r="M61" s="109"/>
      <c r="N61" s="109"/>
    </row>
    <row r="62" spans="1:14">
      <c r="A62" s="35" t="s">
        <v>145</v>
      </c>
      <c r="B62" s="36">
        <f t="shared" si="0"/>
        <v>0.29166666666666496</v>
      </c>
      <c r="C62" s="37"/>
      <c r="D62" s="42"/>
      <c r="E62" s="38">
        <v>0.625000000000001</v>
      </c>
      <c r="F62" s="38">
        <v>0.94791666666666596</v>
      </c>
      <c r="G62" s="36">
        <v>3.125E-2</v>
      </c>
      <c r="I62" s="103"/>
      <c r="J62" s="102">
        <v>0.29166666666666669</v>
      </c>
      <c r="K62" s="41"/>
      <c r="L62" s="108"/>
      <c r="M62" s="109"/>
      <c r="N62" s="109"/>
    </row>
    <row r="63" spans="1:14">
      <c r="A63" s="35" t="s">
        <v>146</v>
      </c>
      <c r="B63" s="36">
        <f t="shared" si="0"/>
        <v>0.29166666666666674</v>
      </c>
      <c r="C63" s="37"/>
      <c r="D63" s="42"/>
      <c r="E63" s="38">
        <v>0.63541666666666663</v>
      </c>
      <c r="F63" s="38">
        <v>0.95833333333333337</v>
      </c>
      <c r="G63" s="36">
        <v>3.125E-2</v>
      </c>
      <c r="I63" s="103"/>
      <c r="J63" s="102">
        <v>0.29166666666666669</v>
      </c>
      <c r="K63" s="41"/>
      <c r="L63" s="108"/>
      <c r="M63" s="109"/>
      <c r="N63" s="109"/>
    </row>
    <row r="64" spans="1:14">
      <c r="A64" s="35" t="s">
        <v>147</v>
      </c>
      <c r="B64" s="36">
        <f t="shared" si="0"/>
        <v>0.29166666666666496</v>
      </c>
      <c r="C64" s="37"/>
      <c r="D64" s="42"/>
      <c r="E64" s="38">
        <v>0.64583333333333404</v>
      </c>
      <c r="F64" s="38">
        <v>0.968749999999999</v>
      </c>
      <c r="G64" s="36">
        <v>3.125E-2</v>
      </c>
      <c r="I64" s="103"/>
      <c r="J64" s="102">
        <v>0.29166666666666669</v>
      </c>
      <c r="K64" s="41"/>
      <c r="L64" s="108"/>
      <c r="M64" s="109"/>
      <c r="N64" s="109"/>
    </row>
    <row r="65" spans="1:14">
      <c r="A65" s="35" t="s">
        <v>148</v>
      </c>
      <c r="B65" s="36">
        <f t="shared" si="0"/>
        <v>0.29166666666666663</v>
      </c>
      <c r="C65" s="37"/>
      <c r="D65" s="42"/>
      <c r="E65" s="38">
        <v>0.65625</v>
      </c>
      <c r="F65" s="38">
        <v>0.97916666666666663</v>
      </c>
      <c r="G65" s="36">
        <v>3.125E-2</v>
      </c>
      <c r="I65" s="103"/>
      <c r="J65" s="102">
        <v>0.29166666666666669</v>
      </c>
      <c r="K65" s="41"/>
      <c r="L65" s="108"/>
      <c r="M65" s="109"/>
      <c r="N65" s="109"/>
    </row>
    <row r="66" spans="1:14">
      <c r="A66" s="35" t="s">
        <v>149</v>
      </c>
      <c r="B66" s="36">
        <f t="shared" si="0"/>
        <v>0.29166666666666607</v>
      </c>
      <c r="C66" s="37"/>
      <c r="D66" s="42"/>
      <c r="E66" s="38">
        <v>0.66666666666666696</v>
      </c>
      <c r="F66" s="38">
        <v>0.98958333333333304</v>
      </c>
      <c r="G66" s="36">
        <v>3.125E-2</v>
      </c>
      <c r="I66" s="103"/>
      <c r="J66" s="102">
        <v>0.29166666666666669</v>
      </c>
      <c r="K66" s="41"/>
      <c r="L66" s="108"/>
      <c r="M66" s="109"/>
      <c r="N66" s="109"/>
    </row>
    <row r="67" spans="1:14">
      <c r="A67" s="35" t="s">
        <v>150</v>
      </c>
      <c r="B67" s="36">
        <f t="shared" si="0"/>
        <v>0.29166666666666663</v>
      </c>
      <c r="C67" s="37"/>
      <c r="D67" s="42"/>
      <c r="E67" s="38">
        <v>0.67708333333333337</v>
      </c>
      <c r="F67" s="38">
        <v>0</v>
      </c>
      <c r="G67" s="36">
        <v>3.125E-2</v>
      </c>
      <c r="I67" s="103"/>
      <c r="J67" s="102">
        <v>0.29166666666666669</v>
      </c>
      <c r="K67" s="41"/>
      <c r="L67" s="108"/>
      <c r="M67" s="109"/>
      <c r="N67" s="109"/>
    </row>
    <row r="68" spans="1:14">
      <c r="A68" s="35" t="s">
        <v>151</v>
      </c>
      <c r="B68" s="36">
        <f t="shared" ref="B68:B131" si="1">IF(C68="",IF(E68&lt;F68,F68-E68-G68,F68-E68+1-G68),IF(C68&lt;D68,D68-C68-G68,D68-C68+1-G68))</f>
        <v>0.29166666666666563</v>
      </c>
      <c r="C68" s="37"/>
      <c r="D68" s="42"/>
      <c r="E68" s="38">
        <v>0.687500000000001</v>
      </c>
      <c r="F68" s="38">
        <v>1.0416666666666666E-2</v>
      </c>
      <c r="G68" s="36">
        <v>3.125E-2</v>
      </c>
      <c r="I68" s="103"/>
      <c r="J68" s="102">
        <v>0.29166666666666669</v>
      </c>
      <c r="K68" s="41"/>
      <c r="L68" s="108"/>
      <c r="M68" s="109"/>
      <c r="N68" s="109"/>
    </row>
    <row r="69" spans="1:14">
      <c r="A69" s="35" t="s">
        <v>152</v>
      </c>
      <c r="B69" s="36">
        <f t="shared" si="1"/>
        <v>0.29166666666666596</v>
      </c>
      <c r="C69" s="37"/>
      <c r="D69" s="42"/>
      <c r="E69" s="38">
        <v>0.70833333333333404</v>
      </c>
      <c r="F69" s="38">
        <v>3.125E-2</v>
      </c>
      <c r="G69" s="36">
        <v>3.125E-2</v>
      </c>
      <c r="I69" s="103"/>
      <c r="J69" s="102">
        <v>0.29166666666666669</v>
      </c>
      <c r="K69" s="41"/>
      <c r="L69" s="108"/>
      <c r="M69" s="109"/>
      <c r="N69" s="109"/>
    </row>
    <row r="70" spans="1:14">
      <c r="A70" s="35" t="s">
        <v>153</v>
      </c>
      <c r="B70" s="36">
        <f t="shared" si="1"/>
        <v>0.29166666666666563</v>
      </c>
      <c r="C70" s="37"/>
      <c r="D70" s="42"/>
      <c r="E70" s="38">
        <v>0.750000000000001</v>
      </c>
      <c r="F70" s="38">
        <v>7.2916666666666671E-2</v>
      </c>
      <c r="G70" s="36">
        <v>3.125E-2</v>
      </c>
      <c r="I70" s="103"/>
      <c r="J70" s="102">
        <v>0.29166666666666669</v>
      </c>
      <c r="K70" s="41"/>
      <c r="L70" s="108"/>
      <c r="M70" s="109"/>
      <c r="N70" s="109"/>
    </row>
    <row r="71" spans="1:14">
      <c r="A71" s="35" t="s">
        <v>154</v>
      </c>
      <c r="B71" s="36">
        <f t="shared" si="1"/>
        <v>0.3125</v>
      </c>
      <c r="C71" s="37">
        <v>0.22916666666666666</v>
      </c>
      <c r="D71" s="37">
        <v>0.57291666666666663</v>
      </c>
      <c r="E71" s="38"/>
      <c r="F71" s="39"/>
      <c r="G71" s="36">
        <v>3.125E-2</v>
      </c>
      <c r="I71" s="102">
        <v>0.25</v>
      </c>
      <c r="J71" s="102">
        <v>6.25E-2</v>
      </c>
      <c r="K71" s="41"/>
      <c r="L71" s="108"/>
      <c r="M71" s="109"/>
      <c r="N71" s="109"/>
    </row>
    <row r="72" spans="1:14">
      <c r="A72" s="35" t="s">
        <v>155</v>
      </c>
      <c r="B72" s="36">
        <f t="shared" si="1"/>
        <v>0.3125</v>
      </c>
      <c r="C72" s="37">
        <v>0.25</v>
      </c>
      <c r="D72" s="37">
        <v>0.59375</v>
      </c>
      <c r="E72" s="38"/>
      <c r="F72" s="39"/>
      <c r="G72" s="36">
        <v>3.125E-2</v>
      </c>
      <c r="I72" s="102">
        <v>0.22916666666666666</v>
      </c>
      <c r="J72" s="102">
        <v>8.3333333333333329E-2</v>
      </c>
      <c r="K72" s="41"/>
      <c r="L72" s="108"/>
      <c r="M72" s="109"/>
      <c r="N72" s="109"/>
    </row>
    <row r="73" spans="1:14">
      <c r="A73" s="35" t="s">
        <v>156</v>
      </c>
      <c r="B73" s="36">
        <f t="shared" si="1"/>
        <v>0.31250000000000006</v>
      </c>
      <c r="C73" s="37">
        <v>0.27083333333333298</v>
      </c>
      <c r="D73" s="37">
        <v>0.61458333333333304</v>
      </c>
      <c r="E73" s="38"/>
      <c r="F73" s="39"/>
      <c r="G73" s="36">
        <v>3.125E-2</v>
      </c>
      <c r="I73" s="102">
        <v>0.20833333333333334</v>
      </c>
      <c r="J73" s="102">
        <v>0.10416666666666667</v>
      </c>
      <c r="K73" s="41"/>
      <c r="L73" s="108"/>
      <c r="M73" s="109"/>
      <c r="N73" s="109"/>
    </row>
    <row r="74" spans="1:14">
      <c r="A74" s="35" t="s">
        <v>157</v>
      </c>
      <c r="B74" s="36">
        <f t="shared" si="1"/>
        <v>0.31249999999999994</v>
      </c>
      <c r="C74" s="37">
        <v>0.29166666666666702</v>
      </c>
      <c r="D74" s="37">
        <v>0.63541666666666696</v>
      </c>
      <c r="E74" s="38"/>
      <c r="F74" s="39"/>
      <c r="G74" s="36">
        <v>3.125E-2</v>
      </c>
      <c r="I74" s="102">
        <v>0.1875</v>
      </c>
      <c r="J74" s="102">
        <v>0.125</v>
      </c>
      <c r="K74" s="41"/>
      <c r="L74" s="108"/>
      <c r="M74" s="109"/>
      <c r="N74" s="109"/>
    </row>
    <row r="75" spans="1:14">
      <c r="A75" s="35" t="s">
        <v>158</v>
      </c>
      <c r="B75" s="36">
        <f>IF(D75="",IF(#REF!&lt;F75,F75-#REF!-G75,F75-#REF!+1-G75),IF(D75&lt;E75,E75-D75-G75,E75-D75+1-G75))</f>
        <v>0.31250000000000006</v>
      </c>
      <c r="C75" s="37"/>
      <c r="D75" s="37">
        <v>0.33333333333333398</v>
      </c>
      <c r="E75" s="37">
        <v>0.67708333333333404</v>
      </c>
      <c r="F75" s="39"/>
      <c r="G75" s="36">
        <v>3.125E-2</v>
      </c>
      <c r="I75" s="102">
        <v>0.16666666666666666</v>
      </c>
      <c r="J75" s="102">
        <v>0.14583333333333334</v>
      </c>
      <c r="K75" s="41"/>
      <c r="L75" s="108"/>
      <c r="M75" s="109"/>
      <c r="N75" s="109"/>
    </row>
    <row r="76" spans="1:14">
      <c r="A76" s="35" t="s">
        <v>159</v>
      </c>
      <c r="B76" s="36">
        <f>IF(D76="",IF(#REF!&lt;F76,F76-#REF!-G76,F76-#REF!+1-G76),IF(D76&lt;E76,E76-D76-G76,E76-D76+1-G76))</f>
        <v>0.312500000000001</v>
      </c>
      <c r="C76" s="37"/>
      <c r="D76" s="37">
        <v>0.375</v>
      </c>
      <c r="E76" s="37">
        <v>0.718750000000001</v>
      </c>
      <c r="F76" s="39"/>
      <c r="G76" s="36">
        <v>3.125E-2</v>
      </c>
      <c r="I76" s="102">
        <v>0.14583333333333334</v>
      </c>
      <c r="J76" s="102">
        <v>0.16666666666666666</v>
      </c>
      <c r="K76" s="41"/>
      <c r="L76" s="108"/>
      <c r="M76" s="109"/>
      <c r="N76" s="109"/>
    </row>
    <row r="77" spans="1:14">
      <c r="A77" s="35" t="s">
        <v>160</v>
      </c>
      <c r="B77" s="36">
        <f>IF(D77="",IF(#REF!&lt;F77,F77-#REF!-G77,F77-#REF!+1-G77),IF(D77&lt;E77,E77-D77-G77,E77-D77+1-G77))</f>
        <v>0.31249999999999994</v>
      </c>
      <c r="C77" s="37"/>
      <c r="D77" s="37">
        <v>0.41666666666666702</v>
      </c>
      <c r="E77" s="37">
        <v>0.76041666666666696</v>
      </c>
      <c r="F77" s="39"/>
      <c r="G77" s="36">
        <v>3.125E-2</v>
      </c>
      <c r="I77" s="102">
        <v>8.3333333333333329E-2</v>
      </c>
      <c r="J77" s="102">
        <v>0.22916666666666666</v>
      </c>
      <c r="K77" s="41"/>
      <c r="L77" s="108"/>
      <c r="M77" s="109"/>
      <c r="N77" s="109"/>
    </row>
    <row r="78" spans="1:14">
      <c r="A78" s="35" t="s">
        <v>161</v>
      </c>
      <c r="B78" s="36">
        <f>IF(D78="",IF(#REF!&lt;F78,F78-#REF!-G78,F78-#REF!+1-G78),IF(D78&lt;E78,E78-D78-G78,E78-D78+1-G78))</f>
        <v>0.312500000000001</v>
      </c>
      <c r="C78" s="37"/>
      <c r="D78" s="37">
        <v>0.4375</v>
      </c>
      <c r="E78" s="37">
        <v>0.781250000000001</v>
      </c>
      <c r="F78" s="39"/>
      <c r="G78" s="36">
        <v>3.125E-2</v>
      </c>
      <c r="I78" s="102">
        <v>4.1666666666666664E-2</v>
      </c>
      <c r="J78" s="102">
        <v>0.27083333333333331</v>
      </c>
      <c r="K78" s="41"/>
      <c r="L78" s="108"/>
      <c r="M78" s="109"/>
      <c r="N78" s="109"/>
    </row>
    <row r="79" spans="1:14">
      <c r="A79" s="35" t="s">
        <v>162</v>
      </c>
      <c r="B79" s="36">
        <f t="shared" si="1"/>
        <v>0.312500000000001</v>
      </c>
      <c r="C79" s="37"/>
      <c r="D79" s="42"/>
      <c r="E79" s="38">
        <v>0.5</v>
      </c>
      <c r="F79" s="38">
        <v>0.843750000000001</v>
      </c>
      <c r="G79" s="36">
        <v>3.125E-2</v>
      </c>
      <c r="I79" s="103"/>
      <c r="J79" s="102">
        <v>0.3125</v>
      </c>
      <c r="K79" s="41"/>
      <c r="L79" s="108"/>
      <c r="M79" s="109"/>
      <c r="N79" s="109"/>
    </row>
    <row r="80" spans="1:14">
      <c r="A80" s="35" t="s">
        <v>163</v>
      </c>
      <c r="B80" s="36">
        <f t="shared" si="1"/>
        <v>0.3125</v>
      </c>
      <c r="C80" s="37"/>
      <c r="D80" s="42"/>
      <c r="E80" s="38">
        <v>0.52083333333333404</v>
      </c>
      <c r="F80" s="38">
        <v>0.86458333333333404</v>
      </c>
      <c r="G80" s="36">
        <v>3.125E-2</v>
      </c>
      <c r="I80" s="103"/>
      <c r="J80" s="102">
        <v>0.3125</v>
      </c>
      <c r="K80" s="41"/>
      <c r="L80" s="108"/>
      <c r="M80" s="109"/>
      <c r="N80" s="109"/>
    </row>
    <row r="81" spans="1:14">
      <c r="A81" s="35" t="s">
        <v>164</v>
      </c>
      <c r="B81" s="36">
        <f t="shared" si="1"/>
        <v>0.3125</v>
      </c>
      <c r="C81" s="37"/>
      <c r="D81" s="42"/>
      <c r="E81" s="38">
        <v>0.58333333333333404</v>
      </c>
      <c r="F81" s="38">
        <v>0.92708333333333404</v>
      </c>
      <c r="G81" s="36">
        <v>3.125E-2</v>
      </c>
      <c r="I81" s="103"/>
      <c r="J81" s="102">
        <v>0.3125</v>
      </c>
      <c r="K81" s="41"/>
      <c r="L81" s="108"/>
      <c r="M81" s="109"/>
      <c r="N81" s="109"/>
    </row>
    <row r="82" spans="1:14">
      <c r="A82" s="35" t="s">
        <v>165</v>
      </c>
      <c r="B82" s="36">
        <f t="shared" si="1"/>
        <v>0.312500000000001</v>
      </c>
      <c r="C82" s="37"/>
      <c r="D82" s="42"/>
      <c r="E82" s="38">
        <v>0.60416666666666696</v>
      </c>
      <c r="F82" s="38">
        <v>0.94791666666666796</v>
      </c>
      <c r="G82" s="36">
        <v>3.125E-2</v>
      </c>
      <c r="I82" s="103"/>
      <c r="J82" s="102">
        <v>0.3125</v>
      </c>
      <c r="K82" s="41"/>
      <c r="L82" s="108"/>
      <c r="M82" s="109"/>
      <c r="N82" s="109"/>
    </row>
    <row r="83" spans="1:14">
      <c r="A83" s="35" t="s">
        <v>166</v>
      </c>
      <c r="B83" s="36">
        <f t="shared" si="1"/>
        <v>0.312500000000001</v>
      </c>
      <c r="C83" s="37"/>
      <c r="D83" s="42"/>
      <c r="E83" s="38">
        <v>0.625</v>
      </c>
      <c r="F83" s="38">
        <v>0.968750000000001</v>
      </c>
      <c r="G83" s="36">
        <v>3.125E-2</v>
      </c>
      <c r="I83" s="103"/>
      <c r="J83" s="102">
        <v>0.3125</v>
      </c>
      <c r="K83" s="41"/>
      <c r="L83" s="108"/>
      <c r="M83" s="109"/>
      <c r="N83" s="109"/>
    </row>
    <row r="84" spans="1:14">
      <c r="A84" s="35" t="s">
        <v>167</v>
      </c>
      <c r="B84" s="36">
        <f t="shared" si="1"/>
        <v>0.3125</v>
      </c>
      <c r="C84" s="37"/>
      <c r="D84" s="42"/>
      <c r="E84" s="38">
        <v>0.64583333333333404</v>
      </c>
      <c r="F84" s="38">
        <v>0.98958333333333404</v>
      </c>
      <c r="G84" s="36">
        <v>3.125E-2</v>
      </c>
      <c r="I84" s="103"/>
      <c r="J84" s="102">
        <v>0.3125</v>
      </c>
      <c r="K84" s="41"/>
      <c r="L84" s="108"/>
      <c r="M84" s="109"/>
      <c r="N84" s="109"/>
    </row>
    <row r="85" spans="1:14">
      <c r="A85" s="35" t="s">
        <v>168</v>
      </c>
      <c r="B85" s="36">
        <f t="shared" si="1"/>
        <v>0.31249999999999967</v>
      </c>
      <c r="C85" s="37"/>
      <c r="D85" s="42"/>
      <c r="E85" s="38">
        <v>0.66666666666666696</v>
      </c>
      <c r="F85" s="38">
        <v>1.0416666666666666E-2</v>
      </c>
      <c r="G85" s="36">
        <v>3.125E-2</v>
      </c>
      <c r="I85" s="103"/>
      <c r="J85" s="102">
        <v>0.3125</v>
      </c>
      <c r="K85" s="41"/>
      <c r="L85" s="108"/>
      <c r="M85" s="109"/>
      <c r="N85" s="109"/>
    </row>
    <row r="86" spans="1:14">
      <c r="A86" s="35" t="s">
        <v>169</v>
      </c>
      <c r="B86" s="36">
        <f t="shared" si="1"/>
        <v>0.31249999999999933</v>
      </c>
      <c r="C86" s="37"/>
      <c r="D86" s="42"/>
      <c r="E86" s="38">
        <v>0.70833333333333404</v>
      </c>
      <c r="F86" s="38">
        <v>5.2083333333333336E-2</v>
      </c>
      <c r="G86" s="36">
        <v>3.125E-2</v>
      </c>
      <c r="I86" s="103"/>
      <c r="J86" s="102">
        <v>0.3125</v>
      </c>
      <c r="K86" s="41"/>
      <c r="L86" s="108"/>
      <c r="M86" s="109"/>
      <c r="N86" s="109"/>
    </row>
    <row r="87" spans="1:14">
      <c r="A87" s="35" t="s">
        <v>170</v>
      </c>
      <c r="B87" s="36">
        <f t="shared" si="1"/>
        <v>0.3125</v>
      </c>
      <c r="C87" s="37"/>
      <c r="D87" s="42"/>
      <c r="E87" s="38">
        <v>0.52083333333333404</v>
      </c>
      <c r="F87" s="38">
        <v>0.86458333333333404</v>
      </c>
      <c r="G87" s="36">
        <v>3.125E-2</v>
      </c>
      <c r="I87" s="103"/>
      <c r="J87" s="102">
        <v>0.3125</v>
      </c>
      <c r="K87" s="41"/>
      <c r="L87" s="108"/>
      <c r="M87" s="109"/>
      <c r="N87" s="109"/>
    </row>
    <row r="88" spans="1:14">
      <c r="A88" s="35" t="s">
        <v>171</v>
      </c>
      <c r="B88" s="36">
        <f t="shared" si="1"/>
        <v>0.3125</v>
      </c>
      <c r="C88" s="37"/>
      <c r="D88" s="42"/>
      <c r="E88" s="38">
        <v>0.58333333333333404</v>
      </c>
      <c r="F88" s="38">
        <v>0.92708333333333404</v>
      </c>
      <c r="G88" s="36">
        <v>3.125E-2</v>
      </c>
      <c r="I88" s="103"/>
      <c r="J88" s="102">
        <v>0.3125</v>
      </c>
      <c r="K88" s="41"/>
      <c r="L88" s="108"/>
      <c r="M88" s="109"/>
      <c r="N88" s="109"/>
    </row>
    <row r="89" spans="1:14">
      <c r="A89" s="35" t="s">
        <v>172</v>
      </c>
      <c r="B89" s="36">
        <f t="shared" si="1"/>
        <v>0.312500000000001</v>
      </c>
      <c r="C89" s="37"/>
      <c r="D89" s="42"/>
      <c r="E89" s="38">
        <v>0.60416666666666696</v>
      </c>
      <c r="F89" s="38">
        <v>0.94791666666666796</v>
      </c>
      <c r="G89" s="36">
        <v>3.125E-2</v>
      </c>
      <c r="I89" s="103"/>
      <c r="J89" s="102">
        <v>0.3125</v>
      </c>
      <c r="K89" s="41"/>
      <c r="L89" s="108"/>
      <c r="M89" s="109"/>
      <c r="N89" s="109"/>
    </row>
    <row r="90" spans="1:14">
      <c r="A90" s="35" t="s">
        <v>173</v>
      </c>
      <c r="B90" s="36">
        <f t="shared" si="1"/>
        <v>0.312500000000001</v>
      </c>
      <c r="C90" s="37"/>
      <c r="D90" s="42"/>
      <c r="E90" s="38">
        <v>0.625</v>
      </c>
      <c r="F90" s="38">
        <v>0.968750000000001</v>
      </c>
      <c r="G90" s="36">
        <v>3.125E-2</v>
      </c>
      <c r="I90" s="103"/>
      <c r="J90" s="102">
        <v>0.3125</v>
      </c>
      <c r="K90" s="41"/>
      <c r="L90" s="108"/>
      <c r="M90" s="109"/>
      <c r="N90" s="109"/>
    </row>
    <row r="91" spans="1:14">
      <c r="A91" s="35" t="s">
        <v>174</v>
      </c>
      <c r="B91" s="36">
        <f t="shared" si="1"/>
        <v>0.3125</v>
      </c>
      <c r="C91" s="37"/>
      <c r="D91" s="42"/>
      <c r="E91" s="38">
        <v>0.64583333333333404</v>
      </c>
      <c r="F91" s="38">
        <v>0.98958333333333404</v>
      </c>
      <c r="G91" s="36">
        <v>3.125E-2</v>
      </c>
      <c r="I91" s="103"/>
      <c r="J91" s="102">
        <v>0.3125</v>
      </c>
      <c r="K91" s="41"/>
      <c r="L91" s="108"/>
      <c r="M91" s="109"/>
      <c r="N91" s="109"/>
    </row>
    <row r="92" spans="1:14">
      <c r="A92" s="35" t="s">
        <v>175</v>
      </c>
      <c r="B92" s="36">
        <f t="shared" si="1"/>
        <v>0.31249999999999967</v>
      </c>
      <c r="C92" s="37"/>
      <c r="D92" s="42"/>
      <c r="E92" s="38">
        <v>0.66666666666666696</v>
      </c>
      <c r="F92" s="38">
        <v>1.0416666666666666E-2</v>
      </c>
      <c r="G92" s="36">
        <v>3.125E-2</v>
      </c>
      <c r="I92" s="103"/>
      <c r="J92" s="102">
        <v>0.3125</v>
      </c>
      <c r="K92" s="41"/>
      <c r="L92" s="108"/>
      <c r="M92" s="109"/>
      <c r="N92" s="109"/>
    </row>
    <row r="93" spans="1:14">
      <c r="A93" s="35" t="s">
        <v>176</v>
      </c>
      <c r="B93" s="36">
        <f t="shared" si="1"/>
        <v>0.31249999999999933</v>
      </c>
      <c r="C93" s="37"/>
      <c r="D93" s="42"/>
      <c r="E93" s="38">
        <v>0.70833333333333404</v>
      </c>
      <c r="F93" s="38">
        <v>5.2083333333333336E-2</v>
      </c>
      <c r="G93" s="36">
        <v>3.125E-2</v>
      </c>
      <c r="I93" s="103"/>
      <c r="J93" s="102">
        <v>0.3125</v>
      </c>
      <c r="K93" s="41"/>
      <c r="L93" s="108"/>
      <c r="M93" s="109"/>
      <c r="N93" s="109"/>
    </row>
    <row r="94" spans="1:14">
      <c r="A94" s="35" t="s">
        <v>177</v>
      </c>
      <c r="B94" s="36">
        <f t="shared" si="1"/>
        <v>0.25</v>
      </c>
      <c r="C94" s="37">
        <v>0.22916666666666666</v>
      </c>
      <c r="D94" s="37">
        <v>0.51041666666666663</v>
      </c>
      <c r="E94" s="39"/>
      <c r="F94" s="39"/>
      <c r="G94" s="36">
        <v>3.125E-2</v>
      </c>
      <c r="I94" s="102">
        <v>0.25</v>
      </c>
      <c r="J94" s="103"/>
      <c r="K94" s="41"/>
      <c r="L94" s="108"/>
      <c r="M94" s="109"/>
      <c r="N94" s="109"/>
    </row>
    <row r="95" spans="1:14">
      <c r="A95" s="35" t="s">
        <v>178</v>
      </c>
      <c r="B95" s="36">
        <f t="shared" si="1"/>
        <v>0.25</v>
      </c>
      <c r="C95" s="37">
        <v>0.25</v>
      </c>
      <c r="D95" s="37">
        <v>0.53125</v>
      </c>
      <c r="E95" s="39"/>
      <c r="F95" s="39"/>
      <c r="G95" s="36">
        <v>3.125E-2</v>
      </c>
      <c r="I95" s="102">
        <v>0.25</v>
      </c>
      <c r="J95" s="103"/>
      <c r="K95" s="41"/>
      <c r="L95" s="108"/>
      <c r="M95" s="109"/>
      <c r="N95" s="109"/>
    </row>
    <row r="96" spans="1:14">
      <c r="A96" s="35" t="s">
        <v>179</v>
      </c>
      <c r="B96" s="36">
        <f t="shared" si="1"/>
        <v>0.25000000000000006</v>
      </c>
      <c r="C96" s="37">
        <v>0.27083333333333298</v>
      </c>
      <c r="D96" s="37">
        <v>0.55208333333333304</v>
      </c>
      <c r="E96" s="39"/>
      <c r="F96" s="39"/>
      <c r="G96" s="36">
        <v>3.125E-2</v>
      </c>
      <c r="I96" s="102">
        <v>0.19791666666666666</v>
      </c>
      <c r="J96" s="102">
        <v>5.2083333333333336E-2</v>
      </c>
      <c r="K96" s="41"/>
      <c r="L96" s="108"/>
      <c r="M96" s="109"/>
      <c r="N96" s="109"/>
    </row>
    <row r="97" spans="1:14">
      <c r="A97" s="35" t="s">
        <v>180</v>
      </c>
      <c r="B97" s="36">
        <f t="shared" si="1"/>
        <v>0.24999999999999994</v>
      </c>
      <c r="C97" s="37">
        <v>0.29166666666666702</v>
      </c>
      <c r="D97" s="37">
        <v>0.57291666666666696</v>
      </c>
      <c r="E97" s="39"/>
      <c r="F97" s="39"/>
      <c r="G97" s="36">
        <v>3.125E-2</v>
      </c>
      <c r="I97" s="102">
        <v>0.17708333333333334</v>
      </c>
      <c r="J97" s="102">
        <v>7.2916666666666671E-2</v>
      </c>
      <c r="K97" s="41"/>
      <c r="L97" s="108"/>
      <c r="M97" s="109"/>
      <c r="N97" s="109"/>
    </row>
    <row r="98" spans="1:14">
      <c r="A98" s="35" t="s">
        <v>181</v>
      </c>
      <c r="B98" s="36">
        <f t="shared" si="1"/>
        <v>0.25</v>
      </c>
      <c r="C98" s="37">
        <v>0.3125</v>
      </c>
      <c r="D98" s="37">
        <v>0.59375</v>
      </c>
      <c r="E98" s="39"/>
      <c r="F98" s="39"/>
      <c r="G98" s="36">
        <v>3.125E-2</v>
      </c>
      <c r="I98" s="102">
        <v>0.15625</v>
      </c>
      <c r="J98" s="102">
        <v>9.375E-2</v>
      </c>
      <c r="K98" s="41"/>
      <c r="L98" s="108"/>
      <c r="M98" s="109"/>
      <c r="N98" s="109"/>
    </row>
    <row r="99" spans="1:14">
      <c r="A99" s="35" t="s">
        <v>182</v>
      </c>
      <c r="B99" s="36">
        <f t="shared" si="1"/>
        <v>0.25000000000000006</v>
      </c>
      <c r="C99" s="37">
        <v>0.33333333333333398</v>
      </c>
      <c r="D99" s="37">
        <v>0.61458333333333404</v>
      </c>
      <c r="E99" s="39"/>
      <c r="F99" s="39"/>
      <c r="G99" s="36">
        <v>3.125E-2</v>
      </c>
      <c r="I99" s="102">
        <v>0.13541666666666666</v>
      </c>
      <c r="J99" s="102">
        <v>0.11458333333333333</v>
      </c>
      <c r="K99" s="41"/>
      <c r="L99" s="108"/>
      <c r="M99" s="109"/>
      <c r="N99" s="109"/>
    </row>
    <row r="100" spans="1:14">
      <c r="A100" s="35" t="s">
        <v>183</v>
      </c>
      <c r="B100" s="36">
        <f t="shared" si="1"/>
        <v>0.24999999999999994</v>
      </c>
      <c r="C100" s="37">
        <v>0.35416666666666702</v>
      </c>
      <c r="D100" s="37">
        <v>0.63541666666666696</v>
      </c>
      <c r="E100" s="38"/>
      <c r="F100" s="39"/>
      <c r="G100" s="36">
        <v>3.125E-2</v>
      </c>
      <c r="I100" s="102">
        <v>0.11458333333333333</v>
      </c>
      <c r="J100" s="102">
        <v>0.13541666666666666</v>
      </c>
      <c r="K100" s="41"/>
      <c r="L100" s="108"/>
      <c r="M100" s="109"/>
      <c r="N100" s="109"/>
    </row>
    <row r="101" spans="1:14">
      <c r="A101" s="35" t="s">
        <v>184</v>
      </c>
      <c r="B101" s="36">
        <f>IF(D101="",IF(#REF!&lt;F101,F101-#REF!-G101,F101-#REF!+1-G101),IF(D101&lt;E101,E101-D101-G101,E101-D101+1-G101))</f>
        <v>0.250000000000001</v>
      </c>
      <c r="C101" s="37"/>
      <c r="D101" s="37">
        <v>0.375</v>
      </c>
      <c r="E101" s="38">
        <v>0.656250000000001</v>
      </c>
      <c r="F101" s="39"/>
      <c r="G101" s="36">
        <v>3.125E-2</v>
      </c>
      <c r="I101" s="102">
        <v>8.3333333333333329E-2</v>
      </c>
      <c r="J101" s="102">
        <v>0.16666666666666666</v>
      </c>
      <c r="K101" s="41"/>
      <c r="L101" s="108"/>
      <c r="M101" s="109"/>
      <c r="N101" s="109"/>
    </row>
    <row r="102" spans="1:14">
      <c r="A102" s="35" t="s">
        <v>185</v>
      </c>
      <c r="B102" s="36">
        <f>IF(D102="",IF(#REF!&lt;F102,F102-#REF!-G102,F102-#REF!+1-G102),IF(D102&lt;E102,E102-D102-G102,E102-D102+1-G102))</f>
        <v>0.25000000000000006</v>
      </c>
      <c r="C102" s="37"/>
      <c r="D102" s="37">
        <v>0.39583333333333398</v>
      </c>
      <c r="E102" s="38">
        <v>0.67708333333333404</v>
      </c>
      <c r="F102" s="39"/>
      <c r="G102" s="36">
        <v>3.125E-2</v>
      </c>
      <c r="I102" s="102">
        <v>6.25E-2</v>
      </c>
      <c r="J102" s="102">
        <v>0.1875</v>
      </c>
      <c r="K102" s="41"/>
      <c r="L102" s="108"/>
      <c r="M102" s="109"/>
      <c r="N102" s="109"/>
    </row>
    <row r="103" spans="1:14">
      <c r="A103" s="35" t="s">
        <v>186</v>
      </c>
      <c r="B103" s="36">
        <f>IF(D103="",IF(#REF!&lt;F103,F103-#REF!-G103,F103-#REF!+1-G103),IF(D103&lt;E103,E103-D103-G103,E103-D103+1-G103))</f>
        <v>0.24999999999999994</v>
      </c>
      <c r="C103" s="37"/>
      <c r="D103" s="37">
        <v>0.41666666666666702</v>
      </c>
      <c r="E103" s="38">
        <v>0.69791666666666696</v>
      </c>
      <c r="F103" s="39"/>
      <c r="G103" s="36">
        <v>3.125E-2</v>
      </c>
      <c r="I103" s="102">
        <v>8.3333333333333329E-2</v>
      </c>
      <c r="J103" s="102">
        <v>0.16666666666666666</v>
      </c>
      <c r="K103" s="41"/>
      <c r="L103" s="108"/>
      <c r="M103" s="109"/>
      <c r="N103" s="109"/>
    </row>
    <row r="104" spans="1:14">
      <c r="A104" s="35" t="s">
        <v>187</v>
      </c>
      <c r="B104" s="36">
        <f>IF(D104="",IF(#REF!&lt;F104,F104-#REF!-G104,F104-#REF!+1-G104),IF(D104&lt;E104,E104-D104-G104,E104-D104+1-G104))</f>
        <v>0.25000000000000006</v>
      </c>
      <c r="C104" s="37"/>
      <c r="D104" s="37">
        <v>0.45833333333333398</v>
      </c>
      <c r="E104" s="38">
        <v>0.73958333333333404</v>
      </c>
      <c r="F104" s="39"/>
      <c r="G104" s="36">
        <v>3.125E-2</v>
      </c>
      <c r="I104" s="102">
        <v>4.1666666666666664E-2</v>
      </c>
      <c r="J104" s="102">
        <v>0.20833333333333334</v>
      </c>
      <c r="K104" s="41"/>
      <c r="L104" s="108"/>
      <c r="M104" s="109"/>
      <c r="N104" s="109"/>
    </row>
    <row r="105" spans="1:14">
      <c r="A105" s="35" t="s">
        <v>188</v>
      </c>
      <c r="B105" s="36">
        <f t="shared" si="1"/>
        <v>0.25</v>
      </c>
      <c r="C105" s="37"/>
      <c r="D105" s="42"/>
      <c r="E105" s="38">
        <v>0.5</v>
      </c>
      <c r="F105" s="38">
        <v>0.78125</v>
      </c>
      <c r="G105" s="36">
        <v>3.125E-2</v>
      </c>
      <c r="I105" s="103"/>
      <c r="J105" s="102">
        <v>0.25</v>
      </c>
      <c r="K105" s="41"/>
      <c r="L105" s="108"/>
      <c r="M105" s="109"/>
      <c r="N105" s="109"/>
    </row>
    <row r="106" spans="1:14">
      <c r="A106" s="35" t="s">
        <v>189</v>
      </c>
      <c r="B106" s="36">
        <f t="shared" si="1"/>
        <v>0.25</v>
      </c>
      <c r="C106" s="37"/>
      <c r="D106" s="42"/>
      <c r="E106" s="38">
        <v>0.54166666666666696</v>
      </c>
      <c r="F106" s="38">
        <v>0.82291666666666696</v>
      </c>
      <c r="G106" s="36">
        <v>3.125E-2</v>
      </c>
      <c r="I106" s="103"/>
      <c r="J106" s="102">
        <v>0.25</v>
      </c>
      <c r="K106" s="41"/>
      <c r="L106" s="108"/>
      <c r="M106" s="109"/>
      <c r="N106" s="109"/>
    </row>
    <row r="107" spans="1:14">
      <c r="A107" s="35" t="s">
        <v>190</v>
      </c>
      <c r="B107" s="36">
        <f t="shared" si="1"/>
        <v>0.25</v>
      </c>
      <c r="C107" s="37"/>
      <c r="D107" s="42"/>
      <c r="E107" s="38">
        <v>0.58333333333333404</v>
      </c>
      <c r="F107" s="38">
        <v>0.86458333333333404</v>
      </c>
      <c r="G107" s="36">
        <v>3.125E-2</v>
      </c>
      <c r="I107" s="103"/>
      <c r="J107" s="102">
        <v>0.25</v>
      </c>
      <c r="K107" s="41"/>
      <c r="L107" s="108"/>
      <c r="M107" s="109"/>
      <c r="N107" s="109"/>
    </row>
    <row r="108" spans="1:14">
      <c r="A108" s="35" t="s">
        <v>191</v>
      </c>
      <c r="B108" s="36">
        <f t="shared" si="1"/>
        <v>0.250000000000001</v>
      </c>
      <c r="C108" s="37"/>
      <c r="D108" s="42"/>
      <c r="E108" s="38">
        <v>0.60416666666666696</v>
      </c>
      <c r="F108" s="38">
        <v>0.88541666666666796</v>
      </c>
      <c r="G108" s="36">
        <v>3.125E-2</v>
      </c>
      <c r="I108" s="103"/>
      <c r="J108" s="102">
        <v>0.25</v>
      </c>
      <c r="K108" s="41"/>
      <c r="L108" s="108"/>
      <c r="M108" s="109"/>
      <c r="N108" s="109"/>
    </row>
    <row r="109" spans="1:14">
      <c r="A109" s="35" t="s">
        <v>192</v>
      </c>
      <c r="B109" s="36">
        <f t="shared" si="1"/>
        <v>0.250000000000001</v>
      </c>
      <c r="C109" s="37"/>
      <c r="D109" s="42"/>
      <c r="E109" s="38">
        <v>0.625</v>
      </c>
      <c r="F109" s="38">
        <v>0.906250000000001</v>
      </c>
      <c r="G109" s="36">
        <v>3.125E-2</v>
      </c>
      <c r="I109" s="103"/>
      <c r="J109" s="102">
        <v>0.25</v>
      </c>
      <c r="K109" s="41"/>
      <c r="L109" s="108"/>
      <c r="M109" s="109"/>
      <c r="N109" s="109"/>
    </row>
    <row r="110" spans="1:14">
      <c r="A110" s="35" t="s">
        <v>193</v>
      </c>
      <c r="B110" s="36">
        <f t="shared" si="1"/>
        <v>0.25</v>
      </c>
      <c r="C110" s="37"/>
      <c r="D110" s="42"/>
      <c r="E110" s="38">
        <v>0.64583333333333404</v>
      </c>
      <c r="F110" s="38">
        <v>0.92708333333333404</v>
      </c>
      <c r="G110" s="36">
        <v>3.125E-2</v>
      </c>
      <c r="I110" s="103"/>
      <c r="J110" s="102">
        <v>0.25</v>
      </c>
      <c r="K110" s="41"/>
      <c r="L110" s="108"/>
      <c r="M110" s="109"/>
      <c r="N110" s="109"/>
    </row>
    <row r="111" spans="1:14">
      <c r="A111" s="35" t="s">
        <v>194</v>
      </c>
      <c r="B111" s="36">
        <f t="shared" si="1"/>
        <v>0.250000000000001</v>
      </c>
      <c r="C111" s="37"/>
      <c r="D111" s="42"/>
      <c r="E111" s="38">
        <v>0.66666666666666696</v>
      </c>
      <c r="F111" s="38">
        <v>0.94791666666666796</v>
      </c>
      <c r="G111" s="36">
        <v>3.125E-2</v>
      </c>
      <c r="I111" s="103"/>
      <c r="J111" s="102">
        <v>0.25</v>
      </c>
      <c r="K111" s="41"/>
      <c r="L111" s="108"/>
      <c r="M111" s="109"/>
      <c r="N111" s="109"/>
    </row>
    <row r="112" spans="1:14">
      <c r="A112" s="35" t="s">
        <v>195</v>
      </c>
      <c r="B112" s="36">
        <f t="shared" si="1"/>
        <v>0.25</v>
      </c>
      <c r="C112" s="37"/>
      <c r="D112" s="42"/>
      <c r="E112" s="38">
        <v>0.687500000000001</v>
      </c>
      <c r="F112" s="38">
        <v>0.968750000000001</v>
      </c>
      <c r="G112" s="36">
        <v>3.125E-2</v>
      </c>
      <c r="I112" s="103"/>
      <c r="J112" s="102">
        <v>0.25</v>
      </c>
      <c r="K112" s="41"/>
      <c r="L112" s="108"/>
      <c r="M112" s="109"/>
      <c r="N112" s="109"/>
    </row>
    <row r="113" spans="1:14">
      <c r="A113" s="35" t="s">
        <v>196</v>
      </c>
      <c r="B113" s="36">
        <f t="shared" si="1"/>
        <v>0.250000000000001</v>
      </c>
      <c r="C113" s="37"/>
      <c r="D113" s="42"/>
      <c r="E113" s="38">
        <v>0.70833333333333404</v>
      </c>
      <c r="F113" s="38">
        <v>0.98958333333333504</v>
      </c>
      <c r="G113" s="36">
        <v>3.125E-2</v>
      </c>
      <c r="I113" s="103"/>
      <c r="J113" s="102">
        <v>0.25</v>
      </c>
      <c r="K113" s="41"/>
      <c r="L113" s="108"/>
      <c r="M113" s="109"/>
      <c r="N113" s="109"/>
    </row>
    <row r="114" spans="1:14">
      <c r="A114" s="35" t="s">
        <v>197</v>
      </c>
      <c r="B114" s="36">
        <f t="shared" si="1"/>
        <v>0.24999999999999967</v>
      </c>
      <c r="C114" s="37"/>
      <c r="D114" s="42"/>
      <c r="E114" s="38">
        <v>0.72916666666666696</v>
      </c>
      <c r="F114" s="38">
        <v>1.0416666666666666E-2</v>
      </c>
      <c r="G114" s="36">
        <v>3.125E-2</v>
      </c>
      <c r="I114" s="103"/>
      <c r="J114" s="102">
        <v>0.25</v>
      </c>
      <c r="K114" s="41"/>
      <c r="L114" s="108"/>
      <c r="M114" s="109"/>
      <c r="N114" s="109"/>
    </row>
    <row r="115" spans="1:14">
      <c r="A115" s="35" t="s">
        <v>198</v>
      </c>
      <c r="B115" s="36">
        <f t="shared" si="1"/>
        <v>0.249999999999999</v>
      </c>
      <c r="C115" s="37"/>
      <c r="D115" s="42"/>
      <c r="E115" s="38">
        <v>0.750000000000001</v>
      </c>
      <c r="F115" s="38">
        <v>3.125E-2</v>
      </c>
      <c r="G115" s="36">
        <v>3.125E-2</v>
      </c>
      <c r="I115" s="103"/>
      <c r="J115" s="102">
        <v>0.25</v>
      </c>
      <c r="K115" s="41"/>
      <c r="L115" s="108"/>
      <c r="M115" s="109"/>
      <c r="N115" s="109"/>
    </row>
    <row r="116" spans="1:14">
      <c r="A116" s="35" t="s">
        <v>199</v>
      </c>
      <c r="B116" s="36">
        <f t="shared" si="1"/>
        <v>0.25</v>
      </c>
      <c r="C116" s="37"/>
      <c r="D116" s="42"/>
      <c r="E116" s="38">
        <v>0.76041666666666663</v>
      </c>
      <c r="F116" s="38">
        <v>4.1666666666666664E-2</v>
      </c>
      <c r="G116" s="36">
        <v>3.125E-2</v>
      </c>
      <c r="I116" s="103"/>
      <c r="J116" s="102">
        <v>0.25</v>
      </c>
      <c r="K116" s="41"/>
      <c r="L116" s="108"/>
      <c r="M116" s="109"/>
      <c r="N116" s="109"/>
    </row>
    <row r="117" spans="1:14">
      <c r="A117" s="35" t="s">
        <v>200</v>
      </c>
      <c r="B117" s="36">
        <f>IF(C117="",IF(E117&lt;F117,F117-E117-G117,F117-E117+1-G117),IF(C117&lt;D117,D117-C117-G117,D117-C117+1-G117))</f>
        <v>0.20833333333333334</v>
      </c>
      <c r="C117" s="37">
        <v>0.22916666666666666</v>
      </c>
      <c r="D117" s="37">
        <v>0.46875</v>
      </c>
      <c r="E117" s="38"/>
      <c r="F117" s="39"/>
      <c r="G117" s="36">
        <v>3.125E-2</v>
      </c>
      <c r="I117" s="102">
        <v>0.20833333333333334</v>
      </c>
      <c r="J117" s="103"/>
      <c r="K117" s="41"/>
      <c r="L117" s="108"/>
      <c r="M117" s="109"/>
      <c r="N117" s="109"/>
    </row>
    <row r="118" spans="1:14">
      <c r="A118" s="35" t="s">
        <v>201</v>
      </c>
      <c r="B118" s="36">
        <f t="shared" si="1"/>
        <v>0.20833333333333331</v>
      </c>
      <c r="C118" s="37">
        <v>0.25</v>
      </c>
      <c r="D118" s="37">
        <v>0.48958333333333331</v>
      </c>
      <c r="E118" s="38"/>
      <c r="F118" s="39"/>
      <c r="G118" s="36">
        <v>3.125E-2</v>
      </c>
      <c r="I118" s="102">
        <v>0.20833333333333334</v>
      </c>
      <c r="J118" s="103"/>
      <c r="K118" s="41"/>
      <c r="L118" s="108"/>
      <c r="M118" s="109"/>
      <c r="N118" s="109"/>
    </row>
    <row r="119" spans="1:14">
      <c r="A119" s="35" t="s">
        <v>202</v>
      </c>
      <c r="B119" s="36">
        <f t="shared" si="1"/>
        <v>0.20833333333333398</v>
      </c>
      <c r="C119" s="37">
        <v>0.27083333333333298</v>
      </c>
      <c r="D119" s="37">
        <v>0.51041666666666696</v>
      </c>
      <c r="E119" s="38"/>
      <c r="F119" s="39"/>
      <c r="G119" s="36">
        <v>3.125E-2</v>
      </c>
      <c r="I119" s="102">
        <v>0.20833333333333334</v>
      </c>
      <c r="J119" s="103"/>
      <c r="K119" s="41"/>
      <c r="L119" s="108"/>
      <c r="M119" s="109"/>
      <c r="N119" s="109"/>
    </row>
    <row r="120" spans="1:14">
      <c r="A120" s="35" t="s">
        <v>203</v>
      </c>
      <c r="B120" s="36">
        <f t="shared" si="1"/>
        <v>0.20833333333333298</v>
      </c>
      <c r="C120" s="37">
        <v>0.29166666666666702</v>
      </c>
      <c r="D120" s="37">
        <v>0.53125</v>
      </c>
      <c r="E120" s="38"/>
      <c r="F120" s="39"/>
      <c r="G120" s="36">
        <v>3.125E-2</v>
      </c>
      <c r="I120" s="102">
        <v>0.20833333333333334</v>
      </c>
      <c r="J120" s="103"/>
      <c r="K120" s="41"/>
      <c r="L120" s="108"/>
      <c r="M120" s="109"/>
      <c r="N120" s="109"/>
    </row>
    <row r="121" spans="1:14">
      <c r="A121" s="35" t="s">
        <v>204</v>
      </c>
      <c r="B121" s="36">
        <f t="shared" si="1"/>
        <v>0.20833333333333304</v>
      </c>
      <c r="C121" s="37">
        <v>0.3125</v>
      </c>
      <c r="D121" s="37">
        <v>0.55208333333333304</v>
      </c>
      <c r="E121" s="38"/>
      <c r="F121" s="39"/>
      <c r="G121" s="36">
        <v>3.125E-2</v>
      </c>
      <c r="I121" s="102">
        <v>0.16666666666666666</v>
      </c>
      <c r="J121" s="102">
        <v>4.1666666666666664E-2</v>
      </c>
      <c r="K121" s="41"/>
      <c r="L121" s="108"/>
      <c r="M121" s="109"/>
      <c r="N121" s="109"/>
    </row>
    <row r="122" spans="1:14">
      <c r="A122" s="35" t="s">
        <v>205</v>
      </c>
      <c r="B122" s="36">
        <f t="shared" si="1"/>
        <v>0.20833333333333298</v>
      </c>
      <c r="C122" s="37">
        <v>0.33333333333333398</v>
      </c>
      <c r="D122" s="37">
        <v>0.57291666666666696</v>
      </c>
      <c r="E122" s="38"/>
      <c r="F122" s="39"/>
      <c r="G122" s="36">
        <v>3.125E-2</v>
      </c>
      <c r="I122" s="102">
        <v>0.15625</v>
      </c>
      <c r="J122" s="102">
        <v>5.2083333333333336E-2</v>
      </c>
      <c r="K122" s="41"/>
      <c r="L122" s="108"/>
      <c r="M122" s="109"/>
      <c r="N122" s="109"/>
    </row>
    <row r="123" spans="1:14">
      <c r="A123" s="35" t="s">
        <v>206</v>
      </c>
      <c r="B123" s="36">
        <f t="shared" si="1"/>
        <v>0.20833333333333298</v>
      </c>
      <c r="C123" s="37">
        <v>0.35416666666666702</v>
      </c>
      <c r="D123" s="37">
        <v>0.59375</v>
      </c>
      <c r="E123" s="38"/>
      <c r="F123" s="39"/>
      <c r="G123" s="36">
        <v>3.125E-2</v>
      </c>
      <c r="I123" s="102">
        <v>0.14583333333333334</v>
      </c>
      <c r="J123" s="102">
        <v>6.25E-2</v>
      </c>
      <c r="K123" s="41"/>
      <c r="L123" s="108"/>
      <c r="M123" s="109"/>
      <c r="N123" s="109"/>
    </row>
    <row r="124" spans="1:14">
      <c r="A124" s="35" t="s">
        <v>207</v>
      </c>
      <c r="B124" s="36">
        <f>IF(D124="",IF(#REF!&lt;F124,F124-#REF!-G124,F124-#REF!+1-G124),IF(D124&lt;E124,E124-D124-G124,E124-D124+1-G124))</f>
        <v>0.20833333333333304</v>
      </c>
      <c r="C124" s="37"/>
      <c r="D124" s="37">
        <v>0.375</v>
      </c>
      <c r="E124" s="38">
        <v>0.61458333333333304</v>
      </c>
      <c r="F124" s="39"/>
      <c r="G124" s="36">
        <v>3.125E-2</v>
      </c>
      <c r="I124" s="102">
        <v>9.375E-2</v>
      </c>
      <c r="J124" s="102">
        <v>0.11458333333333333</v>
      </c>
      <c r="K124" s="41"/>
      <c r="L124" s="108"/>
      <c r="M124" s="109"/>
      <c r="N124" s="109"/>
    </row>
    <row r="125" spans="1:14">
      <c r="A125" s="35" t="s">
        <v>208</v>
      </c>
      <c r="B125" s="36">
        <f>IF(D125="",IF(#REF!&lt;F125,F125-#REF!-G125,F125-#REF!+1-G125),IF(D125&lt;E125,E125-D125-G125,E125-D125+1-G125))</f>
        <v>0.20833333333333298</v>
      </c>
      <c r="C125" s="37"/>
      <c r="D125" s="37">
        <v>0.39583333333333398</v>
      </c>
      <c r="E125" s="38">
        <v>0.63541666666666696</v>
      </c>
      <c r="F125" s="39"/>
      <c r="G125" s="36">
        <v>3.125E-2</v>
      </c>
      <c r="I125" s="102">
        <v>7.2916666666666671E-2</v>
      </c>
      <c r="J125" s="102">
        <v>0.13541666666666666</v>
      </c>
      <c r="K125" s="41"/>
      <c r="L125" s="108"/>
      <c r="M125" s="109"/>
      <c r="N125" s="109"/>
    </row>
    <row r="126" spans="1:14">
      <c r="A126" s="35" t="s">
        <v>209</v>
      </c>
      <c r="B126" s="36">
        <f>IF(D126="",IF(#REF!&lt;F126,F126-#REF!-G126,F126-#REF!+1-G126),IF(D126&lt;E126,E126-D126-G126,E126-D126+1-G126))</f>
        <v>0.20833333333333298</v>
      </c>
      <c r="C126" s="37"/>
      <c r="D126" s="37">
        <v>0.41666666666666702</v>
      </c>
      <c r="E126" s="38">
        <v>0.65625</v>
      </c>
      <c r="F126" s="39"/>
      <c r="G126" s="36">
        <v>3.125E-2</v>
      </c>
      <c r="I126" s="102">
        <v>5.2083333333333336E-2</v>
      </c>
      <c r="J126" s="102">
        <v>0.15625</v>
      </c>
      <c r="K126" s="41"/>
      <c r="L126" s="108"/>
      <c r="M126" s="109"/>
      <c r="N126" s="109"/>
    </row>
    <row r="127" spans="1:14">
      <c r="A127" s="35" t="s">
        <v>210</v>
      </c>
      <c r="B127" s="36">
        <f>IF(D127="",IF(#REF!&lt;F127,F127-#REF!-G127,F127-#REF!+1-G127),IF(D127&lt;E127,E127-D127-G127,E127-D127+1-G127))</f>
        <v>0.20833333333333298</v>
      </c>
      <c r="C127" s="37"/>
      <c r="D127" s="37">
        <v>0.45833333333333398</v>
      </c>
      <c r="E127" s="38">
        <v>0.69791666666666696</v>
      </c>
      <c r="F127" s="39"/>
      <c r="G127" s="36">
        <v>3.125E-2</v>
      </c>
      <c r="I127" s="103"/>
      <c r="J127" s="102">
        <v>0.20833333333333334</v>
      </c>
      <c r="K127" s="41"/>
      <c r="L127" s="108"/>
      <c r="M127" s="109"/>
      <c r="N127" s="109"/>
    </row>
    <row r="128" spans="1:14">
      <c r="A128" s="35" t="s">
        <v>211</v>
      </c>
      <c r="B128" s="36">
        <f t="shared" si="1"/>
        <v>0.20833333333333304</v>
      </c>
      <c r="C128" s="37"/>
      <c r="D128" s="42"/>
      <c r="E128" s="38">
        <v>0.5</v>
      </c>
      <c r="F128" s="38">
        <v>0.73958333333333304</v>
      </c>
      <c r="G128" s="36">
        <v>3.125E-2</v>
      </c>
      <c r="I128" s="103"/>
      <c r="J128" s="102">
        <v>0.20833333333333334</v>
      </c>
      <c r="K128" s="41"/>
      <c r="L128" s="108"/>
      <c r="M128" s="109"/>
      <c r="N128" s="109"/>
    </row>
    <row r="129" spans="1:14">
      <c r="A129" s="35" t="s">
        <v>212</v>
      </c>
      <c r="B129" s="36">
        <f t="shared" si="1"/>
        <v>0.20833333333333304</v>
      </c>
      <c r="C129" s="37"/>
      <c r="D129" s="42"/>
      <c r="E129" s="38">
        <v>0.54166666666666696</v>
      </c>
      <c r="F129" s="38">
        <v>0.78125</v>
      </c>
      <c r="G129" s="36">
        <v>3.125E-2</v>
      </c>
      <c r="I129" s="103"/>
      <c r="J129" s="102">
        <v>0.20833333333333334</v>
      </c>
      <c r="K129" s="41"/>
      <c r="L129" s="108"/>
      <c r="M129" s="109"/>
      <c r="N129" s="109"/>
    </row>
    <row r="130" spans="1:14">
      <c r="A130" s="35" t="s">
        <v>213</v>
      </c>
      <c r="B130" s="36">
        <f t="shared" si="1"/>
        <v>0.20833333333333193</v>
      </c>
      <c r="C130" s="37"/>
      <c r="D130" s="42"/>
      <c r="E130" s="38">
        <v>0.58333333333333404</v>
      </c>
      <c r="F130" s="38">
        <v>0.82291666666666596</v>
      </c>
      <c r="G130" s="36">
        <v>3.125E-2</v>
      </c>
      <c r="I130" s="103"/>
      <c r="J130" s="102">
        <v>0.20833333333333334</v>
      </c>
      <c r="K130" s="41"/>
      <c r="L130" s="108"/>
      <c r="M130" s="109"/>
      <c r="N130" s="109"/>
    </row>
    <row r="131" spans="1:14">
      <c r="A131" s="35" t="s">
        <v>214</v>
      </c>
      <c r="B131" s="36">
        <f t="shared" si="1"/>
        <v>0.20833333333333304</v>
      </c>
      <c r="C131" s="37"/>
      <c r="D131" s="42"/>
      <c r="E131" s="38">
        <v>0.60416666666666696</v>
      </c>
      <c r="F131" s="38">
        <v>0.84375</v>
      </c>
      <c r="G131" s="36">
        <v>3.125E-2</v>
      </c>
      <c r="I131" s="103"/>
      <c r="J131" s="102">
        <v>0.20833333333333334</v>
      </c>
      <c r="K131" s="41"/>
      <c r="L131" s="108"/>
      <c r="M131" s="109"/>
      <c r="N131" s="109"/>
    </row>
    <row r="132" spans="1:14">
      <c r="A132" s="35" t="s">
        <v>215</v>
      </c>
      <c r="B132" s="36">
        <f t="shared" ref="B132:B183" si="2">IF(C132="",IF(E132&lt;F132,F132-E132-G132,F132-E132+1-G132),IF(C132&lt;D132,D132-C132-G132,D132-C132+1-G132))</f>
        <v>0.20833333333333304</v>
      </c>
      <c r="C132" s="37"/>
      <c r="D132" s="42"/>
      <c r="E132" s="38">
        <v>0.625</v>
      </c>
      <c r="F132" s="38">
        <v>0.86458333333333304</v>
      </c>
      <c r="G132" s="36">
        <v>3.125E-2</v>
      </c>
      <c r="I132" s="103"/>
      <c r="J132" s="102">
        <v>0.20833333333333334</v>
      </c>
      <c r="K132" s="41"/>
      <c r="L132" s="108"/>
      <c r="M132" s="109"/>
      <c r="N132" s="109"/>
    </row>
    <row r="133" spans="1:14">
      <c r="A133" s="35" t="s">
        <v>216</v>
      </c>
      <c r="B133" s="36">
        <f t="shared" si="2"/>
        <v>0.20833333333333193</v>
      </c>
      <c r="C133" s="37"/>
      <c r="D133" s="42"/>
      <c r="E133" s="38">
        <v>0.64583333333333404</v>
      </c>
      <c r="F133" s="38">
        <v>0.88541666666666596</v>
      </c>
      <c r="G133" s="36">
        <v>3.125E-2</v>
      </c>
      <c r="I133" s="103"/>
      <c r="J133" s="102">
        <v>0.20833333333333334</v>
      </c>
      <c r="K133" s="41"/>
      <c r="L133" s="108"/>
      <c r="M133" s="109"/>
      <c r="N133" s="109"/>
    </row>
    <row r="134" spans="1:14">
      <c r="A134" s="35" t="s">
        <v>217</v>
      </c>
      <c r="B134" s="36">
        <f t="shared" si="2"/>
        <v>0.20833333333333304</v>
      </c>
      <c r="C134" s="37"/>
      <c r="D134" s="42"/>
      <c r="E134" s="38">
        <v>0.66666666666666696</v>
      </c>
      <c r="F134" s="38">
        <v>0.90625</v>
      </c>
      <c r="G134" s="36">
        <v>3.125E-2</v>
      </c>
      <c r="I134" s="103"/>
      <c r="J134" s="102">
        <v>0.20833333333333334</v>
      </c>
      <c r="K134" s="41"/>
      <c r="L134" s="108"/>
      <c r="M134" s="109"/>
      <c r="N134" s="109"/>
    </row>
    <row r="135" spans="1:14">
      <c r="A135" s="35" t="s">
        <v>218</v>
      </c>
      <c r="B135" s="36">
        <f t="shared" si="2"/>
        <v>0.20833333333333204</v>
      </c>
      <c r="C135" s="37"/>
      <c r="D135" s="42"/>
      <c r="E135" s="38">
        <v>0.687500000000001</v>
      </c>
      <c r="F135" s="38">
        <v>0.92708333333333304</v>
      </c>
      <c r="G135" s="36">
        <v>3.125E-2</v>
      </c>
      <c r="I135" s="103"/>
      <c r="J135" s="102">
        <v>0.20833333333333334</v>
      </c>
      <c r="K135" s="41"/>
      <c r="L135" s="108"/>
      <c r="M135" s="109"/>
      <c r="N135" s="109"/>
    </row>
    <row r="136" spans="1:14">
      <c r="A136" s="35" t="s">
        <v>219</v>
      </c>
      <c r="B136" s="36">
        <f t="shared" si="2"/>
        <v>0.20833333333333193</v>
      </c>
      <c r="C136" s="37"/>
      <c r="D136" s="42"/>
      <c r="E136" s="38">
        <v>0.70833333333333404</v>
      </c>
      <c r="F136" s="38">
        <v>0.94791666666666596</v>
      </c>
      <c r="G136" s="36">
        <v>3.125E-2</v>
      </c>
      <c r="I136" s="103"/>
      <c r="J136" s="102">
        <v>0.20833333333333334</v>
      </c>
      <c r="K136" s="41"/>
      <c r="L136" s="108"/>
      <c r="M136" s="109"/>
      <c r="N136" s="109"/>
    </row>
    <row r="137" spans="1:14">
      <c r="A137" s="35" t="s">
        <v>220</v>
      </c>
      <c r="B137" s="36">
        <f t="shared" si="2"/>
        <v>0.20833333333333304</v>
      </c>
      <c r="C137" s="37"/>
      <c r="D137" s="42"/>
      <c r="E137" s="38">
        <v>0.72916666666666696</v>
      </c>
      <c r="F137" s="38">
        <v>0.96875</v>
      </c>
      <c r="G137" s="36">
        <v>3.125E-2</v>
      </c>
      <c r="I137" s="103"/>
      <c r="J137" s="102">
        <v>0.20833333333333334</v>
      </c>
      <c r="K137" s="41"/>
      <c r="L137" s="108"/>
      <c r="M137" s="109"/>
      <c r="N137" s="109"/>
    </row>
    <row r="138" spans="1:14">
      <c r="A138" s="35" t="s">
        <v>221</v>
      </c>
      <c r="B138" s="36">
        <f t="shared" si="2"/>
        <v>0.20833333333333204</v>
      </c>
      <c r="C138" s="37"/>
      <c r="D138" s="42"/>
      <c r="E138" s="38">
        <v>0.750000000000001</v>
      </c>
      <c r="F138" s="38">
        <v>0.98958333333333304</v>
      </c>
      <c r="G138" s="36">
        <v>3.125E-2</v>
      </c>
      <c r="I138" s="103"/>
      <c r="J138" s="102">
        <v>0.20833333333333334</v>
      </c>
      <c r="K138" s="41"/>
      <c r="L138" s="108"/>
      <c r="M138" s="109"/>
      <c r="N138" s="109"/>
    </row>
    <row r="139" spans="1:14">
      <c r="A139" s="35" t="s">
        <v>222</v>
      </c>
      <c r="B139" s="36">
        <f t="shared" si="2"/>
        <v>0.20833333333333603</v>
      </c>
      <c r="C139" s="37"/>
      <c r="D139" s="42"/>
      <c r="E139" s="38">
        <v>0.77083333333333404</v>
      </c>
      <c r="F139" s="38">
        <v>1.0104166666666701</v>
      </c>
      <c r="G139" s="36">
        <v>3.125E-2</v>
      </c>
      <c r="I139" s="103"/>
      <c r="J139" s="102">
        <v>0.20833333333333334</v>
      </c>
      <c r="K139" s="41"/>
      <c r="L139" s="108"/>
      <c r="M139" s="109"/>
      <c r="N139" s="109"/>
    </row>
    <row r="140" spans="1:14">
      <c r="A140" s="35" t="s">
        <v>223</v>
      </c>
      <c r="B140" s="36">
        <f t="shared" si="2"/>
        <v>0.20833333333333304</v>
      </c>
      <c r="C140" s="37"/>
      <c r="D140" s="42"/>
      <c r="E140" s="38">
        <v>0.79166666666666696</v>
      </c>
      <c r="F140" s="38">
        <v>1.03125</v>
      </c>
      <c r="G140" s="36">
        <v>3.125E-2</v>
      </c>
      <c r="I140" s="103"/>
      <c r="J140" s="102">
        <v>0.20833333333333334</v>
      </c>
      <c r="K140" s="41"/>
      <c r="L140" s="108"/>
      <c r="M140" s="109"/>
      <c r="N140" s="109"/>
    </row>
    <row r="141" spans="1:14">
      <c r="A141" s="35" t="s">
        <v>224</v>
      </c>
      <c r="B141" s="36">
        <f t="shared" si="2"/>
        <v>0.20833333333332893</v>
      </c>
      <c r="C141" s="37"/>
      <c r="D141" s="42"/>
      <c r="E141" s="38">
        <v>0.812500000000001</v>
      </c>
      <c r="F141" s="38">
        <v>1.0520833333333299</v>
      </c>
      <c r="G141" s="36">
        <v>3.125E-2</v>
      </c>
      <c r="I141" s="103"/>
      <c r="J141" s="102">
        <v>0.20833333333333334</v>
      </c>
      <c r="K141" s="41"/>
      <c r="L141" s="108"/>
      <c r="M141" s="109"/>
      <c r="N141" s="109"/>
    </row>
    <row r="142" spans="1:14">
      <c r="A142" s="35" t="s">
        <v>225</v>
      </c>
      <c r="B142" s="36">
        <f t="shared" si="2"/>
        <v>0.20833333333333304</v>
      </c>
      <c r="C142" s="37"/>
      <c r="D142" s="42"/>
      <c r="E142" s="38">
        <v>0.66666666666666696</v>
      </c>
      <c r="F142" s="38">
        <v>0.90625</v>
      </c>
      <c r="G142" s="36">
        <v>3.125E-2</v>
      </c>
      <c r="I142" s="103"/>
      <c r="J142" s="102">
        <v>0.20833333333333334</v>
      </c>
      <c r="K142" s="41"/>
      <c r="L142" s="108"/>
      <c r="M142" s="109"/>
      <c r="N142" s="109"/>
    </row>
    <row r="143" spans="1:14">
      <c r="A143" s="35" t="s">
        <v>226</v>
      </c>
      <c r="B143" s="36">
        <f t="shared" si="2"/>
        <v>0.20833333333333204</v>
      </c>
      <c r="C143" s="37"/>
      <c r="D143" s="42"/>
      <c r="E143" s="38">
        <v>0.687500000000001</v>
      </c>
      <c r="F143" s="38">
        <v>0.92708333333333304</v>
      </c>
      <c r="G143" s="36">
        <v>3.125E-2</v>
      </c>
      <c r="I143" s="103"/>
      <c r="J143" s="102">
        <v>0.20833333333333334</v>
      </c>
      <c r="K143" s="41"/>
      <c r="L143" s="108"/>
      <c r="M143" s="109"/>
      <c r="N143" s="109"/>
    </row>
    <row r="144" spans="1:14">
      <c r="A144" s="35" t="s">
        <v>227</v>
      </c>
      <c r="B144" s="36">
        <f t="shared" si="2"/>
        <v>0.20833333333333193</v>
      </c>
      <c r="C144" s="37"/>
      <c r="D144" s="42"/>
      <c r="E144" s="38">
        <v>0.70833333333333404</v>
      </c>
      <c r="F144" s="38">
        <v>0.94791666666666596</v>
      </c>
      <c r="G144" s="36">
        <v>3.125E-2</v>
      </c>
      <c r="I144" s="103"/>
      <c r="J144" s="102">
        <v>0.20833333333333334</v>
      </c>
      <c r="K144" s="41"/>
      <c r="L144" s="108"/>
      <c r="M144" s="109"/>
      <c r="N144" s="109"/>
    </row>
    <row r="145" spans="1:14">
      <c r="A145" s="35" t="s">
        <v>228</v>
      </c>
      <c r="B145" s="36">
        <f t="shared" si="2"/>
        <v>0.20833333333333304</v>
      </c>
      <c r="C145" s="37"/>
      <c r="D145" s="42"/>
      <c r="E145" s="38">
        <v>0.72916666666666696</v>
      </c>
      <c r="F145" s="38">
        <v>0.96875</v>
      </c>
      <c r="G145" s="36">
        <v>3.125E-2</v>
      </c>
      <c r="I145" s="103"/>
      <c r="J145" s="102">
        <v>0.20833333333333334</v>
      </c>
      <c r="K145" s="41"/>
      <c r="L145" s="108"/>
      <c r="M145" s="109"/>
      <c r="N145" s="109"/>
    </row>
    <row r="146" spans="1:14">
      <c r="A146" s="35" t="s">
        <v>229</v>
      </c>
      <c r="B146" s="36">
        <f t="shared" si="2"/>
        <v>0.20833333333333204</v>
      </c>
      <c r="C146" s="37"/>
      <c r="D146" s="42"/>
      <c r="E146" s="38">
        <v>0.750000000000001</v>
      </c>
      <c r="F146" s="38">
        <v>0.98958333333333304</v>
      </c>
      <c r="G146" s="36">
        <v>3.125E-2</v>
      </c>
      <c r="I146" s="103"/>
      <c r="J146" s="102">
        <v>0.20833333333333334</v>
      </c>
      <c r="K146" s="41"/>
      <c r="L146" s="108"/>
      <c r="M146" s="109"/>
      <c r="N146" s="109"/>
    </row>
    <row r="147" spans="1:14">
      <c r="A147" s="35" t="s">
        <v>230</v>
      </c>
      <c r="B147" s="36">
        <f t="shared" si="2"/>
        <v>0.20833333333333259</v>
      </c>
      <c r="C147" s="37"/>
      <c r="D147" s="42"/>
      <c r="E147" s="38">
        <v>0.77083333333333404</v>
      </c>
      <c r="F147" s="38">
        <v>1.0416666666666666E-2</v>
      </c>
      <c r="G147" s="36">
        <v>3.125E-2</v>
      </c>
      <c r="I147" s="103"/>
      <c r="J147" s="102">
        <v>0.20833333333333334</v>
      </c>
      <c r="K147" s="41"/>
      <c r="L147" s="108"/>
      <c r="M147" s="109"/>
      <c r="N147" s="109"/>
    </row>
    <row r="148" spans="1:14">
      <c r="A148" s="35" t="s">
        <v>231</v>
      </c>
      <c r="B148" s="36">
        <f t="shared" si="2"/>
        <v>0.20833333333333304</v>
      </c>
      <c r="C148" s="37"/>
      <c r="D148" s="42"/>
      <c r="E148" s="38">
        <v>0.79166666666666696</v>
      </c>
      <c r="F148" s="38">
        <v>3.125E-2</v>
      </c>
      <c r="G148" s="36">
        <v>3.125E-2</v>
      </c>
      <c r="I148" s="103"/>
      <c r="J148" s="102">
        <v>0.20833333333333334</v>
      </c>
      <c r="K148" s="41"/>
      <c r="L148" s="108"/>
      <c r="M148" s="109"/>
      <c r="N148" s="109"/>
    </row>
    <row r="149" spans="1:14">
      <c r="A149" s="35" t="s">
        <v>232</v>
      </c>
      <c r="B149" s="36">
        <f t="shared" si="2"/>
        <v>0.20833333333333237</v>
      </c>
      <c r="C149" s="37"/>
      <c r="D149" s="42"/>
      <c r="E149" s="38">
        <v>0.812500000000001</v>
      </c>
      <c r="F149" s="38">
        <v>5.2083333333333336E-2</v>
      </c>
      <c r="G149" s="36">
        <v>3.125E-2</v>
      </c>
      <c r="I149" s="103"/>
      <c r="J149" s="102">
        <v>0.20833333333333334</v>
      </c>
      <c r="K149" s="41"/>
      <c r="L149" s="108"/>
      <c r="M149" s="109"/>
      <c r="N149" s="109"/>
    </row>
    <row r="150" spans="1:14">
      <c r="A150" s="35" t="s">
        <v>233</v>
      </c>
      <c r="B150" s="36">
        <f t="shared" si="2"/>
        <v>0.375</v>
      </c>
      <c r="C150" s="37">
        <v>0.22916666666666666</v>
      </c>
      <c r="D150" s="37">
        <v>0.63541666666666663</v>
      </c>
      <c r="E150" s="38"/>
      <c r="F150" s="39"/>
      <c r="G150" s="36">
        <v>3.125E-2</v>
      </c>
      <c r="I150" s="102">
        <v>0.23958333333333334</v>
      </c>
      <c r="J150" s="102">
        <v>0.13541666666666666</v>
      </c>
      <c r="K150" s="41"/>
      <c r="L150" s="108"/>
      <c r="M150" s="109"/>
      <c r="N150" s="109"/>
    </row>
    <row r="151" spans="1:14">
      <c r="A151" s="35" t="s">
        <v>234</v>
      </c>
      <c r="B151" s="36">
        <f t="shared" si="2"/>
        <v>0.375</v>
      </c>
      <c r="C151" s="37">
        <v>0.25</v>
      </c>
      <c r="D151" s="37">
        <v>0.65625</v>
      </c>
      <c r="E151" s="38"/>
      <c r="F151" s="39"/>
      <c r="G151" s="36">
        <v>3.125E-2</v>
      </c>
      <c r="I151" s="102">
        <v>0.21875</v>
      </c>
      <c r="J151" s="102">
        <v>0.15625</v>
      </c>
      <c r="K151" s="41"/>
      <c r="L151" s="108"/>
      <c r="M151" s="109"/>
      <c r="N151" s="109"/>
    </row>
    <row r="152" spans="1:14">
      <c r="A152" s="35" t="s">
        <v>235</v>
      </c>
      <c r="B152" s="36">
        <f t="shared" si="2"/>
        <v>0.37500000000000006</v>
      </c>
      <c r="C152" s="37">
        <v>0.27083333333333298</v>
      </c>
      <c r="D152" s="37">
        <v>0.67708333333333304</v>
      </c>
      <c r="E152" s="38"/>
      <c r="F152" s="39"/>
      <c r="G152" s="36">
        <v>3.125E-2</v>
      </c>
      <c r="I152" s="102">
        <v>0.19791666666666666</v>
      </c>
      <c r="J152" s="102">
        <v>0.17708333333333334</v>
      </c>
      <c r="K152" s="41"/>
      <c r="L152" s="108"/>
      <c r="M152" s="109"/>
      <c r="N152" s="109"/>
    </row>
    <row r="153" spans="1:14">
      <c r="A153" s="35" t="s">
        <v>236</v>
      </c>
      <c r="B153" s="36">
        <f t="shared" si="2"/>
        <v>0.37499999999999994</v>
      </c>
      <c r="C153" s="37">
        <v>0.29166666666666702</v>
      </c>
      <c r="D153" s="37">
        <v>0.69791666666666696</v>
      </c>
      <c r="E153" s="38"/>
      <c r="F153" s="39"/>
      <c r="G153" s="36">
        <v>3.125E-2</v>
      </c>
      <c r="I153" s="102">
        <v>0.17708333333333334</v>
      </c>
      <c r="J153" s="102">
        <v>0.19791666666666666</v>
      </c>
      <c r="K153" s="41"/>
      <c r="L153" s="108"/>
      <c r="M153" s="109"/>
      <c r="N153" s="109"/>
    </row>
    <row r="154" spans="1:14">
      <c r="A154" s="35" t="s">
        <v>237</v>
      </c>
      <c r="B154" s="36">
        <f t="shared" si="2"/>
        <v>0.375</v>
      </c>
      <c r="C154" s="37">
        <v>0.3125</v>
      </c>
      <c r="D154" s="37">
        <v>0.71875</v>
      </c>
      <c r="E154" s="38"/>
      <c r="F154" s="39"/>
      <c r="G154" s="36">
        <v>3.125E-2</v>
      </c>
      <c r="I154" s="102">
        <v>0.15625</v>
      </c>
      <c r="J154" s="102">
        <v>0.21875</v>
      </c>
      <c r="K154" s="41"/>
      <c r="L154" s="108"/>
      <c r="M154" s="109"/>
      <c r="N154" s="109"/>
    </row>
    <row r="155" spans="1:14">
      <c r="A155" s="35" t="s">
        <v>238</v>
      </c>
      <c r="B155" s="36">
        <f t="shared" si="2"/>
        <v>0.37500000000000006</v>
      </c>
      <c r="C155" s="37">
        <v>0.33333333333333398</v>
      </c>
      <c r="D155" s="37">
        <v>0.73958333333333404</v>
      </c>
      <c r="E155" s="38"/>
      <c r="F155" s="39"/>
      <c r="G155" s="36">
        <v>3.125E-2</v>
      </c>
      <c r="I155" s="102">
        <v>0.13541666666666666</v>
      </c>
      <c r="J155" s="102">
        <v>0.23958333333333334</v>
      </c>
      <c r="K155" s="41"/>
      <c r="L155" s="108"/>
      <c r="M155" s="109"/>
      <c r="N155" s="109"/>
    </row>
    <row r="156" spans="1:14">
      <c r="A156" s="35" t="s">
        <v>239</v>
      </c>
      <c r="B156" s="36">
        <f t="shared" si="2"/>
        <v>0.37499999999999994</v>
      </c>
      <c r="C156" s="37">
        <v>0.35416666666666669</v>
      </c>
      <c r="D156" s="37">
        <v>0.76041666666666663</v>
      </c>
      <c r="E156" s="38"/>
      <c r="F156" s="39"/>
      <c r="G156" s="36">
        <v>3.125E-2</v>
      </c>
      <c r="I156" s="102">
        <v>0.11458333333333333</v>
      </c>
      <c r="J156" s="102">
        <v>0.26041666666666669</v>
      </c>
      <c r="K156" s="41"/>
      <c r="L156" s="108"/>
      <c r="M156" s="109"/>
      <c r="N156" s="109"/>
    </row>
    <row r="157" spans="1:14">
      <c r="A157" s="35" t="s">
        <v>240</v>
      </c>
      <c r="B157" s="36">
        <f>IF(D157="",IF(#REF!&lt;F157,F157-#REF!-G157,F157-#REF!+1-G157),IF(D157&lt;E157,E157-D157-G157,E157-D157+1-G157))</f>
        <v>0.375000000000001</v>
      </c>
      <c r="C157" s="37"/>
      <c r="D157" s="37">
        <v>0.375</v>
      </c>
      <c r="E157" s="38">
        <v>0.781250000000001</v>
      </c>
      <c r="F157" s="39"/>
      <c r="G157" s="36">
        <v>3.125E-2</v>
      </c>
      <c r="I157" s="102">
        <v>9.375E-2</v>
      </c>
      <c r="J157" s="102">
        <v>0.28125</v>
      </c>
      <c r="K157" s="41"/>
      <c r="L157" s="108"/>
      <c r="M157" s="109"/>
      <c r="N157" s="109"/>
    </row>
    <row r="158" spans="1:14">
      <c r="A158" s="35" t="s">
        <v>241</v>
      </c>
      <c r="B158" s="36">
        <f>IF(D158="",IF(#REF!&lt;F158,F158-#REF!-G158,F158-#REF!+1-G158),IF(D158&lt;E158,E158-D158-G158,E158-D158+1-G158))</f>
        <v>0.37499999999999994</v>
      </c>
      <c r="C158" s="37"/>
      <c r="D158" s="37">
        <v>0.41666666666666702</v>
      </c>
      <c r="E158" s="38">
        <v>0.82291666666666696</v>
      </c>
      <c r="F158" s="39"/>
      <c r="G158" s="36">
        <v>3.125E-2</v>
      </c>
      <c r="I158" s="102">
        <v>8.3333333333333329E-2</v>
      </c>
      <c r="J158" s="102">
        <v>0.29166666666666669</v>
      </c>
      <c r="K158" s="41"/>
      <c r="L158" s="108"/>
      <c r="M158" s="109"/>
      <c r="N158" s="109"/>
    </row>
    <row r="159" spans="1:14">
      <c r="A159" s="35" t="s">
        <v>242</v>
      </c>
      <c r="B159" s="36">
        <f>IF(D159="",IF(#REF!&lt;F159,F159-#REF!-G159,F159-#REF!+1-G159),IF(D159&lt;E159,E159-D159-G159,E159-D159+1-G159))</f>
        <v>0.37500000000000006</v>
      </c>
      <c r="C159" s="37"/>
      <c r="D159" s="37">
        <v>0.45833333333333398</v>
      </c>
      <c r="E159" s="38">
        <v>0.86458333333333404</v>
      </c>
      <c r="F159" s="39"/>
      <c r="G159" s="36">
        <v>3.125E-2</v>
      </c>
      <c r="I159" s="103"/>
      <c r="J159" s="102">
        <v>0.375</v>
      </c>
      <c r="K159" s="41"/>
      <c r="L159" s="108"/>
      <c r="M159" s="109"/>
      <c r="N159" s="109"/>
    </row>
    <row r="160" spans="1:14">
      <c r="A160" s="35" t="s">
        <v>243</v>
      </c>
      <c r="B160" s="36">
        <f t="shared" si="2"/>
        <v>0.375000000000001</v>
      </c>
      <c r="C160" s="37"/>
      <c r="D160" s="42"/>
      <c r="E160" s="38">
        <v>0.5</v>
      </c>
      <c r="F160" s="38">
        <v>0.906250000000001</v>
      </c>
      <c r="G160" s="36">
        <v>3.125E-2</v>
      </c>
      <c r="I160" s="103"/>
      <c r="J160" s="102">
        <v>0.375</v>
      </c>
      <c r="K160" s="41"/>
      <c r="L160" s="108"/>
      <c r="M160" s="109"/>
      <c r="N160" s="109"/>
    </row>
    <row r="161" spans="1:14">
      <c r="A161" s="35" t="s">
        <v>244</v>
      </c>
      <c r="B161" s="36">
        <f t="shared" si="2"/>
        <v>0.375</v>
      </c>
      <c r="C161" s="37"/>
      <c r="D161" s="42"/>
      <c r="E161" s="38">
        <v>0.52083333333333404</v>
      </c>
      <c r="F161" s="38">
        <v>0.92708333333333404</v>
      </c>
      <c r="G161" s="36">
        <v>3.125E-2</v>
      </c>
      <c r="I161" s="103"/>
      <c r="J161" s="102">
        <v>0.375</v>
      </c>
      <c r="K161" s="41"/>
      <c r="L161" s="108"/>
      <c r="M161" s="109"/>
      <c r="N161" s="109"/>
    </row>
    <row r="162" spans="1:14">
      <c r="A162" s="35" t="s">
        <v>245</v>
      </c>
      <c r="B162" s="36">
        <f t="shared" si="2"/>
        <v>0.375000000000001</v>
      </c>
      <c r="C162" s="37"/>
      <c r="D162" s="42"/>
      <c r="E162" s="38">
        <v>0.54166666666666696</v>
      </c>
      <c r="F162" s="38">
        <v>0.94791666666666796</v>
      </c>
      <c r="G162" s="36">
        <v>3.125E-2</v>
      </c>
      <c r="I162" s="103"/>
      <c r="J162" s="102">
        <v>0.375</v>
      </c>
      <c r="K162" s="41"/>
      <c r="L162" s="108"/>
      <c r="M162" s="109"/>
      <c r="N162" s="109"/>
    </row>
    <row r="163" spans="1:14">
      <c r="A163" s="35" t="s">
        <v>246</v>
      </c>
      <c r="B163" s="36">
        <f t="shared" si="2"/>
        <v>0.375</v>
      </c>
      <c r="C163" s="37"/>
      <c r="D163" s="42"/>
      <c r="E163" s="38">
        <v>0.5625</v>
      </c>
      <c r="F163" s="38">
        <v>0.96875</v>
      </c>
      <c r="G163" s="36">
        <v>3.125E-2</v>
      </c>
      <c r="I163" s="103"/>
      <c r="J163" s="102">
        <v>0.375</v>
      </c>
      <c r="K163" s="41"/>
      <c r="L163" s="108"/>
      <c r="M163" s="109"/>
      <c r="N163" s="109"/>
    </row>
    <row r="164" spans="1:14">
      <c r="A164" s="35" t="s">
        <v>247</v>
      </c>
      <c r="B164" s="36">
        <f t="shared" si="2"/>
        <v>0.375</v>
      </c>
      <c r="C164" s="37"/>
      <c r="D164" s="42"/>
      <c r="E164" s="38">
        <v>0.58333333333333404</v>
      </c>
      <c r="F164" s="38">
        <v>0.98958333333333404</v>
      </c>
      <c r="G164" s="36">
        <v>3.125E-2</v>
      </c>
      <c r="I164" s="103"/>
      <c r="J164" s="102">
        <v>0.375</v>
      </c>
      <c r="K164" s="41"/>
      <c r="L164" s="108"/>
      <c r="M164" s="109"/>
      <c r="N164" s="109"/>
    </row>
    <row r="165" spans="1:14">
      <c r="A165" s="35" t="s">
        <v>248</v>
      </c>
      <c r="B165" s="36">
        <f t="shared" si="2"/>
        <v>0.37499999999999967</v>
      </c>
      <c r="C165" s="37"/>
      <c r="D165" s="42"/>
      <c r="E165" s="38">
        <v>0.60416666666666696</v>
      </c>
      <c r="F165" s="38">
        <v>1.0416666666666666E-2</v>
      </c>
      <c r="G165" s="36">
        <v>3.125E-2</v>
      </c>
      <c r="I165" s="103"/>
      <c r="J165" s="102">
        <v>0.375</v>
      </c>
      <c r="K165" s="41"/>
      <c r="L165" s="108"/>
      <c r="M165" s="109"/>
      <c r="N165" s="109"/>
    </row>
    <row r="166" spans="1:14">
      <c r="A166" s="35" t="s">
        <v>249</v>
      </c>
      <c r="B166" s="36">
        <f t="shared" si="2"/>
        <v>0.375</v>
      </c>
      <c r="C166" s="37"/>
      <c r="D166" s="42"/>
      <c r="E166" s="38">
        <v>0.625</v>
      </c>
      <c r="F166" s="38">
        <v>3.125E-2</v>
      </c>
      <c r="G166" s="36">
        <v>3.125E-2</v>
      </c>
      <c r="I166" s="103"/>
      <c r="J166" s="102">
        <v>0.375</v>
      </c>
      <c r="K166" s="41"/>
      <c r="L166" s="108"/>
      <c r="M166" s="109"/>
      <c r="N166" s="109"/>
    </row>
    <row r="167" spans="1:14">
      <c r="A167" s="35" t="s">
        <v>250</v>
      </c>
      <c r="B167" s="36">
        <f t="shared" si="2"/>
        <v>0.37499999999999933</v>
      </c>
      <c r="C167" s="37"/>
      <c r="D167" s="42"/>
      <c r="E167" s="38">
        <v>0.64583333333333404</v>
      </c>
      <c r="F167" s="38">
        <v>5.2083333333333336E-2</v>
      </c>
      <c r="G167" s="36">
        <v>3.125E-2</v>
      </c>
      <c r="I167" s="103"/>
      <c r="J167" s="102">
        <v>0.375</v>
      </c>
      <c r="K167" s="41"/>
      <c r="L167" s="108"/>
      <c r="M167" s="109"/>
      <c r="N167" s="109"/>
    </row>
    <row r="168" spans="1:14">
      <c r="A168" s="35" t="s">
        <v>251</v>
      </c>
      <c r="B168" s="36">
        <f t="shared" si="2"/>
        <v>0.37499999999999967</v>
      </c>
      <c r="C168" s="37"/>
      <c r="D168" s="42"/>
      <c r="E168" s="38">
        <v>0.66666666666666696</v>
      </c>
      <c r="F168" s="38">
        <v>7.2916666666666671E-2</v>
      </c>
      <c r="G168" s="36">
        <v>3.125E-2</v>
      </c>
      <c r="I168" s="103"/>
      <c r="J168" s="102">
        <v>0.375</v>
      </c>
      <c r="K168" s="41"/>
      <c r="L168" s="108"/>
      <c r="M168" s="109"/>
      <c r="N168" s="109"/>
    </row>
    <row r="169" spans="1:14">
      <c r="A169" s="35" t="s">
        <v>252</v>
      </c>
      <c r="B169" s="36">
        <f t="shared" si="2"/>
        <v>0.37499999999999933</v>
      </c>
      <c r="C169" s="37"/>
      <c r="D169" s="42"/>
      <c r="E169" s="38">
        <v>0.70833333333333404</v>
      </c>
      <c r="F169" s="38">
        <v>0.11458333333333333</v>
      </c>
      <c r="G169" s="36">
        <v>3.125E-2</v>
      </c>
      <c r="I169" s="103"/>
      <c r="J169" s="102">
        <v>0.375</v>
      </c>
      <c r="K169" s="41"/>
      <c r="L169" s="108"/>
      <c r="M169" s="109"/>
      <c r="N169" s="109"/>
    </row>
    <row r="170" spans="1:14">
      <c r="A170" s="35" t="s">
        <v>253</v>
      </c>
      <c r="B170" s="36">
        <f t="shared" si="2"/>
        <v>0.374999999999999</v>
      </c>
      <c r="C170" s="37"/>
      <c r="D170" s="42"/>
      <c r="E170" s="38">
        <v>0.750000000000001</v>
      </c>
      <c r="F170" s="38">
        <v>0.15625</v>
      </c>
      <c r="G170" s="36">
        <v>3.125E-2</v>
      </c>
      <c r="I170" s="103"/>
      <c r="J170" s="102">
        <v>0.375</v>
      </c>
      <c r="K170" s="41"/>
      <c r="L170" s="108"/>
      <c r="M170" s="109"/>
      <c r="N170" s="109"/>
    </row>
    <row r="171" spans="1:14">
      <c r="A171" s="35" t="s">
        <v>254</v>
      </c>
      <c r="B171" s="36">
        <f t="shared" si="2"/>
        <v>0.37499999999999967</v>
      </c>
      <c r="C171" s="37"/>
      <c r="D171" s="42"/>
      <c r="E171" s="38">
        <v>0.79166666666666696</v>
      </c>
      <c r="F171" s="38">
        <v>0.19791666666666666</v>
      </c>
      <c r="G171" s="36">
        <v>3.125E-2</v>
      </c>
      <c r="I171" s="103"/>
      <c r="J171" s="102">
        <v>0.375</v>
      </c>
      <c r="K171" s="41"/>
      <c r="L171" s="108"/>
      <c r="M171" s="109"/>
      <c r="N171" s="109"/>
    </row>
    <row r="172" spans="1:14">
      <c r="A172" s="35" t="s">
        <v>255</v>
      </c>
      <c r="B172" s="36">
        <f t="shared" si="2"/>
        <v>0.37499999999999933</v>
      </c>
      <c r="C172" s="37"/>
      <c r="D172" s="42"/>
      <c r="E172" s="38">
        <v>0.83333333333333404</v>
      </c>
      <c r="F172" s="38">
        <v>0.23958333333333334</v>
      </c>
      <c r="G172" s="36">
        <v>3.125E-2</v>
      </c>
      <c r="I172" s="103"/>
      <c r="J172" s="102">
        <v>0.375</v>
      </c>
      <c r="K172" s="41"/>
      <c r="L172" s="108"/>
      <c r="M172" s="109"/>
      <c r="N172" s="109"/>
    </row>
    <row r="173" spans="1:14">
      <c r="A173" s="35" t="s">
        <v>256</v>
      </c>
      <c r="B173" s="36">
        <f t="shared" si="2"/>
        <v>0.375</v>
      </c>
      <c r="C173" s="37"/>
      <c r="D173" s="42"/>
      <c r="E173" s="38">
        <v>0.875</v>
      </c>
      <c r="F173" s="38">
        <v>0.28125</v>
      </c>
      <c r="G173" s="36">
        <v>3.125E-2</v>
      </c>
      <c r="I173" s="103"/>
      <c r="J173" s="102">
        <v>0.375</v>
      </c>
      <c r="K173" s="41"/>
      <c r="L173" s="108"/>
      <c r="M173" s="109"/>
      <c r="N173" s="109"/>
    </row>
    <row r="174" spans="1:14">
      <c r="A174" s="35" t="s">
        <v>257</v>
      </c>
      <c r="B174" s="36">
        <f t="shared" si="2"/>
        <v>0.375</v>
      </c>
      <c r="C174" s="37"/>
      <c r="D174" s="42"/>
      <c r="E174" s="38">
        <v>0.91666666666666663</v>
      </c>
      <c r="F174" s="38">
        <v>0.32291666666666669</v>
      </c>
      <c r="G174" s="36">
        <v>3.125E-2</v>
      </c>
      <c r="I174" s="103"/>
      <c r="J174" s="102">
        <v>0.375</v>
      </c>
      <c r="K174" s="41"/>
      <c r="L174" s="108"/>
      <c r="M174" s="109"/>
      <c r="N174" s="109"/>
    </row>
    <row r="175" spans="1:14">
      <c r="A175" s="35" t="s">
        <v>258</v>
      </c>
      <c r="B175" s="36">
        <f t="shared" si="2"/>
        <v>0.41666666666666669</v>
      </c>
      <c r="C175" s="37">
        <v>0.29166666666666669</v>
      </c>
      <c r="D175" s="37">
        <v>0.73958333333333337</v>
      </c>
      <c r="E175" s="38"/>
      <c r="F175" s="39"/>
      <c r="G175" s="36">
        <v>3.125E-2</v>
      </c>
      <c r="I175" s="102">
        <v>0.20833333333333334</v>
      </c>
      <c r="J175" s="102">
        <v>0.20833333333333334</v>
      </c>
      <c r="K175" s="41"/>
      <c r="L175" s="108"/>
      <c r="M175" s="109"/>
      <c r="N175" s="109"/>
    </row>
    <row r="176" spans="1:14">
      <c r="A176" s="35" t="s">
        <v>259</v>
      </c>
      <c r="B176" s="36">
        <f t="shared" si="2"/>
        <v>0.41666666666666669</v>
      </c>
      <c r="C176" s="37">
        <v>0.33333333333333331</v>
      </c>
      <c r="D176" s="37">
        <v>0.78125</v>
      </c>
      <c r="E176" s="38"/>
      <c r="F176" s="39"/>
      <c r="G176" s="36">
        <v>3.125E-2</v>
      </c>
      <c r="I176" s="102">
        <v>0.16666666666666666</v>
      </c>
      <c r="J176" s="102">
        <v>0.25</v>
      </c>
      <c r="K176" s="41"/>
      <c r="L176" s="108"/>
      <c r="M176" s="109"/>
      <c r="N176" s="109"/>
    </row>
    <row r="177" spans="1:15">
      <c r="A177" s="35" t="s">
        <v>260</v>
      </c>
      <c r="B177" s="36">
        <f>IF(D177="",IF(#REF!&lt;F177,F177-#REF!-G177,F177-#REF!+1-G177),IF(D177&lt;E177,E177-D177-G177,E177-D177+1-G177))</f>
        <v>0.41666666666666669</v>
      </c>
      <c r="C177" s="42"/>
      <c r="D177" s="37">
        <v>0.41666666666666669</v>
      </c>
      <c r="E177" s="38">
        <v>0.86458333333333337</v>
      </c>
      <c r="F177" s="39"/>
      <c r="G177" s="36">
        <v>3.125E-2</v>
      </c>
      <c r="I177" s="103"/>
      <c r="J177" s="102">
        <v>0.41666666666666669</v>
      </c>
      <c r="K177" s="41"/>
      <c r="L177" s="108"/>
      <c r="M177" s="109"/>
      <c r="N177" s="109"/>
    </row>
    <row r="178" spans="1:15">
      <c r="A178" s="35" t="s">
        <v>261</v>
      </c>
      <c r="B178" s="36">
        <f>IF(D178="",IF(#REF!&lt;F178,F178-#REF!-G178,F178-#REF!+1-G178),IF(D178&lt;E178,E178-D178-G178,E178-D178+1-G178))</f>
        <v>0.41666666666666669</v>
      </c>
      <c r="C178" s="42"/>
      <c r="D178" s="37">
        <v>0.45833333333333331</v>
      </c>
      <c r="E178" s="38">
        <v>0.90625</v>
      </c>
      <c r="F178" s="39"/>
      <c r="G178" s="36">
        <v>3.125E-2</v>
      </c>
      <c r="I178" s="103"/>
      <c r="J178" s="102">
        <v>0.41666666666666669</v>
      </c>
      <c r="K178" s="41"/>
      <c r="L178" s="108"/>
      <c r="M178" s="109"/>
      <c r="N178" s="109"/>
    </row>
    <row r="179" spans="1:15">
      <c r="A179" s="35" t="s">
        <v>262</v>
      </c>
      <c r="B179" s="36">
        <f t="shared" si="2"/>
        <v>0.41666666666666663</v>
      </c>
      <c r="C179" s="42"/>
      <c r="D179" s="42"/>
      <c r="E179" s="38">
        <v>0.5</v>
      </c>
      <c r="F179" s="38">
        <v>0.94791666666666663</v>
      </c>
      <c r="G179" s="36">
        <v>3.125E-2</v>
      </c>
      <c r="I179" s="103"/>
      <c r="J179" s="102">
        <v>0.41666666666666669</v>
      </c>
      <c r="K179" s="41"/>
      <c r="L179" s="108"/>
      <c r="M179" s="109"/>
      <c r="N179" s="109"/>
    </row>
    <row r="180" spans="1:15">
      <c r="A180" s="35" t="s">
        <v>263</v>
      </c>
      <c r="B180" s="36">
        <f t="shared" si="2"/>
        <v>0.41666666666666696</v>
      </c>
      <c r="C180" s="37"/>
      <c r="D180" s="42"/>
      <c r="E180" s="38">
        <v>0.58333333333333304</v>
      </c>
      <c r="F180" s="38">
        <v>3.125E-2</v>
      </c>
      <c r="G180" s="36">
        <v>3.125E-2</v>
      </c>
      <c r="I180" s="103"/>
      <c r="J180" s="102">
        <v>0.41666666666666669</v>
      </c>
      <c r="K180" s="41"/>
      <c r="L180" s="108"/>
      <c r="M180" s="109"/>
      <c r="N180" s="109"/>
    </row>
    <row r="181" spans="1:15">
      <c r="A181" s="35" t="s">
        <v>264</v>
      </c>
      <c r="B181" s="36">
        <f t="shared" si="2"/>
        <v>0.41666666666666663</v>
      </c>
      <c r="C181" s="37"/>
      <c r="D181" s="42"/>
      <c r="E181" s="38">
        <v>0.625</v>
      </c>
      <c r="F181" s="38">
        <v>7.2916666666666671E-2</v>
      </c>
      <c r="G181" s="36">
        <v>3.125E-2</v>
      </c>
      <c r="I181" s="103"/>
      <c r="J181" s="102">
        <v>0.41666666666666669</v>
      </c>
      <c r="K181" s="41"/>
      <c r="L181" s="108"/>
      <c r="M181" s="109"/>
      <c r="N181" s="109"/>
    </row>
    <row r="182" spans="1:15">
      <c r="A182" s="35" t="s">
        <v>265</v>
      </c>
      <c r="B182" s="36">
        <f t="shared" si="2"/>
        <v>0.41666666666666641</v>
      </c>
      <c r="C182" s="37"/>
      <c r="D182" s="42"/>
      <c r="E182" s="38">
        <v>0.79166666666666696</v>
      </c>
      <c r="F182" s="38">
        <v>0.23958333333333334</v>
      </c>
      <c r="G182" s="36">
        <v>3.125E-2</v>
      </c>
      <c r="I182" s="103"/>
      <c r="J182" s="102">
        <v>0.41666666666666669</v>
      </c>
      <c r="K182" s="41"/>
      <c r="L182" s="108"/>
      <c r="M182" s="109"/>
      <c r="N182" s="109"/>
    </row>
    <row r="183" spans="1:15">
      <c r="A183" s="35" t="s">
        <v>266</v>
      </c>
      <c r="B183" s="36">
        <f t="shared" si="2"/>
        <v>0.41666666666666596</v>
      </c>
      <c r="C183" s="37"/>
      <c r="D183" s="42"/>
      <c r="E183" s="38">
        <v>0.83333333333333404</v>
      </c>
      <c r="F183" s="38">
        <v>0.28125</v>
      </c>
      <c r="G183" s="36">
        <v>3.125E-2</v>
      </c>
      <c r="I183" s="103"/>
      <c r="J183" s="102">
        <v>0.41666666666666669</v>
      </c>
      <c r="K183" s="41"/>
      <c r="L183" s="108"/>
      <c r="M183" s="109"/>
      <c r="N183" s="109"/>
    </row>
    <row r="184" spans="1:15">
      <c r="A184" s="35" t="s">
        <v>267</v>
      </c>
      <c r="B184" s="36">
        <f>IF(D184="",IF(#REF!&lt;F184,F184-#REF!-G184,F184-#REF!+1-G184),IF(D184&lt;E184,E184-D184-G184,E184-D184+1-G184))</f>
        <v>0.41666666666666669</v>
      </c>
      <c r="C184" s="37"/>
      <c r="D184" s="37">
        <v>0.41666666666666669</v>
      </c>
      <c r="E184" s="38">
        <v>0.89583333333333337</v>
      </c>
      <c r="F184" s="39"/>
      <c r="G184" s="36">
        <v>6.25E-2</v>
      </c>
      <c r="I184" s="103"/>
      <c r="J184" s="102">
        <v>0.41666666666666669</v>
      </c>
      <c r="K184" s="41"/>
      <c r="L184" s="108"/>
      <c r="M184" s="109"/>
      <c r="N184" s="109"/>
    </row>
    <row r="185" spans="1:15">
      <c r="A185" s="35" t="s">
        <v>268</v>
      </c>
      <c r="B185" s="36">
        <f>IF(D185="",IF(#REF!&lt;F185,F185-#REF!-G185,F185-#REF!+1-G185),IF(D185&lt;E185,E185-D185-G185,E185-D185+1-G185))</f>
        <v>0.41666666666666702</v>
      </c>
      <c r="C185" s="37"/>
      <c r="D185" s="37">
        <v>0.45833333333333298</v>
      </c>
      <c r="E185" s="38">
        <v>0.9375</v>
      </c>
      <c r="F185" s="39"/>
      <c r="G185" s="36">
        <v>6.25E-2</v>
      </c>
      <c r="I185" s="103"/>
      <c r="J185" s="102">
        <v>0.41666666666666669</v>
      </c>
      <c r="K185" s="41"/>
      <c r="L185" s="108"/>
      <c r="M185" s="109"/>
      <c r="N185" s="109"/>
    </row>
    <row r="186" spans="1:15">
      <c r="A186" s="35" t="s">
        <v>269</v>
      </c>
      <c r="B186" s="36">
        <f>IF(E186&lt;F186,F186-E186,F186-E186+1)+IF(C186&lt;D186,D186-C186,D186-C186+1)-G186</f>
        <v>0.33333333333333331</v>
      </c>
      <c r="C186" s="37">
        <v>0.27083333333333331</v>
      </c>
      <c r="D186" s="37">
        <v>0.55208333333333337</v>
      </c>
      <c r="E186" s="38">
        <v>0.70833333333333337</v>
      </c>
      <c r="F186" s="38">
        <v>0.79166666666666663</v>
      </c>
      <c r="G186" s="36">
        <v>3.125E-2</v>
      </c>
      <c r="I186" s="110">
        <v>0.22916666666666669</v>
      </c>
      <c r="J186" s="110">
        <v>0.10416666666666663</v>
      </c>
      <c r="K186" s="41"/>
      <c r="L186" s="108"/>
      <c r="M186" s="109"/>
      <c r="N186" s="109"/>
      <c r="O186" s="40"/>
    </row>
    <row r="187" spans="1:15">
      <c r="A187" s="35" t="s">
        <v>270</v>
      </c>
      <c r="B187" s="36">
        <f t="shared" ref="B187:B210" si="3">IF(E187&lt;F187,F187-E187,F187-E187+1)+IF(C187&lt;D187,D187-C187,D187-C187+1)-G187</f>
        <v>0.33333333333333326</v>
      </c>
      <c r="C187" s="37">
        <v>0.28125</v>
      </c>
      <c r="D187" s="37">
        <v>0.5625</v>
      </c>
      <c r="E187" s="38">
        <v>0.70833333333333337</v>
      </c>
      <c r="F187" s="38">
        <v>0.79166666666666663</v>
      </c>
      <c r="G187" s="36">
        <v>3.125E-2</v>
      </c>
      <c r="I187" s="110">
        <v>0.21875</v>
      </c>
      <c r="J187" s="110">
        <v>0.11458333333333326</v>
      </c>
      <c r="K187" s="41"/>
      <c r="L187" s="108"/>
      <c r="M187" s="109"/>
      <c r="N187" s="109"/>
      <c r="O187" s="40"/>
    </row>
    <row r="188" spans="1:15">
      <c r="A188" s="35" t="s">
        <v>271</v>
      </c>
      <c r="B188" s="36">
        <f t="shared" si="3"/>
        <v>0.3333333333333332</v>
      </c>
      <c r="C188" s="37">
        <v>0.29166666666666702</v>
      </c>
      <c r="D188" s="37">
        <v>0.57291666666666696</v>
      </c>
      <c r="E188" s="38">
        <v>0.70833333333333337</v>
      </c>
      <c r="F188" s="38">
        <v>0.79166666666666663</v>
      </c>
      <c r="G188" s="36">
        <v>3.125E-2</v>
      </c>
      <c r="I188" s="110">
        <v>0.20833333333333298</v>
      </c>
      <c r="J188" s="110">
        <v>0.12500000000000022</v>
      </c>
      <c r="K188" s="41"/>
      <c r="L188" s="108"/>
      <c r="M188" s="109"/>
      <c r="N188" s="109"/>
      <c r="O188" s="40"/>
    </row>
    <row r="189" spans="1:15">
      <c r="A189" s="35" t="s">
        <v>272</v>
      </c>
      <c r="B189" s="36">
        <f t="shared" si="3"/>
        <v>0.33333333333333331</v>
      </c>
      <c r="C189" s="37">
        <v>0.30208333333333298</v>
      </c>
      <c r="D189" s="37">
        <v>0.58333333333333304</v>
      </c>
      <c r="E189" s="38">
        <v>0.70833333333333337</v>
      </c>
      <c r="F189" s="38">
        <v>0.79166666666666663</v>
      </c>
      <c r="G189" s="36">
        <v>3.125E-2</v>
      </c>
      <c r="I189" s="110">
        <v>0.19791666666666702</v>
      </c>
      <c r="J189" s="110">
        <v>0.1354166666666663</v>
      </c>
      <c r="K189" s="41"/>
      <c r="L189" s="108"/>
      <c r="M189" s="109"/>
      <c r="N189" s="109"/>
      <c r="O189" s="40"/>
    </row>
    <row r="190" spans="1:15">
      <c r="A190" s="35" t="s">
        <v>273</v>
      </c>
      <c r="B190" s="36">
        <f t="shared" si="3"/>
        <v>0.33333333333333337</v>
      </c>
      <c r="C190" s="37">
        <v>0.3125</v>
      </c>
      <c r="D190" s="37">
        <v>0.59375</v>
      </c>
      <c r="E190" s="38">
        <v>0.71875</v>
      </c>
      <c r="F190" s="38">
        <v>0.80208333333333337</v>
      </c>
      <c r="G190" s="36">
        <v>3.125E-2</v>
      </c>
      <c r="I190" s="110">
        <v>0.1875</v>
      </c>
      <c r="J190" s="110">
        <v>0.14583333333333337</v>
      </c>
      <c r="K190" s="41"/>
      <c r="L190" s="108"/>
      <c r="M190" s="109"/>
      <c r="N190" s="109"/>
      <c r="O190" s="40"/>
    </row>
    <row r="191" spans="1:15">
      <c r="A191" s="35" t="s">
        <v>274</v>
      </c>
      <c r="B191" s="36">
        <f t="shared" si="3"/>
        <v>0.33333333333333331</v>
      </c>
      <c r="C191" s="37">
        <v>0.32291666666666702</v>
      </c>
      <c r="D191" s="37">
        <v>0.60416666666666696</v>
      </c>
      <c r="E191" s="38">
        <v>0.72916666666666663</v>
      </c>
      <c r="F191" s="38">
        <v>0.8125</v>
      </c>
      <c r="G191" s="36">
        <v>3.125E-2</v>
      </c>
      <c r="I191" s="110">
        <v>0.17708333333333298</v>
      </c>
      <c r="J191" s="110">
        <v>0.15625000000000033</v>
      </c>
      <c r="K191" s="41"/>
      <c r="L191" s="108"/>
      <c r="M191" s="109"/>
      <c r="N191" s="109"/>
      <c r="O191" s="40"/>
    </row>
    <row r="192" spans="1:15">
      <c r="A192" s="35" t="s">
        <v>275</v>
      </c>
      <c r="B192" s="36">
        <f t="shared" si="3"/>
        <v>0.33333333333333343</v>
      </c>
      <c r="C192" s="37">
        <v>0.33333333333333298</v>
      </c>
      <c r="D192" s="37">
        <v>0.61458333333333304</v>
      </c>
      <c r="E192" s="38">
        <v>0.75</v>
      </c>
      <c r="F192" s="38">
        <v>0.83333333333333337</v>
      </c>
      <c r="G192" s="36">
        <v>3.125E-2</v>
      </c>
      <c r="I192" s="110">
        <v>0.16666666666666702</v>
      </c>
      <c r="J192" s="110">
        <v>0.16666666666666641</v>
      </c>
      <c r="K192" s="41"/>
      <c r="L192" s="108"/>
      <c r="M192" s="109"/>
      <c r="N192" s="109"/>
      <c r="O192" s="40"/>
    </row>
    <row r="193" spans="1:15">
      <c r="A193" s="35" t="s">
        <v>276</v>
      </c>
      <c r="B193" s="36">
        <f t="shared" si="3"/>
        <v>0.33333333333333376</v>
      </c>
      <c r="C193" s="37">
        <v>0.33333333333333298</v>
      </c>
      <c r="D193" s="37">
        <v>0.61458333333333337</v>
      </c>
      <c r="E193" s="38">
        <v>0.79166666666666663</v>
      </c>
      <c r="F193" s="38">
        <v>0.875</v>
      </c>
      <c r="G193" s="36">
        <v>3.125E-2</v>
      </c>
      <c r="I193" s="110">
        <v>0.16666666666666702</v>
      </c>
      <c r="J193" s="110">
        <v>0.16666666666666674</v>
      </c>
      <c r="K193" s="41"/>
      <c r="L193" s="108"/>
      <c r="M193" s="109"/>
      <c r="N193" s="109"/>
      <c r="O193" s="40"/>
    </row>
    <row r="194" spans="1:15">
      <c r="A194" s="35" t="s">
        <v>277</v>
      </c>
      <c r="B194" s="36">
        <f t="shared" si="3"/>
        <v>0.33333333333333337</v>
      </c>
      <c r="C194" s="37">
        <v>0.375</v>
      </c>
      <c r="D194" s="37">
        <v>0.60416666666666663</v>
      </c>
      <c r="E194" s="38">
        <v>0.79166666666666663</v>
      </c>
      <c r="F194" s="38">
        <v>0.92708333333333337</v>
      </c>
      <c r="G194" s="36">
        <v>3.125E-2</v>
      </c>
      <c r="I194" s="110">
        <v>0.125</v>
      </c>
      <c r="J194" s="110">
        <v>0.20833333333333337</v>
      </c>
      <c r="K194" s="41"/>
      <c r="L194" s="108"/>
      <c r="M194" s="109"/>
      <c r="N194" s="109"/>
      <c r="O194" s="40"/>
    </row>
    <row r="195" spans="1:15">
      <c r="A195" s="35" t="s">
        <v>278</v>
      </c>
      <c r="B195" s="36">
        <f t="shared" si="3"/>
        <v>0.33333333333333337</v>
      </c>
      <c r="C195" s="37">
        <v>0.375</v>
      </c>
      <c r="D195" s="37">
        <v>0.61458333333333337</v>
      </c>
      <c r="E195" s="38">
        <v>0.79166666666666663</v>
      </c>
      <c r="F195" s="38">
        <v>0.91666666666666663</v>
      </c>
      <c r="G195" s="36">
        <v>3.125E-2</v>
      </c>
      <c r="I195" s="110">
        <v>0.125</v>
      </c>
      <c r="J195" s="110">
        <v>0.20833333333333337</v>
      </c>
      <c r="K195" s="41"/>
      <c r="L195" s="108"/>
      <c r="M195" s="109"/>
      <c r="N195" s="109"/>
      <c r="O195" s="40"/>
    </row>
    <row r="196" spans="1:15">
      <c r="A196" s="35" t="s">
        <v>279</v>
      </c>
      <c r="B196" s="36">
        <f t="shared" si="3"/>
        <v>0.33333333333333343</v>
      </c>
      <c r="C196" s="37">
        <v>0.39583333333333331</v>
      </c>
      <c r="D196" s="37">
        <v>0.61458333333333337</v>
      </c>
      <c r="E196" s="38">
        <v>0.79166666666666663</v>
      </c>
      <c r="F196" s="38">
        <v>0.9375</v>
      </c>
      <c r="G196" s="36">
        <v>3.125E-2</v>
      </c>
      <c r="I196" s="110">
        <v>0.10416666666666669</v>
      </c>
      <c r="J196" s="110">
        <v>0.22916666666666674</v>
      </c>
      <c r="K196" s="41"/>
      <c r="L196" s="108"/>
      <c r="M196" s="109"/>
      <c r="N196" s="109"/>
      <c r="O196" s="40"/>
    </row>
    <row r="197" spans="1:15">
      <c r="A197" s="35" t="s">
        <v>280</v>
      </c>
      <c r="B197" s="36">
        <f t="shared" si="3"/>
        <v>0.33333333333333343</v>
      </c>
      <c r="C197" s="37">
        <v>0.41666666666666669</v>
      </c>
      <c r="D197" s="37">
        <v>0.61458333333333337</v>
      </c>
      <c r="E197" s="38">
        <v>0.79166666666666663</v>
      </c>
      <c r="F197" s="38">
        <v>0.95833333333333337</v>
      </c>
      <c r="G197" s="36">
        <v>3.125E-2</v>
      </c>
      <c r="I197" s="110">
        <v>8.3333333333333315E-2</v>
      </c>
      <c r="J197" s="110">
        <v>0.25000000000000011</v>
      </c>
      <c r="K197" s="41"/>
      <c r="L197" s="108"/>
      <c r="M197" s="109"/>
      <c r="N197" s="109"/>
      <c r="O197" s="40"/>
    </row>
    <row r="198" spans="1:15">
      <c r="A198" s="35" t="s">
        <v>281</v>
      </c>
      <c r="B198" s="36">
        <f t="shared" si="3"/>
        <v>0.33333333333333331</v>
      </c>
      <c r="C198" s="37">
        <v>0.41666666666666669</v>
      </c>
      <c r="D198" s="37">
        <v>0.625</v>
      </c>
      <c r="E198" s="38">
        <v>0.79166666666666663</v>
      </c>
      <c r="F198" s="38">
        <v>0.94791666666666663</v>
      </c>
      <c r="G198" s="36">
        <v>3.125E-2</v>
      </c>
      <c r="I198" s="110">
        <v>8.3333333333333315E-2</v>
      </c>
      <c r="J198" s="110">
        <v>0.25</v>
      </c>
      <c r="K198" s="41"/>
      <c r="L198" s="108"/>
      <c r="M198" s="109"/>
      <c r="N198" s="109"/>
      <c r="O198" s="40"/>
    </row>
    <row r="199" spans="1:15">
      <c r="A199" s="35" t="s">
        <v>282</v>
      </c>
      <c r="B199" s="36">
        <f t="shared" si="3"/>
        <v>0.33333333333333337</v>
      </c>
      <c r="C199" s="37">
        <v>0.4375</v>
      </c>
      <c r="D199" s="37">
        <v>0.625</v>
      </c>
      <c r="E199" s="38">
        <v>0.79166666666666663</v>
      </c>
      <c r="F199" s="38">
        <v>0.96875</v>
      </c>
      <c r="G199" s="36">
        <v>3.125E-2</v>
      </c>
      <c r="I199" s="110">
        <v>6.25E-2</v>
      </c>
      <c r="J199" s="110">
        <v>0.27083333333333337</v>
      </c>
      <c r="K199" s="41"/>
      <c r="L199" s="108"/>
      <c r="M199" s="109"/>
      <c r="N199" s="109"/>
      <c r="O199" s="40"/>
    </row>
    <row r="200" spans="1:15">
      <c r="A200" s="35" t="s">
        <v>283</v>
      </c>
      <c r="B200" s="36">
        <f t="shared" si="3"/>
        <v>0.33333333333333343</v>
      </c>
      <c r="C200" s="37">
        <v>0.45833333333333331</v>
      </c>
      <c r="D200" s="37">
        <v>0.625</v>
      </c>
      <c r="E200" s="38">
        <v>0.79166666666666663</v>
      </c>
      <c r="F200" s="38">
        <v>0.98958333333333337</v>
      </c>
      <c r="G200" s="36">
        <v>3.125E-2</v>
      </c>
      <c r="I200" s="110">
        <v>4.1666666666666685E-2</v>
      </c>
      <c r="J200" s="110">
        <v>0.29166666666666674</v>
      </c>
      <c r="K200" s="41"/>
      <c r="L200" s="108"/>
      <c r="M200" s="109"/>
      <c r="N200" s="109"/>
      <c r="O200" s="40"/>
    </row>
    <row r="201" spans="1:15">
      <c r="A201" s="35" t="s">
        <v>284</v>
      </c>
      <c r="B201" s="36">
        <f t="shared" si="3"/>
        <v>0.33333333333333337</v>
      </c>
      <c r="C201" s="37">
        <v>0.5</v>
      </c>
      <c r="D201" s="37">
        <v>0.625</v>
      </c>
      <c r="E201" s="38">
        <v>0.75</v>
      </c>
      <c r="F201" s="38">
        <v>0.98958333333333337</v>
      </c>
      <c r="G201" s="36">
        <v>3.125E-2</v>
      </c>
      <c r="I201" s="110">
        <v>0</v>
      </c>
      <c r="J201" s="110">
        <v>0.33333333333333337</v>
      </c>
      <c r="K201" s="41"/>
      <c r="L201" s="108"/>
      <c r="M201" s="109"/>
      <c r="N201" s="109"/>
      <c r="O201" s="40"/>
    </row>
    <row r="202" spans="1:15">
      <c r="A202" s="35" t="s">
        <v>285</v>
      </c>
      <c r="B202" s="36">
        <f t="shared" si="3"/>
        <v>0.33333333333333337</v>
      </c>
      <c r="C202" s="37">
        <v>0.5</v>
      </c>
      <c r="D202" s="37">
        <v>0.625</v>
      </c>
      <c r="E202" s="38">
        <v>0.76041666666666663</v>
      </c>
      <c r="F202" s="38">
        <v>0</v>
      </c>
      <c r="G202" s="36">
        <v>3.125E-2</v>
      </c>
      <c r="I202" s="110">
        <v>0</v>
      </c>
      <c r="J202" s="110">
        <v>0.33333333333333337</v>
      </c>
      <c r="K202" s="41"/>
      <c r="L202" s="108"/>
      <c r="M202" s="109"/>
      <c r="N202" s="109"/>
      <c r="O202" s="40"/>
    </row>
    <row r="203" spans="1:15">
      <c r="A203" s="35" t="s">
        <v>286</v>
      </c>
      <c r="B203" s="36">
        <f t="shared" si="3"/>
        <v>0.33333333333333337</v>
      </c>
      <c r="C203" s="37">
        <v>0.375</v>
      </c>
      <c r="D203" s="37">
        <v>0.58333333333333337</v>
      </c>
      <c r="E203" s="38">
        <v>0.72916666666666663</v>
      </c>
      <c r="F203" s="38">
        <v>0.91666666666666663</v>
      </c>
      <c r="G203" s="36">
        <v>6.25E-2</v>
      </c>
      <c r="I203" s="110">
        <v>0.125</v>
      </c>
      <c r="J203" s="110">
        <v>0.20833333333333337</v>
      </c>
      <c r="K203" s="41"/>
      <c r="L203" s="108"/>
      <c r="M203" s="109"/>
      <c r="N203" s="109"/>
      <c r="O203" s="40"/>
    </row>
    <row r="204" spans="1:15">
      <c r="A204" s="35" t="s">
        <v>287</v>
      </c>
      <c r="B204" s="36">
        <f t="shared" si="3"/>
        <v>0.29166666666666669</v>
      </c>
      <c r="C204" s="37">
        <v>0.33333333333333331</v>
      </c>
      <c r="D204" s="37">
        <v>0.58333333333333337</v>
      </c>
      <c r="E204" s="38">
        <v>0.80208333333333337</v>
      </c>
      <c r="F204" s="38">
        <v>0.875</v>
      </c>
      <c r="G204" s="36">
        <v>3.125E-2</v>
      </c>
      <c r="I204" s="110">
        <v>0.16666666666666669</v>
      </c>
      <c r="J204" s="110">
        <v>0.125</v>
      </c>
      <c r="K204" s="41"/>
      <c r="L204" s="108"/>
      <c r="M204" s="109"/>
      <c r="N204" s="109"/>
      <c r="O204" s="40"/>
    </row>
    <row r="205" spans="1:15">
      <c r="A205" s="35" t="s">
        <v>288</v>
      </c>
      <c r="B205" s="36">
        <f t="shared" si="3"/>
        <v>0.29166666666666663</v>
      </c>
      <c r="C205" s="37">
        <v>0.375</v>
      </c>
      <c r="D205" s="37">
        <v>0.60416666666666663</v>
      </c>
      <c r="E205" s="38">
        <v>0.79166666666666663</v>
      </c>
      <c r="F205" s="38">
        <v>0.88541666666666663</v>
      </c>
      <c r="G205" s="36">
        <v>3.125E-2</v>
      </c>
      <c r="I205" s="110">
        <v>0.125</v>
      </c>
      <c r="J205" s="110">
        <v>0.16666666666666663</v>
      </c>
      <c r="K205" s="41"/>
      <c r="L205" s="108"/>
      <c r="M205" s="109"/>
      <c r="N205" s="109"/>
      <c r="O205" s="40"/>
    </row>
    <row r="206" spans="1:15">
      <c r="A206" s="35" t="s">
        <v>289</v>
      </c>
      <c r="B206" s="36">
        <f t="shared" si="3"/>
        <v>0.29166666666666669</v>
      </c>
      <c r="C206" s="37">
        <v>0.41666666666666669</v>
      </c>
      <c r="D206" s="37">
        <v>0.61458333333333337</v>
      </c>
      <c r="E206" s="38">
        <v>0.83333333333333337</v>
      </c>
      <c r="F206" s="38">
        <v>0.95833333333333337</v>
      </c>
      <c r="G206" s="36">
        <v>3.125E-2</v>
      </c>
      <c r="I206" s="110">
        <v>8.3333333333333315E-2</v>
      </c>
      <c r="J206" s="110">
        <v>0.20833333333333337</v>
      </c>
      <c r="K206" s="41"/>
      <c r="L206" s="108"/>
      <c r="M206" s="109"/>
      <c r="N206" s="109"/>
      <c r="O206" s="40"/>
    </row>
    <row r="207" spans="1:15">
      <c r="A207" s="35" t="s">
        <v>290</v>
      </c>
      <c r="B207" s="36">
        <f t="shared" si="3"/>
        <v>0.29166666666666663</v>
      </c>
      <c r="C207" s="37">
        <v>0.4375</v>
      </c>
      <c r="D207" s="37">
        <v>0.60416666666666663</v>
      </c>
      <c r="E207" s="38">
        <v>0.79166666666666663</v>
      </c>
      <c r="F207" s="38">
        <v>0.94791666666666663</v>
      </c>
      <c r="G207" s="36">
        <v>3.125E-2</v>
      </c>
      <c r="I207" s="110">
        <v>6.25E-2</v>
      </c>
      <c r="J207" s="110">
        <v>0.22916666666666663</v>
      </c>
      <c r="K207" s="41"/>
      <c r="L207" s="108"/>
      <c r="M207" s="109"/>
      <c r="N207" s="109"/>
      <c r="O207" s="40"/>
    </row>
    <row r="208" spans="1:15">
      <c r="A208" s="35" t="s">
        <v>291</v>
      </c>
      <c r="B208" s="36">
        <f t="shared" si="3"/>
        <v>0.29166666666666674</v>
      </c>
      <c r="C208" s="37">
        <v>0.46875</v>
      </c>
      <c r="D208" s="37">
        <v>0.625</v>
      </c>
      <c r="E208" s="38">
        <v>0.79166666666666663</v>
      </c>
      <c r="F208" s="38">
        <v>0.95833333333333337</v>
      </c>
      <c r="G208" s="36">
        <v>3.125E-2</v>
      </c>
      <c r="I208" s="110"/>
      <c r="J208" s="102">
        <v>0.29166666666666669</v>
      </c>
      <c r="K208" s="41"/>
      <c r="L208" s="108"/>
      <c r="M208" s="109"/>
      <c r="N208" s="109"/>
      <c r="O208" s="40"/>
    </row>
    <row r="209" spans="1:15">
      <c r="A209" s="35" t="s">
        <v>292</v>
      </c>
      <c r="B209" s="36">
        <f t="shared" si="3"/>
        <v>0.29166666666666674</v>
      </c>
      <c r="C209" s="37">
        <v>0.46875</v>
      </c>
      <c r="D209" s="37">
        <v>0.625</v>
      </c>
      <c r="E209" s="38">
        <v>0.79166666666666663</v>
      </c>
      <c r="F209" s="38">
        <v>0.95833333333333337</v>
      </c>
      <c r="G209" s="36">
        <v>3.125E-2</v>
      </c>
      <c r="I209" s="110"/>
      <c r="J209" s="102">
        <v>0.29166666666666669</v>
      </c>
      <c r="K209" s="41"/>
      <c r="L209" s="108"/>
      <c r="M209" s="109"/>
      <c r="N209" s="109"/>
      <c r="O209" s="40"/>
    </row>
    <row r="210" spans="1:15">
      <c r="A210" s="35" t="s">
        <v>293</v>
      </c>
      <c r="B210" s="36">
        <f t="shared" si="3"/>
        <v>0.29166666666666674</v>
      </c>
      <c r="C210" s="37">
        <v>0.5</v>
      </c>
      <c r="D210" s="37">
        <v>0.625</v>
      </c>
      <c r="E210" s="38">
        <v>0.76041666666666663</v>
      </c>
      <c r="F210" s="38">
        <v>0.95833333333333337</v>
      </c>
      <c r="G210" s="36">
        <v>3.125E-2</v>
      </c>
      <c r="I210" s="110"/>
      <c r="J210" s="102">
        <v>0.29166666666666669</v>
      </c>
      <c r="K210" s="41"/>
      <c r="L210" s="108"/>
      <c r="M210" s="109"/>
      <c r="N210" s="109"/>
      <c r="O210" s="40"/>
    </row>
    <row r="211" spans="1:15">
      <c r="A211" s="35" t="s">
        <v>294</v>
      </c>
      <c r="B211" s="36">
        <f t="shared" ref="B211:B270" si="4">IF(C211="",IF(E211&lt;F211,F211-E211-G211,F211-E211+1-G211),IF(C211&lt;D211,D211-C211-G211,D211-C211+1-G211))</f>
        <v>0.33333333333333337</v>
      </c>
      <c r="C211" s="37"/>
      <c r="D211" s="42"/>
      <c r="E211" s="38">
        <v>0.94791666666666663</v>
      </c>
      <c r="F211" s="38">
        <v>0.28125</v>
      </c>
      <c r="G211" s="36">
        <v>0</v>
      </c>
      <c r="I211" s="103"/>
      <c r="J211" s="102">
        <v>0.33333333333333331</v>
      </c>
      <c r="K211" s="41"/>
      <c r="L211" s="108"/>
      <c r="M211" s="109"/>
      <c r="N211" s="109"/>
    </row>
    <row r="212" spans="1:15">
      <c r="A212" s="35" t="s">
        <v>295</v>
      </c>
      <c r="B212" s="36">
        <f t="shared" si="4"/>
        <v>0.33333333333333326</v>
      </c>
      <c r="C212" s="37"/>
      <c r="D212" s="42"/>
      <c r="E212" s="38">
        <v>0.95833333333333337</v>
      </c>
      <c r="F212" s="38">
        <v>0.29166666666666669</v>
      </c>
      <c r="G212" s="36">
        <v>0</v>
      </c>
      <c r="I212" s="103"/>
      <c r="J212" s="102">
        <v>0.33333333333333331</v>
      </c>
      <c r="K212" s="41"/>
      <c r="L212" s="108"/>
      <c r="M212" s="109"/>
      <c r="N212" s="109"/>
    </row>
    <row r="213" spans="1:15">
      <c r="A213" s="35" t="s">
        <v>296</v>
      </c>
      <c r="B213" s="36">
        <f t="shared" si="4"/>
        <v>0.33333333333333326</v>
      </c>
      <c r="C213" s="37"/>
      <c r="D213" s="42"/>
      <c r="E213" s="38">
        <v>0.96875</v>
      </c>
      <c r="F213" s="38">
        <v>0.30208333333333331</v>
      </c>
      <c r="G213" s="36">
        <v>0</v>
      </c>
      <c r="I213" s="103"/>
      <c r="J213" s="102">
        <v>0.33333333333333331</v>
      </c>
      <c r="K213" s="41"/>
      <c r="L213" s="108"/>
      <c r="M213" s="109"/>
      <c r="N213" s="109"/>
    </row>
    <row r="214" spans="1:15">
      <c r="A214" s="35" t="s">
        <v>297</v>
      </c>
      <c r="B214" s="36">
        <f t="shared" si="4"/>
        <v>0.33333333333333337</v>
      </c>
      <c r="C214" s="37"/>
      <c r="D214" s="42"/>
      <c r="E214" s="38">
        <v>0.97916666666666663</v>
      </c>
      <c r="F214" s="38">
        <v>0.3125</v>
      </c>
      <c r="G214" s="36">
        <v>0</v>
      </c>
      <c r="I214" s="103"/>
      <c r="J214" s="102">
        <v>0.33333333333333331</v>
      </c>
      <c r="K214" s="41"/>
      <c r="L214" s="108"/>
      <c r="M214" s="109"/>
      <c r="N214" s="109"/>
    </row>
    <row r="215" spans="1:15">
      <c r="A215" s="35" t="s">
        <v>298</v>
      </c>
      <c r="B215" s="36">
        <f t="shared" si="4"/>
        <v>0.33333333333333326</v>
      </c>
      <c r="C215" s="37"/>
      <c r="D215" s="42"/>
      <c r="E215" s="38">
        <v>0.98958333333333337</v>
      </c>
      <c r="F215" s="38">
        <v>0.32291666666666669</v>
      </c>
      <c r="G215" s="36">
        <v>0</v>
      </c>
      <c r="I215" s="103"/>
      <c r="J215" s="102">
        <v>0.33333333333333331</v>
      </c>
      <c r="K215" s="41"/>
      <c r="L215" s="108"/>
      <c r="M215" s="109"/>
      <c r="N215" s="109"/>
    </row>
    <row r="216" spans="1:15">
      <c r="A216" s="35" t="s">
        <v>299</v>
      </c>
      <c r="B216" s="36">
        <f t="shared" si="4"/>
        <v>0.33333333333333331</v>
      </c>
      <c r="C216" s="37"/>
      <c r="D216" s="42"/>
      <c r="E216" s="38">
        <v>0</v>
      </c>
      <c r="F216" s="38">
        <v>0.33333333333333331</v>
      </c>
      <c r="G216" s="36">
        <v>0</v>
      </c>
      <c r="I216" s="103"/>
      <c r="J216" s="102">
        <v>0.33333333333333331</v>
      </c>
      <c r="K216" s="41"/>
      <c r="L216" s="108"/>
      <c r="M216" s="109"/>
      <c r="N216" s="109"/>
    </row>
    <row r="217" spans="1:15">
      <c r="A217" s="35" t="s">
        <v>300</v>
      </c>
      <c r="B217" s="36">
        <f t="shared" si="4"/>
        <v>0.33333333333333331</v>
      </c>
      <c r="C217" s="37"/>
      <c r="D217" s="42"/>
      <c r="E217" s="38">
        <v>1.0416666666666666E-2</v>
      </c>
      <c r="F217" s="38">
        <v>0.34375</v>
      </c>
      <c r="G217" s="36">
        <v>0</v>
      </c>
      <c r="I217" s="103"/>
      <c r="J217" s="102">
        <v>0.33333333333333331</v>
      </c>
      <c r="K217" s="41"/>
      <c r="L217" s="108"/>
      <c r="M217" s="109"/>
      <c r="N217" s="109"/>
    </row>
    <row r="218" spans="1:15">
      <c r="A218" s="35" t="s">
        <v>301</v>
      </c>
      <c r="B218" s="36">
        <f t="shared" si="4"/>
        <v>0.29166666666666663</v>
      </c>
      <c r="C218" s="37"/>
      <c r="D218" s="42"/>
      <c r="E218" s="38">
        <v>0.98958333333333337</v>
      </c>
      <c r="F218" s="38">
        <v>0.28125</v>
      </c>
      <c r="G218" s="36">
        <v>0</v>
      </c>
      <c r="I218" s="103"/>
      <c r="J218" s="102">
        <v>0.29166666666666669</v>
      </c>
      <c r="K218" s="41"/>
      <c r="L218" s="108"/>
      <c r="M218" s="109"/>
      <c r="N218" s="109"/>
    </row>
    <row r="219" spans="1:15">
      <c r="A219" s="35" t="s">
        <v>302</v>
      </c>
      <c r="B219" s="36">
        <f t="shared" si="4"/>
        <v>0.29166666666666669</v>
      </c>
      <c r="C219" s="37"/>
      <c r="D219" s="42"/>
      <c r="E219" s="38">
        <v>0</v>
      </c>
      <c r="F219" s="38">
        <v>0.29166666666666669</v>
      </c>
      <c r="G219" s="36">
        <v>0</v>
      </c>
      <c r="I219" s="103"/>
      <c r="J219" s="102">
        <v>0.29166666666666669</v>
      </c>
      <c r="K219" s="41"/>
      <c r="L219" s="108"/>
      <c r="M219" s="109"/>
      <c r="N219" s="109"/>
    </row>
    <row r="220" spans="1:15">
      <c r="A220" s="35" t="s">
        <v>303</v>
      </c>
      <c r="B220" s="36">
        <f t="shared" si="4"/>
        <v>0.29166666666666663</v>
      </c>
      <c r="C220" s="37"/>
      <c r="D220" s="42"/>
      <c r="E220" s="38">
        <v>1.0416666666666666E-2</v>
      </c>
      <c r="F220" s="38">
        <v>0.30208333333333331</v>
      </c>
      <c r="G220" s="36">
        <v>0</v>
      </c>
      <c r="I220" s="103"/>
      <c r="J220" s="102">
        <v>0.29166666666666669</v>
      </c>
      <c r="K220" s="41"/>
      <c r="L220" s="108"/>
      <c r="M220" s="109"/>
      <c r="N220" s="109"/>
    </row>
    <row r="221" spans="1:15">
      <c r="A221" s="35" t="s">
        <v>304</v>
      </c>
      <c r="B221" s="36">
        <f t="shared" si="4"/>
        <v>0.29166666666666669</v>
      </c>
      <c r="C221" s="37"/>
      <c r="D221" s="42"/>
      <c r="E221" s="38">
        <v>2.0833333333333332E-2</v>
      </c>
      <c r="F221" s="38">
        <v>0.3125</v>
      </c>
      <c r="G221" s="36">
        <v>0</v>
      </c>
      <c r="I221" s="103"/>
      <c r="J221" s="102">
        <v>0.29166666666666669</v>
      </c>
      <c r="K221" s="41"/>
      <c r="L221" s="108"/>
      <c r="M221" s="109"/>
      <c r="N221" s="109"/>
    </row>
    <row r="222" spans="1:15">
      <c r="A222" s="35" t="s">
        <v>305</v>
      </c>
      <c r="B222" s="36">
        <f t="shared" si="4"/>
        <v>0.16666666666666702</v>
      </c>
      <c r="C222" s="37">
        <v>0.25</v>
      </c>
      <c r="D222" s="37">
        <v>0.41666666666666702</v>
      </c>
      <c r="E222" s="38"/>
      <c r="F222" s="39"/>
      <c r="G222" s="36">
        <v>0</v>
      </c>
      <c r="I222" s="102">
        <v>0.16666666666666666</v>
      </c>
      <c r="J222" s="103"/>
      <c r="K222" s="41"/>
      <c r="L222" s="108"/>
      <c r="M222" s="109"/>
      <c r="N222" s="109"/>
    </row>
    <row r="223" spans="1:15">
      <c r="A223" s="35" t="s">
        <v>306</v>
      </c>
      <c r="B223" s="36">
        <f t="shared" si="4"/>
        <v>0.16666666666666702</v>
      </c>
      <c r="C223" s="37">
        <v>0.27083333333333298</v>
      </c>
      <c r="D223" s="37">
        <v>0.4375</v>
      </c>
      <c r="E223" s="38"/>
      <c r="F223" s="39"/>
      <c r="G223" s="36">
        <v>0</v>
      </c>
      <c r="I223" s="102">
        <v>0.16666666666666666</v>
      </c>
      <c r="J223" s="103"/>
      <c r="K223" s="41"/>
      <c r="L223" s="108"/>
      <c r="M223" s="109"/>
      <c r="N223" s="109"/>
    </row>
    <row r="224" spans="1:15">
      <c r="A224" s="35" t="s">
        <v>307</v>
      </c>
      <c r="B224" s="36">
        <f t="shared" si="4"/>
        <v>0.16666666666666702</v>
      </c>
      <c r="C224" s="37">
        <v>0.28125</v>
      </c>
      <c r="D224" s="37">
        <v>0.44791666666666702</v>
      </c>
      <c r="E224" s="38"/>
      <c r="F224" s="39"/>
      <c r="G224" s="36">
        <v>0</v>
      </c>
      <c r="I224" s="102">
        <v>0.16666666666666666</v>
      </c>
      <c r="J224" s="103"/>
      <c r="K224" s="41"/>
      <c r="L224" s="108"/>
      <c r="M224" s="109"/>
      <c r="N224" s="109"/>
    </row>
    <row r="225" spans="1:14">
      <c r="A225" s="35" t="s">
        <v>308</v>
      </c>
      <c r="B225" s="36">
        <f t="shared" si="4"/>
        <v>0.16666666666666596</v>
      </c>
      <c r="C225" s="37">
        <v>0.29166666666666702</v>
      </c>
      <c r="D225" s="37">
        <v>0.45833333333333298</v>
      </c>
      <c r="E225" s="38"/>
      <c r="F225" s="39"/>
      <c r="G225" s="36">
        <v>0</v>
      </c>
      <c r="I225" s="102">
        <v>0.16666666666666666</v>
      </c>
      <c r="J225" s="103"/>
      <c r="K225" s="41"/>
      <c r="L225" s="108"/>
      <c r="M225" s="109"/>
      <c r="N225" s="109"/>
    </row>
    <row r="226" spans="1:14">
      <c r="A226" s="35" t="s">
        <v>309</v>
      </c>
      <c r="B226" s="36">
        <f t="shared" si="4"/>
        <v>0.16666666666666702</v>
      </c>
      <c r="C226" s="37">
        <v>0.30208333333333298</v>
      </c>
      <c r="D226" s="37">
        <v>0.46875</v>
      </c>
      <c r="E226" s="38"/>
      <c r="F226" s="39"/>
      <c r="G226" s="36">
        <v>0</v>
      </c>
      <c r="I226" s="102">
        <v>0.16666666666666666</v>
      </c>
      <c r="J226" s="103"/>
      <c r="K226" s="41"/>
      <c r="L226" s="108"/>
      <c r="M226" s="109"/>
      <c r="N226" s="109"/>
    </row>
    <row r="227" spans="1:14">
      <c r="A227" s="35" t="s">
        <v>310</v>
      </c>
      <c r="B227" s="36">
        <f t="shared" si="4"/>
        <v>0.16666666666666702</v>
      </c>
      <c r="C227" s="37">
        <v>0.3125</v>
      </c>
      <c r="D227" s="37">
        <v>0.47916666666666702</v>
      </c>
      <c r="E227" s="38"/>
      <c r="F227" s="39"/>
      <c r="G227" s="36">
        <v>0</v>
      </c>
      <c r="I227" s="102">
        <v>0.16666666666666666</v>
      </c>
      <c r="J227" s="103"/>
      <c r="K227" s="41"/>
      <c r="L227" s="108"/>
      <c r="M227" s="109"/>
      <c r="N227" s="109"/>
    </row>
    <row r="228" spans="1:14">
      <c r="A228" s="35" t="s">
        <v>311</v>
      </c>
      <c r="B228" s="36">
        <f t="shared" si="4"/>
        <v>0.16666666666666596</v>
      </c>
      <c r="C228" s="37">
        <v>0.32291666666666702</v>
      </c>
      <c r="D228" s="37">
        <v>0.48958333333333298</v>
      </c>
      <c r="E228" s="38"/>
      <c r="F228" s="39"/>
      <c r="G228" s="36">
        <v>0</v>
      </c>
      <c r="I228" s="102">
        <v>0.16666666666666666</v>
      </c>
      <c r="J228" s="103"/>
      <c r="K228" s="41"/>
      <c r="L228" s="108"/>
      <c r="M228" s="109"/>
      <c r="N228" s="109"/>
    </row>
    <row r="229" spans="1:14">
      <c r="A229" s="35" t="s">
        <v>312</v>
      </c>
      <c r="B229" s="36">
        <f t="shared" si="4"/>
        <v>0.16666666666666602</v>
      </c>
      <c r="C229" s="37">
        <v>0.33333333333333398</v>
      </c>
      <c r="D229" s="37">
        <v>0.5</v>
      </c>
      <c r="E229" s="38"/>
      <c r="F229" s="39"/>
      <c r="G229" s="36">
        <v>0</v>
      </c>
      <c r="I229" s="102">
        <v>0.16666666666666666</v>
      </c>
      <c r="J229" s="103"/>
      <c r="K229" s="41"/>
      <c r="L229" s="108"/>
      <c r="M229" s="109"/>
      <c r="N229" s="109"/>
    </row>
    <row r="230" spans="1:14">
      <c r="A230" s="35" t="s">
        <v>313</v>
      </c>
      <c r="B230" s="36">
        <f t="shared" si="4"/>
        <v>0.16666666666666602</v>
      </c>
      <c r="C230" s="37">
        <v>0.35416666666666702</v>
      </c>
      <c r="D230" s="37">
        <v>0.52083333333333304</v>
      </c>
      <c r="E230" s="38"/>
      <c r="F230" s="39"/>
      <c r="G230" s="36">
        <v>0</v>
      </c>
      <c r="I230" s="102">
        <v>0.16666666666666666</v>
      </c>
      <c r="J230" s="103"/>
      <c r="K230" s="41"/>
      <c r="L230" s="108"/>
      <c r="M230" s="109"/>
      <c r="N230" s="109"/>
    </row>
    <row r="231" spans="1:14">
      <c r="A231" s="35" t="s">
        <v>314</v>
      </c>
      <c r="B231" s="36">
        <f t="shared" si="4"/>
        <v>0.16666666666666602</v>
      </c>
      <c r="C231" s="37">
        <v>0.36458333333333398</v>
      </c>
      <c r="D231" s="37">
        <v>0.53125</v>
      </c>
      <c r="E231" s="38"/>
      <c r="F231" s="39"/>
      <c r="G231" s="36">
        <v>0</v>
      </c>
      <c r="I231" s="102">
        <v>0.16666666666666666</v>
      </c>
      <c r="J231" s="103"/>
      <c r="K231" s="41"/>
      <c r="L231" s="108"/>
      <c r="M231" s="109"/>
      <c r="N231" s="109"/>
    </row>
    <row r="232" spans="1:14">
      <c r="A232" s="35" t="s">
        <v>315</v>
      </c>
      <c r="B232" s="36">
        <f>IF(D232="",IF(#REF!&lt;F232,F232-#REF!-G232,F232-#REF!+1-G232),IF(D232&lt;E232,E232-D232-G232,E232-D232+1-G232))</f>
        <v>0.16666666666666596</v>
      </c>
      <c r="C232" s="37"/>
      <c r="D232" s="37">
        <v>0.375000000000001</v>
      </c>
      <c r="E232" s="38">
        <v>0.54166666666666696</v>
      </c>
      <c r="F232" s="39"/>
      <c r="G232" s="36">
        <v>0</v>
      </c>
      <c r="I232" s="102">
        <v>0.125</v>
      </c>
      <c r="J232" s="102">
        <v>4.1666666666666664E-2</v>
      </c>
      <c r="K232" s="41"/>
      <c r="L232" s="108"/>
      <c r="M232" s="109"/>
      <c r="N232" s="109"/>
    </row>
    <row r="233" spans="1:14">
      <c r="A233" s="35" t="s">
        <v>316</v>
      </c>
      <c r="B233" s="36">
        <f>IF(D233="",IF(#REF!&lt;F233,F233-#REF!-G233,F233-#REF!+1-G233),IF(D233&lt;E233,E233-D233-G233,E233-D233+1-G233))</f>
        <v>0.16666666666666602</v>
      </c>
      <c r="C233" s="37"/>
      <c r="D233" s="37">
        <v>0.39583333333333398</v>
      </c>
      <c r="E233" s="38">
        <v>0.5625</v>
      </c>
      <c r="F233" s="39"/>
      <c r="G233" s="36">
        <v>0</v>
      </c>
      <c r="I233" s="102">
        <v>0.10416666666666667</v>
      </c>
      <c r="J233" s="102">
        <v>6.25E-2</v>
      </c>
      <c r="K233" s="41"/>
      <c r="L233" s="108"/>
      <c r="M233" s="109"/>
      <c r="N233" s="109"/>
    </row>
    <row r="234" spans="1:14">
      <c r="A234" s="35" t="s">
        <v>317</v>
      </c>
      <c r="B234" s="36">
        <f>IF(D234="",IF(#REF!&lt;F234,F234-#REF!-G234,F234-#REF!+1-G234),IF(D234&lt;E234,E234-D234-G234,E234-D234+1-G234))</f>
        <v>0.16666666666666602</v>
      </c>
      <c r="C234" s="37"/>
      <c r="D234" s="37">
        <v>0.41666666666666702</v>
      </c>
      <c r="E234" s="38">
        <v>0.58333333333333304</v>
      </c>
      <c r="F234" s="39"/>
      <c r="G234" s="36">
        <v>0</v>
      </c>
      <c r="I234" s="102">
        <v>8.3333333333333329E-2</v>
      </c>
      <c r="J234" s="102">
        <v>8.3333333333333329E-2</v>
      </c>
      <c r="K234" s="41"/>
      <c r="L234" s="108"/>
      <c r="M234" s="109"/>
      <c r="N234" s="109"/>
    </row>
    <row r="235" spans="1:14">
      <c r="A235" s="35" t="s">
        <v>318</v>
      </c>
      <c r="B235" s="36">
        <f>IF(D235="",IF(#REF!&lt;F235,F235-#REF!-G235,F235-#REF!+1-G235),IF(D235&lt;E235,E235-D235-G235,E235-D235+1-G235))</f>
        <v>0.16666666666666596</v>
      </c>
      <c r="C235" s="37"/>
      <c r="D235" s="37">
        <v>0.437500000000001</v>
      </c>
      <c r="E235" s="38">
        <v>0.60416666666666696</v>
      </c>
      <c r="F235" s="39"/>
      <c r="G235" s="36">
        <v>0</v>
      </c>
      <c r="I235" s="102">
        <v>6.25E-2</v>
      </c>
      <c r="J235" s="102">
        <v>0.10416666666666667</v>
      </c>
      <c r="K235" s="41"/>
      <c r="L235" s="108"/>
      <c r="M235" s="109"/>
      <c r="N235" s="109"/>
    </row>
    <row r="236" spans="1:14">
      <c r="A236" s="35" t="s">
        <v>319</v>
      </c>
      <c r="B236" s="36">
        <f>IF(D236="",IF(#REF!&lt;F236,F236-#REF!-G236,F236-#REF!+1-G236),IF(D236&lt;E236,E236-D236-G236,E236-D236+1-G236))</f>
        <v>0.16666666666666602</v>
      </c>
      <c r="C236" s="37"/>
      <c r="D236" s="37">
        <v>0.45833333333333398</v>
      </c>
      <c r="E236" s="38">
        <v>0.625</v>
      </c>
      <c r="F236" s="39"/>
      <c r="G236" s="36">
        <v>0</v>
      </c>
      <c r="I236" s="103"/>
      <c r="J236" s="102">
        <v>0.16666666666666666</v>
      </c>
      <c r="K236" s="41"/>
      <c r="L236" s="108"/>
      <c r="M236" s="109"/>
      <c r="N236" s="109"/>
    </row>
    <row r="237" spans="1:14">
      <c r="A237" s="35" t="s">
        <v>320</v>
      </c>
      <c r="B237" s="36">
        <f>IF(D237="",IF(#REF!&lt;F237,F237-#REF!-G237,F237-#REF!+1-G237),IF(D237&lt;E237,E237-D237-G237,E237-D237+1-G237))</f>
        <v>0.16666666666666602</v>
      </c>
      <c r="C237" s="37"/>
      <c r="D237" s="37">
        <v>0.47916666666666702</v>
      </c>
      <c r="E237" s="38">
        <v>0.64583333333333304</v>
      </c>
      <c r="F237" s="39"/>
      <c r="G237" s="36">
        <v>0</v>
      </c>
      <c r="I237" s="103"/>
      <c r="J237" s="102">
        <v>0.16666666666666666</v>
      </c>
      <c r="K237" s="41"/>
      <c r="L237" s="108"/>
      <c r="M237" s="109"/>
      <c r="N237" s="109"/>
    </row>
    <row r="238" spans="1:14">
      <c r="A238" s="35" t="s">
        <v>321</v>
      </c>
      <c r="B238" s="36">
        <f t="shared" si="4"/>
        <v>0.16666666666666596</v>
      </c>
      <c r="C238" s="37"/>
      <c r="D238" s="42"/>
      <c r="E238" s="38">
        <v>0.500000000000001</v>
      </c>
      <c r="F238" s="38">
        <v>0.66666666666666696</v>
      </c>
      <c r="G238" s="36">
        <v>0</v>
      </c>
      <c r="I238" s="103"/>
      <c r="J238" s="102">
        <v>0.16666666666666666</v>
      </c>
      <c r="K238" s="41"/>
      <c r="L238" s="108"/>
      <c r="M238" s="109"/>
      <c r="N238" s="109"/>
    </row>
    <row r="239" spans="1:14">
      <c r="A239" s="35" t="s">
        <v>322</v>
      </c>
      <c r="B239" s="36">
        <f t="shared" si="4"/>
        <v>0.16666666666666596</v>
      </c>
      <c r="C239" s="37"/>
      <c r="D239" s="42"/>
      <c r="E239" s="38">
        <v>0.52083333333333404</v>
      </c>
      <c r="F239" s="38">
        <v>0.6875</v>
      </c>
      <c r="G239" s="36">
        <v>0</v>
      </c>
      <c r="I239" s="103"/>
      <c r="J239" s="102">
        <v>0.16666666666666666</v>
      </c>
      <c r="K239" s="41"/>
      <c r="L239" s="108"/>
      <c r="M239" s="109"/>
      <c r="N239" s="109"/>
    </row>
    <row r="240" spans="1:14">
      <c r="A240" s="35" t="s">
        <v>323</v>
      </c>
      <c r="B240" s="36">
        <f t="shared" si="4"/>
        <v>0.16666666666666607</v>
      </c>
      <c r="C240" s="37"/>
      <c r="D240" s="42"/>
      <c r="E240" s="38">
        <v>0.54166666666666796</v>
      </c>
      <c r="F240" s="38">
        <v>0.70833333333333404</v>
      </c>
      <c r="G240" s="36">
        <v>0</v>
      </c>
      <c r="I240" s="103"/>
      <c r="J240" s="102">
        <v>0.16666666666666666</v>
      </c>
      <c r="K240" s="41"/>
      <c r="L240" s="108"/>
      <c r="M240" s="109"/>
      <c r="N240" s="109"/>
    </row>
    <row r="241" spans="1:14">
      <c r="A241" s="35" t="s">
        <v>324</v>
      </c>
      <c r="B241" s="36">
        <f t="shared" si="4"/>
        <v>0.16666666666666596</v>
      </c>
      <c r="C241" s="37"/>
      <c r="D241" s="42"/>
      <c r="E241" s="38">
        <v>0.562500000000001</v>
      </c>
      <c r="F241" s="38">
        <v>0.72916666666666696</v>
      </c>
      <c r="G241" s="36">
        <v>0</v>
      </c>
      <c r="I241" s="103"/>
      <c r="J241" s="102">
        <v>0.16666666666666666</v>
      </c>
      <c r="K241" s="41"/>
      <c r="L241" s="108"/>
      <c r="M241" s="109"/>
      <c r="N241" s="109"/>
    </row>
    <row r="242" spans="1:14">
      <c r="A242" s="35" t="s">
        <v>325</v>
      </c>
      <c r="B242" s="36">
        <f t="shared" si="4"/>
        <v>0.16666666666666596</v>
      </c>
      <c r="C242" s="37"/>
      <c r="D242" s="42"/>
      <c r="E242" s="38">
        <v>0.58333333333333404</v>
      </c>
      <c r="F242" s="38">
        <v>0.75</v>
      </c>
      <c r="G242" s="36">
        <v>0</v>
      </c>
      <c r="I242" s="103"/>
      <c r="J242" s="102">
        <v>0.16666666666666666</v>
      </c>
      <c r="K242" s="41"/>
      <c r="L242" s="108"/>
      <c r="M242" s="109"/>
      <c r="N242" s="109"/>
    </row>
    <row r="243" spans="1:14">
      <c r="A243" s="35" t="s">
        <v>326</v>
      </c>
      <c r="B243" s="36">
        <f t="shared" si="4"/>
        <v>0.16666666666666607</v>
      </c>
      <c r="C243" s="37"/>
      <c r="D243" s="42"/>
      <c r="E243" s="38">
        <v>0.60416666666666796</v>
      </c>
      <c r="F243" s="38">
        <v>0.77083333333333404</v>
      </c>
      <c r="G243" s="36">
        <v>0</v>
      </c>
      <c r="I243" s="103"/>
      <c r="J243" s="102">
        <v>0.16666666666666666</v>
      </c>
      <c r="K243" s="41"/>
      <c r="L243" s="108"/>
      <c r="M243" s="109"/>
      <c r="N243" s="109"/>
    </row>
    <row r="244" spans="1:14">
      <c r="A244" s="35" t="s">
        <v>327</v>
      </c>
      <c r="B244" s="36">
        <f t="shared" si="4"/>
        <v>0.16666666666666596</v>
      </c>
      <c r="C244" s="37"/>
      <c r="D244" s="42"/>
      <c r="E244" s="38">
        <v>0.625000000000001</v>
      </c>
      <c r="F244" s="38">
        <v>0.79166666666666696</v>
      </c>
      <c r="G244" s="36">
        <v>0</v>
      </c>
      <c r="I244" s="103"/>
      <c r="J244" s="102">
        <v>0.16666666666666666</v>
      </c>
      <c r="K244" s="41"/>
      <c r="L244" s="108"/>
      <c r="M244" s="109"/>
      <c r="N244" s="109"/>
    </row>
    <row r="245" spans="1:14">
      <c r="A245" s="35" t="s">
        <v>328</v>
      </c>
      <c r="B245" s="36">
        <f t="shared" si="4"/>
        <v>0.16666666666666596</v>
      </c>
      <c r="C245" s="37"/>
      <c r="D245" s="42"/>
      <c r="E245" s="38">
        <v>0.64583333333333404</v>
      </c>
      <c r="F245" s="38">
        <v>0.8125</v>
      </c>
      <c r="G245" s="36">
        <v>0</v>
      </c>
      <c r="I245" s="103"/>
      <c r="J245" s="102">
        <v>0.16666666666666666</v>
      </c>
      <c r="K245" s="41"/>
      <c r="L245" s="108"/>
      <c r="M245" s="109"/>
      <c r="N245" s="109"/>
    </row>
    <row r="246" spans="1:14">
      <c r="A246" s="35" t="s">
        <v>329</v>
      </c>
      <c r="B246" s="36">
        <f t="shared" si="4"/>
        <v>0.16666666666666607</v>
      </c>
      <c r="C246" s="37"/>
      <c r="D246" s="42"/>
      <c r="E246" s="38">
        <v>0.66666666666666796</v>
      </c>
      <c r="F246" s="38">
        <v>0.83333333333333404</v>
      </c>
      <c r="G246" s="36">
        <v>0</v>
      </c>
      <c r="I246" s="103"/>
      <c r="J246" s="102">
        <v>0.16666666666666666</v>
      </c>
      <c r="K246" s="41"/>
      <c r="L246" s="108"/>
      <c r="M246" s="109"/>
      <c r="N246" s="109"/>
    </row>
    <row r="247" spans="1:14">
      <c r="A247" s="35" t="s">
        <v>330</v>
      </c>
      <c r="B247" s="36">
        <f t="shared" si="4"/>
        <v>0.16666666666666596</v>
      </c>
      <c r="C247" s="37"/>
      <c r="D247" s="42"/>
      <c r="E247" s="38">
        <v>0.687500000000001</v>
      </c>
      <c r="F247" s="38">
        <v>0.85416666666666696</v>
      </c>
      <c r="G247" s="36">
        <v>0</v>
      </c>
      <c r="I247" s="103"/>
      <c r="J247" s="102">
        <v>0.16666666666666666</v>
      </c>
      <c r="K247" s="41"/>
      <c r="L247" s="108"/>
      <c r="M247" s="109"/>
      <c r="N247" s="109"/>
    </row>
    <row r="248" spans="1:14">
      <c r="A248" s="35" t="s">
        <v>331</v>
      </c>
      <c r="B248" s="36">
        <f t="shared" si="4"/>
        <v>0.16666666666666596</v>
      </c>
      <c r="C248" s="37"/>
      <c r="D248" s="42"/>
      <c r="E248" s="38">
        <v>0.70833333333333504</v>
      </c>
      <c r="F248" s="38">
        <v>0.875000000000001</v>
      </c>
      <c r="G248" s="36">
        <v>0</v>
      </c>
      <c r="I248" s="103"/>
      <c r="J248" s="102">
        <v>0.16666666666666666</v>
      </c>
      <c r="K248" s="41"/>
      <c r="L248" s="108"/>
      <c r="M248" s="109"/>
      <c r="N248" s="109"/>
    </row>
    <row r="249" spans="1:14">
      <c r="A249" s="35" t="s">
        <v>332</v>
      </c>
      <c r="B249" s="36">
        <f t="shared" si="4"/>
        <v>0.16666666666666607</v>
      </c>
      <c r="C249" s="37"/>
      <c r="D249" s="42"/>
      <c r="E249" s="38">
        <v>0.72916666666666796</v>
      </c>
      <c r="F249" s="38">
        <v>0.89583333333333404</v>
      </c>
      <c r="G249" s="36">
        <v>0</v>
      </c>
      <c r="I249" s="103"/>
      <c r="J249" s="102">
        <v>0.16666666666666666</v>
      </c>
      <c r="K249" s="41"/>
      <c r="L249" s="108"/>
      <c r="M249" s="109"/>
      <c r="N249" s="109"/>
    </row>
    <row r="250" spans="1:14">
      <c r="A250" s="35" t="s">
        <v>333</v>
      </c>
      <c r="B250" s="36">
        <f t="shared" si="4"/>
        <v>0.16666666666666596</v>
      </c>
      <c r="C250" s="37"/>
      <c r="D250" s="42"/>
      <c r="E250" s="38">
        <v>0.750000000000001</v>
      </c>
      <c r="F250" s="38">
        <v>0.91666666666666696</v>
      </c>
      <c r="G250" s="36">
        <v>0</v>
      </c>
      <c r="I250" s="103"/>
      <c r="J250" s="102">
        <v>0.16666666666666666</v>
      </c>
      <c r="K250" s="41"/>
      <c r="L250" s="108"/>
      <c r="M250" s="109"/>
      <c r="N250" s="109"/>
    </row>
    <row r="251" spans="1:14">
      <c r="A251" s="35" t="s">
        <v>334</v>
      </c>
      <c r="B251" s="36">
        <f t="shared" si="4"/>
        <v>0.16666666666666596</v>
      </c>
      <c r="C251" s="37"/>
      <c r="D251" s="42"/>
      <c r="E251" s="38">
        <v>0.77083333333333504</v>
      </c>
      <c r="F251" s="38">
        <v>0.937500000000001</v>
      </c>
      <c r="G251" s="36">
        <v>0</v>
      </c>
      <c r="I251" s="103"/>
      <c r="J251" s="102">
        <v>0.16666666666666666</v>
      </c>
      <c r="K251" s="41"/>
      <c r="L251" s="108"/>
      <c r="M251" s="109"/>
      <c r="N251" s="109"/>
    </row>
    <row r="252" spans="1:14">
      <c r="A252" s="35" t="s">
        <v>335</v>
      </c>
      <c r="B252" s="36">
        <f t="shared" si="4"/>
        <v>0.16666666666666596</v>
      </c>
      <c r="C252" s="37"/>
      <c r="D252" s="42"/>
      <c r="E252" s="38">
        <v>0.781250000000001</v>
      </c>
      <c r="F252" s="38">
        <v>0.94791666666666696</v>
      </c>
      <c r="G252" s="36">
        <v>0</v>
      </c>
      <c r="I252" s="103"/>
      <c r="J252" s="102">
        <v>0.16666666666666666</v>
      </c>
      <c r="K252" s="41"/>
      <c r="L252" s="108"/>
      <c r="M252" s="109"/>
      <c r="N252" s="109"/>
    </row>
    <row r="253" spans="1:14">
      <c r="A253" s="35" t="s">
        <v>336</v>
      </c>
      <c r="B253" s="36">
        <f t="shared" si="4"/>
        <v>0.16666666666666607</v>
      </c>
      <c r="C253" s="37"/>
      <c r="D253" s="42"/>
      <c r="E253" s="38">
        <v>0.79166666666666796</v>
      </c>
      <c r="F253" s="38">
        <v>0.95833333333333404</v>
      </c>
      <c r="G253" s="36">
        <v>0</v>
      </c>
      <c r="I253" s="103"/>
      <c r="J253" s="102">
        <v>0.16666666666666666</v>
      </c>
      <c r="K253" s="41"/>
      <c r="L253" s="108"/>
      <c r="M253" s="109"/>
      <c r="N253" s="109"/>
    </row>
    <row r="254" spans="1:14">
      <c r="A254" s="35" t="s">
        <v>337</v>
      </c>
      <c r="B254" s="36">
        <f t="shared" si="4"/>
        <v>0.16666666666666596</v>
      </c>
      <c r="C254" s="37"/>
      <c r="D254" s="42"/>
      <c r="E254" s="38">
        <v>0.812500000000001</v>
      </c>
      <c r="F254" s="38">
        <v>0.97916666666666696</v>
      </c>
      <c r="G254" s="36">
        <v>0</v>
      </c>
      <c r="I254" s="103"/>
      <c r="J254" s="102">
        <v>0.16666666666666666</v>
      </c>
      <c r="K254" s="41"/>
      <c r="L254" s="108"/>
      <c r="M254" s="109"/>
      <c r="N254" s="109"/>
    </row>
    <row r="255" spans="1:14">
      <c r="A255" s="35" t="s">
        <v>338</v>
      </c>
      <c r="B255" s="36">
        <f t="shared" si="4"/>
        <v>0.16666666666666496</v>
      </c>
      <c r="C255" s="37"/>
      <c r="D255" s="42"/>
      <c r="E255" s="38">
        <v>0.83333333333333504</v>
      </c>
      <c r="F255" s="38">
        <v>0</v>
      </c>
      <c r="G255" s="36">
        <v>0</v>
      </c>
      <c r="I255" s="103"/>
      <c r="J255" s="102">
        <v>0.16666666666666666</v>
      </c>
      <c r="K255" s="41"/>
      <c r="L255" s="108"/>
      <c r="M255" s="109"/>
      <c r="N255" s="109"/>
    </row>
    <row r="256" spans="1:14">
      <c r="A256" s="35" t="s">
        <v>339</v>
      </c>
      <c r="B256" s="36">
        <f t="shared" si="4"/>
        <v>0.16666666666666541</v>
      </c>
      <c r="C256" s="37"/>
      <c r="D256" s="42"/>
      <c r="E256" s="38">
        <v>0.85416666666666796</v>
      </c>
      <c r="F256" s="38">
        <v>2.0833333333333332E-2</v>
      </c>
      <c r="G256" s="36">
        <v>0</v>
      </c>
      <c r="I256" s="103"/>
      <c r="J256" s="102">
        <v>0.16666666666666666</v>
      </c>
      <c r="K256" s="41"/>
      <c r="L256" s="108"/>
      <c r="M256" s="109"/>
      <c r="N256" s="109"/>
    </row>
    <row r="257" spans="1:14">
      <c r="A257" s="35" t="s">
        <v>340</v>
      </c>
      <c r="B257" s="36">
        <f t="shared" si="4"/>
        <v>0.33333333333333331</v>
      </c>
      <c r="C257" s="37">
        <v>0.27083333333333331</v>
      </c>
      <c r="D257" s="37">
        <v>0.60416666666666663</v>
      </c>
      <c r="E257" s="38"/>
      <c r="F257" s="39"/>
      <c r="G257" s="36">
        <v>0</v>
      </c>
      <c r="I257" s="102">
        <v>0.22916666666666666</v>
      </c>
      <c r="J257" s="102">
        <v>0.10416666666666667</v>
      </c>
      <c r="K257" s="41"/>
      <c r="L257" s="108"/>
      <c r="M257" s="109"/>
      <c r="N257" s="109"/>
    </row>
    <row r="258" spans="1:14">
      <c r="A258" s="35" t="s">
        <v>341</v>
      </c>
      <c r="B258" s="36">
        <f t="shared" si="4"/>
        <v>0.33333333333333337</v>
      </c>
      <c r="C258" s="37">
        <v>0.28125</v>
      </c>
      <c r="D258" s="37">
        <v>0.61458333333333337</v>
      </c>
      <c r="E258" s="38"/>
      <c r="F258" s="39"/>
      <c r="G258" s="36">
        <v>0</v>
      </c>
      <c r="I258" s="102">
        <v>0.21875</v>
      </c>
      <c r="J258" s="102">
        <v>0.11458333333333333</v>
      </c>
      <c r="K258" s="41"/>
      <c r="L258" s="108"/>
      <c r="M258" s="109"/>
      <c r="N258" s="109"/>
    </row>
    <row r="259" spans="1:14">
      <c r="A259" s="35" t="s">
        <v>342</v>
      </c>
      <c r="B259" s="36">
        <f t="shared" si="4"/>
        <v>0.33333333333333331</v>
      </c>
      <c r="C259" s="37">
        <v>0.29166666666666669</v>
      </c>
      <c r="D259" s="37">
        <v>0.625</v>
      </c>
      <c r="E259" s="38"/>
      <c r="F259" s="39"/>
      <c r="G259" s="36">
        <v>0</v>
      </c>
      <c r="I259" s="102">
        <v>0.20833333333333334</v>
      </c>
      <c r="J259" s="102">
        <v>0.125</v>
      </c>
      <c r="K259" s="41"/>
      <c r="L259" s="108"/>
      <c r="M259" s="109"/>
      <c r="N259" s="109"/>
    </row>
    <row r="260" spans="1:14">
      <c r="A260" s="35" t="s">
        <v>343</v>
      </c>
      <c r="B260" s="36">
        <f t="shared" si="4"/>
        <v>0.33333333333333331</v>
      </c>
      <c r="C260" s="37">
        <v>0.30208333333333331</v>
      </c>
      <c r="D260" s="37">
        <v>0.63541666666666663</v>
      </c>
      <c r="E260" s="38"/>
      <c r="F260" s="39"/>
      <c r="G260" s="36">
        <v>0</v>
      </c>
      <c r="I260" s="102">
        <v>0.19791666666666666</v>
      </c>
      <c r="J260" s="102">
        <v>0.13541666666666666</v>
      </c>
      <c r="K260" s="41"/>
      <c r="L260" s="108"/>
      <c r="M260" s="109"/>
      <c r="N260" s="109"/>
    </row>
    <row r="261" spans="1:14">
      <c r="A261" s="35" t="s">
        <v>344</v>
      </c>
      <c r="B261" s="36">
        <f t="shared" si="4"/>
        <v>0.33333333333333337</v>
      </c>
      <c r="C261" s="37">
        <v>0.3125</v>
      </c>
      <c r="D261" s="37">
        <v>0.64583333333333337</v>
      </c>
      <c r="E261" s="38"/>
      <c r="F261" s="39"/>
      <c r="G261" s="36">
        <v>0</v>
      </c>
      <c r="I261" s="102">
        <v>0.1875</v>
      </c>
      <c r="J261" s="102">
        <v>0.14583333333333334</v>
      </c>
      <c r="K261" s="41"/>
      <c r="L261" s="108"/>
      <c r="M261" s="109"/>
      <c r="N261" s="109"/>
    </row>
    <row r="262" spans="1:14">
      <c r="A262" s="35" t="s">
        <v>345</v>
      </c>
      <c r="B262" s="36">
        <f>IF(C262="",IF(#REF!&lt;F262,F262-#REF!-G262,F262-#REF!+1-G262),IF(C262&lt;D262,D262-C262-G262,D262-C262+1-G262))</f>
        <v>0.33333333333333331</v>
      </c>
      <c r="C262" s="37">
        <v>0.32291666666666669</v>
      </c>
      <c r="D262" s="37">
        <v>0.65625</v>
      </c>
      <c r="E262" s="38"/>
      <c r="F262" s="39"/>
      <c r="G262" s="36">
        <v>0</v>
      </c>
      <c r="I262" s="102">
        <v>0.17708333333333334</v>
      </c>
      <c r="J262" s="102">
        <v>0.15625</v>
      </c>
      <c r="K262" s="41"/>
      <c r="L262" s="108"/>
      <c r="M262" s="109"/>
      <c r="N262" s="109"/>
    </row>
    <row r="263" spans="1:14">
      <c r="A263" s="35" t="s">
        <v>346</v>
      </c>
      <c r="B263" s="36">
        <f>IF(D263="",IF(#REF!&lt;F263,F263-#REF!-G263,F263-#REF!+1-G263),IF(D263&lt;E263,E263-D263-G263,E263-D263+1-G263))</f>
        <v>0.33333333333333331</v>
      </c>
      <c r="C263" s="37"/>
      <c r="D263" s="37">
        <v>0.33333333333333331</v>
      </c>
      <c r="E263" s="38">
        <v>0.66666666666666663</v>
      </c>
      <c r="F263" s="39"/>
      <c r="G263" s="36">
        <v>0</v>
      </c>
      <c r="I263" s="102">
        <v>0.16666666666666666</v>
      </c>
      <c r="J263" s="102">
        <v>0.16666666666666666</v>
      </c>
      <c r="K263" s="41"/>
      <c r="L263" s="108"/>
      <c r="M263" s="109"/>
      <c r="N263" s="109"/>
    </row>
    <row r="264" spans="1:14">
      <c r="A264" s="35" t="s">
        <v>347</v>
      </c>
      <c r="B264" s="36">
        <f t="shared" si="4"/>
        <v>0.33333333333333337</v>
      </c>
      <c r="C264" s="37"/>
      <c r="D264" s="42"/>
      <c r="E264" s="38">
        <v>0.60416666666666663</v>
      </c>
      <c r="F264" s="38">
        <v>0.9375</v>
      </c>
      <c r="G264" s="36">
        <v>0</v>
      </c>
      <c r="I264" s="103"/>
      <c r="J264" s="102">
        <v>0.33333333333333331</v>
      </c>
      <c r="K264" s="41"/>
      <c r="L264" s="108"/>
      <c r="M264" s="109"/>
      <c r="N264" s="109"/>
    </row>
    <row r="265" spans="1:14">
      <c r="A265" s="35" t="s">
        <v>348</v>
      </c>
      <c r="B265" s="36">
        <f t="shared" si="4"/>
        <v>0.33333333333333326</v>
      </c>
      <c r="C265" s="37"/>
      <c r="D265" s="42"/>
      <c r="E265" s="38">
        <v>0.61458333333333337</v>
      </c>
      <c r="F265" s="38">
        <v>0.94791666666666663</v>
      </c>
      <c r="G265" s="36">
        <v>0</v>
      </c>
      <c r="I265" s="103"/>
      <c r="J265" s="102">
        <v>0.33333333333333331</v>
      </c>
      <c r="K265" s="41"/>
      <c r="L265" s="108"/>
      <c r="M265" s="109"/>
      <c r="N265" s="109"/>
    </row>
    <row r="266" spans="1:14">
      <c r="A266" s="35" t="s">
        <v>349</v>
      </c>
      <c r="B266" s="36">
        <f t="shared" si="4"/>
        <v>0.33333333333333337</v>
      </c>
      <c r="C266" s="37"/>
      <c r="D266" s="42"/>
      <c r="E266" s="38">
        <v>0.625</v>
      </c>
      <c r="F266" s="38">
        <v>0.95833333333333337</v>
      </c>
      <c r="G266" s="36">
        <v>0</v>
      </c>
      <c r="I266" s="103"/>
      <c r="J266" s="102">
        <v>0.33333333333333331</v>
      </c>
      <c r="K266" s="41"/>
      <c r="L266" s="108"/>
      <c r="M266" s="109"/>
      <c r="N266" s="109"/>
    </row>
    <row r="267" spans="1:14">
      <c r="A267" s="35" t="s">
        <v>350</v>
      </c>
      <c r="B267" s="36">
        <f t="shared" si="4"/>
        <v>0.33333333333333337</v>
      </c>
      <c r="C267" s="37"/>
      <c r="D267" s="42"/>
      <c r="E267" s="38">
        <v>0.63541666666666663</v>
      </c>
      <c r="F267" s="38">
        <v>0.96875</v>
      </c>
      <c r="G267" s="36">
        <v>0</v>
      </c>
      <c r="I267" s="103"/>
      <c r="J267" s="102">
        <v>0.33333333333333331</v>
      </c>
      <c r="K267" s="41"/>
      <c r="L267" s="108"/>
      <c r="M267" s="109"/>
      <c r="N267" s="109"/>
    </row>
    <row r="268" spans="1:14">
      <c r="A268" s="35" t="s">
        <v>351</v>
      </c>
      <c r="B268" s="36">
        <f t="shared" si="4"/>
        <v>0.33333333333333326</v>
      </c>
      <c r="C268" s="37"/>
      <c r="D268" s="42"/>
      <c r="E268" s="38">
        <v>0.64583333333333337</v>
      </c>
      <c r="F268" s="38">
        <v>0.97916666666666663</v>
      </c>
      <c r="G268" s="36">
        <v>0</v>
      </c>
      <c r="I268" s="103"/>
      <c r="J268" s="102">
        <v>0.33333333333333331</v>
      </c>
      <c r="K268" s="41"/>
      <c r="L268" s="108"/>
      <c r="M268" s="109"/>
      <c r="N268" s="109"/>
    </row>
    <row r="269" spans="1:14">
      <c r="A269" s="35" t="s">
        <v>352</v>
      </c>
      <c r="B269" s="36">
        <f t="shared" si="4"/>
        <v>0.33333333333333337</v>
      </c>
      <c r="C269" s="37"/>
      <c r="D269" s="42"/>
      <c r="E269" s="38">
        <v>0.65625</v>
      </c>
      <c r="F269" s="38">
        <v>0.98958333333333337</v>
      </c>
      <c r="G269" s="36">
        <v>0</v>
      </c>
      <c r="I269" s="103"/>
      <c r="J269" s="102">
        <v>0.33333333333333331</v>
      </c>
      <c r="K269" s="41"/>
      <c r="L269" s="108"/>
      <c r="M269" s="109"/>
      <c r="N269" s="109"/>
    </row>
    <row r="270" spans="1:14">
      <c r="A270" s="35" t="s">
        <v>353</v>
      </c>
      <c r="B270" s="36">
        <f t="shared" si="4"/>
        <v>0.33333333333333337</v>
      </c>
      <c r="C270" s="37"/>
      <c r="D270" s="42"/>
      <c r="E270" s="38">
        <v>0.66666666666666663</v>
      </c>
      <c r="F270" s="38">
        <v>0</v>
      </c>
      <c r="G270" s="36">
        <v>0</v>
      </c>
      <c r="I270" s="103"/>
      <c r="J270" s="102">
        <v>0.33333333333333331</v>
      </c>
      <c r="K270" s="41"/>
      <c r="L270" s="108"/>
      <c r="M270" s="109"/>
      <c r="N270" s="109"/>
    </row>
    <row r="271" spans="1:14">
      <c r="A271" s="35" t="s">
        <v>46</v>
      </c>
      <c r="B271" s="36">
        <v>0</v>
      </c>
      <c r="C271" s="37"/>
      <c r="D271" s="42" t="s">
        <v>46</v>
      </c>
      <c r="E271" s="38"/>
      <c r="F271" s="38"/>
      <c r="G271" s="36"/>
      <c r="I271" s="103"/>
      <c r="J271" s="42" t="s">
        <v>46</v>
      </c>
      <c r="K271" s="41"/>
      <c r="L271" s="108"/>
      <c r="M271" s="109"/>
      <c r="N271" s="109"/>
    </row>
    <row r="272" spans="1:14">
      <c r="A272" s="35" t="s">
        <v>42</v>
      </c>
      <c r="B272" s="36">
        <v>0</v>
      </c>
      <c r="C272" s="37"/>
      <c r="D272" s="42" t="s">
        <v>42</v>
      </c>
      <c r="E272" s="38"/>
      <c r="F272" s="38"/>
      <c r="G272" s="36"/>
      <c r="I272" s="103"/>
      <c r="J272" s="42" t="s">
        <v>42</v>
      </c>
      <c r="K272" s="41"/>
      <c r="L272" s="108"/>
      <c r="M272" s="109"/>
      <c r="N272" s="109"/>
    </row>
    <row r="273" spans="1:14">
      <c r="A273" s="35" t="s">
        <v>44</v>
      </c>
      <c r="B273" s="36">
        <v>0.33333333333333331</v>
      </c>
      <c r="C273" s="37"/>
      <c r="D273" s="42" t="s">
        <v>44</v>
      </c>
      <c r="E273" s="38"/>
      <c r="F273" s="38"/>
      <c r="G273" s="36"/>
      <c r="H273" s="98">
        <v>0.33333333333333331</v>
      </c>
      <c r="I273" s="103"/>
      <c r="J273" s="42" t="s">
        <v>44</v>
      </c>
      <c r="K273" s="41"/>
      <c r="L273" s="108"/>
      <c r="M273" s="109"/>
      <c r="N273" s="109"/>
    </row>
    <row r="274" spans="1:14">
      <c r="A274" s="35" t="s">
        <v>354</v>
      </c>
      <c r="B274" s="36">
        <v>0</v>
      </c>
      <c r="C274" s="37"/>
      <c r="D274" s="42" t="s">
        <v>354</v>
      </c>
      <c r="E274" s="38"/>
      <c r="F274" s="38"/>
      <c r="G274" s="36"/>
      <c r="H274" s="98">
        <v>0.33333333333333331</v>
      </c>
      <c r="I274" s="103"/>
      <c r="J274" s="42" t="s">
        <v>354</v>
      </c>
      <c r="K274" s="41"/>
      <c r="L274" s="108"/>
      <c r="M274" s="109"/>
      <c r="N274" s="109"/>
    </row>
    <row r="275" spans="1:14">
      <c r="A275" s="35" t="s">
        <v>355</v>
      </c>
      <c r="B275" s="36">
        <v>0.33333333333333331</v>
      </c>
      <c r="C275" s="37"/>
      <c r="D275" s="42" t="s">
        <v>355</v>
      </c>
      <c r="E275" s="38"/>
      <c r="F275" s="38"/>
      <c r="G275" s="36"/>
      <c r="H275" s="98">
        <v>0.33333333333333331</v>
      </c>
      <c r="I275" s="103"/>
      <c r="J275" s="42" t="s">
        <v>355</v>
      </c>
      <c r="K275" s="41"/>
      <c r="L275" s="108"/>
      <c r="M275" s="109"/>
      <c r="N275" s="109"/>
    </row>
    <row r="276" spans="1:14">
      <c r="A276" s="35" t="s">
        <v>45</v>
      </c>
      <c r="B276" s="36">
        <v>0</v>
      </c>
      <c r="C276" s="37"/>
      <c r="D276" s="42" t="s">
        <v>45</v>
      </c>
      <c r="E276" s="38"/>
      <c r="F276" s="38"/>
      <c r="G276" s="36"/>
      <c r="H276" s="98">
        <v>0.33333333333333331</v>
      </c>
      <c r="I276" s="103"/>
      <c r="J276" s="42" t="s">
        <v>45</v>
      </c>
      <c r="K276" s="41"/>
      <c r="L276" s="108"/>
      <c r="M276" s="109"/>
      <c r="N276" s="109"/>
    </row>
    <row r="277" spans="1:14">
      <c r="A277" s="35" t="s">
        <v>41</v>
      </c>
      <c r="B277" s="36">
        <v>0</v>
      </c>
      <c r="C277" s="37"/>
      <c r="D277" s="42" t="s">
        <v>41</v>
      </c>
      <c r="E277" s="38"/>
      <c r="F277" s="38"/>
      <c r="G277" s="36"/>
      <c r="H277" s="98">
        <v>0.33333333333333331</v>
      </c>
      <c r="I277" s="103"/>
      <c r="J277" s="42" t="s">
        <v>41</v>
      </c>
      <c r="K277" s="41"/>
      <c r="L277" s="108"/>
      <c r="M277" s="109"/>
      <c r="N277" s="109"/>
    </row>
    <row r="278" spans="1:14">
      <c r="A278" s="35" t="s">
        <v>356</v>
      </c>
      <c r="B278" s="36">
        <v>0</v>
      </c>
      <c r="C278" s="37"/>
      <c r="D278" s="42" t="s">
        <v>356</v>
      </c>
      <c r="E278" s="38"/>
      <c r="F278" s="38"/>
      <c r="G278" s="36"/>
      <c r="H278" s="98">
        <v>0.33333333333333331</v>
      </c>
      <c r="I278" s="103"/>
      <c r="J278" s="42" t="s">
        <v>356</v>
      </c>
      <c r="K278" s="41"/>
      <c r="L278" s="108"/>
      <c r="M278" s="109"/>
      <c r="N278" s="109"/>
    </row>
    <row r="279" spans="1:14">
      <c r="A279" s="35" t="s">
        <v>43</v>
      </c>
      <c r="B279" s="36">
        <v>0</v>
      </c>
      <c r="C279" s="37"/>
      <c r="D279" s="42" t="s">
        <v>43</v>
      </c>
      <c r="E279" s="38"/>
      <c r="F279" s="38"/>
      <c r="G279" s="36"/>
      <c r="H279" s="98">
        <v>0.33333333333333331</v>
      </c>
      <c r="I279" s="103"/>
      <c r="J279" s="42" t="s">
        <v>43</v>
      </c>
      <c r="K279" s="41"/>
      <c r="L279" s="108"/>
      <c r="M279" s="109"/>
      <c r="N279" s="109"/>
    </row>
    <row r="280" spans="1:14">
      <c r="A280" s="35" t="s">
        <v>357</v>
      </c>
      <c r="B280" s="36">
        <v>0</v>
      </c>
      <c r="C280" s="37"/>
      <c r="D280" s="42" t="s">
        <v>357</v>
      </c>
      <c r="E280" s="38"/>
      <c r="F280" s="38"/>
      <c r="G280" s="36"/>
      <c r="H280" s="98">
        <v>0.33333333333333331</v>
      </c>
      <c r="I280" s="103"/>
      <c r="J280" s="42" t="s">
        <v>357</v>
      </c>
      <c r="K280" s="41"/>
      <c r="L280" s="108"/>
      <c r="M280" s="109"/>
      <c r="N280" s="109"/>
    </row>
    <row r="281" spans="1:14">
      <c r="A281" s="35" t="s">
        <v>358</v>
      </c>
      <c r="B281" s="36">
        <v>0</v>
      </c>
      <c r="C281" s="37"/>
      <c r="D281" s="42" t="s">
        <v>358</v>
      </c>
      <c r="E281" s="38"/>
      <c r="F281" s="38"/>
      <c r="G281" s="36"/>
      <c r="H281" s="98">
        <v>0.33333333333333331</v>
      </c>
      <c r="I281" s="103"/>
      <c r="J281" s="42" t="s">
        <v>358</v>
      </c>
      <c r="K281" s="41"/>
      <c r="L281" s="108"/>
      <c r="M281" s="109"/>
      <c r="N281" s="109"/>
    </row>
    <row r="282" spans="1:14">
      <c r="A282" s="35" t="s">
        <v>40</v>
      </c>
      <c r="B282" s="36">
        <v>0</v>
      </c>
      <c r="C282" s="37"/>
      <c r="D282" s="42" t="s">
        <v>40</v>
      </c>
      <c r="E282" s="38"/>
      <c r="F282" s="38"/>
      <c r="G282" s="36"/>
      <c r="H282" s="36">
        <v>0</v>
      </c>
      <c r="I282" s="103"/>
      <c r="J282" s="42" t="s">
        <v>40</v>
      </c>
      <c r="K282" s="41"/>
      <c r="L282" s="108"/>
      <c r="M282" s="109"/>
      <c r="N282" s="109"/>
    </row>
    <row r="283" spans="1:14">
      <c r="A283" s="35" t="s">
        <v>39</v>
      </c>
      <c r="B283" s="36">
        <v>0.33333333333333331</v>
      </c>
      <c r="C283" s="37"/>
      <c r="D283" s="42" t="s">
        <v>39</v>
      </c>
      <c r="E283" s="38"/>
      <c r="F283" s="38"/>
      <c r="G283" s="36"/>
      <c r="H283" s="98">
        <v>0.33333333333333331</v>
      </c>
      <c r="I283" s="103"/>
      <c r="J283" s="42" t="s">
        <v>39</v>
      </c>
      <c r="K283" s="41"/>
      <c r="L283" s="108"/>
      <c r="M283" s="109"/>
      <c r="N283" s="109"/>
    </row>
    <row r="284" spans="1:14">
      <c r="A284" s="35" t="s">
        <v>379</v>
      </c>
      <c r="B284" s="36">
        <f>IF(C284="",IF(E284&lt;F284,F284-E284-G284,F284-E284+1-G284),IF(C284&lt;D284,D284-C284-G284,D284-C284+1-G284))</f>
        <v>0.33333333333333337</v>
      </c>
      <c r="C284" s="37">
        <v>0.16666666666666666</v>
      </c>
      <c r="D284" s="37">
        <v>0.53125</v>
      </c>
      <c r="E284" s="38"/>
      <c r="F284" s="39"/>
      <c r="G284" s="36">
        <v>3.125E-2</v>
      </c>
      <c r="I284" s="102">
        <v>0.33333333333333331</v>
      </c>
      <c r="J284" s="102"/>
    </row>
    <row r="285" spans="1:14">
      <c r="A285" s="35" t="s">
        <v>380</v>
      </c>
      <c r="B285" s="36">
        <f t="shared" ref="B285:B348" si="5">IF(C285="",IF(E285&lt;F285,F285-E285-G285,F285-E285+1-G285),IF(C285&lt;D285,D285-C285-G285,D285-C285+1-G285))</f>
        <v>0.33333333333333304</v>
      </c>
      <c r="C285" s="37">
        <v>0.1875</v>
      </c>
      <c r="D285" s="37">
        <v>0.55208333333333304</v>
      </c>
      <c r="E285" s="38"/>
      <c r="F285" s="39"/>
      <c r="G285" s="36">
        <v>3.125E-2</v>
      </c>
      <c r="I285" s="102">
        <v>0.25</v>
      </c>
      <c r="J285" s="102">
        <v>8.3333333333333329E-2</v>
      </c>
    </row>
    <row r="286" spans="1:14">
      <c r="A286" s="35" t="s">
        <v>381</v>
      </c>
      <c r="B286" s="36">
        <f t="shared" si="5"/>
        <v>0.33333333333333293</v>
      </c>
      <c r="C286" s="37">
        <v>0.20833333333333301</v>
      </c>
      <c r="D286" s="37">
        <v>0.57291666666666596</v>
      </c>
      <c r="E286" s="38"/>
      <c r="F286" s="39"/>
      <c r="G286" s="36">
        <v>3.125E-2</v>
      </c>
      <c r="I286" s="102">
        <v>0.25</v>
      </c>
      <c r="J286" s="102">
        <v>8.3333333333333329E-2</v>
      </c>
    </row>
    <row r="287" spans="1:14">
      <c r="A287" s="35" t="s">
        <v>382</v>
      </c>
      <c r="B287" s="36">
        <f t="shared" si="5"/>
        <v>0.33333333333333204</v>
      </c>
      <c r="C287" s="37">
        <v>0.22916666666666699</v>
      </c>
      <c r="D287" s="37">
        <v>0.593749999999999</v>
      </c>
      <c r="E287" s="38"/>
      <c r="F287" s="39"/>
      <c r="G287" s="36">
        <v>3.125E-2</v>
      </c>
      <c r="I287" s="102">
        <v>0.22916666666666666</v>
      </c>
      <c r="J287" s="102">
        <v>0.10416666666666667</v>
      </c>
    </row>
    <row r="288" spans="1:14">
      <c r="A288" s="35" t="s">
        <v>383</v>
      </c>
      <c r="B288" s="36">
        <f t="shared" si="5"/>
        <v>0.33333333333333204</v>
      </c>
      <c r="C288" s="37">
        <v>0.25</v>
      </c>
      <c r="D288" s="37">
        <v>0.61458333333333204</v>
      </c>
      <c r="E288" s="38"/>
      <c r="F288" s="39"/>
      <c r="G288" s="36">
        <v>3.125E-2</v>
      </c>
      <c r="I288" s="102">
        <v>0.20833333333333334</v>
      </c>
      <c r="J288" s="102">
        <v>0.125</v>
      </c>
    </row>
    <row r="289" spans="1:10">
      <c r="A289" s="35" t="s">
        <v>384</v>
      </c>
      <c r="B289" s="36">
        <f t="shared" si="5"/>
        <v>0.33333333333333098</v>
      </c>
      <c r="C289" s="37">
        <v>0.27083333333333398</v>
      </c>
      <c r="D289" s="37">
        <v>0.63541666666666496</v>
      </c>
      <c r="E289" s="38"/>
      <c r="F289" s="39"/>
      <c r="G289" s="36">
        <v>3.125E-2</v>
      </c>
      <c r="I289" s="102">
        <v>0.1875</v>
      </c>
      <c r="J289" s="102">
        <v>0.14583333333333334</v>
      </c>
    </row>
    <row r="290" spans="1:10">
      <c r="A290" s="35" t="s">
        <v>385</v>
      </c>
      <c r="B290" s="36">
        <f t="shared" si="5"/>
        <v>0.33333333333333337</v>
      </c>
      <c r="C290" s="37">
        <v>0.28125</v>
      </c>
      <c r="D290" s="37">
        <v>0.64583333333333337</v>
      </c>
      <c r="E290" s="38"/>
      <c r="F290" s="39"/>
      <c r="G290" s="36">
        <v>3.125E-2</v>
      </c>
      <c r="I290" s="102">
        <v>0.17708333333333334</v>
      </c>
      <c r="J290" s="102">
        <v>0.15625</v>
      </c>
    </row>
    <row r="291" spans="1:10">
      <c r="A291" s="35" t="s">
        <v>386</v>
      </c>
      <c r="B291" s="36">
        <f t="shared" si="5"/>
        <v>0.312500000000002</v>
      </c>
      <c r="C291" s="37"/>
      <c r="D291" s="37">
        <v>0.29166666666666702</v>
      </c>
      <c r="E291" s="38">
        <v>0.656249999999998</v>
      </c>
      <c r="F291" s="39"/>
      <c r="G291" s="36">
        <v>3.125E-2</v>
      </c>
      <c r="I291" s="102">
        <v>0.16666666666666666</v>
      </c>
      <c r="J291" s="102">
        <v>0.16666666666666666</v>
      </c>
    </row>
    <row r="292" spans="1:10">
      <c r="A292" s="35" t="s">
        <v>387</v>
      </c>
      <c r="B292" s="36">
        <f t="shared" si="5"/>
        <v>0.30208333333333337</v>
      </c>
      <c r="C292" s="37"/>
      <c r="D292" s="37">
        <v>0.30208333333333331</v>
      </c>
      <c r="E292" s="38">
        <v>0.66666666666666663</v>
      </c>
      <c r="F292" s="39"/>
      <c r="G292" s="36">
        <v>3.125E-2</v>
      </c>
      <c r="I292" s="102">
        <v>0.15625</v>
      </c>
      <c r="J292" s="102">
        <v>0.17708333333333334</v>
      </c>
    </row>
    <row r="293" spans="1:10">
      <c r="A293" s="35" t="s">
        <v>388</v>
      </c>
      <c r="B293" s="36">
        <f t="shared" si="5"/>
        <v>0.29166666666666896</v>
      </c>
      <c r="C293" s="37"/>
      <c r="D293" s="37">
        <v>0.3125</v>
      </c>
      <c r="E293" s="38">
        <v>0.67708333333333104</v>
      </c>
      <c r="F293" s="39"/>
      <c r="G293" s="36">
        <v>3.125E-2</v>
      </c>
      <c r="I293" s="102">
        <v>0.14583333333333334</v>
      </c>
      <c r="J293" s="102">
        <v>0.1875</v>
      </c>
    </row>
    <row r="294" spans="1:10">
      <c r="A294" s="35" t="s">
        <v>389</v>
      </c>
      <c r="B294" s="36">
        <f t="shared" si="5"/>
        <v>0.28125</v>
      </c>
      <c r="C294" s="37"/>
      <c r="D294" s="37">
        <v>0.32291666666666669</v>
      </c>
      <c r="E294" s="38">
        <v>0.6875</v>
      </c>
      <c r="F294" s="39"/>
      <c r="G294" s="36">
        <v>3.125E-2</v>
      </c>
      <c r="I294" s="102">
        <v>0.13541666666666666</v>
      </c>
      <c r="J294" s="102">
        <v>0.19791666666666666</v>
      </c>
    </row>
    <row r="295" spans="1:10">
      <c r="A295" s="35" t="s">
        <v>390</v>
      </c>
      <c r="B295" s="36">
        <f t="shared" si="5"/>
        <v>0.27083333333333603</v>
      </c>
      <c r="C295" s="37"/>
      <c r="D295" s="37">
        <v>0.33333333333333398</v>
      </c>
      <c r="E295" s="38">
        <v>0.69791666666666397</v>
      </c>
      <c r="F295" s="39"/>
      <c r="G295" s="36">
        <v>3.125E-2</v>
      </c>
      <c r="I295" s="102">
        <v>0.125</v>
      </c>
      <c r="J295" s="102">
        <v>0.20833333333333334</v>
      </c>
    </row>
    <row r="296" spans="1:10">
      <c r="A296" s="35" t="s">
        <v>391</v>
      </c>
      <c r="B296" s="36">
        <f t="shared" si="5"/>
        <v>0.250000000000003</v>
      </c>
      <c r="C296" s="37"/>
      <c r="D296" s="37">
        <v>0.35416666666666702</v>
      </c>
      <c r="E296" s="38">
        <v>0.718749999999997</v>
      </c>
      <c r="F296" s="39"/>
      <c r="G296" s="36">
        <v>3.125E-2</v>
      </c>
      <c r="I296" s="102">
        <v>0.11458333333333333</v>
      </c>
      <c r="J296" s="102">
        <v>0.21875</v>
      </c>
    </row>
    <row r="297" spans="1:10">
      <c r="A297" s="35" t="s">
        <v>392</v>
      </c>
      <c r="B297" s="36">
        <f t="shared" si="5"/>
        <v>0.22916666666666996</v>
      </c>
      <c r="C297" s="37"/>
      <c r="D297" s="37">
        <v>0.375</v>
      </c>
      <c r="E297" s="38">
        <v>0.73958333333333004</v>
      </c>
      <c r="F297" s="39"/>
      <c r="G297" s="36">
        <v>3.125E-2</v>
      </c>
      <c r="I297" s="102">
        <v>0.10416666666666667</v>
      </c>
      <c r="J297" s="102">
        <v>0.22916666666666666</v>
      </c>
    </row>
    <row r="298" spans="1:10">
      <c r="A298" s="35" t="s">
        <v>393</v>
      </c>
      <c r="B298" s="36">
        <f t="shared" si="5"/>
        <v>0.20833333333333703</v>
      </c>
      <c r="C298" s="37"/>
      <c r="D298" s="37">
        <v>0.39583333333333398</v>
      </c>
      <c r="E298" s="38">
        <v>0.76041666666666297</v>
      </c>
      <c r="F298" s="39"/>
      <c r="G298" s="36">
        <v>3.125E-2</v>
      </c>
      <c r="I298" s="102">
        <v>9.375E-2</v>
      </c>
      <c r="J298" s="102">
        <v>0.23958333333333334</v>
      </c>
    </row>
    <row r="299" spans="1:10">
      <c r="A299" s="35" t="s">
        <v>394</v>
      </c>
      <c r="B299" s="36">
        <f t="shared" si="5"/>
        <v>0.187500000000004</v>
      </c>
      <c r="C299" s="37"/>
      <c r="D299" s="37">
        <v>0.41666666666666702</v>
      </c>
      <c r="E299" s="38">
        <v>0.781249999999996</v>
      </c>
      <c r="F299" s="39"/>
      <c r="G299" s="36">
        <v>3.125E-2</v>
      </c>
      <c r="I299" s="102"/>
      <c r="J299" s="102">
        <v>0.33333333333333331</v>
      </c>
    </row>
    <row r="300" spans="1:10">
      <c r="A300" s="35" t="s">
        <v>395</v>
      </c>
      <c r="B300" s="36">
        <f t="shared" si="5"/>
        <v>0.16666666666667096</v>
      </c>
      <c r="C300" s="37"/>
      <c r="D300" s="37">
        <v>0.4375</v>
      </c>
      <c r="E300" s="38">
        <v>0.80208333333332904</v>
      </c>
      <c r="F300" s="39"/>
      <c r="G300" s="36">
        <v>3.125E-2</v>
      </c>
      <c r="I300" s="102"/>
      <c r="J300" s="102">
        <v>0.33333333333333331</v>
      </c>
    </row>
    <row r="301" spans="1:10">
      <c r="A301" s="35" t="s">
        <v>396</v>
      </c>
      <c r="B301" s="36">
        <f t="shared" si="5"/>
        <v>0.14583333333333703</v>
      </c>
      <c r="C301" s="37"/>
      <c r="D301" s="37">
        <v>0.45833333333333398</v>
      </c>
      <c r="E301" s="38">
        <v>0.82291666666666297</v>
      </c>
      <c r="F301" s="39"/>
      <c r="G301" s="36">
        <v>3.125E-2</v>
      </c>
      <c r="I301" s="102"/>
      <c r="J301" s="102">
        <v>0.33333333333333331</v>
      </c>
    </row>
    <row r="302" spans="1:10">
      <c r="A302" s="35" t="s">
        <v>397</v>
      </c>
      <c r="B302" s="36">
        <f t="shared" si="5"/>
        <v>0.125000000000004</v>
      </c>
      <c r="C302" s="37"/>
      <c r="D302" s="37">
        <v>0.47916666666666702</v>
      </c>
      <c r="E302" s="38">
        <v>0.843749999999996</v>
      </c>
      <c r="F302" s="39"/>
      <c r="G302" s="36">
        <v>3.125E-2</v>
      </c>
      <c r="I302" s="102"/>
      <c r="J302" s="102">
        <v>0.33333333333333331</v>
      </c>
    </row>
    <row r="303" spans="1:10">
      <c r="A303" s="35" t="s">
        <v>398</v>
      </c>
      <c r="B303" s="36">
        <f t="shared" si="5"/>
        <v>0.33333333333332904</v>
      </c>
      <c r="C303" s="37"/>
      <c r="D303" s="42"/>
      <c r="E303" s="38">
        <v>0.5</v>
      </c>
      <c r="F303" s="38">
        <v>0.86458333333332904</v>
      </c>
      <c r="G303" s="36">
        <v>3.125E-2</v>
      </c>
      <c r="I303" s="102"/>
      <c r="J303" s="102">
        <v>0.33333333333333331</v>
      </c>
    </row>
    <row r="304" spans="1:10">
      <c r="A304" s="35" t="s">
        <v>399</v>
      </c>
      <c r="B304" s="36">
        <f t="shared" si="5"/>
        <v>0.33333333333332793</v>
      </c>
      <c r="C304" s="37"/>
      <c r="D304" s="42"/>
      <c r="E304" s="38">
        <v>0.52083333333333404</v>
      </c>
      <c r="F304" s="38">
        <v>0.88541666666666197</v>
      </c>
      <c r="G304" s="36">
        <v>3.125E-2</v>
      </c>
      <c r="I304" s="102"/>
      <c r="J304" s="102">
        <v>0.33333333333333331</v>
      </c>
    </row>
    <row r="305" spans="1:10">
      <c r="A305" s="35" t="s">
        <v>400</v>
      </c>
      <c r="B305" s="36">
        <f t="shared" si="5"/>
        <v>0.33333333333332804</v>
      </c>
      <c r="C305" s="37"/>
      <c r="D305" s="42"/>
      <c r="E305" s="38">
        <v>0.54166666666666696</v>
      </c>
      <c r="F305" s="38">
        <v>0.906249999999995</v>
      </c>
      <c r="G305" s="36">
        <v>3.125E-2</v>
      </c>
      <c r="I305" s="102"/>
      <c r="J305" s="102">
        <v>0.33333333333333331</v>
      </c>
    </row>
    <row r="306" spans="1:10">
      <c r="A306" s="35" t="s">
        <v>401</v>
      </c>
      <c r="B306" s="36">
        <f t="shared" si="5"/>
        <v>0.33333333333332804</v>
      </c>
      <c r="C306" s="37"/>
      <c r="D306" s="42"/>
      <c r="E306" s="38">
        <v>0.5625</v>
      </c>
      <c r="F306" s="38">
        <v>0.92708333333332804</v>
      </c>
      <c r="G306" s="36">
        <v>3.125E-2</v>
      </c>
      <c r="I306" s="102"/>
      <c r="J306" s="102">
        <v>0.33333333333333331</v>
      </c>
    </row>
    <row r="307" spans="1:10">
      <c r="A307" s="35" t="s">
        <v>402</v>
      </c>
      <c r="B307" s="36">
        <f t="shared" si="5"/>
        <v>0.33333333333332693</v>
      </c>
      <c r="C307" s="37"/>
      <c r="D307" s="42"/>
      <c r="E307" s="38">
        <v>0.58333333333333404</v>
      </c>
      <c r="F307" s="38">
        <v>0.94791666666666097</v>
      </c>
      <c r="G307" s="36">
        <v>3.125E-2</v>
      </c>
      <c r="I307" s="103"/>
      <c r="J307" s="102">
        <v>0.33333333333333331</v>
      </c>
    </row>
    <row r="308" spans="1:10">
      <c r="A308" s="35" t="s">
        <v>403</v>
      </c>
      <c r="B308" s="36">
        <f t="shared" si="5"/>
        <v>0.33333333333333337</v>
      </c>
      <c r="C308" s="37"/>
      <c r="D308" s="42"/>
      <c r="E308" s="38">
        <v>0.59375</v>
      </c>
      <c r="F308" s="38">
        <v>0.95833333333333337</v>
      </c>
      <c r="G308" s="36">
        <v>3.125E-2</v>
      </c>
      <c r="I308" s="103"/>
      <c r="J308" s="102">
        <v>0.33333333333333331</v>
      </c>
    </row>
    <row r="309" spans="1:10">
      <c r="A309" s="35" t="s">
        <v>404</v>
      </c>
      <c r="B309" s="36">
        <f t="shared" si="5"/>
        <v>0.33333333333332704</v>
      </c>
      <c r="C309" s="37"/>
      <c r="D309" s="42"/>
      <c r="E309" s="38">
        <v>0.60416666666666696</v>
      </c>
      <c r="F309" s="38">
        <v>0.968749999999994</v>
      </c>
      <c r="G309" s="36">
        <v>3.125E-2</v>
      </c>
      <c r="I309" s="103"/>
      <c r="J309" s="102">
        <v>0.33333333333333331</v>
      </c>
    </row>
    <row r="310" spans="1:10">
      <c r="A310" s="35" t="s">
        <v>405</v>
      </c>
      <c r="B310" s="36">
        <f t="shared" si="5"/>
        <v>0.33333333333333326</v>
      </c>
      <c r="C310" s="37"/>
      <c r="D310" s="42"/>
      <c r="E310" s="38">
        <v>0.61458333333333337</v>
      </c>
      <c r="F310" s="38">
        <v>0.97916666666666663</v>
      </c>
      <c r="G310" s="36">
        <v>3.125E-2</v>
      </c>
      <c r="I310" s="103"/>
      <c r="J310" s="102">
        <v>0.33333333333333331</v>
      </c>
    </row>
    <row r="311" spans="1:10">
      <c r="A311" s="35" t="s">
        <v>406</v>
      </c>
      <c r="B311" s="36">
        <f t="shared" si="5"/>
        <v>0.33333333333332604</v>
      </c>
      <c r="C311" s="37"/>
      <c r="D311" s="42"/>
      <c r="E311" s="38">
        <v>0.625000000000001</v>
      </c>
      <c r="F311" s="38">
        <v>0.98958333333332704</v>
      </c>
      <c r="G311" s="36">
        <v>3.125E-2</v>
      </c>
      <c r="I311" s="103"/>
      <c r="J311" s="102">
        <v>0.33333333333333331</v>
      </c>
    </row>
    <row r="312" spans="1:10">
      <c r="A312" s="35" t="s">
        <v>407</v>
      </c>
      <c r="B312" s="36">
        <f t="shared" si="5"/>
        <v>0.33333333333333337</v>
      </c>
      <c r="C312" s="37"/>
      <c r="D312" s="42"/>
      <c r="E312" s="38">
        <v>0.63541666666666663</v>
      </c>
      <c r="F312" s="38">
        <v>0</v>
      </c>
      <c r="G312" s="36">
        <v>3.125E-2</v>
      </c>
      <c r="I312" s="103"/>
      <c r="J312" s="102">
        <v>0.33333333333333331</v>
      </c>
    </row>
    <row r="313" spans="1:10">
      <c r="A313" s="35" t="s">
        <v>408</v>
      </c>
      <c r="B313" s="36">
        <f t="shared" si="5"/>
        <v>0.33333333333333259</v>
      </c>
      <c r="C313" s="37"/>
      <c r="D313" s="42"/>
      <c r="E313" s="38">
        <v>0.64583333333333404</v>
      </c>
      <c r="F313" s="38">
        <v>1.0416666666666666E-2</v>
      </c>
      <c r="G313" s="36">
        <v>3.125E-2</v>
      </c>
      <c r="I313" s="103"/>
      <c r="J313" s="102">
        <v>0.33333333333333331</v>
      </c>
    </row>
    <row r="314" spans="1:10">
      <c r="A314" s="35" t="s">
        <v>409</v>
      </c>
      <c r="B314" s="36">
        <f t="shared" si="5"/>
        <v>0.33333333333333337</v>
      </c>
      <c r="C314" s="37"/>
      <c r="D314" s="42"/>
      <c r="E314" s="38">
        <v>0.65625</v>
      </c>
      <c r="F314" s="38">
        <v>2.0833333333333332E-2</v>
      </c>
      <c r="G314" s="36">
        <v>3.125E-2</v>
      </c>
      <c r="I314" s="103"/>
      <c r="J314" s="102">
        <v>0.33333333333333331</v>
      </c>
    </row>
    <row r="315" spans="1:10">
      <c r="A315" s="35" t="s">
        <v>410</v>
      </c>
      <c r="B315" s="36">
        <f t="shared" si="5"/>
        <v>0.33333333333333304</v>
      </c>
      <c r="C315" s="37"/>
      <c r="D315" s="42"/>
      <c r="E315" s="38">
        <v>0.66666666666666696</v>
      </c>
      <c r="F315" s="38">
        <v>3.125E-2</v>
      </c>
      <c r="G315" s="36">
        <v>3.125E-2</v>
      </c>
      <c r="I315" s="103"/>
      <c r="J315" s="102">
        <v>0.33333333333333331</v>
      </c>
    </row>
    <row r="316" spans="1:10">
      <c r="A316" s="35" t="s">
        <v>411</v>
      </c>
      <c r="B316" s="36">
        <f t="shared" si="5"/>
        <v>0.33333333333333326</v>
      </c>
      <c r="C316" s="37"/>
      <c r="D316" s="42"/>
      <c r="E316" s="38">
        <v>0.67708333333333337</v>
      </c>
      <c r="F316" s="38">
        <v>4.1666666666666664E-2</v>
      </c>
      <c r="G316" s="36">
        <v>3.125E-2</v>
      </c>
      <c r="I316" s="103"/>
      <c r="J316" s="102">
        <v>0.33333333333333331</v>
      </c>
    </row>
    <row r="317" spans="1:10">
      <c r="A317" s="35" t="s">
        <v>412</v>
      </c>
      <c r="B317" s="36">
        <f t="shared" si="5"/>
        <v>0.33333333333333237</v>
      </c>
      <c r="C317" s="37"/>
      <c r="D317" s="42"/>
      <c r="E317" s="38">
        <v>0.687500000000001</v>
      </c>
      <c r="F317" s="38">
        <v>5.2083333333333336E-2</v>
      </c>
      <c r="G317" s="36">
        <v>3.125E-2</v>
      </c>
      <c r="I317" s="103"/>
      <c r="J317" s="102">
        <v>0.33333333333333331</v>
      </c>
    </row>
    <row r="318" spans="1:10">
      <c r="A318" s="35" t="s">
        <v>413</v>
      </c>
      <c r="B318" s="36">
        <f t="shared" si="5"/>
        <v>0.33333333333333259</v>
      </c>
      <c r="C318" s="37"/>
      <c r="D318" s="42"/>
      <c r="E318" s="38">
        <v>0.70833333333333404</v>
      </c>
      <c r="F318" s="38">
        <v>7.2916666666666671E-2</v>
      </c>
      <c r="G318" s="36">
        <v>3.125E-2</v>
      </c>
      <c r="I318" s="103"/>
      <c r="J318" s="102">
        <v>0.33333333333333331</v>
      </c>
    </row>
    <row r="319" spans="1:10">
      <c r="A319" s="35" t="s">
        <v>414</v>
      </c>
      <c r="B319" s="36">
        <f t="shared" si="5"/>
        <v>0.33333333333333304</v>
      </c>
      <c r="C319" s="37"/>
      <c r="D319" s="42"/>
      <c r="E319" s="38">
        <v>0.72916666666666696</v>
      </c>
      <c r="F319" s="38">
        <v>9.375E-2</v>
      </c>
      <c r="G319" s="36">
        <v>3.125E-2</v>
      </c>
      <c r="I319" s="103"/>
      <c r="J319" s="102">
        <v>0.33333333333333331</v>
      </c>
    </row>
    <row r="320" spans="1:10">
      <c r="A320" s="35" t="s">
        <v>415</v>
      </c>
      <c r="B320" s="36">
        <f t="shared" si="5"/>
        <v>0.33333333333333237</v>
      </c>
      <c r="C320" s="37"/>
      <c r="D320" s="42"/>
      <c r="E320" s="38">
        <v>0.750000000000001</v>
      </c>
      <c r="F320" s="38">
        <v>0.11458333333333333</v>
      </c>
      <c r="G320" s="36">
        <v>3.125E-2</v>
      </c>
      <c r="I320" s="103"/>
      <c r="J320" s="102">
        <v>0.33333333333333331</v>
      </c>
    </row>
    <row r="321" spans="1:10">
      <c r="A321" s="35" t="s">
        <v>416</v>
      </c>
      <c r="B321" s="36">
        <f t="shared" si="5"/>
        <v>0.33333333333333259</v>
      </c>
      <c r="C321" s="37"/>
      <c r="D321" s="42"/>
      <c r="E321" s="38">
        <v>0.77083333333333404</v>
      </c>
      <c r="F321" s="38">
        <v>0.13541666666666666</v>
      </c>
      <c r="G321" s="36">
        <v>3.125E-2</v>
      </c>
      <c r="I321" s="103"/>
      <c r="J321" s="102">
        <v>0.33333333333333331</v>
      </c>
    </row>
    <row r="322" spans="1:10">
      <c r="A322" s="35" t="s">
        <v>417</v>
      </c>
      <c r="B322" s="36">
        <f t="shared" si="5"/>
        <v>0.33333333333333304</v>
      </c>
      <c r="C322" s="37"/>
      <c r="D322" s="42"/>
      <c r="E322" s="38">
        <v>0.79166666666666696</v>
      </c>
      <c r="F322" s="38">
        <v>0.15625</v>
      </c>
      <c r="G322" s="36">
        <v>3.125E-2</v>
      </c>
      <c r="I322" s="103"/>
      <c r="J322" s="102">
        <v>0.33333333333333331</v>
      </c>
    </row>
    <row r="323" spans="1:10">
      <c r="A323" s="35" t="s">
        <v>418</v>
      </c>
      <c r="B323" s="36">
        <f t="shared" si="5"/>
        <v>0.33333333333333237</v>
      </c>
      <c r="C323" s="37"/>
      <c r="D323" s="42"/>
      <c r="E323" s="38">
        <v>0.812500000000001</v>
      </c>
      <c r="F323" s="38">
        <v>0.17708333333333334</v>
      </c>
      <c r="G323" s="36">
        <v>3.125E-2</v>
      </c>
      <c r="I323" s="103"/>
      <c r="J323" s="102">
        <v>0.33333333333333331</v>
      </c>
    </row>
    <row r="324" spans="1:10">
      <c r="A324" s="35" t="s">
        <v>419</v>
      </c>
      <c r="B324" s="36">
        <f t="shared" si="5"/>
        <v>0.33333333333333259</v>
      </c>
      <c r="C324" s="37"/>
      <c r="D324" s="42"/>
      <c r="E324" s="38">
        <v>0.83333333333333404</v>
      </c>
      <c r="F324" s="38">
        <v>0.19791666666666666</v>
      </c>
      <c r="G324" s="36">
        <v>3.125E-2</v>
      </c>
      <c r="I324" s="103"/>
      <c r="J324" s="102">
        <v>0.33333333333333331</v>
      </c>
    </row>
    <row r="325" spans="1:10">
      <c r="A325" s="35" t="s">
        <v>420</v>
      </c>
      <c r="B325" s="36">
        <f t="shared" si="5"/>
        <v>0.29166666666666607</v>
      </c>
      <c r="C325" s="37">
        <v>0.22916666666666699</v>
      </c>
      <c r="D325" s="37">
        <v>0.55208333333333304</v>
      </c>
      <c r="E325" s="38"/>
      <c r="F325" s="39"/>
      <c r="G325" s="36">
        <v>3.125E-2</v>
      </c>
      <c r="I325" s="102">
        <v>0.29166666666666669</v>
      </c>
      <c r="J325" s="102"/>
    </row>
    <row r="326" spans="1:10">
      <c r="A326" s="35" t="s">
        <v>421</v>
      </c>
      <c r="B326" s="36">
        <f t="shared" si="5"/>
        <v>0.29166666666666696</v>
      </c>
      <c r="C326" s="37">
        <v>0.25</v>
      </c>
      <c r="D326" s="37">
        <v>0.57291666666666696</v>
      </c>
      <c r="E326" s="38"/>
      <c r="F326" s="39"/>
      <c r="G326" s="36">
        <v>3.125E-2</v>
      </c>
      <c r="I326" s="102">
        <v>0.25</v>
      </c>
      <c r="J326" s="102">
        <v>4.1666666666666664E-2</v>
      </c>
    </row>
    <row r="327" spans="1:10">
      <c r="A327" s="35" t="s">
        <v>422</v>
      </c>
      <c r="B327" s="36">
        <f t="shared" si="5"/>
        <v>0.29166666666666602</v>
      </c>
      <c r="C327" s="37">
        <v>0.27083333333333398</v>
      </c>
      <c r="D327" s="37">
        <v>0.59375</v>
      </c>
      <c r="E327" s="38"/>
      <c r="F327" s="39"/>
      <c r="G327" s="36">
        <v>3.125E-2</v>
      </c>
      <c r="I327" s="102">
        <v>0.25</v>
      </c>
      <c r="J327" s="102">
        <v>4.1666666666666664E-2</v>
      </c>
    </row>
    <row r="328" spans="1:10">
      <c r="A328" s="35" t="s">
        <v>423</v>
      </c>
      <c r="B328" s="36">
        <f t="shared" si="5"/>
        <v>0.29166666666666663</v>
      </c>
      <c r="C328" s="37">
        <v>0.28125</v>
      </c>
      <c r="D328" s="37">
        <v>0.60416666666666663</v>
      </c>
      <c r="E328" s="38"/>
      <c r="F328" s="39"/>
      <c r="G328" s="36">
        <v>3.125E-2</v>
      </c>
      <c r="I328" s="102">
        <v>0.22916666666666666</v>
      </c>
      <c r="J328" s="102">
        <v>6.25E-2</v>
      </c>
    </row>
    <row r="329" spans="1:10">
      <c r="A329" s="35" t="s">
        <v>424</v>
      </c>
      <c r="B329" s="36">
        <f t="shared" si="5"/>
        <v>0.29166666666666602</v>
      </c>
      <c r="C329" s="37">
        <v>0.29166666666666702</v>
      </c>
      <c r="D329" s="37">
        <v>0.61458333333333304</v>
      </c>
      <c r="E329" s="38"/>
      <c r="F329" s="39"/>
      <c r="G329" s="36">
        <v>3.125E-2</v>
      </c>
      <c r="I329" s="102">
        <v>0.20833333333333334</v>
      </c>
      <c r="J329" s="102">
        <v>8.3333333333333329E-2</v>
      </c>
    </row>
    <row r="330" spans="1:10">
      <c r="A330" s="35" t="s">
        <v>425</v>
      </c>
      <c r="B330" s="36">
        <f t="shared" si="5"/>
        <v>0.29166666666666669</v>
      </c>
      <c r="C330" s="37">
        <v>0.30208333333333331</v>
      </c>
      <c r="D330" s="37">
        <v>0.625</v>
      </c>
      <c r="E330" s="38"/>
      <c r="F330" s="39"/>
      <c r="G330" s="36">
        <v>3.125E-2</v>
      </c>
      <c r="I330" s="102">
        <v>0.1875</v>
      </c>
      <c r="J330" s="102">
        <v>0.10416666666666667</v>
      </c>
    </row>
    <row r="331" spans="1:10">
      <c r="A331" s="35" t="s">
        <v>426</v>
      </c>
      <c r="B331" s="36">
        <f t="shared" si="5"/>
        <v>0.29166666666666596</v>
      </c>
      <c r="C331" s="37">
        <v>0.3125</v>
      </c>
      <c r="D331" s="37">
        <v>0.63541666666666596</v>
      </c>
      <c r="E331" s="38"/>
      <c r="F331" s="39"/>
      <c r="G331" s="36">
        <v>3.125E-2</v>
      </c>
      <c r="I331" s="102">
        <v>0.17708333333333334</v>
      </c>
      <c r="J331" s="102">
        <v>0.11458333333333333</v>
      </c>
    </row>
    <row r="332" spans="1:10">
      <c r="A332" s="35" t="s">
        <v>427</v>
      </c>
      <c r="B332" s="36">
        <f t="shared" si="5"/>
        <v>0.29166666666666669</v>
      </c>
      <c r="C332" s="37">
        <v>0.32291666666666669</v>
      </c>
      <c r="D332" s="37">
        <v>0.64583333333333337</v>
      </c>
      <c r="E332" s="38"/>
      <c r="F332" s="39"/>
      <c r="G332" s="36">
        <v>3.125E-2</v>
      </c>
      <c r="I332" s="102">
        <v>0.16666666666666666</v>
      </c>
      <c r="J332" s="102">
        <v>0.125</v>
      </c>
    </row>
    <row r="333" spans="1:10">
      <c r="A333" s="35" t="s">
        <v>428</v>
      </c>
      <c r="B333" s="36">
        <f t="shared" si="5"/>
        <v>0.3125</v>
      </c>
      <c r="C333" s="37"/>
      <c r="D333" s="37">
        <v>0.33333333333333398</v>
      </c>
      <c r="E333" s="38">
        <v>0.65625</v>
      </c>
      <c r="F333" s="39"/>
      <c r="G333" s="36">
        <v>3.125E-2</v>
      </c>
      <c r="I333" s="102">
        <v>0.15625</v>
      </c>
      <c r="J333" s="102">
        <v>0.13541666666666666</v>
      </c>
    </row>
    <row r="334" spans="1:10">
      <c r="A334" s="35" t="s">
        <v>429</v>
      </c>
      <c r="B334" s="36">
        <f t="shared" si="5"/>
        <v>0.29166666666666663</v>
      </c>
      <c r="C334" s="37"/>
      <c r="D334" s="37">
        <v>0.35416666666666669</v>
      </c>
      <c r="E334" s="38">
        <v>0.67708333333333337</v>
      </c>
      <c r="F334" s="39"/>
      <c r="G334" s="36">
        <v>3.125E-2</v>
      </c>
      <c r="I334" s="102">
        <v>0.14583333333333334</v>
      </c>
      <c r="J334" s="102">
        <v>0.14583333333333334</v>
      </c>
    </row>
    <row r="335" spans="1:10">
      <c r="A335" s="35" t="s">
        <v>430</v>
      </c>
      <c r="B335" s="36">
        <f t="shared" si="5"/>
        <v>0.28125</v>
      </c>
      <c r="C335" s="37"/>
      <c r="D335" s="37">
        <v>0.34375</v>
      </c>
      <c r="E335" s="38">
        <v>0.6875</v>
      </c>
      <c r="F335" s="39"/>
      <c r="G335" s="36">
        <v>3.125E-2</v>
      </c>
      <c r="I335" s="102">
        <v>0.13541666666666666</v>
      </c>
      <c r="J335" s="102">
        <v>0.17708333333333334</v>
      </c>
    </row>
    <row r="336" spans="1:10">
      <c r="A336" s="35" t="s">
        <v>431</v>
      </c>
      <c r="B336" s="36">
        <f t="shared" si="5"/>
        <v>0.27083333333333404</v>
      </c>
      <c r="C336" s="37"/>
      <c r="D336" s="37">
        <v>0.375</v>
      </c>
      <c r="E336" s="38">
        <v>0.69791666666666596</v>
      </c>
      <c r="F336" s="39"/>
      <c r="G336" s="36">
        <v>3.125E-2</v>
      </c>
      <c r="I336" s="102">
        <v>0.125</v>
      </c>
      <c r="J336" s="102">
        <v>0.16666666666666666</v>
      </c>
    </row>
    <row r="337" spans="1:10">
      <c r="A337" s="35" t="s">
        <v>432</v>
      </c>
      <c r="B337" s="36">
        <f t="shared" si="5"/>
        <v>0.22916666666666696</v>
      </c>
      <c r="C337" s="37"/>
      <c r="D337" s="37">
        <v>0.41666666666666702</v>
      </c>
      <c r="E337" s="38">
        <v>0.73958333333333304</v>
      </c>
      <c r="F337" s="39"/>
      <c r="G337" s="36">
        <v>3.125E-2</v>
      </c>
      <c r="I337" s="102"/>
      <c r="J337" s="102">
        <v>0.29166666666666669</v>
      </c>
    </row>
    <row r="338" spans="1:10">
      <c r="A338" s="35" t="s">
        <v>433</v>
      </c>
      <c r="B338" s="36">
        <f t="shared" si="5"/>
        <v>0.187500000000001</v>
      </c>
      <c r="C338" s="37"/>
      <c r="D338" s="37">
        <v>0.45833333333333398</v>
      </c>
      <c r="E338" s="38">
        <v>0.781249999999999</v>
      </c>
      <c r="F338" s="39"/>
      <c r="G338" s="36">
        <v>3.125E-2</v>
      </c>
      <c r="I338" s="102"/>
      <c r="J338" s="102">
        <v>0.29166666666666669</v>
      </c>
    </row>
    <row r="339" spans="1:10">
      <c r="A339" s="35" t="s">
        <v>434</v>
      </c>
      <c r="B339" s="36">
        <f t="shared" si="5"/>
        <v>0.29166666666666596</v>
      </c>
      <c r="C339" s="37"/>
      <c r="D339" s="37"/>
      <c r="E339" s="38">
        <v>0.5</v>
      </c>
      <c r="F339" s="38">
        <v>0.82291666666666596</v>
      </c>
      <c r="G339" s="36">
        <v>3.125E-2</v>
      </c>
      <c r="I339" s="102"/>
      <c r="J339" s="102">
        <v>0.29166666666666669</v>
      </c>
    </row>
    <row r="340" spans="1:10">
      <c r="A340" s="35" t="s">
        <v>435</v>
      </c>
      <c r="B340" s="36">
        <f t="shared" si="5"/>
        <v>0.29166666666666607</v>
      </c>
      <c r="C340" s="37"/>
      <c r="D340" s="42"/>
      <c r="E340" s="38">
        <v>0.54166666666666696</v>
      </c>
      <c r="F340" s="38">
        <v>0.86458333333333304</v>
      </c>
      <c r="G340" s="36">
        <v>3.125E-2</v>
      </c>
      <c r="I340" s="103"/>
      <c r="J340" s="102">
        <v>0.29166666666666669</v>
      </c>
    </row>
    <row r="341" spans="1:10">
      <c r="A341" s="35" t="s">
        <v>436</v>
      </c>
      <c r="B341" s="36">
        <f t="shared" si="5"/>
        <v>0.29166666666666596</v>
      </c>
      <c r="C341" s="37"/>
      <c r="D341" s="42"/>
      <c r="E341" s="38">
        <v>0.58333333333333304</v>
      </c>
      <c r="F341" s="38">
        <v>0.906249999999999</v>
      </c>
      <c r="G341" s="36">
        <v>3.125E-2</v>
      </c>
      <c r="I341" s="103"/>
      <c r="J341" s="102">
        <v>0.29166666666666669</v>
      </c>
    </row>
    <row r="342" spans="1:10">
      <c r="A342" s="35" t="s">
        <v>437</v>
      </c>
      <c r="B342" s="36">
        <f t="shared" si="5"/>
        <v>0.29166666666666674</v>
      </c>
      <c r="C342" s="37"/>
      <c r="D342" s="42"/>
      <c r="E342" s="38">
        <v>0.60416666666666663</v>
      </c>
      <c r="F342" s="38">
        <v>0.92708333333333337</v>
      </c>
      <c r="G342" s="36">
        <v>3.125E-2</v>
      </c>
      <c r="I342" s="103"/>
      <c r="J342" s="102">
        <v>0.29166666666666669</v>
      </c>
    </row>
    <row r="343" spans="1:10">
      <c r="A343" s="35" t="s">
        <v>438</v>
      </c>
      <c r="B343" s="36">
        <f t="shared" si="5"/>
        <v>0.29166666666666496</v>
      </c>
      <c r="C343" s="37"/>
      <c r="D343" s="42"/>
      <c r="E343" s="38">
        <v>0.625000000000001</v>
      </c>
      <c r="F343" s="38">
        <v>0.94791666666666596</v>
      </c>
      <c r="G343" s="36">
        <v>3.125E-2</v>
      </c>
      <c r="I343" s="103"/>
      <c r="J343" s="102">
        <v>0.29166666666666669</v>
      </c>
    </row>
    <row r="344" spans="1:10">
      <c r="A344" s="35" t="s">
        <v>439</v>
      </c>
      <c r="B344" s="36">
        <f t="shared" si="5"/>
        <v>0.29166666666666674</v>
      </c>
      <c r="C344" s="37"/>
      <c r="D344" s="42"/>
      <c r="E344" s="38">
        <v>0.63541666666666663</v>
      </c>
      <c r="F344" s="38">
        <v>0.95833333333333337</v>
      </c>
      <c r="G344" s="36">
        <v>3.125E-2</v>
      </c>
      <c r="I344" s="103"/>
      <c r="J344" s="102">
        <v>0.29166666666666669</v>
      </c>
    </row>
    <row r="345" spans="1:10">
      <c r="A345" s="35" t="s">
        <v>440</v>
      </c>
      <c r="B345" s="36">
        <f t="shared" si="5"/>
        <v>0.29166666666666496</v>
      </c>
      <c r="C345" s="37"/>
      <c r="D345" s="42"/>
      <c r="E345" s="38">
        <v>0.64583333333333404</v>
      </c>
      <c r="F345" s="38">
        <v>0.968749999999999</v>
      </c>
      <c r="G345" s="36">
        <v>3.125E-2</v>
      </c>
      <c r="I345" s="103"/>
      <c r="J345" s="102">
        <v>0.29166666666666669</v>
      </c>
    </row>
    <row r="346" spans="1:10">
      <c r="A346" s="35" t="s">
        <v>441</v>
      </c>
      <c r="B346" s="36">
        <f t="shared" si="5"/>
        <v>0.29166666666666663</v>
      </c>
      <c r="C346" s="37"/>
      <c r="D346" s="42"/>
      <c r="E346" s="38">
        <v>0.65625</v>
      </c>
      <c r="F346" s="38">
        <v>0.97916666666666663</v>
      </c>
      <c r="G346" s="36">
        <v>3.125E-2</v>
      </c>
      <c r="I346" s="103"/>
      <c r="J346" s="102">
        <v>0.29166666666666669</v>
      </c>
    </row>
    <row r="347" spans="1:10">
      <c r="A347" s="35" t="s">
        <v>442</v>
      </c>
      <c r="B347" s="36">
        <f t="shared" si="5"/>
        <v>0.29166666666666607</v>
      </c>
      <c r="C347" s="37"/>
      <c r="D347" s="42"/>
      <c r="E347" s="38">
        <v>0.66666666666666696</v>
      </c>
      <c r="F347" s="38">
        <v>0.98958333333333304</v>
      </c>
      <c r="G347" s="36">
        <v>3.125E-2</v>
      </c>
      <c r="I347" s="103"/>
      <c r="J347" s="102">
        <v>0.29166666666666669</v>
      </c>
    </row>
    <row r="348" spans="1:10">
      <c r="A348" s="35" t="s">
        <v>443</v>
      </c>
      <c r="B348" s="36">
        <f t="shared" si="5"/>
        <v>0.29166666666666663</v>
      </c>
      <c r="C348" s="37"/>
      <c r="D348" s="42"/>
      <c r="E348" s="38">
        <v>0.67708333333333337</v>
      </c>
      <c r="F348" s="38">
        <v>0</v>
      </c>
      <c r="G348" s="36">
        <v>3.125E-2</v>
      </c>
      <c r="I348" s="103"/>
      <c r="J348" s="102">
        <v>0.29166666666666669</v>
      </c>
    </row>
    <row r="349" spans="1:10">
      <c r="A349" s="35" t="s">
        <v>444</v>
      </c>
      <c r="B349" s="36">
        <f t="shared" ref="B349:B412" si="6">IF(C349="",IF(E349&lt;F349,F349-E349-G349,F349-E349+1-G349),IF(C349&lt;D349,D349-C349-G349,D349-C349+1-G349))</f>
        <v>0.29166666666666563</v>
      </c>
      <c r="C349" s="37"/>
      <c r="D349" s="42"/>
      <c r="E349" s="38">
        <v>0.687500000000001</v>
      </c>
      <c r="F349" s="38">
        <v>1.0416666666666666E-2</v>
      </c>
      <c r="G349" s="36">
        <v>3.125E-2</v>
      </c>
      <c r="I349" s="103"/>
      <c r="J349" s="102">
        <v>0.29166666666666669</v>
      </c>
    </row>
    <row r="350" spans="1:10">
      <c r="A350" s="35" t="s">
        <v>445</v>
      </c>
      <c r="B350" s="36">
        <f t="shared" si="6"/>
        <v>0.29166666666666596</v>
      </c>
      <c r="C350" s="37"/>
      <c r="D350" s="42"/>
      <c r="E350" s="38">
        <v>0.70833333333333404</v>
      </c>
      <c r="F350" s="38">
        <v>3.125E-2</v>
      </c>
      <c r="G350" s="36">
        <v>3.125E-2</v>
      </c>
      <c r="I350" s="103"/>
      <c r="J350" s="102">
        <v>0.29166666666666669</v>
      </c>
    </row>
    <row r="351" spans="1:10">
      <c r="A351" s="35" t="s">
        <v>446</v>
      </c>
      <c r="B351" s="36">
        <f t="shared" si="6"/>
        <v>0.29166666666666563</v>
      </c>
      <c r="C351" s="37"/>
      <c r="D351" s="42"/>
      <c r="E351" s="38">
        <v>0.750000000000001</v>
      </c>
      <c r="F351" s="38">
        <v>7.2916666666666671E-2</v>
      </c>
      <c r="G351" s="36">
        <v>3.125E-2</v>
      </c>
      <c r="I351" s="103"/>
      <c r="J351" s="102">
        <v>0.29166666666666669</v>
      </c>
    </row>
    <row r="352" spans="1:10">
      <c r="A352" s="35" t="s">
        <v>447</v>
      </c>
      <c r="B352" s="36">
        <f t="shared" si="6"/>
        <v>0.3125</v>
      </c>
      <c r="C352" s="37">
        <v>0.22916666666666666</v>
      </c>
      <c r="D352" s="37">
        <v>0.57291666666666663</v>
      </c>
      <c r="E352" s="38"/>
      <c r="F352" s="39"/>
      <c r="G352" s="36">
        <v>3.125E-2</v>
      </c>
      <c r="I352" s="102">
        <v>0.25</v>
      </c>
      <c r="J352" s="102">
        <v>6.25E-2</v>
      </c>
    </row>
    <row r="353" spans="1:10">
      <c r="A353" s="35" t="s">
        <v>448</v>
      </c>
      <c r="B353" s="36">
        <f t="shared" si="6"/>
        <v>0.3125</v>
      </c>
      <c r="C353" s="37">
        <v>0.25</v>
      </c>
      <c r="D353" s="37">
        <v>0.59375</v>
      </c>
      <c r="E353" s="38"/>
      <c r="F353" s="39"/>
      <c r="G353" s="36">
        <v>3.125E-2</v>
      </c>
      <c r="I353" s="102">
        <v>0.22916666666666666</v>
      </c>
      <c r="J353" s="102">
        <v>8.3333333333333329E-2</v>
      </c>
    </row>
    <row r="354" spans="1:10">
      <c r="A354" s="35" t="s">
        <v>449</v>
      </c>
      <c r="B354" s="36">
        <f t="shared" si="6"/>
        <v>0.31250000000000006</v>
      </c>
      <c r="C354" s="37">
        <v>0.27083333333333298</v>
      </c>
      <c r="D354" s="37">
        <v>0.61458333333333304</v>
      </c>
      <c r="E354" s="38"/>
      <c r="F354" s="39"/>
      <c r="G354" s="36">
        <v>3.125E-2</v>
      </c>
      <c r="I354" s="102">
        <v>0.20833333333333334</v>
      </c>
      <c r="J354" s="102">
        <v>0.10416666666666667</v>
      </c>
    </row>
    <row r="355" spans="1:10">
      <c r="A355" s="35" t="s">
        <v>450</v>
      </c>
      <c r="B355" s="36">
        <f t="shared" si="6"/>
        <v>0.31249999999999994</v>
      </c>
      <c r="C355" s="37">
        <v>0.29166666666666702</v>
      </c>
      <c r="D355" s="37">
        <v>0.63541666666666696</v>
      </c>
      <c r="E355" s="38"/>
      <c r="F355" s="39"/>
      <c r="G355" s="36">
        <v>3.125E-2</v>
      </c>
      <c r="I355" s="102">
        <v>0.1875</v>
      </c>
      <c r="J355" s="102">
        <v>0.125</v>
      </c>
    </row>
    <row r="356" spans="1:10">
      <c r="A356" s="35" t="s">
        <v>451</v>
      </c>
      <c r="B356" s="36">
        <f t="shared" si="6"/>
        <v>0.29166666666666596</v>
      </c>
      <c r="C356" s="37"/>
      <c r="D356" s="37">
        <v>0.33333333333333398</v>
      </c>
      <c r="E356" s="37">
        <v>0.67708333333333404</v>
      </c>
      <c r="F356" s="39"/>
      <c r="G356" s="36">
        <v>3.125E-2</v>
      </c>
      <c r="I356" s="102">
        <v>0.16666666666666666</v>
      </c>
      <c r="J356" s="102">
        <v>0.14583333333333334</v>
      </c>
    </row>
    <row r="357" spans="1:10">
      <c r="A357" s="35" t="s">
        <v>452</v>
      </c>
      <c r="B357" s="36">
        <f t="shared" si="6"/>
        <v>0.249999999999999</v>
      </c>
      <c r="C357" s="37"/>
      <c r="D357" s="37">
        <v>0.375</v>
      </c>
      <c r="E357" s="37">
        <v>0.718750000000001</v>
      </c>
      <c r="F357" s="39"/>
      <c r="G357" s="36">
        <v>3.125E-2</v>
      </c>
      <c r="I357" s="102">
        <v>0.14583333333333334</v>
      </c>
      <c r="J357" s="102">
        <v>0.16666666666666666</v>
      </c>
    </row>
    <row r="358" spans="1:10">
      <c r="A358" s="35" t="s">
        <v>453</v>
      </c>
      <c r="B358" s="36">
        <f t="shared" si="6"/>
        <v>0.20833333333333304</v>
      </c>
      <c r="C358" s="37"/>
      <c r="D358" s="37">
        <v>0.41666666666666702</v>
      </c>
      <c r="E358" s="37">
        <v>0.76041666666666696</v>
      </c>
      <c r="F358" s="39"/>
      <c r="G358" s="36">
        <v>3.125E-2</v>
      </c>
      <c r="I358" s="102">
        <v>8.3333333333333329E-2</v>
      </c>
      <c r="J358" s="102">
        <v>0.22916666666666666</v>
      </c>
    </row>
    <row r="359" spans="1:10">
      <c r="A359" s="35" t="s">
        <v>454</v>
      </c>
      <c r="B359" s="36">
        <f t="shared" si="6"/>
        <v>0.187499999999999</v>
      </c>
      <c r="C359" s="37"/>
      <c r="D359" s="37">
        <v>0.4375</v>
      </c>
      <c r="E359" s="37">
        <v>0.781250000000001</v>
      </c>
      <c r="F359" s="39"/>
      <c r="G359" s="36">
        <v>3.125E-2</v>
      </c>
      <c r="I359" s="102">
        <v>4.1666666666666664E-2</v>
      </c>
      <c r="J359" s="102">
        <v>0.27083333333333331</v>
      </c>
    </row>
    <row r="360" spans="1:10">
      <c r="A360" s="35" t="s">
        <v>455</v>
      </c>
      <c r="B360" s="36">
        <f t="shared" si="6"/>
        <v>0.312500000000001</v>
      </c>
      <c r="C360" s="37"/>
      <c r="D360" s="42"/>
      <c r="E360" s="38">
        <v>0.5</v>
      </c>
      <c r="F360" s="38">
        <v>0.843750000000001</v>
      </c>
      <c r="G360" s="36">
        <v>3.125E-2</v>
      </c>
      <c r="I360" s="103"/>
      <c r="J360" s="102">
        <v>0.3125</v>
      </c>
    </row>
    <row r="361" spans="1:10">
      <c r="A361" s="35" t="s">
        <v>456</v>
      </c>
      <c r="B361" s="36">
        <f t="shared" si="6"/>
        <v>0.3125</v>
      </c>
      <c r="C361" s="37"/>
      <c r="D361" s="42"/>
      <c r="E361" s="38">
        <v>0.52083333333333404</v>
      </c>
      <c r="F361" s="38">
        <v>0.86458333333333404</v>
      </c>
      <c r="G361" s="36">
        <v>3.125E-2</v>
      </c>
      <c r="I361" s="103"/>
      <c r="J361" s="102">
        <v>0.3125</v>
      </c>
    </row>
    <row r="362" spans="1:10">
      <c r="A362" s="35" t="s">
        <v>457</v>
      </c>
      <c r="B362" s="36">
        <f t="shared" si="6"/>
        <v>0.3125</v>
      </c>
      <c r="C362" s="37"/>
      <c r="D362" s="42"/>
      <c r="E362" s="38">
        <v>0.58333333333333404</v>
      </c>
      <c r="F362" s="38">
        <v>0.92708333333333404</v>
      </c>
      <c r="G362" s="36">
        <v>3.125E-2</v>
      </c>
      <c r="I362" s="103"/>
      <c r="J362" s="102">
        <v>0.3125</v>
      </c>
    </row>
    <row r="363" spans="1:10">
      <c r="A363" s="35" t="s">
        <v>458</v>
      </c>
      <c r="B363" s="36">
        <f t="shared" si="6"/>
        <v>0.312500000000001</v>
      </c>
      <c r="C363" s="37"/>
      <c r="D363" s="42"/>
      <c r="E363" s="38">
        <v>0.60416666666666696</v>
      </c>
      <c r="F363" s="38">
        <v>0.94791666666666796</v>
      </c>
      <c r="G363" s="36">
        <v>3.125E-2</v>
      </c>
      <c r="I363" s="103"/>
      <c r="J363" s="102">
        <v>0.3125</v>
      </c>
    </row>
    <row r="364" spans="1:10">
      <c r="A364" s="35" t="s">
        <v>459</v>
      </c>
      <c r="B364" s="36">
        <f t="shared" si="6"/>
        <v>0.312500000000001</v>
      </c>
      <c r="C364" s="37"/>
      <c r="D364" s="42"/>
      <c r="E364" s="38">
        <v>0.625</v>
      </c>
      <c r="F364" s="38">
        <v>0.968750000000001</v>
      </c>
      <c r="G364" s="36">
        <v>3.125E-2</v>
      </c>
      <c r="I364" s="103"/>
      <c r="J364" s="102">
        <v>0.3125</v>
      </c>
    </row>
    <row r="365" spans="1:10">
      <c r="A365" s="35" t="s">
        <v>460</v>
      </c>
      <c r="B365" s="36">
        <f t="shared" si="6"/>
        <v>0.3125</v>
      </c>
      <c r="C365" s="37"/>
      <c r="D365" s="42"/>
      <c r="E365" s="38">
        <v>0.64583333333333404</v>
      </c>
      <c r="F365" s="38">
        <v>0.98958333333333404</v>
      </c>
      <c r="G365" s="36">
        <v>3.125E-2</v>
      </c>
      <c r="I365" s="103"/>
      <c r="J365" s="102">
        <v>0.3125</v>
      </c>
    </row>
    <row r="366" spans="1:10">
      <c r="A366" s="35" t="s">
        <v>461</v>
      </c>
      <c r="B366" s="36">
        <f t="shared" si="6"/>
        <v>0.31249999999999967</v>
      </c>
      <c r="C366" s="37"/>
      <c r="D366" s="42"/>
      <c r="E366" s="38">
        <v>0.66666666666666696</v>
      </c>
      <c r="F366" s="38">
        <v>1.0416666666666666E-2</v>
      </c>
      <c r="G366" s="36">
        <v>3.125E-2</v>
      </c>
      <c r="I366" s="103"/>
      <c r="J366" s="102">
        <v>0.3125</v>
      </c>
    </row>
    <row r="367" spans="1:10">
      <c r="A367" s="35" t="s">
        <v>462</v>
      </c>
      <c r="B367" s="36">
        <f t="shared" si="6"/>
        <v>0.31249999999999933</v>
      </c>
      <c r="C367" s="37"/>
      <c r="D367" s="42"/>
      <c r="E367" s="38">
        <v>0.70833333333333404</v>
      </c>
      <c r="F367" s="38">
        <v>5.2083333333333336E-2</v>
      </c>
      <c r="G367" s="36">
        <v>3.125E-2</v>
      </c>
      <c r="I367" s="103"/>
      <c r="J367" s="102">
        <v>0.3125</v>
      </c>
    </row>
    <row r="368" spans="1:10">
      <c r="A368" s="35" t="s">
        <v>463</v>
      </c>
      <c r="B368" s="36">
        <f t="shared" si="6"/>
        <v>0.3125</v>
      </c>
      <c r="C368" s="37"/>
      <c r="D368" s="42"/>
      <c r="E368" s="38">
        <v>0.52083333333333404</v>
      </c>
      <c r="F368" s="38">
        <v>0.86458333333333404</v>
      </c>
      <c r="G368" s="36">
        <v>3.125E-2</v>
      </c>
      <c r="I368" s="103"/>
      <c r="J368" s="102">
        <v>0.3125</v>
      </c>
    </row>
    <row r="369" spans="1:10">
      <c r="A369" s="35" t="s">
        <v>464</v>
      </c>
      <c r="B369" s="36">
        <f t="shared" si="6"/>
        <v>0.3125</v>
      </c>
      <c r="C369" s="37"/>
      <c r="D369" s="42"/>
      <c r="E369" s="38">
        <v>0.58333333333333404</v>
      </c>
      <c r="F369" s="38">
        <v>0.92708333333333404</v>
      </c>
      <c r="G369" s="36">
        <v>3.125E-2</v>
      </c>
      <c r="I369" s="103"/>
      <c r="J369" s="102">
        <v>0.3125</v>
      </c>
    </row>
    <row r="370" spans="1:10">
      <c r="A370" s="35" t="s">
        <v>465</v>
      </c>
      <c r="B370" s="36">
        <f t="shared" si="6"/>
        <v>0.312500000000001</v>
      </c>
      <c r="C370" s="37"/>
      <c r="D370" s="42"/>
      <c r="E370" s="38">
        <v>0.60416666666666696</v>
      </c>
      <c r="F370" s="38">
        <v>0.94791666666666796</v>
      </c>
      <c r="G370" s="36">
        <v>3.125E-2</v>
      </c>
      <c r="I370" s="103"/>
      <c r="J370" s="102">
        <v>0.3125</v>
      </c>
    </row>
    <row r="371" spans="1:10">
      <c r="A371" s="35" t="s">
        <v>466</v>
      </c>
      <c r="B371" s="36">
        <f t="shared" si="6"/>
        <v>0.312500000000001</v>
      </c>
      <c r="C371" s="37"/>
      <c r="D371" s="42"/>
      <c r="E371" s="38">
        <v>0.625</v>
      </c>
      <c r="F371" s="38">
        <v>0.968750000000001</v>
      </c>
      <c r="G371" s="36">
        <v>3.125E-2</v>
      </c>
      <c r="I371" s="103"/>
      <c r="J371" s="102">
        <v>0.3125</v>
      </c>
    </row>
    <row r="372" spans="1:10">
      <c r="A372" s="35" t="s">
        <v>467</v>
      </c>
      <c r="B372" s="36">
        <f t="shared" si="6"/>
        <v>0.3125</v>
      </c>
      <c r="C372" s="37"/>
      <c r="D372" s="42"/>
      <c r="E372" s="38">
        <v>0.64583333333333404</v>
      </c>
      <c r="F372" s="38">
        <v>0.98958333333333404</v>
      </c>
      <c r="G372" s="36">
        <v>3.125E-2</v>
      </c>
      <c r="I372" s="103"/>
      <c r="J372" s="102">
        <v>0.3125</v>
      </c>
    </row>
    <row r="373" spans="1:10">
      <c r="A373" s="35" t="s">
        <v>468</v>
      </c>
      <c r="B373" s="36">
        <f t="shared" si="6"/>
        <v>0.31249999999999967</v>
      </c>
      <c r="C373" s="37"/>
      <c r="D373" s="42"/>
      <c r="E373" s="38">
        <v>0.66666666666666696</v>
      </c>
      <c r="F373" s="38">
        <v>1.0416666666666666E-2</v>
      </c>
      <c r="G373" s="36">
        <v>3.125E-2</v>
      </c>
      <c r="I373" s="103"/>
      <c r="J373" s="102">
        <v>0.3125</v>
      </c>
    </row>
    <row r="374" spans="1:10">
      <c r="A374" s="35" t="s">
        <v>469</v>
      </c>
      <c r="B374" s="36">
        <f t="shared" si="6"/>
        <v>0.31249999999999933</v>
      </c>
      <c r="C374" s="37"/>
      <c r="D374" s="42"/>
      <c r="E374" s="38">
        <v>0.70833333333333404</v>
      </c>
      <c r="F374" s="38">
        <v>5.2083333333333336E-2</v>
      </c>
      <c r="G374" s="36">
        <v>3.125E-2</v>
      </c>
      <c r="I374" s="103"/>
      <c r="J374" s="102">
        <v>0.3125</v>
      </c>
    </row>
    <row r="375" spans="1:10">
      <c r="A375" s="35" t="s">
        <v>470</v>
      </c>
      <c r="B375" s="36">
        <f t="shared" si="6"/>
        <v>0.25</v>
      </c>
      <c r="C375" s="37">
        <v>0.22916666666666666</v>
      </c>
      <c r="D375" s="37">
        <v>0.51041666666666663</v>
      </c>
      <c r="E375" s="39"/>
      <c r="F375" s="39"/>
      <c r="G375" s="36">
        <v>3.125E-2</v>
      </c>
      <c r="I375" s="102">
        <v>0.25</v>
      </c>
      <c r="J375" s="103"/>
    </row>
    <row r="376" spans="1:10">
      <c r="A376" s="35" t="s">
        <v>471</v>
      </c>
      <c r="B376" s="36">
        <f t="shared" si="6"/>
        <v>0.25</v>
      </c>
      <c r="C376" s="37">
        <v>0.25</v>
      </c>
      <c r="D376" s="37">
        <v>0.53125</v>
      </c>
      <c r="E376" s="39"/>
      <c r="F376" s="39"/>
      <c r="G376" s="36">
        <v>3.125E-2</v>
      </c>
      <c r="I376" s="102">
        <v>0.25</v>
      </c>
      <c r="J376" s="103"/>
    </row>
    <row r="377" spans="1:10">
      <c r="A377" s="35" t="s">
        <v>472</v>
      </c>
      <c r="B377" s="36">
        <f t="shared" si="6"/>
        <v>0.25000000000000006</v>
      </c>
      <c r="C377" s="37">
        <v>0.27083333333333298</v>
      </c>
      <c r="D377" s="37">
        <v>0.55208333333333304</v>
      </c>
      <c r="E377" s="39"/>
      <c r="F377" s="39"/>
      <c r="G377" s="36">
        <v>3.125E-2</v>
      </c>
      <c r="I377" s="102">
        <v>0.19791666666666666</v>
      </c>
      <c r="J377" s="102">
        <v>5.2083333333333336E-2</v>
      </c>
    </row>
    <row r="378" spans="1:10">
      <c r="A378" s="35" t="s">
        <v>473</v>
      </c>
      <c r="B378" s="36">
        <f t="shared" si="6"/>
        <v>0.24999999999999994</v>
      </c>
      <c r="C378" s="37">
        <v>0.29166666666666702</v>
      </c>
      <c r="D378" s="37">
        <v>0.57291666666666696</v>
      </c>
      <c r="E378" s="39"/>
      <c r="F378" s="39"/>
      <c r="G378" s="36">
        <v>3.125E-2</v>
      </c>
      <c r="I378" s="102">
        <v>0.17708333333333334</v>
      </c>
      <c r="J378" s="102">
        <v>7.2916666666666671E-2</v>
      </c>
    </row>
    <row r="379" spans="1:10">
      <c r="A379" s="35" t="s">
        <v>474</v>
      </c>
      <c r="B379" s="36">
        <f t="shared" si="6"/>
        <v>0.25</v>
      </c>
      <c r="C379" s="37">
        <v>0.3125</v>
      </c>
      <c r="D379" s="37">
        <v>0.59375</v>
      </c>
      <c r="E379" s="39"/>
      <c r="F379" s="39"/>
      <c r="G379" s="36">
        <v>3.125E-2</v>
      </c>
      <c r="I379" s="102">
        <v>0.15625</v>
      </c>
      <c r="J379" s="102">
        <v>9.375E-2</v>
      </c>
    </row>
    <row r="380" spans="1:10">
      <c r="A380" s="35" t="s">
        <v>475</v>
      </c>
      <c r="B380" s="36">
        <f t="shared" si="6"/>
        <v>0.25000000000000006</v>
      </c>
      <c r="C380" s="37">
        <v>0.33333333333333398</v>
      </c>
      <c r="D380" s="37">
        <v>0.61458333333333404</v>
      </c>
      <c r="E380" s="39"/>
      <c r="F380" s="39"/>
      <c r="G380" s="36">
        <v>3.125E-2</v>
      </c>
      <c r="I380" s="102">
        <v>0.13541666666666666</v>
      </c>
      <c r="J380" s="102">
        <v>0.11458333333333333</v>
      </c>
    </row>
    <row r="381" spans="1:10">
      <c r="A381" s="35" t="s">
        <v>476</v>
      </c>
      <c r="B381" s="36">
        <f t="shared" si="6"/>
        <v>0.24999999999999994</v>
      </c>
      <c r="C381" s="37">
        <v>0.35416666666666702</v>
      </c>
      <c r="D381" s="37">
        <v>0.63541666666666696</v>
      </c>
      <c r="E381" s="38"/>
      <c r="F381" s="39"/>
      <c r="G381" s="36">
        <v>3.125E-2</v>
      </c>
      <c r="I381" s="102">
        <v>0.11458333333333333</v>
      </c>
      <c r="J381" s="102">
        <v>0.13541666666666666</v>
      </c>
    </row>
    <row r="382" spans="1:10">
      <c r="A382" s="35" t="s">
        <v>477</v>
      </c>
      <c r="B382" s="36">
        <f t="shared" si="6"/>
        <v>0.312499999999999</v>
      </c>
      <c r="C382" s="37"/>
      <c r="D382" s="37">
        <v>0.375</v>
      </c>
      <c r="E382" s="38">
        <v>0.656250000000001</v>
      </c>
      <c r="F382" s="39"/>
      <c r="G382" s="36">
        <v>3.125E-2</v>
      </c>
      <c r="I382" s="102">
        <v>8.3333333333333329E-2</v>
      </c>
      <c r="J382" s="102">
        <v>0.16666666666666666</v>
      </c>
    </row>
    <row r="383" spans="1:10">
      <c r="A383" s="35" t="s">
        <v>478</v>
      </c>
      <c r="B383" s="36">
        <f t="shared" si="6"/>
        <v>0.29166666666666596</v>
      </c>
      <c r="C383" s="37"/>
      <c r="D383" s="37">
        <v>0.39583333333333398</v>
      </c>
      <c r="E383" s="38">
        <v>0.67708333333333404</v>
      </c>
      <c r="F383" s="39"/>
      <c r="G383" s="36">
        <v>3.125E-2</v>
      </c>
      <c r="I383" s="102">
        <v>6.25E-2</v>
      </c>
      <c r="J383" s="102">
        <v>0.1875</v>
      </c>
    </row>
    <row r="384" spans="1:10">
      <c r="A384" s="35" t="s">
        <v>479</v>
      </c>
      <c r="B384" s="36">
        <f t="shared" si="6"/>
        <v>0.27083333333333304</v>
      </c>
      <c r="C384" s="37"/>
      <c r="D384" s="37">
        <v>0.41666666666666702</v>
      </c>
      <c r="E384" s="38">
        <v>0.69791666666666696</v>
      </c>
      <c r="F384" s="39"/>
      <c r="G384" s="36">
        <v>3.125E-2</v>
      </c>
      <c r="I384" s="102">
        <v>8.3333333333333329E-2</v>
      </c>
      <c r="J384" s="102">
        <v>0.16666666666666666</v>
      </c>
    </row>
    <row r="385" spans="1:10">
      <c r="A385" s="35" t="s">
        <v>480</v>
      </c>
      <c r="B385" s="36">
        <f t="shared" si="6"/>
        <v>0.22916666666666596</v>
      </c>
      <c r="C385" s="37"/>
      <c r="D385" s="37">
        <v>0.45833333333333398</v>
      </c>
      <c r="E385" s="38">
        <v>0.73958333333333404</v>
      </c>
      <c r="F385" s="39"/>
      <c r="G385" s="36">
        <v>3.125E-2</v>
      </c>
      <c r="I385" s="102">
        <v>4.1666666666666664E-2</v>
      </c>
      <c r="J385" s="102">
        <v>0.20833333333333334</v>
      </c>
    </row>
    <row r="386" spans="1:10">
      <c r="A386" s="35" t="s">
        <v>481</v>
      </c>
      <c r="B386" s="36">
        <f t="shared" si="6"/>
        <v>0.25</v>
      </c>
      <c r="C386" s="37"/>
      <c r="D386" s="42"/>
      <c r="E386" s="38">
        <v>0.5</v>
      </c>
      <c r="F386" s="38">
        <v>0.78125</v>
      </c>
      <c r="G386" s="36">
        <v>3.125E-2</v>
      </c>
      <c r="I386" s="103"/>
      <c r="J386" s="102">
        <v>0.25</v>
      </c>
    </row>
    <row r="387" spans="1:10">
      <c r="A387" s="35" t="s">
        <v>482</v>
      </c>
      <c r="B387" s="36">
        <f t="shared" si="6"/>
        <v>0.25</v>
      </c>
      <c r="C387" s="37"/>
      <c r="D387" s="42"/>
      <c r="E387" s="38">
        <v>0.54166666666666696</v>
      </c>
      <c r="F387" s="38">
        <v>0.82291666666666696</v>
      </c>
      <c r="G387" s="36">
        <v>3.125E-2</v>
      </c>
      <c r="I387" s="103"/>
      <c r="J387" s="102">
        <v>0.25</v>
      </c>
    </row>
    <row r="388" spans="1:10">
      <c r="A388" s="35" t="s">
        <v>483</v>
      </c>
      <c r="B388" s="36">
        <f t="shared" si="6"/>
        <v>0.25</v>
      </c>
      <c r="C388" s="37"/>
      <c r="D388" s="42"/>
      <c r="E388" s="38">
        <v>0.58333333333333404</v>
      </c>
      <c r="F388" s="38">
        <v>0.86458333333333404</v>
      </c>
      <c r="G388" s="36">
        <v>3.125E-2</v>
      </c>
      <c r="I388" s="103"/>
      <c r="J388" s="102">
        <v>0.25</v>
      </c>
    </row>
    <row r="389" spans="1:10">
      <c r="A389" s="35" t="s">
        <v>484</v>
      </c>
      <c r="B389" s="36">
        <f t="shared" si="6"/>
        <v>0.250000000000001</v>
      </c>
      <c r="C389" s="37"/>
      <c r="D389" s="42"/>
      <c r="E389" s="38">
        <v>0.60416666666666696</v>
      </c>
      <c r="F389" s="38">
        <v>0.88541666666666796</v>
      </c>
      <c r="G389" s="36">
        <v>3.125E-2</v>
      </c>
      <c r="I389" s="103"/>
      <c r="J389" s="102">
        <v>0.25</v>
      </c>
    </row>
    <row r="390" spans="1:10">
      <c r="A390" s="35" t="s">
        <v>485</v>
      </c>
      <c r="B390" s="36">
        <f t="shared" si="6"/>
        <v>0.250000000000001</v>
      </c>
      <c r="C390" s="37"/>
      <c r="D390" s="42"/>
      <c r="E390" s="38">
        <v>0.625</v>
      </c>
      <c r="F390" s="38">
        <v>0.906250000000001</v>
      </c>
      <c r="G390" s="36">
        <v>3.125E-2</v>
      </c>
      <c r="I390" s="103"/>
      <c r="J390" s="102">
        <v>0.25</v>
      </c>
    </row>
    <row r="391" spans="1:10">
      <c r="A391" s="35" t="s">
        <v>486</v>
      </c>
      <c r="B391" s="36">
        <f t="shared" si="6"/>
        <v>0.25</v>
      </c>
      <c r="C391" s="37"/>
      <c r="D391" s="42"/>
      <c r="E391" s="38">
        <v>0.64583333333333404</v>
      </c>
      <c r="F391" s="38">
        <v>0.92708333333333404</v>
      </c>
      <c r="G391" s="36">
        <v>3.125E-2</v>
      </c>
      <c r="I391" s="103"/>
      <c r="J391" s="102">
        <v>0.25</v>
      </c>
    </row>
    <row r="392" spans="1:10">
      <c r="A392" s="35" t="s">
        <v>487</v>
      </c>
      <c r="B392" s="36">
        <f t="shared" si="6"/>
        <v>0.250000000000001</v>
      </c>
      <c r="C392" s="37"/>
      <c r="D392" s="42"/>
      <c r="E392" s="38">
        <v>0.66666666666666696</v>
      </c>
      <c r="F392" s="38">
        <v>0.94791666666666796</v>
      </c>
      <c r="G392" s="36">
        <v>3.125E-2</v>
      </c>
      <c r="I392" s="103"/>
      <c r="J392" s="102">
        <v>0.25</v>
      </c>
    </row>
    <row r="393" spans="1:10">
      <c r="A393" s="35" t="s">
        <v>488</v>
      </c>
      <c r="B393" s="36">
        <f t="shared" si="6"/>
        <v>0.25</v>
      </c>
      <c r="C393" s="37"/>
      <c r="D393" s="42"/>
      <c r="E393" s="38">
        <v>0.687500000000001</v>
      </c>
      <c r="F393" s="38">
        <v>0.968750000000001</v>
      </c>
      <c r="G393" s="36">
        <v>3.125E-2</v>
      </c>
      <c r="I393" s="103"/>
      <c r="J393" s="102">
        <v>0.25</v>
      </c>
    </row>
    <row r="394" spans="1:10">
      <c r="A394" s="35" t="s">
        <v>489</v>
      </c>
      <c r="B394" s="36">
        <f t="shared" si="6"/>
        <v>0.250000000000001</v>
      </c>
      <c r="C394" s="37"/>
      <c r="D394" s="42"/>
      <c r="E394" s="38">
        <v>0.70833333333333404</v>
      </c>
      <c r="F394" s="38">
        <v>0.98958333333333504</v>
      </c>
      <c r="G394" s="36">
        <v>3.125E-2</v>
      </c>
      <c r="I394" s="103"/>
      <c r="J394" s="102">
        <v>0.25</v>
      </c>
    </row>
    <row r="395" spans="1:10">
      <c r="A395" s="35" t="s">
        <v>490</v>
      </c>
      <c r="B395" s="36">
        <f t="shared" si="6"/>
        <v>0.24999999999999967</v>
      </c>
      <c r="C395" s="37"/>
      <c r="D395" s="42"/>
      <c r="E395" s="38">
        <v>0.72916666666666696</v>
      </c>
      <c r="F395" s="38">
        <v>1.0416666666666666E-2</v>
      </c>
      <c r="G395" s="36">
        <v>3.125E-2</v>
      </c>
      <c r="I395" s="103"/>
      <c r="J395" s="102">
        <v>0.25</v>
      </c>
    </row>
    <row r="396" spans="1:10">
      <c r="A396" s="35" t="s">
        <v>491</v>
      </c>
      <c r="B396" s="36">
        <f t="shared" si="6"/>
        <v>0.249999999999999</v>
      </c>
      <c r="C396" s="37"/>
      <c r="D396" s="42"/>
      <c r="E396" s="38">
        <v>0.750000000000001</v>
      </c>
      <c r="F396" s="38">
        <v>3.125E-2</v>
      </c>
      <c r="G396" s="36">
        <v>3.125E-2</v>
      </c>
      <c r="I396" s="103"/>
      <c r="J396" s="102">
        <v>0.25</v>
      </c>
    </row>
    <row r="397" spans="1:10">
      <c r="A397" s="35" t="s">
        <v>492</v>
      </c>
      <c r="B397" s="36">
        <f t="shared" si="6"/>
        <v>0.25</v>
      </c>
      <c r="C397" s="37"/>
      <c r="D397" s="42"/>
      <c r="E397" s="38">
        <v>0.76041666666666663</v>
      </c>
      <c r="F397" s="38">
        <v>4.1666666666666664E-2</v>
      </c>
      <c r="G397" s="36">
        <v>3.125E-2</v>
      </c>
      <c r="I397" s="103"/>
      <c r="J397" s="102">
        <v>0.25</v>
      </c>
    </row>
    <row r="398" spans="1:10">
      <c r="A398" s="35" t="s">
        <v>493</v>
      </c>
      <c r="B398" s="36">
        <f t="shared" si="6"/>
        <v>0.20833333333333334</v>
      </c>
      <c r="C398" s="37">
        <v>0.22916666666666666</v>
      </c>
      <c r="D398" s="37">
        <v>0.46875</v>
      </c>
      <c r="E398" s="38"/>
      <c r="F398" s="39"/>
      <c r="G398" s="36">
        <v>3.125E-2</v>
      </c>
      <c r="I398" s="102">
        <v>0.20833333333333334</v>
      </c>
      <c r="J398" s="103"/>
    </row>
    <row r="399" spans="1:10">
      <c r="A399" s="35" t="s">
        <v>494</v>
      </c>
      <c r="B399" s="36">
        <f t="shared" si="6"/>
        <v>0.20833333333333331</v>
      </c>
      <c r="C399" s="37">
        <v>0.25</v>
      </c>
      <c r="D399" s="37">
        <v>0.48958333333333331</v>
      </c>
      <c r="E399" s="38"/>
      <c r="F399" s="39"/>
      <c r="G399" s="36">
        <v>3.125E-2</v>
      </c>
      <c r="I399" s="102">
        <v>0.20833333333333334</v>
      </c>
      <c r="J399" s="103"/>
    </row>
    <row r="400" spans="1:10">
      <c r="A400" s="35" t="s">
        <v>495</v>
      </c>
      <c r="B400" s="36">
        <f t="shared" si="6"/>
        <v>0.20833333333333398</v>
      </c>
      <c r="C400" s="37">
        <v>0.27083333333333298</v>
      </c>
      <c r="D400" s="37">
        <v>0.51041666666666696</v>
      </c>
      <c r="E400" s="38"/>
      <c r="F400" s="39"/>
      <c r="G400" s="36">
        <v>3.125E-2</v>
      </c>
      <c r="I400" s="102">
        <v>0.20833333333333334</v>
      </c>
      <c r="J400" s="103"/>
    </row>
    <row r="401" spans="1:10">
      <c r="A401" s="35" t="s">
        <v>496</v>
      </c>
      <c r="B401" s="36">
        <f t="shared" si="6"/>
        <v>0.20833333333333298</v>
      </c>
      <c r="C401" s="37">
        <v>0.29166666666666702</v>
      </c>
      <c r="D401" s="37">
        <v>0.53125</v>
      </c>
      <c r="E401" s="38"/>
      <c r="F401" s="39"/>
      <c r="G401" s="36">
        <v>3.125E-2</v>
      </c>
      <c r="I401" s="102">
        <v>0.20833333333333334</v>
      </c>
      <c r="J401" s="103"/>
    </row>
    <row r="402" spans="1:10">
      <c r="A402" s="35" t="s">
        <v>497</v>
      </c>
      <c r="B402" s="36">
        <f t="shared" si="6"/>
        <v>0.20833333333333304</v>
      </c>
      <c r="C402" s="37">
        <v>0.3125</v>
      </c>
      <c r="D402" s="37">
        <v>0.55208333333333304</v>
      </c>
      <c r="E402" s="38"/>
      <c r="F402" s="39"/>
      <c r="G402" s="36">
        <v>3.125E-2</v>
      </c>
      <c r="I402" s="102">
        <v>0.16666666666666666</v>
      </c>
      <c r="J402" s="102">
        <v>4.1666666666666664E-2</v>
      </c>
    </row>
    <row r="403" spans="1:10">
      <c r="A403" s="35" t="s">
        <v>498</v>
      </c>
      <c r="B403" s="36">
        <f t="shared" si="6"/>
        <v>0.20833333333333298</v>
      </c>
      <c r="C403" s="37">
        <v>0.33333333333333398</v>
      </c>
      <c r="D403" s="37">
        <v>0.57291666666666696</v>
      </c>
      <c r="E403" s="38"/>
      <c r="F403" s="39"/>
      <c r="G403" s="36">
        <v>3.125E-2</v>
      </c>
      <c r="I403" s="102">
        <v>0.15625</v>
      </c>
      <c r="J403" s="102">
        <v>5.2083333333333336E-2</v>
      </c>
    </row>
    <row r="404" spans="1:10">
      <c r="A404" s="35" t="s">
        <v>499</v>
      </c>
      <c r="B404" s="36">
        <f t="shared" si="6"/>
        <v>0.20833333333333298</v>
      </c>
      <c r="C404" s="37">
        <v>0.35416666666666702</v>
      </c>
      <c r="D404" s="37">
        <v>0.59375</v>
      </c>
      <c r="E404" s="38"/>
      <c r="F404" s="39"/>
      <c r="G404" s="36">
        <v>3.125E-2</v>
      </c>
      <c r="I404" s="102">
        <v>0.14583333333333334</v>
      </c>
      <c r="J404" s="102">
        <v>6.25E-2</v>
      </c>
    </row>
    <row r="405" spans="1:10">
      <c r="A405" s="35" t="s">
        <v>500</v>
      </c>
      <c r="B405" s="36">
        <f t="shared" si="6"/>
        <v>0.35416666666666696</v>
      </c>
      <c r="C405" s="37"/>
      <c r="D405" s="37">
        <v>0.375</v>
      </c>
      <c r="E405" s="38">
        <v>0.61458333333333304</v>
      </c>
      <c r="F405" s="39"/>
      <c r="G405" s="36">
        <v>3.125E-2</v>
      </c>
      <c r="I405" s="102">
        <v>9.375E-2</v>
      </c>
      <c r="J405" s="102">
        <v>0.11458333333333333</v>
      </c>
    </row>
    <row r="406" spans="1:10">
      <c r="A406" s="35" t="s">
        <v>501</v>
      </c>
      <c r="B406" s="36">
        <f t="shared" si="6"/>
        <v>0.33333333333333304</v>
      </c>
      <c r="C406" s="37"/>
      <c r="D406" s="37">
        <v>0.39583333333333398</v>
      </c>
      <c r="E406" s="38">
        <v>0.63541666666666696</v>
      </c>
      <c r="F406" s="39"/>
      <c r="G406" s="36">
        <v>3.125E-2</v>
      </c>
      <c r="I406" s="102">
        <v>7.2916666666666671E-2</v>
      </c>
      <c r="J406" s="102">
        <v>0.13541666666666666</v>
      </c>
    </row>
    <row r="407" spans="1:10">
      <c r="A407" s="35" t="s">
        <v>502</v>
      </c>
      <c r="B407" s="36">
        <f t="shared" si="6"/>
        <v>0.3125</v>
      </c>
      <c r="C407" s="37"/>
      <c r="D407" s="37">
        <v>0.41666666666666702</v>
      </c>
      <c r="E407" s="38">
        <v>0.65625</v>
      </c>
      <c r="F407" s="39"/>
      <c r="G407" s="36">
        <v>3.125E-2</v>
      </c>
      <c r="I407" s="102">
        <v>5.2083333333333336E-2</v>
      </c>
      <c r="J407" s="102">
        <v>0.15625</v>
      </c>
    </row>
    <row r="408" spans="1:10">
      <c r="A408" s="35" t="s">
        <v>503</v>
      </c>
      <c r="B408" s="36">
        <f t="shared" si="6"/>
        <v>0.27083333333333304</v>
      </c>
      <c r="C408" s="37"/>
      <c r="D408" s="37">
        <v>0.45833333333333398</v>
      </c>
      <c r="E408" s="38">
        <v>0.69791666666666696</v>
      </c>
      <c r="F408" s="39"/>
      <c r="G408" s="36">
        <v>3.125E-2</v>
      </c>
      <c r="I408" s="103"/>
      <c r="J408" s="102">
        <v>0.20833333333333334</v>
      </c>
    </row>
    <row r="409" spans="1:10">
      <c r="A409" s="35" t="s">
        <v>504</v>
      </c>
      <c r="B409" s="36">
        <f t="shared" si="6"/>
        <v>0.25</v>
      </c>
      <c r="C409" s="37"/>
      <c r="D409" s="42"/>
      <c r="E409" s="38">
        <v>0.5</v>
      </c>
      <c r="F409" s="38">
        <v>0.75</v>
      </c>
      <c r="G409" s="36"/>
      <c r="I409" s="103"/>
      <c r="J409" s="102">
        <v>0.20833333333333334</v>
      </c>
    </row>
    <row r="410" spans="1:10">
      <c r="A410" s="35" t="s">
        <v>505</v>
      </c>
      <c r="B410" s="36">
        <f t="shared" si="6"/>
        <v>0.20833333333333304</v>
      </c>
      <c r="C410" s="37"/>
      <c r="D410" s="42"/>
      <c r="E410" s="38">
        <v>0.54166666666666696</v>
      </c>
      <c r="F410" s="38">
        <v>0.75</v>
      </c>
      <c r="G410" s="36"/>
      <c r="I410" s="103"/>
      <c r="J410" s="102">
        <v>0.20833333333333334</v>
      </c>
    </row>
    <row r="411" spans="1:10">
      <c r="A411" s="35" t="s">
        <v>506</v>
      </c>
      <c r="B411" s="36">
        <f t="shared" si="6"/>
        <v>0.20833333333333259</v>
      </c>
      <c r="C411" s="37"/>
      <c r="D411" s="42"/>
      <c r="E411" s="38">
        <v>0.58333333333333404</v>
      </c>
      <c r="F411" s="38">
        <v>0.79166666666666663</v>
      </c>
      <c r="G411" s="36"/>
      <c r="I411" s="103"/>
      <c r="J411" s="102">
        <v>0.20833333333333334</v>
      </c>
    </row>
    <row r="412" spans="1:10">
      <c r="A412" s="35" t="s">
        <v>507</v>
      </c>
      <c r="B412" s="36">
        <f t="shared" si="6"/>
        <v>0.22916666666666641</v>
      </c>
      <c r="C412" s="37"/>
      <c r="D412" s="42"/>
      <c r="E412" s="38">
        <v>0.60416666666666696</v>
      </c>
      <c r="F412" s="38">
        <v>0.83333333333333337</v>
      </c>
      <c r="G412" s="36"/>
      <c r="I412" s="103"/>
      <c r="J412" s="102">
        <v>0.20833333333333334</v>
      </c>
    </row>
    <row r="413" spans="1:10">
      <c r="A413" s="35" t="s">
        <v>508</v>
      </c>
      <c r="B413" s="36">
        <f t="shared" ref="B413:B476" si="7">IF(C413="",IF(E413&lt;F413,F413-E413-G413,F413-E413+1-G413),IF(C413&lt;D413,D413-C413-G413,D413-C413+1-G413))</f>
        <v>0.21875</v>
      </c>
      <c r="C413" s="37"/>
      <c r="D413" s="42"/>
      <c r="E413" s="38">
        <v>0.625</v>
      </c>
      <c r="F413" s="38">
        <v>0.875</v>
      </c>
      <c r="G413" s="36">
        <v>3.125E-2</v>
      </c>
      <c r="I413" s="103"/>
      <c r="J413" s="102">
        <v>0.20833333333333334</v>
      </c>
    </row>
    <row r="414" spans="1:10">
      <c r="A414" s="35" t="s">
        <v>509</v>
      </c>
      <c r="B414" s="36">
        <f t="shared" si="7"/>
        <v>0.21874999999999933</v>
      </c>
      <c r="C414" s="37"/>
      <c r="D414" s="42"/>
      <c r="E414" s="38">
        <v>0.64583333333333404</v>
      </c>
      <c r="F414" s="38">
        <v>0.89583333333333337</v>
      </c>
      <c r="G414" s="36">
        <v>3.125E-2</v>
      </c>
      <c r="I414" s="103"/>
      <c r="J414" s="102">
        <v>0.20833333333333334</v>
      </c>
    </row>
    <row r="415" spans="1:10">
      <c r="A415" s="35" t="s">
        <v>510</v>
      </c>
      <c r="B415" s="36">
        <f t="shared" si="7"/>
        <v>0.21874999999999967</v>
      </c>
      <c r="C415" s="37"/>
      <c r="D415" s="42"/>
      <c r="E415" s="38">
        <v>0.66666666666666696</v>
      </c>
      <c r="F415" s="38">
        <v>0.91666666666666663</v>
      </c>
      <c r="G415" s="36">
        <v>3.125E-2</v>
      </c>
      <c r="I415" s="103"/>
      <c r="J415" s="102">
        <v>0.20833333333333334</v>
      </c>
    </row>
    <row r="416" spans="1:10">
      <c r="A416" s="35" t="s">
        <v>511</v>
      </c>
      <c r="B416" s="36">
        <f t="shared" si="7"/>
        <v>0.23958333333333237</v>
      </c>
      <c r="C416" s="37"/>
      <c r="D416" s="42"/>
      <c r="E416" s="38">
        <v>0.687500000000001</v>
      </c>
      <c r="F416" s="38">
        <v>0.95833333333333337</v>
      </c>
      <c r="G416" s="36">
        <v>3.125E-2</v>
      </c>
      <c r="I416" s="103"/>
      <c r="J416" s="102">
        <v>0.20833333333333334</v>
      </c>
    </row>
    <row r="417" spans="1:17">
      <c r="A417" s="35" t="s">
        <v>512</v>
      </c>
      <c r="B417" s="36">
        <f t="shared" si="7"/>
        <v>0.21874999999999933</v>
      </c>
      <c r="C417" s="37"/>
      <c r="D417" s="42"/>
      <c r="E417" s="38">
        <v>0.70833333333333404</v>
      </c>
      <c r="F417" s="38">
        <v>0.95833333333333337</v>
      </c>
      <c r="G417" s="36">
        <v>3.125E-2</v>
      </c>
      <c r="I417" s="103"/>
      <c r="J417" s="102">
        <v>0.20833333333333334</v>
      </c>
    </row>
    <row r="418" spans="1:17">
      <c r="A418" s="35" t="s">
        <v>513</v>
      </c>
      <c r="B418" s="36">
        <f t="shared" si="7"/>
        <v>0.24999999999999967</v>
      </c>
      <c r="C418" s="37"/>
      <c r="D418" s="42"/>
      <c r="E418" s="38">
        <v>0.72916666666666696</v>
      </c>
      <c r="F418" s="38">
        <v>0.97916666666666663</v>
      </c>
      <c r="G418" s="36"/>
      <c r="I418" s="103"/>
      <c r="J418" s="102">
        <v>0.20833333333333334</v>
      </c>
    </row>
    <row r="419" spans="1:17">
      <c r="A419" s="35" t="s">
        <v>514</v>
      </c>
      <c r="B419" s="36">
        <f t="shared" si="7"/>
        <v>0.249999999999999</v>
      </c>
      <c r="C419" s="37"/>
      <c r="D419" s="42"/>
      <c r="E419" s="38">
        <v>0.750000000000001</v>
      </c>
      <c r="F419" s="38">
        <v>0</v>
      </c>
      <c r="G419" s="36"/>
      <c r="I419" s="103"/>
      <c r="J419" s="102">
        <v>0.20833333333333334</v>
      </c>
    </row>
    <row r="420" spans="1:17">
      <c r="A420" s="35" t="s">
        <v>515</v>
      </c>
      <c r="B420" s="36">
        <f t="shared" si="7"/>
        <v>0.22916666666666596</v>
      </c>
      <c r="C420" s="37"/>
      <c r="D420" s="42"/>
      <c r="E420" s="38">
        <v>0.77083333333333404</v>
      </c>
      <c r="F420" s="38">
        <v>0</v>
      </c>
      <c r="G420" s="36"/>
      <c r="I420" s="103"/>
      <c r="J420" s="102">
        <v>0.20833333333333334</v>
      </c>
    </row>
    <row r="421" spans="1:17" s="186" customFormat="1">
      <c r="A421" s="183" t="s">
        <v>516</v>
      </c>
      <c r="B421" s="184">
        <f t="shared" si="7"/>
        <v>0.20833333333333304</v>
      </c>
      <c r="C421" s="184"/>
      <c r="D421" s="185"/>
      <c r="E421" s="184">
        <v>0.79166666666666696</v>
      </c>
      <c r="F421" s="184">
        <v>0</v>
      </c>
      <c r="G421" s="184"/>
      <c r="I421" s="187"/>
      <c r="J421" s="188">
        <v>0.20833333333333334</v>
      </c>
      <c r="Q421" s="189"/>
    </row>
    <row r="422" spans="1:17">
      <c r="A422" s="35" t="s">
        <v>517</v>
      </c>
      <c r="B422" s="36">
        <f t="shared" si="7"/>
        <v>0.187499999999999</v>
      </c>
      <c r="C422" s="37"/>
      <c r="D422" s="42"/>
      <c r="E422" s="38">
        <v>0.812500000000001</v>
      </c>
      <c r="F422" s="38">
        <v>0</v>
      </c>
      <c r="G422" s="36"/>
      <c r="I422" s="103"/>
      <c r="J422" s="102">
        <v>0.20833333333333334</v>
      </c>
    </row>
    <row r="423" spans="1:17">
      <c r="A423" s="35" t="s">
        <v>518</v>
      </c>
      <c r="B423" s="36">
        <f t="shared" si="7"/>
        <v>0.16666666666666496</v>
      </c>
      <c r="C423" s="37"/>
      <c r="D423" s="42"/>
      <c r="E423" s="38">
        <v>0.83333333333333504</v>
      </c>
      <c r="F423" s="38">
        <v>0</v>
      </c>
      <c r="G423" s="36"/>
      <c r="I423" s="103"/>
      <c r="J423" s="102">
        <v>0.20833333333333334</v>
      </c>
    </row>
    <row r="424" spans="1:17">
      <c r="A424" s="35" t="s">
        <v>519</v>
      </c>
      <c r="B424" s="36">
        <f t="shared" si="7"/>
        <v>0.375</v>
      </c>
      <c r="C424" s="37">
        <v>0.22916666666666666</v>
      </c>
      <c r="D424" s="37">
        <v>0.63541666666666663</v>
      </c>
      <c r="E424" s="38"/>
      <c r="F424" s="39"/>
      <c r="G424" s="36">
        <v>3.125E-2</v>
      </c>
      <c r="I424" s="102">
        <v>0.23958333333333334</v>
      </c>
      <c r="J424" s="102">
        <v>0.13541666666666666</v>
      </c>
    </row>
    <row r="425" spans="1:17">
      <c r="A425" s="35" t="s">
        <v>520</v>
      </c>
      <c r="B425" s="36">
        <f t="shared" si="7"/>
        <v>0.375</v>
      </c>
      <c r="C425" s="37">
        <v>0.25</v>
      </c>
      <c r="D425" s="37">
        <v>0.65625</v>
      </c>
      <c r="E425" s="38"/>
      <c r="F425" s="39"/>
      <c r="G425" s="36">
        <v>3.125E-2</v>
      </c>
      <c r="I425" s="102">
        <v>0.21875</v>
      </c>
      <c r="J425" s="102">
        <v>0.15625</v>
      </c>
    </row>
    <row r="426" spans="1:17">
      <c r="A426" s="35" t="s">
        <v>521</v>
      </c>
      <c r="B426" s="36">
        <f t="shared" si="7"/>
        <v>0.37500000000000006</v>
      </c>
      <c r="C426" s="37">
        <v>0.27083333333333298</v>
      </c>
      <c r="D426" s="37">
        <v>0.67708333333333304</v>
      </c>
      <c r="E426" s="38"/>
      <c r="F426" s="39"/>
      <c r="G426" s="36">
        <v>3.125E-2</v>
      </c>
      <c r="I426" s="102">
        <v>0.19791666666666666</v>
      </c>
      <c r="J426" s="102">
        <v>0.17708333333333334</v>
      </c>
    </row>
    <row r="427" spans="1:17">
      <c r="A427" s="35" t="s">
        <v>522</v>
      </c>
      <c r="B427" s="36">
        <f t="shared" si="7"/>
        <v>0.37499999999999994</v>
      </c>
      <c r="C427" s="37">
        <v>0.29166666666666702</v>
      </c>
      <c r="D427" s="37">
        <v>0.69791666666666696</v>
      </c>
      <c r="E427" s="38"/>
      <c r="F427" s="39"/>
      <c r="G427" s="36">
        <v>3.125E-2</v>
      </c>
      <c r="I427" s="102">
        <v>0.17708333333333334</v>
      </c>
      <c r="J427" s="102">
        <v>0.19791666666666666</v>
      </c>
    </row>
    <row r="428" spans="1:17">
      <c r="A428" s="35" t="s">
        <v>523</v>
      </c>
      <c r="B428" s="36">
        <f t="shared" si="7"/>
        <v>0.375</v>
      </c>
      <c r="C428" s="37">
        <v>0.3125</v>
      </c>
      <c r="D428" s="37">
        <v>0.71875</v>
      </c>
      <c r="E428" s="38"/>
      <c r="F428" s="39"/>
      <c r="G428" s="36">
        <v>3.125E-2</v>
      </c>
      <c r="I428" s="102">
        <v>0.15625</v>
      </c>
      <c r="J428" s="102">
        <v>0.21875</v>
      </c>
    </row>
    <row r="429" spans="1:17">
      <c r="A429" s="35" t="s">
        <v>524</v>
      </c>
      <c r="B429" s="36">
        <f t="shared" si="7"/>
        <v>0.37500000000000006</v>
      </c>
      <c r="C429" s="37">
        <v>0.33333333333333398</v>
      </c>
      <c r="D429" s="37">
        <v>0.73958333333333404</v>
      </c>
      <c r="E429" s="38"/>
      <c r="F429" s="39"/>
      <c r="G429" s="36">
        <v>3.125E-2</v>
      </c>
      <c r="I429" s="102">
        <v>0.13541666666666666</v>
      </c>
      <c r="J429" s="102">
        <v>0.23958333333333334</v>
      </c>
    </row>
    <row r="430" spans="1:17">
      <c r="A430" s="35" t="s">
        <v>525</v>
      </c>
      <c r="B430" s="36">
        <f t="shared" si="7"/>
        <v>0.37499999999999994</v>
      </c>
      <c r="C430" s="37">
        <v>0.35416666666666669</v>
      </c>
      <c r="D430" s="37">
        <v>0.76041666666666663</v>
      </c>
      <c r="E430" s="38"/>
      <c r="F430" s="39"/>
      <c r="G430" s="36">
        <v>3.125E-2</v>
      </c>
      <c r="I430" s="102">
        <v>0.11458333333333333</v>
      </c>
      <c r="J430" s="102">
        <v>0.26041666666666669</v>
      </c>
    </row>
    <row r="431" spans="1:17">
      <c r="A431" s="35" t="s">
        <v>526</v>
      </c>
      <c r="B431" s="36">
        <f t="shared" si="7"/>
        <v>0.187499999999999</v>
      </c>
      <c r="C431" s="37"/>
      <c r="D431" s="37">
        <v>0.375</v>
      </c>
      <c r="E431" s="38">
        <v>0.781250000000001</v>
      </c>
      <c r="F431" s="39"/>
      <c r="G431" s="36">
        <v>3.125E-2</v>
      </c>
      <c r="I431" s="102">
        <v>9.375E-2</v>
      </c>
      <c r="J431" s="102">
        <v>0.28125</v>
      </c>
    </row>
    <row r="432" spans="1:17">
      <c r="A432" s="35" t="s">
        <v>527</v>
      </c>
      <c r="B432" s="36">
        <f t="shared" si="7"/>
        <v>0.14583333333333304</v>
      </c>
      <c r="C432" s="37"/>
      <c r="D432" s="37">
        <v>0.41666666666666702</v>
      </c>
      <c r="E432" s="38">
        <v>0.82291666666666696</v>
      </c>
      <c r="F432" s="39"/>
      <c r="G432" s="36">
        <v>3.125E-2</v>
      </c>
      <c r="I432" s="102">
        <v>8.3333333333333329E-2</v>
      </c>
      <c r="J432" s="102">
        <v>0.29166666666666669</v>
      </c>
    </row>
    <row r="433" spans="1:10">
      <c r="A433" s="35" t="s">
        <v>528</v>
      </c>
      <c r="B433" s="36">
        <f t="shared" si="7"/>
        <v>0.10416666666666596</v>
      </c>
      <c r="C433" s="37"/>
      <c r="D433" s="37">
        <v>0.45833333333333398</v>
      </c>
      <c r="E433" s="38">
        <v>0.86458333333333404</v>
      </c>
      <c r="F433" s="39"/>
      <c r="G433" s="36">
        <v>3.125E-2</v>
      </c>
      <c r="I433" s="103"/>
      <c r="J433" s="102">
        <v>0.375</v>
      </c>
    </row>
    <row r="434" spans="1:10">
      <c r="A434" s="35" t="s">
        <v>529</v>
      </c>
      <c r="B434" s="36">
        <f t="shared" si="7"/>
        <v>0.375000000000001</v>
      </c>
      <c r="C434" s="37"/>
      <c r="D434" s="42"/>
      <c r="E434" s="38">
        <v>0.5</v>
      </c>
      <c r="F434" s="38">
        <v>0.906250000000001</v>
      </c>
      <c r="G434" s="36">
        <v>3.125E-2</v>
      </c>
      <c r="I434" s="103"/>
      <c r="J434" s="102">
        <v>0.375</v>
      </c>
    </row>
    <row r="435" spans="1:10">
      <c r="A435" s="35" t="s">
        <v>530</v>
      </c>
      <c r="B435" s="36">
        <f t="shared" si="7"/>
        <v>0.375</v>
      </c>
      <c r="C435" s="37"/>
      <c r="D435" s="42"/>
      <c r="E435" s="38">
        <v>0.52083333333333404</v>
      </c>
      <c r="F435" s="38">
        <v>0.92708333333333404</v>
      </c>
      <c r="G435" s="36">
        <v>3.125E-2</v>
      </c>
      <c r="I435" s="103"/>
      <c r="J435" s="102">
        <v>0.375</v>
      </c>
    </row>
    <row r="436" spans="1:10">
      <c r="A436" s="35" t="s">
        <v>531</v>
      </c>
      <c r="B436" s="36">
        <f t="shared" si="7"/>
        <v>0.375000000000001</v>
      </c>
      <c r="C436" s="37"/>
      <c r="D436" s="42"/>
      <c r="E436" s="38">
        <v>0.54166666666666696</v>
      </c>
      <c r="F436" s="38">
        <v>0.94791666666666796</v>
      </c>
      <c r="G436" s="36">
        <v>3.125E-2</v>
      </c>
      <c r="I436" s="103"/>
      <c r="J436" s="102">
        <v>0.375</v>
      </c>
    </row>
    <row r="437" spans="1:10">
      <c r="A437" s="35" t="s">
        <v>532</v>
      </c>
      <c r="B437" s="36">
        <f t="shared" si="7"/>
        <v>0.375</v>
      </c>
      <c r="C437" s="37"/>
      <c r="D437" s="42"/>
      <c r="E437" s="38">
        <v>0.5625</v>
      </c>
      <c r="F437" s="38">
        <v>0.96875</v>
      </c>
      <c r="G437" s="36">
        <v>3.125E-2</v>
      </c>
      <c r="I437" s="103"/>
      <c r="J437" s="102">
        <v>0.375</v>
      </c>
    </row>
    <row r="438" spans="1:10">
      <c r="A438" s="35" t="s">
        <v>533</v>
      </c>
      <c r="B438" s="36">
        <f t="shared" si="7"/>
        <v>0.375</v>
      </c>
      <c r="C438" s="37"/>
      <c r="D438" s="42"/>
      <c r="E438" s="38">
        <v>0.58333333333333404</v>
      </c>
      <c r="F438" s="38">
        <v>0.98958333333333404</v>
      </c>
      <c r="G438" s="36">
        <v>3.125E-2</v>
      </c>
      <c r="I438" s="103"/>
      <c r="J438" s="102">
        <v>0.375</v>
      </c>
    </row>
    <row r="439" spans="1:10">
      <c r="A439" s="35" t="s">
        <v>534</v>
      </c>
      <c r="B439" s="36">
        <f t="shared" si="7"/>
        <v>0.37499999999999967</v>
      </c>
      <c r="C439" s="37"/>
      <c r="D439" s="42"/>
      <c r="E439" s="38">
        <v>0.60416666666666696</v>
      </c>
      <c r="F439" s="38">
        <v>1.0416666666666666E-2</v>
      </c>
      <c r="G439" s="36">
        <v>3.125E-2</v>
      </c>
      <c r="I439" s="103"/>
      <c r="J439" s="102">
        <v>0.375</v>
      </c>
    </row>
    <row r="440" spans="1:10">
      <c r="A440" s="35" t="s">
        <v>535</v>
      </c>
      <c r="B440" s="36">
        <f t="shared" si="7"/>
        <v>0.375</v>
      </c>
      <c r="C440" s="37"/>
      <c r="D440" s="42"/>
      <c r="E440" s="38">
        <v>0.625</v>
      </c>
      <c r="F440" s="38">
        <v>3.125E-2</v>
      </c>
      <c r="G440" s="36">
        <v>3.125E-2</v>
      </c>
      <c r="I440" s="103"/>
      <c r="J440" s="102">
        <v>0.375</v>
      </c>
    </row>
    <row r="441" spans="1:10">
      <c r="A441" s="35" t="s">
        <v>536</v>
      </c>
      <c r="B441" s="36">
        <f t="shared" si="7"/>
        <v>0.37499999999999933</v>
      </c>
      <c r="C441" s="37"/>
      <c r="D441" s="42"/>
      <c r="E441" s="38">
        <v>0.64583333333333404</v>
      </c>
      <c r="F441" s="38">
        <v>5.2083333333333336E-2</v>
      </c>
      <c r="G441" s="36">
        <v>3.125E-2</v>
      </c>
      <c r="I441" s="103"/>
      <c r="J441" s="102">
        <v>0.375</v>
      </c>
    </row>
    <row r="442" spans="1:10">
      <c r="A442" s="35" t="s">
        <v>537</v>
      </c>
      <c r="B442" s="36">
        <f t="shared" si="7"/>
        <v>0.37499999999999967</v>
      </c>
      <c r="C442" s="37"/>
      <c r="D442" s="42"/>
      <c r="E442" s="38">
        <v>0.66666666666666696</v>
      </c>
      <c r="F442" s="38">
        <v>7.2916666666666671E-2</v>
      </c>
      <c r="G442" s="36">
        <v>3.125E-2</v>
      </c>
      <c r="I442" s="103"/>
      <c r="J442" s="102">
        <v>0.375</v>
      </c>
    </row>
    <row r="443" spans="1:10">
      <c r="A443" s="35" t="s">
        <v>538</v>
      </c>
      <c r="B443" s="36">
        <f t="shared" si="7"/>
        <v>0.37499999999999933</v>
      </c>
      <c r="C443" s="37"/>
      <c r="D443" s="42"/>
      <c r="E443" s="38">
        <v>0.70833333333333404</v>
      </c>
      <c r="F443" s="38">
        <v>0.11458333333333333</v>
      </c>
      <c r="G443" s="36">
        <v>3.125E-2</v>
      </c>
      <c r="I443" s="103"/>
      <c r="J443" s="102">
        <v>0.375</v>
      </c>
    </row>
    <row r="444" spans="1:10">
      <c r="A444" s="35" t="s">
        <v>539</v>
      </c>
      <c r="B444" s="36">
        <f t="shared" si="7"/>
        <v>0.374999999999999</v>
      </c>
      <c r="C444" s="37"/>
      <c r="D444" s="42"/>
      <c r="E444" s="38">
        <v>0.750000000000001</v>
      </c>
      <c r="F444" s="38">
        <v>0.15625</v>
      </c>
      <c r="G444" s="36">
        <v>3.125E-2</v>
      </c>
      <c r="I444" s="103"/>
      <c r="J444" s="102">
        <v>0.375</v>
      </c>
    </row>
    <row r="445" spans="1:10">
      <c r="A445" s="35" t="s">
        <v>540</v>
      </c>
      <c r="B445" s="36">
        <f t="shared" si="7"/>
        <v>0.37499999999999967</v>
      </c>
      <c r="C445" s="37"/>
      <c r="D445" s="42"/>
      <c r="E445" s="38">
        <v>0.79166666666666696</v>
      </c>
      <c r="F445" s="38">
        <v>0.19791666666666666</v>
      </c>
      <c r="G445" s="36">
        <v>3.125E-2</v>
      </c>
      <c r="I445" s="103"/>
      <c r="J445" s="102">
        <v>0.375</v>
      </c>
    </row>
    <row r="446" spans="1:10">
      <c r="A446" s="35" t="s">
        <v>541</v>
      </c>
      <c r="B446" s="36">
        <f t="shared" si="7"/>
        <v>0.37499999999999933</v>
      </c>
      <c r="C446" s="37"/>
      <c r="D446" s="42"/>
      <c r="E446" s="38">
        <v>0.83333333333333404</v>
      </c>
      <c r="F446" s="38">
        <v>0.23958333333333334</v>
      </c>
      <c r="G446" s="36">
        <v>3.125E-2</v>
      </c>
      <c r="I446" s="103"/>
      <c r="J446" s="102">
        <v>0.375</v>
      </c>
    </row>
    <row r="447" spans="1:10">
      <c r="A447" s="35" t="s">
        <v>542</v>
      </c>
      <c r="B447" s="36">
        <f t="shared" si="7"/>
        <v>0.375</v>
      </c>
      <c r="C447" s="37"/>
      <c r="D447" s="42"/>
      <c r="E447" s="38">
        <v>0.875</v>
      </c>
      <c r="F447" s="38">
        <v>0.28125</v>
      </c>
      <c r="G447" s="36">
        <v>3.125E-2</v>
      </c>
      <c r="I447" s="103"/>
      <c r="J447" s="102">
        <v>0.375</v>
      </c>
    </row>
    <row r="448" spans="1:10">
      <c r="A448" s="35" t="s">
        <v>543</v>
      </c>
      <c r="B448" s="36">
        <f t="shared" si="7"/>
        <v>0.375</v>
      </c>
      <c r="C448" s="37"/>
      <c r="D448" s="42"/>
      <c r="E448" s="38">
        <v>0.91666666666666663</v>
      </c>
      <c r="F448" s="38">
        <v>0.32291666666666669</v>
      </c>
      <c r="G448" s="36">
        <v>3.125E-2</v>
      </c>
      <c r="I448" s="103"/>
      <c r="J448" s="102">
        <v>0.375</v>
      </c>
    </row>
    <row r="449" spans="1:15">
      <c r="A449" s="35" t="s">
        <v>544</v>
      </c>
      <c r="B449" s="36">
        <f t="shared" si="7"/>
        <v>0.41666666666666669</v>
      </c>
      <c r="C449" s="37">
        <v>0.29166666666666669</v>
      </c>
      <c r="D449" s="37">
        <v>0.73958333333333337</v>
      </c>
      <c r="E449" s="38"/>
      <c r="F449" s="39"/>
      <c r="G449" s="36">
        <v>3.125E-2</v>
      </c>
      <c r="I449" s="102">
        <v>0.20833333333333334</v>
      </c>
      <c r="J449" s="102">
        <v>0.20833333333333334</v>
      </c>
    </row>
    <row r="450" spans="1:15">
      <c r="A450" s="35" t="s">
        <v>545</v>
      </c>
      <c r="B450" s="36">
        <f t="shared" si="7"/>
        <v>0.41666666666666669</v>
      </c>
      <c r="C450" s="37">
        <v>0.33333333333333331</v>
      </c>
      <c r="D450" s="37">
        <v>0.78125</v>
      </c>
      <c r="E450" s="38"/>
      <c r="F450" s="39"/>
      <c r="G450" s="36">
        <v>3.125E-2</v>
      </c>
      <c r="I450" s="102">
        <v>0.16666666666666666</v>
      </c>
      <c r="J450" s="102">
        <v>0.25</v>
      </c>
    </row>
    <row r="451" spans="1:15">
      <c r="A451" s="35" t="s">
        <v>546</v>
      </c>
      <c r="B451" s="36">
        <f t="shared" si="7"/>
        <v>0.10416666666666663</v>
      </c>
      <c r="C451" s="42"/>
      <c r="D451" s="37">
        <v>0.41666666666666669</v>
      </c>
      <c r="E451" s="38">
        <v>0.86458333333333337</v>
      </c>
      <c r="F451" s="39"/>
      <c r="G451" s="36">
        <v>3.125E-2</v>
      </c>
      <c r="I451" s="103"/>
      <c r="J451" s="102">
        <v>0.41666666666666669</v>
      </c>
    </row>
    <row r="452" spans="1:15">
      <c r="A452" s="35" t="s">
        <v>547</v>
      </c>
      <c r="B452" s="36">
        <f t="shared" si="7"/>
        <v>6.25E-2</v>
      </c>
      <c r="C452" s="42"/>
      <c r="D452" s="37">
        <v>0.45833333333333331</v>
      </c>
      <c r="E452" s="38">
        <v>0.90625</v>
      </c>
      <c r="F452" s="39"/>
      <c r="G452" s="36">
        <v>3.125E-2</v>
      </c>
      <c r="I452" s="103"/>
      <c r="J452" s="102">
        <v>0.41666666666666669</v>
      </c>
    </row>
    <row r="453" spans="1:15">
      <c r="A453" s="35" t="s">
        <v>548</v>
      </c>
      <c r="B453" s="36">
        <f t="shared" si="7"/>
        <v>0.41666666666666663</v>
      </c>
      <c r="C453" s="42"/>
      <c r="D453" s="42"/>
      <c r="E453" s="38">
        <v>0.5</v>
      </c>
      <c r="F453" s="38">
        <v>0.94791666666666663</v>
      </c>
      <c r="G453" s="36">
        <v>3.125E-2</v>
      </c>
      <c r="I453" s="103"/>
      <c r="J453" s="102">
        <v>0.41666666666666669</v>
      </c>
    </row>
    <row r="454" spans="1:15">
      <c r="A454" s="35" t="s">
        <v>549</v>
      </c>
      <c r="B454" s="36">
        <f t="shared" si="7"/>
        <v>0.41666666666666696</v>
      </c>
      <c r="C454" s="37"/>
      <c r="D454" s="42"/>
      <c r="E454" s="38">
        <v>0.58333333333333304</v>
      </c>
      <c r="F454" s="38">
        <v>3.125E-2</v>
      </c>
      <c r="G454" s="36">
        <v>3.125E-2</v>
      </c>
      <c r="I454" s="103"/>
      <c r="J454" s="102">
        <v>0.41666666666666669</v>
      </c>
    </row>
    <row r="455" spans="1:15">
      <c r="A455" s="35" t="s">
        <v>550</v>
      </c>
      <c r="B455" s="36">
        <f t="shared" si="7"/>
        <v>0.41666666666666663</v>
      </c>
      <c r="C455" s="37"/>
      <c r="D455" s="42"/>
      <c r="E455" s="38">
        <v>0.625</v>
      </c>
      <c r="F455" s="38">
        <v>7.2916666666666671E-2</v>
      </c>
      <c r="G455" s="36">
        <v>3.125E-2</v>
      </c>
      <c r="I455" s="103"/>
      <c r="J455" s="102">
        <v>0.41666666666666669</v>
      </c>
    </row>
    <row r="456" spans="1:15">
      <c r="A456" s="35" t="s">
        <v>551</v>
      </c>
      <c r="B456" s="36">
        <f t="shared" si="7"/>
        <v>0.41666666666666641</v>
      </c>
      <c r="C456" s="37"/>
      <c r="D456" s="42"/>
      <c r="E456" s="38">
        <v>0.79166666666666696</v>
      </c>
      <c r="F456" s="38">
        <v>0.23958333333333334</v>
      </c>
      <c r="G456" s="36">
        <v>3.125E-2</v>
      </c>
      <c r="I456" s="103"/>
      <c r="J456" s="102">
        <v>0.41666666666666669</v>
      </c>
    </row>
    <row r="457" spans="1:15">
      <c r="A457" s="35" t="s">
        <v>552</v>
      </c>
      <c r="B457" s="36">
        <f t="shared" si="7"/>
        <v>0.41666666666666596</v>
      </c>
      <c r="C457" s="37"/>
      <c r="D457" s="42"/>
      <c r="E457" s="38">
        <v>0.83333333333333404</v>
      </c>
      <c r="F457" s="38">
        <v>0.28125</v>
      </c>
      <c r="G457" s="36">
        <v>3.125E-2</v>
      </c>
      <c r="I457" s="103"/>
      <c r="J457" s="102">
        <v>0.41666666666666669</v>
      </c>
    </row>
    <row r="458" spans="1:15">
      <c r="A458" s="35" t="s">
        <v>553</v>
      </c>
      <c r="B458" s="36">
        <f t="shared" si="7"/>
        <v>4.166666666666663E-2</v>
      </c>
      <c r="C458" s="37"/>
      <c r="D458" s="37">
        <v>0.41666666666666669</v>
      </c>
      <c r="E458" s="38">
        <v>0.89583333333333337</v>
      </c>
      <c r="F458" s="39"/>
      <c r="G458" s="36">
        <v>6.25E-2</v>
      </c>
      <c r="I458" s="103"/>
      <c r="J458" s="102">
        <v>0.41666666666666669</v>
      </c>
    </row>
    <row r="459" spans="1:15">
      <c r="A459" s="35" t="s">
        <v>554</v>
      </c>
      <c r="B459" s="36">
        <f t="shared" si="7"/>
        <v>0</v>
      </c>
      <c r="C459" s="37"/>
      <c r="D459" s="37">
        <v>0.45833333333333298</v>
      </c>
      <c r="E459" s="38">
        <v>0.9375</v>
      </c>
      <c r="F459" s="39"/>
      <c r="G459" s="36">
        <v>6.25E-2</v>
      </c>
      <c r="I459" s="103"/>
      <c r="J459" s="102">
        <v>0.41666666666666669</v>
      </c>
    </row>
    <row r="460" spans="1:15">
      <c r="A460" s="35" t="s">
        <v>555</v>
      </c>
      <c r="B460" s="36">
        <f t="shared" si="7"/>
        <v>0.25000000000000006</v>
      </c>
      <c r="C460" s="37">
        <v>0.27083333333333331</v>
      </c>
      <c r="D460" s="37">
        <v>0.55208333333333337</v>
      </c>
      <c r="E460" s="38">
        <v>0.70833333333333337</v>
      </c>
      <c r="F460" s="38">
        <v>0.79166666666666663</v>
      </c>
      <c r="G460" s="36">
        <v>3.125E-2</v>
      </c>
      <c r="I460" s="110">
        <v>0.22916666666666669</v>
      </c>
      <c r="J460" s="110">
        <v>0.10416666666666663</v>
      </c>
      <c r="O460" s="41"/>
    </row>
    <row r="461" spans="1:15">
      <c r="A461" s="35" t="s">
        <v>556</v>
      </c>
      <c r="B461" s="36">
        <f t="shared" si="7"/>
        <v>0.25</v>
      </c>
      <c r="C461" s="37">
        <v>0.28125</v>
      </c>
      <c r="D461" s="37">
        <v>0.5625</v>
      </c>
      <c r="E461" s="38">
        <v>0.70833333333333337</v>
      </c>
      <c r="F461" s="38">
        <v>0.79166666666666663</v>
      </c>
      <c r="G461" s="36">
        <v>3.125E-2</v>
      </c>
      <c r="I461" s="110">
        <v>0.21875</v>
      </c>
      <c r="J461" s="110">
        <v>0.11458333333333326</v>
      </c>
      <c r="O461" s="41"/>
    </row>
    <row r="462" spans="1:15">
      <c r="A462" s="35" t="s">
        <v>557</v>
      </c>
      <c r="B462" s="36">
        <f t="shared" si="7"/>
        <v>0.24999999999999994</v>
      </c>
      <c r="C462" s="37">
        <v>0.29166666666666702</v>
      </c>
      <c r="D462" s="37">
        <v>0.57291666666666696</v>
      </c>
      <c r="E462" s="38">
        <v>0.70833333333333337</v>
      </c>
      <c r="F462" s="38">
        <v>0.79166666666666663</v>
      </c>
      <c r="G462" s="36">
        <v>3.125E-2</v>
      </c>
      <c r="I462" s="110">
        <v>0.20833333333333298</v>
      </c>
      <c r="J462" s="110">
        <v>0.12500000000000022</v>
      </c>
      <c r="O462" s="41"/>
    </row>
    <row r="463" spans="1:15">
      <c r="A463" s="35" t="s">
        <v>558</v>
      </c>
      <c r="B463" s="36">
        <f t="shared" si="7"/>
        <v>0.25000000000000006</v>
      </c>
      <c r="C463" s="37">
        <v>0.30208333333333298</v>
      </c>
      <c r="D463" s="37">
        <v>0.58333333333333304</v>
      </c>
      <c r="E463" s="38">
        <v>0.70833333333333337</v>
      </c>
      <c r="F463" s="38">
        <v>0.79166666666666663</v>
      </c>
      <c r="G463" s="36">
        <v>3.125E-2</v>
      </c>
      <c r="I463" s="110">
        <v>0.19791666666666702</v>
      </c>
      <c r="J463" s="110">
        <v>0.1354166666666663</v>
      </c>
      <c r="O463" s="41"/>
    </row>
    <row r="464" spans="1:15">
      <c r="A464" s="35" t="s">
        <v>559</v>
      </c>
      <c r="B464" s="36">
        <f t="shared" si="7"/>
        <v>0.25</v>
      </c>
      <c r="C464" s="37">
        <v>0.3125</v>
      </c>
      <c r="D464" s="37">
        <v>0.59375</v>
      </c>
      <c r="E464" s="38">
        <v>0.71875</v>
      </c>
      <c r="F464" s="38">
        <v>0.80208333333333337</v>
      </c>
      <c r="G464" s="36">
        <v>3.125E-2</v>
      </c>
      <c r="I464" s="110">
        <v>0.1875</v>
      </c>
      <c r="J464" s="110">
        <v>0.14583333333333337</v>
      </c>
      <c r="O464" s="41"/>
    </row>
    <row r="465" spans="1:15">
      <c r="A465" s="35" t="s">
        <v>560</v>
      </c>
      <c r="B465" s="36">
        <f t="shared" si="7"/>
        <v>0.24999999999999994</v>
      </c>
      <c r="C465" s="37">
        <v>0.32291666666666702</v>
      </c>
      <c r="D465" s="37">
        <v>0.60416666666666696</v>
      </c>
      <c r="E465" s="38">
        <v>0.72916666666666663</v>
      </c>
      <c r="F465" s="38">
        <v>0.8125</v>
      </c>
      <c r="G465" s="36">
        <v>3.125E-2</v>
      </c>
      <c r="I465" s="110">
        <v>0.17708333333333298</v>
      </c>
      <c r="J465" s="110">
        <v>0.15625000000000033</v>
      </c>
      <c r="O465" s="41"/>
    </row>
    <row r="466" spans="1:15">
      <c r="A466" s="35" t="s">
        <v>561</v>
      </c>
      <c r="B466" s="36">
        <f t="shared" si="7"/>
        <v>0.25000000000000006</v>
      </c>
      <c r="C466" s="37">
        <v>0.33333333333333298</v>
      </c>
      <c r="D466" s="37">
        <v>0.61458333333333304</v>
      </c>
      <c r="E466" s="38">
        <v>0.75</v>
      </c>
      <c r="F466" s="38">
        <v>0.83333333333333337</v>
      </c>
      <c r="G466" s="36">
        <v>3.125E-2</v>
      </c>
      <c r="I466" s="110">
        <v>0.16666666666666702</v>
      </c>
      <c r="J466" s="110">
        <v>0.16666666666666641</v>
      </c>
      <c r="O466" s="41"/>
    </row>
    <row r="467" spans="1:15">
      <c r="A467" s="35" t="s">
        <v>562</v>
      </c>
      <c r="B467" s="36">
        <f t="shared" si="7"/>
        <v>0.25000000000000039</v>
      </c>
      <c r="C467" s="37">
        <v>0.33333333333333298</v>
      </c>
      <c r="D467" s="37">
        <v>0.61458333333333337</v>
      </c>
      <c r="E467" s="38">
        <v>0.79166666666666663</v>
      </c>
      <c r="F467" s="38">
        <v>0.875</v>
      </c>
      <c r="G467" s="36">
        <v>3.125E-2</v>
      </c>
      <c r="I467" s="110">
        <v>0.16666666666666702</v>
      </c>
      <c r="J467" s="110">
        <v>0.16666666666666674</v>
      </c>
      <c r="O467" s="41"/>
    </row>
    <row r="468" spans="1:15">
      <c r="A468" s="35" t="s">
        <v>563</v>
      </c>
      <c r="B468" s="36">
        <f t="shared" si="7"/>
        <v>0.19791666666666663</v>
      </c>
      <c r="C468" s="37">
        <v>0.375</v>
      </c>
      <c r="D468" s="37">
        <v>0.60416666666666663</v>
      </c>
      <c r="E468" s="38">
        <v>0.79166666666666663</v>
      </c>
      <c r="F468" s="38">
        <v>0.92708333333333337</v>
      </c>
      <c r="G468" s="36">
        <v>3.125E-2</v>
      </c>
      <c r="I468" s="110">
        <v>0.125</v>
      </c>
      <c r="J468" s="110">
        <v>0.20833333333333337</v>
      </c>
      <c r="O468" s="41"/>
    </row>
    <row r="469" spans="1:15">
      <c r="A469" s="35" t="s">
        <v>564</v>
      </c>
      <c r="B469" s="36">
        <f t="shared" si="7"/>
        <v>0.20833333333333337</v>
      </c>
      <c r="C469" s="37">
        <v>0.375</v>
      </c>
      <c r="D469" s="37">
        <v>0.61458333333333337</v>
      </c>
      <c r="E469" s="38">
        <v>0.79166666666666663</v>
      </c>
      <c r="F469" s="38">
        <v>0.91666666666666663</v>
      </c>
      <c r="G469" s="36">
        <v>3.125E-2</v>
      </c>
      <c r="I469" s="110">
        <v>0.125</v>
      </c>
      <c r="J469" s="110">
        <v>0.20833333333333337</v>
      </c>
      <c r="O469" s="41"/>
    </row>
    <row r="470" spans="1:15">
      <c r="A470" s="35" t="s">
        <v>565</v>
      </c>
      <c r="B470" s="36">
        <f t="shared" si="7"/>
        <v>0.18750000000000006</v>
      </c>
      <c r="C470" s="37">
        <v>0.39583333333333331</v>
      </c>
      <c r="D470" s="37">
        <v>0.61458333333333337</v>
      </c>
      <c r="E470" s="38">
        <v>0.79166666666666663</v>
      </c>
      <c r="F470" s="38">
        <v>0.9375</v>
      </c>
      <c r="G470" s="36">
        <v>3.125E-2</v>
      </c>
      <c r="I470" s="110">
        <v>0.10416666666666669</v>
      </c>
      <c r="J470" s="110">
        <v>0.22916666666666674</v>
      </c>
      <c r="O470" s="41"/>
    </row>
    <row r="471" spans="1:15">
      <c r="A471" s="35" t="s">
        <v>566</v>
      </c>
      <c r="B471" s="36">
        <f t="shared" si="7"/>
        <v>0.16666666666666669</v>
      </c>
      <c r="C471" s="37">
        <v>0.41666666666666669</v>
      </c>
      <c r="D471" s="37">
        <v>0.61458333333333337</v>
      </c>
      <c r="E471" s="38">
        <v>0.79166666666666663</v>
      </c>
      <c r="F471" s="38">
        <v>0.95833333333333337</v>
      </c>
      <c r="G471" s="36">
        <v>3.125E-2</v>
      </c>
      <c r="I471" s="110">
        <v>8.3333333333333315E-2</v>
      </c>
      <c r="J471" s="110">
        <v>0.25000000000000011</v>
      </c>
      <c r="O471" s="41"/>
    </row>
    <row r="472" spans="1:15">
      <c r="A472" s="35" t="s">
        <v>567</v>
      </c>
      <c r="B472" s="36">
        <f t="shared" si="7"/>
        <v>0.17708333333333331</v>
      </c>
      <c r="C472" s="37">
        <v>0.41666666666666669</v>
      </c>
      <c r="D472" s="37">
        <v>0.625</v>
      </c>
      <c r="E472" s="38">
        <v>0.79166666666666663</v>
      </c>
      <c r="F472" s="38">
        <v>0.94791666666666663</v>
      </c>
      <c r="G472" s="36">
        <v>3.125E-2</v>
      </c>
      <c r="I472" s="110">
        <v>8.3333333333333315E-2</v>
      </c>
      <c r="J472" s="110">
        <v>0.25</v>
      </c>
      <c r="O472" s="41"/>
    </row>
    <row r="473" spans="1:15">
      <c r="A473" s="35" t="s">
        <v>568</v>
      </c>
      <c r="B473" s="36">
        <f t="shared" si="7"/>
        <v>0.15625</v>
      </c>
      <c r="C473" s="37">
        <v>0.4375</v>
      </c>
      <c r="D473" s="37">
        <v>0.625</v>
      </c>
      <c r="E473" s="38">
        <v>0.79166666666666663</v>
      </c>
      <c r="F473" s="38">
        <v>0.96875</v>
      </c>
      <c r="G473" s="36">
        <v>3.125E-2</v>
      </c>
      <c r="I473" s="110">
        <v>6.25E-2</v>
      </c>
      <c r="J473" s="110">
        <v>0.27083333333333337</v>
      </c>
      <c r="O473" s="41"/>
    </row>
    <row r="474" spans="1:15">
      <c r="A474" s="35" t="s">
        <v>569</v>
      </c>
      <c r="B474" s="36">
        <f t="shared" si="7"/>
        <v>0.13541666666666669</v>
      </c>
      <c r="C474" s="37">
        <v>0.45833333333333331</v>
      </c>
      <c r="D474" s="37">
        <v>0.625</v>
      </c>
      <c r="E474" s="38">
        <v>0.79166666666666663</v>
      </c>
      <c r="F474" s="38">
        <v>0.98958333333333337</v>
      </c>
      <c r="G474" s="36">
        <v>3.125E-2</v>
      </c>
      <c r="I474" s="110">
        <v>4.1666666666666685E-2</v>
      </c>
      <c r="J474" s="110">
        <v>0.29166666666666674</v>
      </c>
      <c r="O474" s="41"/>
    </row>
    <row r="475" spans="1:15">
      <c r="A475" s="35" t="s">
        <v>570</v>
      </c>
      <c r="B475" s="36">
        <f t="shared" si="7"/>
        <v>9.375E-2</v>
      </c>
      <c r="C475" s="37">
        <v>0.5</v>
      </c>
      <c r="D475" s="37">
        <v>0.625</v>
      </c>
      <c r="E475" s="38">
        <v>0.75</v>
      </c>
      <c r="F475" s="38">
        <v>0.98958333333333337</v>
      </c>
      <c r="G475" s="36">
        <v>3.125E-2</v>
      </c>
      <c r="I475" s="110">
        <v>0</v>
      </c>
      <c r="J475" s="110">
        <v>0.33333333333333337</v>
      </c>
      <c r="O475" s="41"/>
    </row>
    <row r="476" spans="1:15">
      <c r="A476" s="35" t="s">
        <v>571</v>
      </c>
      <c r="B476" s="36">
        <f t="shared" si="7"/>
        <v>9.375E-2</v>
      </c>
      <c r="C476" s="37">
        <v>0.5</v>
      </c>
      <c r="D476" s="37">
        <v>0.625</v>
      </c>
      <c r="E476" s="38">
        <v>0.76041666666666663</v>
      </c>
      <c r="F476" s="38">
        <v>0</v>
      </c>
      <c r="G476" s="36">
        <v>3.125E-2</v>
      </c>
      <c r="I476" s="110">
        <v>0</v>
      </c>
      <c r="J476" s="110">
        <v>0.33333333333333337</v>
      </c>
      <c r="O476" s="41"/>
    </row>
    <row r="477" spans="1:15">
      <c r="A477" s="35" t="s">
        <v>572</v>
      </c>
      <c r="B477" s="36">
        <f t="shared" ref="B477:B540" si="8">IF(C477="",IF(E477&lt;F477,F477-E477-G477,F477-E477+1-G477),IF(C477&lt;D477,D477-C477-G477,D477-C477+1-G477))</f>
        <v>0.14583333333333337</v>
      </c>
      <c r="C477" s="37">
        <v>0.375</v>
      </c>
      <c r="D477" s="37">
        <v>0.58333333333333337</v>
      </c>
      <c r="E477" s="38">
        <v>0.72916666666666663</v>
      </c>
      <c r="F477" s="38">
        <v>0.91666666666666663</v>
      </c>
      <c r="G477" s="36">
        <v>6.25E-2</v>
      </c>
      <c r="I477" s="110">
        <v>0.125</v>
      </c>
      <c r="J477" s="110">
        <v>0.20833333333333337</v>
      </c>
      <c r="O477" s="41"/>
    </row>
    <row r="478" spans="1:15">
      <c r="A478" s="35" t="s">
        <v>573</v>
      </c>
      <c r="B478" s="36">
        <f t="shared" si="8"/>
        <v>0.21875000000000006</v>
      </c>
      <c r="C478" s="37">
        <v>0.33333333333333331</v>
      </c>
      <c r="D478" s="37">
        <v>0.58333333333333337</v>
      </c>
      <c r="E478" s="38">
        <v>0.80208333333333337</v>
      </c>
      <c r="F478" s="38">
        <v>0.875</v>
      </c>
      <c r="G478" s="36">
        <v>3.125E-2</v>
      </c>
      <c r="I478" s="110">
        <v>0.16666666666666669</v>
      </c>
      <c r="J478" s="110">
        <v>0.125</v>
      </c>
      <c r="O478" s="41"/>
    </row>
    <row r="479" spans="1:15">
      <c r="A479" s="35" t="s">
        <v>574</v>
      </c>
      <c r="B479" s="36">
        <f t="shared" si="8"/>
        <v>0.19791666666666663</v>
      </c>
      <c r="C479" s="37">
        <v>0.375</v>
      </c>
      <c r="D479" s="37">
        <v>0.60416666666666663</v>
      </c>
      <c r="E479" s="38">
        <v>0.79166666666666663</v>
      </c>
      <c r="F479" s="38">
        <v>0.88541666666666663</v>
      </c>
      <c r="G479" s="36">
        <v>3.125E-2</v>
      </c>
      <c r="I479" s="110">
        <v>0.125</v>
      </c>
      <c r="J479" s="110">
        <v>0.16666666666666663</v>
      </c>
      <c r="O479" s="41"/>
    </row>
    <row r="480" spans="1:15">
      <c r="A480" s="35" t="s">
        <v>575</v>
      </c>
      <c r="B480" s="36">
        <f t="shared" si="8"/>
        <v>0.16666666666666669</v>
      </c>
      <c r="C480" s="37">
        <v>0.41666666666666669</v>
      </c>
      <c r="D480" s="37">
        <v>0.61458333333333337</v>
      </c>
      <c r="E480" s="38">
        <v>0.83333333333333337</v>
      </c>
      <c r="F480" s="38">
        <v>0.95833333333333337</v>
      </c>
      <c r="G480" s="36">
        <v>3.125E-2</v>
      </c>
      <c r="I480" s="110">
        <v>8.3333333333333315E-2</v>
      </c>
      <c r="J480" s="110">
        <v>0.20833333333333337</v>
      </c>
      <c r="O480" s="41"/>
    </row>
    <row r="481" spans="1:15">
      <c r="A481" s="35" t="s">
        <v>576</v>
      </c>
      <c r="B481" s="36">
        <f t="shared" si="8"/>
        <v>0.13541666666666663</v>
      </c>
      <c r="C481" s="37">
        <v>0.4375</v>
      </c>
      <c r="D481" s="37">
        <v>0.60416666666666663</v>
      </c>
      <c r="E481" s="38">
        <v>0.79166666666666663</v>
      </c>
      <c r="F481" s="38">
        <v>0.94791666666666663</v>
      </c>
      <c r="G481" s="36">
        <v>3.125E-2</v>
      </c>
      <c r="I481" s="110">
        <v>6.25E-2</v>
      </c>
      <c r="J481" s="110">
        <v>0.22916666666666663</v>
      </c>
      <c r="O481" s="41"/>
    </row>
    <row r="482" spans="1:15">
      <c r="A482" s="35" t="s">
        <v>577</v>
      </c>
      <c r="B482" s="36">
        <f t="shared" si="8"/>
        <v>0.125</v>
      </c>
      <c r="C482" s="37">
        <v>0.46875</v>
      </c>
      <c r="D482" s="37">
        <v>0.625</v>
      </c>
      <c r="E482" s="38">
        <v>0.79166666666666663</v>
      </c>
      <c r="F482" s="38">
        <v>0.95833333333333337</v>
      </c>
      <c r="G482" s="36">
        <v>3.125E-2</v>
      </c>
      <c r="I482" s="110"/>
      <c r="J482" s="102">
        <v>0.29166666666666669</v>
      </c>
      <c r="O482" s="41"/>
    </row>
    <row r="483" spans="1:15">
      <c r="A483" s="35" t="s">
        <v>578</v>
      </c>
      <c r="B483" s="36">
        <f t="shared" si="8"/>
        <v>0.125</v>
      </c>
      <c r="C483" s="37">
        <v>0.46875</v>
      </c>
      <c r="D483" s="37">
        <v>0.625</v>
      </c>
      <c r="E483" s="38">
        <v>0.79166666666666663</v>
      </c>
      <c r="F483" s="38">
        <v>0.95833333333333337</v>
      </c>
      <c r="G483" s="36">
        <v>3.125E-2</v>
      </c>
      <c r="I483" s="110"/>
      <c r="J483" s="102">
        <v>0.29166666666666669</v>
      </c>
    </row>
    <row r="484" spans="1:15">
      <c r="A484" s="35" t="s">
        <v>579</v>
      </c>
      <c r="B484" s="36">
        <f t="shared" si="8"/>
        <v>9.375E-2</v>
      </c>
      <c r="C484" s="37">
        <v>0.5</v>
      </c>
      <c r="D484" s="37">
        <v>0.625</v>
      </c>
      <c r="E484" s="38">
        <v>0.76041666666666663</v>
      </c>
      <c r="F484" s="38">
        <v>0.95833333333333337</v>
      </c>
      <c r="G484" s="36">
        <v>3.125E-2</v>
      </c>
      <c r="I484" s="110"/>
      <c r="J484" s="102">
        <v>0.29166666666666669</v>
      </c>
    </row>
    <row r="485" spans="1:15">
      <c r="A485" s="35" t="s">
        <v>580</v>
      </c>
      <c r="B485" s="36">
        <f t="shared" si="8"/>
        <v>0.33333333333333337</v>
      </c>
      <c r="C485" s="37"/>
      <c r="D485" s="42"/>
      <c r="E485" s="38">
        <v>0.94791666666666663</v>
      </c>
      <c r="F485" s="38">
        <v>0.28125</v>
      </c>
      <c r="G485" s="36">
        <v>0</v>
      </c>
      <c r="I485" s="103"/>
      <c r="J485" s="102">
        <v>0.33333333333333331</v>
      </c>
    </row>
    <row r="486" spans="1:15">
      <c r="A486" s="35" t="s">
        <v>581</v>
      </c>
      <c r="B486" s="36">
        <f t="shared" si="8"/>
        <v>0.33333333333333326</v>
      </c>
      <c r="C486" s="37"/>
      <c r="D486" s="42"/>
      <c r="E486" s="38">
        <v>0.95833333333333337</v>
      </c>
      <c r="F486" s="38">
        <v>0.29166666666666669</v>
      </c>
      <c r="G486" s="36">
        <v>0</v>
      </c>
      <c r="I486" s="103"/>
      <c r="J486" s="102">
        <v>0.33333333333333331</v>
      </c>
    </row>
    <row r="487" spans="1:15">
      <c r="A487" s="35" t="s">
        <v>582</v>
      </c>
      <c r="B487" s="36">
        <f t="shared" si="8"/>
        <v>0.33333333333333326</v>
      </c>
      <c r="C487" s="37"/>
      <c r="D487" s="42"/>
      <c r="E487" s="38">
        <v>0.96875</v>
      </c>
      <c r="F487" s="38">
        <v>0.30208333333333331</v>
      </c>
      <c r="G487" s="36">
        <v>0</v>
      </c>
      <c r="I487" s="103"/>
      <c r="J487" s="102">
        <v>0.33333333333333331</v>
      </c>
    </row>
    <row r="488" spans="1:15">
      <c r="A488" s="35" t="s">
        <v>583</v>
      </c>
      <c r="B488" s="36">
        <f t="shared" si="8"/>
        <v>0.33333333333333337</v>
      </c>
      <c r="C488" s="37"/>
      <c r="D488" s="42"/>
      <c r="E488" s="38">
        <v>0.97916666666666663</v>
      </c>
      <c r="F488" s="38">
        <v>0.3125</v>
      </c>
      <c r="G488" s="36">
        <v>0</v>
      </c>
      <c r="I488" s="103"/>
      <c r="J488" s="102">
        <v>0.33333333333333331</v>
      </c>
    </row>
    <row r="489" spans="1:15">
      <c r="A489" s="35" t="s">
        <v>584</v>
      </c>
      <c r="B489" s="36">
        <f t="shared" si="8"/>
        <v>0.33333333333333326</v>
      </c>
      <c r="C489" s="37"/>
      <c r="D489" s="42"/>
      <c r="E489" s="38">
        <v>0.98958333333333337</v>
      </c>
      <c r="F489" s="38">
        <v>0.32291666666666669</v>
      </c>
      <c r="G489" s="36">
        <v>0</v>
      </c>
      <c r="I489" s="103"/>
      <c r="J489" s="102">
        <v>0.33333333333333331</v>
      </c>
    </row>
    <row r="490" spans="1:15">
      <c r="A490" s="35" t="s">
        <v>585</v>
      </c>
      <c r="B490" s="36">
        <f t="shared" si="8"/>
        <v>0.33333333333333331</v>
      </c>
      <c r="C490" s="37"/>
      <c r="D490" s="42"/>
      <c r="E490" s="38">
        <v>0</v>
      </c>
      <c r="F490" s="38">
        <v>0.33333333333333331</v>
      </c>
      <c r="G490" s="36">
        <v>0</v>
      </c>
      <c r="I490" s="103"/>
      <c r="J490" s="102">
        <v>0.33333333333333331</v>
      </c>
    </row>
    <row r="491" spans="1:15">
      <c r="A491" s="35" t="s">
        <v>586</v>
      </c>
      <c r="B491" s="36">
        <f t="shared" si="8"/>
        <v>0.33333333333333331</v>
      </c>
      <c r="C491" s="37"/>
      <c r="D491" s="42"/>
      <c r="E491" s="38">
        <v>1.0416666666666666E-2</v>
      </c>
      <c r="F491" s="38">
        <v>0.34375</v>
      </c>
      <c r="G491" s="36">
        <v>0</v>
      </c>
      <c r="I491" s="103"/>
      <c r="J491" s="102">
        <v>0.33333333333333331</v>
      </c>
    </row>
    <row r="492" spans="1:15">
      <c r="A492" s="35" t="s">
        <v>587</v>
      </c>
      <c r="B492" s="36">
        <f t="shared" si="8"/>
        <v>0.29166666666666663</v>
      </c>
      <c r="C492" s="37"/>
      <c r="D492" s="42"/>
      <c r="E492" s="38">
        <v>0.98958333333333337</v>
      </c>
      <c r="F492" s="38">
        <v>0.28125</v>
      </c>
      <c r="G492" s="36">
        <v>0</v>
      </c>
      <c r="I492" s="103"/>
      <c r="J492" s="102">
        <v>0.29166666666666669</v>
      </c>
    </row>
    <row r="493" spans="1:15">
      <c r="A493" s="35" t="s">
        <v>588</v>
      </c>
      <c r="B493" s="36">
        <f t="shared" si="8"/>
        <v>0.29166666666666669</v>
      </c>
      <c r="C493" s="37"/>
      <c r="D493" s="42"/>
      <c r="E493" s="38">
        <v>0</v>
      </c>
      <c r="F493" s="38">
        <v>0.29166666666666669</v>
      </c>
      <c r="G493" s="36">
        <v>0</v>
      </c>
      <c r="I493" s="103"/>
      <c r="J493" s="102">
        <v>0.29166666666666669</v>
      </c>
    </row>
    <row r="494" spans="1:15">
      <c r="A494" s="35" t="s">
        <v>589</v>
      </c>
      <c r="B494" s="36">
        <f t="shared" si="8"/>
        <v>0.29166666666666663</v>
      </c>
      <c r="C494" s="37"/>
      <c r="D494" s="42"/>
      <c r="E494" s="38">
        <v>1.0416666666666666E-2</v>
      </c>
      <c r="F494" s="38">
        <v>0.30208333333333331</v>
      </c>
      <c r="G494" s="36">
        <v>0</v>
      </c>
      <c r="I494" s="103"/>
      <c r="J494" s="102">
        <v>0.29166666666666669</v>
      </c>
    </row>
    <row r="495" spans="1:15">
      <c r="A495" s="35" t="s">
        <v>590</v>
      </c>
      <c r="B495" s="36">
        <f t="shared" si="8"/>
        <v>0.29166666666666669</v>
      </c>
      <c r="C495" s="37"/>
      <c r="D495" s="42"/>
      <c r="E495" s="38">
        <v>2.0833333333333332E-2</v>
      </c>
      <c r="F495" s="38">
        <v>0.3125</v>
      </c>
      <c r="G495" s="36">
        <v>0</v>
      </c>
      <c r="I495" s="103"/>
      <c r="J495" s="102">
        <v>0.29166666666666669</v>
      </c>
    </row>
    <row r="496" spans="1:15">
      <c r="A496" s="35" t="s">
        <v>591</v>
      </c>
      <c r="B496" s="36">
        <f t="shared" si="8"/>
        <v>0.16666666666666702</v>
      </c>
      <c r="C496" s="37">
        <v>0.25</v>
      </c>
      <c r="D496" s="37">
        <v>0.41666666666666702</v>
      </c>
      <c r="E496" s="38"/>
      <c r="F496" s="39"/>
      <c r="G496" s="36">
        <v>0</v>
      </c>
      <c r="I496" s="102">
        <v>0.16666666666666666</v>
      </c>
      <c r="J496" s="103"/>
    </row>
    <row r="497" spans="1:10">
      <c r="A497" s="35" t="s">
        <v>592</v>
      </c>
      <c r="B497" s="36">
        <f t="shared" si="8"/>
        <v>0.16666666666666702</v>
      </c>
      <c r="C497" s="37">
        <v>0.27083333333333298</v>
      </c>
      <c r="D497" s="37">
        <v>0.4375</v>
      </c>
      <c r="E497" s="38"/>
      <c r="F497" s="39"/>
      <c r="G497" s="36">
        <v>0</v>
      </c>
      <c r="I497" s="102">
        <v>0.16666666666666666</v>
      </c>
      <c r="J497" s="103"/>
    </row>
    <row r="498" spans="1:10">
      <c r="A498" s="35" t="s">
        <v>593</v>
      </c>
      <c r="B498" s="36">
        <f t="shared" si="8"/>
        <v>0.16666666666666702</v>
      </c>
      <c r="C498" s="37">
        <v>0.28125</v>
      </c>
      <c r="D498" s="37">
        <v>0.44791666666666702</v>
      </c>
      <c r="E498" s="38"/>
      <c r="F498" s="39"/>
      <c r="G498" s="36">
        <v>0</v>
      </c>
      <c r="I498" s="102">
        <v>0.16666666666666666</v>
      </c>
      <c r="J498" s="103"/>
    </row>
    <row r="499" spans="1:10">
      <c r="A499" s="35" t="s">
        <v>594</v>
      </c>
      <c r="B499" s="36">
        <f t="shared" si="8"/>
        <v>0.16666666666666596</v>
      </c>
      <c r="C499" s="37">
        <v>0.29166666666666702</v>
      </c>
      <c r="D499" s="37">
        <v>0.45833333333333298</v>
      </c>
      <c r="E499" s="38"/>
      <c r="F499" s="39"/>
      <c r="G499" s="36">
        <v>0</v>
      </c>
      <c r="I499" s="102">
        <v>0.16666666666666666</v>
      </c>
      <c r="J499" s="103"/>
    </row>
    <row r="500" spans="1:10">
      <c r="A500" s="35" t="s">
        <v>595</v>
      </c>
      <c r="B500" s="36">
        <f t="shared" si="8"/>
        <v>0.16666666666666702</v>
      </c>
      <c r="C500" s="37">
        <v>0.30208333333333298</v>
      </c>
      <c r="D500" s="37">
        <v>0.46875</v>
      </c>
      <c r="E500" s="38"/>
      <c r="F500" s="39"/>
      <c r="G500" s="36">
        <v>0</v>
      </c>
      <c r="I500" s="102">
        <v>0.16666666666666666</v>
      </c>
      <c r="J500" s="103"/>
    </row>
    <row r="501" spans="1:10">
      <c r="A501" s="35" t="s">
        <v>596</v>
      </c>
      <c r="B501" s="36">
        <f t="shared" si="8"/>
        <v>0.16666666666666702</v>
      </c>
      <c r="C501" s="37">
        <v>0.3125</v>
      </c>
      <c r="D501" s="37">
        <v>0.47916666666666702</v>
      </c>
      <c r="E501" s="38"/>
      <c r="F501" s="39"/>
      <c r="G501" s="36">
        <v>0</v>
      </c>
      <c r="I501" s="102">
        <v>0.16666666666666666</v>
      </c>
      <c r="J501" s="103"/>
    </row>
    <row r="502" spans="1:10">
      <c r="A502" s="35" t="s">
        <v>597</v>
      </c>
      <c r="B502" s="36">
        <f t="shared" si="8"/>
        <v>0.16666666666666596</v>
      </c>
      <c r="C502" s="37">
        <v>0.32291666666666702</v>
      </c>
      <c r="D502" s="37">
        <v>0.48958333333333298</v>
      </c>
      <c r="E502" s="38"/>
      <c r="F502" s="39"/>
      <c r="G502" s="36">
        <v>0</v>
      </c>
      <c r="I502" s="102">
        <v>0.16666666666666666</v>
      </c>
      <c r="J502" s="103"/>
    </row>
    <row r="503" spans="1:10">
      <c r="A503" s="35" t="s">
        <v>598</v>
      </c>
      <c r="B503" s="36">
        <f t="shared" si="8"/>
        <v>0.16666666666666602</v>
      </c>
      <c r="C503" s="37">
        <v>0.33333333333333398</v>
      </c>
      <c r="D503" s="37">
        <v>0.5</v>
      </c>
      <c r="E503" s="38"/>
      <c r="F503" s="39"/>
      <c r="G503" s="36">
        <v>0</v>
      </c>
      <c r="I503" s="102">
        <v>0.16666666666666666</v>
      </c>
      <c r="J503" s="103"/>
    </row>
    <row r="504" spans="1:10">
      <c r="A504" s="35" t="s">
        <v>599</v>
      </c>
      <c r="B504" s="36">
        <f t="shared" si="8"/>
        <v>0.16666666666666602</v>
      </c>
      <c r="C504" s="37">
        <v>0.35416666666666702</v>
      </c>
      <c r="D504" s="37">
        <v>0.52083333333333304</v>
      </c>
      <c r="E504" s="38"/>
      <c r="F504" s="39"/>
      <c r="G504" s="36">
        <v>0</v>
      </c>
      <c r="I504" s="102">
        <v>0.16666666666666666</v>
      </c>
      <c r="J504" s="103"/>
    </row>
    <row r="505" spans="1:10">
      <c r="A505" s="35" t="s">
        <v>600</v>
      </c>
      <c r="B505" s="36">
        <f t="shared" si="8"/>
        <v>0.16666666666666602</v>
      </c>
      <c r="C505" s="37">
        <v>0.36458333333333398</v>
      </c>
      <c r="D505" s="37">
        <v>0.53125</v>
      </c>
      <c r="E505" s="38"/>
      <c r="F505" s="39"/>
      <c r="G505" s="36">
        <v>0</v>
      </c>
      <c r="I505" s="102">
        <v>0.16666666666666666</v>
      </c>
      <c r="J505" s="103"/>
    </row>
    <row r="506" spans="1:10">
      <c r="A506" s="35" t="s">
        <v>601</v>
      </c>
      <c r="B506" s="36">
        <f t="shared" si="8"/>
        <v>0.45833333333333304</v>
      </c>
      <c r="C506" s="37"/>
      <c r="D506" s="37">
        <v>0.375000000000001</v>
      </c>
      <c r="E506" s="38">
        <v>0.54166666666666696</v>
      </c>
      <c r="F506" s="39"/>
      <c r="G506" s="36">
        <v>0</v>
      </c>
      <c r="I506" s="102">
        <v>0.125</v>
      </c>
      <c r="J506" s="102">
        <v>4.1666666666666664E-2</v>
      </c>
    </row>
    <row r="507" spans="1:10">
      <c r="A507" s="35" t="s">
        <v>602</v>
      </c>
      <c r="B507" s="36">
        <f t="shared" si="8"/>
        <v>0.4375</v>
      </c>
      <c r="C507" s="37"/>
      <c r="D507" s="37">
        <v>0.39583333333333398</v>
      </c>
      <c r="E507" s="38">
        <v>0.5625</v>
      </c>
      <c r="F507" s="39"/>
      <c r="G507" s="36">
        <v>0</v>
      </c>
      <c r="I507" s="102">
        <v>0.10416666666666667</v>
      </c>
      <c r="J507" s="102">
        <v>6.25E-2</v>
      </c>
    </row>
    <row r="508" spans="1:10">
      <c r="A508" s="35" t="s">
        <v>603</v>
      </c>
      <c r="B508" s="36">
        <f t="shared" si="8"/>
        <v>0.41666666666666696</v>
      </c>
      <c r="C508" s="37"/>
      <c r="D508" s="37">
        <v>0.41666666666666702</v>
      </c>
      <c r="E508" s="38">
        <v>0.58333333333333304</v>
      </c>
      <c r="F508" s="39"/>
      <c r="G508" s="36">
        <v>0</v>
      </c>
      <c r="I508" s="102">
        <v>8.3333333333333329E-2</v>
      </c>
      <c r="J508" s="102">
        <v>8.3333333333333329E-2</v>
      </c>
    </row>
    <row r="509" spans="1:10">
      <c r="A509" s="35" t="s">
        <v>604</v>
      </c>
      <c r="B509" s="36">
        <f t="shared" si="8"/>
        <v>0.39583333333333304</v>
      </c>
      <c r="C509" s="37"/>
      <c r="D509" s="37">
        <v>0.437500000000001</v>
      </c>
      <c r="E509" s="38">
        <v>0.60416666666666696</v>
      </c>
      <c r="F509" s="39"/>
      <c r="G509" s="36">
        <v>0</v>
      </c>
      <c r="I509" s="102">
        <v>6.25E-2</v>
      </c>
      <c r="J509" s="102">
        <v>0.10416666666666667</v>
      </c>
    </row>
    <row r="510" spans="1:10">
      <c r="A510" s="35" t="s">
        <v>605</v>
      </c>
      <c r="B510" s="36">
        <f t="shared" si="8"/>
        <v>0.375</v>
      </c>
      <c r="C510" s="37"/>
      <c r="D510" s="37">
        <v>0.45833333333333398</v>
      </c>
      <c r="E510" s="38">
        <v>0.625</v>
      </c>
      <c r="F510" s="39"/>
      <c r="G510" s="36">
        <v>0</v>
      </c>
      <c r="I510" s="103"/>
      <c r="J510" s="102">
        <v>0.16666666666666666</v>
      </c>
    </row>
    <row r="511" spans="1:10">
      <c r="A511" s="35" t="s">
        <v>606</v>
      </c>
      <c r="B511" s="36">
        <f t="shared" si="8"/>
        <v>0.35416666666666696</v>
      </c>
      <c r="C511" s="37"/>
      <c r="D511" s="37">
        <v>0.47916666666666702</v>
      </c>
      <c r="E511" s="38">
        <v>0.64583333333333304</v>
      </c>
      <c r="F511" s="39"/>
      <c r="G511" s="36">
        <v>0</v>
      </c>
      <c r="I511" s="103"/>
      <c r="J511" s="102">
        <v>0.16666666666666666</v>
      </c>
    </row>
    <row r="512" spans="1:10">
      <c r="A512" s="35" t="s">
        <v>607</v>
      </c>
      <c r="B512" s="36">
        <f t="shared" si="8"/>
        <v>0.16666666666666596</v>
      </c>
      <c r="C512" s="37"/>
      <c r="D512" s="42"/>
      <c r="E512" s="38">
        <v>0.500000000000001</v>
      </c>
      <c r="F512" s="38">
        <v>0.66666666666666696</v>
      </c>
      <c r="G512" s="36">
        <v>0</v>
      </c>
      <c r="I512" s="103"/>
      <c r="J512" s="102">
        <v>0.16666666666666666</v>
      </c>
    </row>
    <row r="513" spans="1:10">
      <c r="A513" s="35" t="s">
        <v>608</v>
      </c>
      <c r="B513" s="36">
        <f t="shared" si="8"/>
        <v>0.16666666666666596</v>
      </c>
      <c r="C513" s="37"/>
      <c r="D513" s="42"/>
      <c r="E513" s="38">
        <v>0.52083333333333404</v>
      </c>
      <c r="F513" s="38">
        <v>0.6875</v>
      </c>
      <c r="G513" s="36">
        <v>0</v>
      </c>
      <c r="I513" s="103"/>
      <c r="J513" s="102">
        <v>0.16666666666666666</v>
      </c>
    </row>
    <row r="514" spans="1:10">
      <c r="A514" s="35" t="s">
        <v>609</v>
      </c>
      <c r="B514" s="36">
        <f t="shared" si="8"/>
        <v>0.16666666666666607</v>
      </c>
      <c r="C514" s="37"/>
      <c r="D514" s="42"/>
      <c r="E514" s="38">
        <v>0.54166666666666796</v>
      </c>
      <c r="F514" s="38">
        <v>0.70833333333333404</v>
      </c>
      <c r="G514" s="36">
        <v>0</v>
      </c>
      <c r="I514" s="103"/>
      <c r="J514" s="102">
        <v>0.16666666666666666</v>
      </c>
    </row>
    <row r="515" spans="1:10">
      <c r="A515" s="35" t="s">
        <v>610</v>
      </c>
      <c r="B515" s="36">
        <f t="shared" si="8"/>
        <v>0.16666666666666596</v>
      </c>
      <c r="C515" s="37"/>
      <c r="D515" s="42"/>
      <c r="E515" s="38">
        <v>0.562500000000001</v>
      </c>
      <c r="F515" s="38">
        <v>0.72916666666666696</v>
      </c>
      <c r="G515" s="36">
        <v>0</v>
      </c>
      <c r="I515" s="103"/>
      <c r="J515" s="102">
        <v>0.16666666666666666</v>
      </c>
    </row>
    <row r="516" spans="1:10">
      <c r="A516" s="35" t="s">
        <v>611</v>
      </c>
      <c r="B516" s="36">
        <f t="shared" si="8"/>
        <v>0.16666666666666596</v>
      </c>
      <c r="C516" s="37"/>
      <c r="D516" s="42"/>
      <c r="E516" s="38">
        <v>0.58333333333333404</v>
      </c>
      <c r="F516" s="38">
        <v>0.75</v>
      </c>
      <c r="G516" s="36">
        <v>0</v>
      </c>
      <c r="I516" s="103"/>
      <c r="J516" s="102">
        <v>0.16666666666666666</v>
      </c>
    </row>
    <row r="517" spans="1:10">
      <c r="A517" s="35" t="s">
        <v>612</v>
      </c>
      <c r="B517" s="36">
        <f t="shared" si="8"/>
        <v>0.16666666666666607</v>
      </c>
      <c r="C517" s="37"/>
      <c r="D517" s="42"/>
      <c r="E517" s="38">
        <v>0.60416666666666796</v>
      </c>
      <c r="F517" s="38">
        <v>0.77083333333333404</v>
      </c>
      <c r="G517" s="36">
        <v>0</v>
      </c>
      <c r="I517" s="103"/>
      <c r="J517" s="102">
        <v>0.16666666666666666</v>
      </c>
    </row>
    <row r="518" spans="1:10">
      <c r="A518" s="35" t="s">
        <v>613</v>
      </c>
      <c r="B518" s="36">
        <f t="shared" si="8"/>
        <v>0.16666666666666596</v>
      </c>
      <c r="C518" s="37"/>
      <c r="D518" s="42"/>
      <c r="E518" s="38">
        <v>0.625000000000001</v>
      </c>
      <c r="F518" s="38">
        <v>0.79166666666666696</v>
      </c>
      <c r="G518" s="36">
        <v>0</v>
      </c>
      <c r="I518" s="103"/>
      <c r="J518" s="102">
        <v>0.16666666666666666</v>
      </c>
    </row>
    <row r="519" spans="1:10">
      <c r="A519" s="35" t="s">
        <v>614</v>
      </c>
      <c r="B519" s="36">
        <f t="shared" si="8"/>
        <v>0.16666666666666596</v>
      </c>
      <c r="C519" s="37"/>
      <c r="D519" s="42"/>
      <c r="E519" s="38">
        <v>0.64583333333333404</v>
      </c>
      <c r="F519" s="38">
        <v>0.8125</v>
      </c>
      <c r="G519" s="36">
        <v>0</v>
      </c>
      <c r="I519" s="103"/>
      <c r="J519" s="102">
        <v>0.16666666666666666</v>
      </c>
    </row>
    <row r="520" spans="1:10">
      <c r="A520" s="35" t="s">
        <v>615</v>
      </c>
      <c r="B520" s="36">
        <f t="shared" si="8"/>
        <v>0.16666666666666607</v>
      </c>
      <c r="C520" s="37"/>
      <c r="D520" s="42"/>
      <c r="E520" s="38">
        <v>0.66666666666666796</v>
      </c>
      <c r="F520" s="38">
        <v>0.83333333333333404</v>
      </c>
      <c r="G520" s="36">
        <v>0</v>
      </c>
      <c r="I520" s="103"/>
      <c r="J520" s="102">
        <v>0.16666666666666666</v>
      </c>
    </row>
    <row r="521" spans="1:10">
      <c r="A521" s="35" t="s">
        <v>616</v>
      </c>
      <c r="B521" s="36">
        <f t="shared" si="8"/>
        <v>0.16666666666666596</v>
      </c>
      <c r="C521" s="37"/>
      <c r="D521" s="42"/>
      <c r="E521" s="38">
        <v>0.687500000000001</v>
      </c>
      <c r="F521" s="38">
        <v>0.85416666666666696</v>
      </c>
      <c r="G521" s="36">
        <v>0</v>
      </c>
      <c r="I521" s="103"/>
      <c r="J521" s="102">
        <v>0.16666666666666666</v>
      </c>
    </row>
    <row r="522" spans="1:10">
      <c r="A522" s="35" t="s">
        <v>617</v>
      </c>
      <c r="B522" s="36">
        <f t="shared" si="8"/>
        <v>0.16666666666666596</v>
      </c>
      <c r="C522" s="37"/>
      <c r="D522" s="42"/>
      <c r="E522" s="38">
        <v>0.70833333333333504</v>
      </c>
      <c r="F522" s="38">
        <v>0.875000000000001</v>
      </c>
      <c r="G522" s="36">
        <v>0</v>
      </c>
      <c r="I522" s="103"/>
      <c r="J522" s="102">
        <v>0.16666666666666666</v>
      </c>
    </row>
    <row r="523" spans="1:10">
      <c r="A523" s="35" t="s">
        <v>618</v>
      </c>
      <c r="B523" s="36">
        <f t="shared" si="8"/>
        <v>0.16666666666666607</v>
      </c>
      <c r="C523" s="37"/>
      <c r="D523" s="42"/>
      <c r="E523" s="38">
        <v>0.72916666666666796</v>
      </c>
      <c r="F523" s="38">
        <v>0.89583333333333404</v>
      </c>
      <c r="G523" s="36">
        <v>0</v>
      </c>
      <c r="I523" s="103"/>
      <c r="J523" s="102">
        <v>0.16666666666666666</v>
      </c>
    </row>
    <row r="524" spans="1:10">
      <c r="A524" s="35" t="s">
        <v>619</v>
      </c>
      <c r="B524" s="36">
        <f t="shared" si="8"/>
        <v>0.16666666666666596</v>
      </c>
      <c r="C524" s="37"/>
      <c r="D524" s="42"/>
      <c r="E524" s="38">
        <v>0.750000000000001</v>
      </c>
      <c r="F524" s="38">
        <v>0.91666666666666696</v>
      </c>
      <c r="G524" s="36">
        <v>0</v>
      </c>
      <c r="I524" s="103"/>
      <c r="J524" s="102">
        <v>0.16666666666666666</v>
      </c>
    </row>
    <row r="525" spans="1:10">
      <c r="A525" s="35" t="s">
        <v>620</v>
      </c>
      <c r="B525" s="36">
        <f t="shared" si="8"/>
        <v>0.16666666666666596</v>
      </c>
      <c r="C525" s="37"/>
      <c r="D525" s="42"/>
      <c r="E525" s="38">
        <v>0.77083333333333504</v>
      </c>
      <c r="F525" s="38">
        <v>0.937500000000001</v>
      </c>
      <c r="G525" s="36">
        <v>0</v>
      </c>
      <c r="I525" s="103"/>
      <c r="J525" s="102">
        <v>0.16666666666666666</v>
      </c>
    </row>
    <row r="526" spans="1:10">
      <c r="A526" s="35" t="s">
        <v>621</v>
      </c>
      <c r="B526" s="36">
        <f t="shared" si="8"/>
        <v>0.16666666666666596</v>
      </c>
      <c r="C526" s="37"/>
      <c r="D526" s="42"/>
      <c r="E526" s="38">
        <v>0.781250000000001</v>
      </c>
      <c r="F526" s="38">
        <v>0.94791666666666696</v>
      </c>
      <c r="G526" s="36">
        <v>0</v>
      </c>
      <c r="I526" s="103"/>
      <c r="J526" s="102">
        <v>0.16666666666666666</v>
      </c>
    </row>
    <row r="527" spans="1:10">
      <c r="A527" s="35" t="s">
        <v>622</v>
      </c>
      <c r="B527" s="36">
        <f t="shared" si="8"/>
        <v>0.16666666666666607</v>
      </c>
      <c r="C527" s="37"/>
      <c r="D527" s="42"/>
      <c r="E527" s="38">
        <v>0.79166666666666796</v>
      </c>
      <c r="F527" s="38">
        <v>0.95833333333333404</v>
      </c>
      <c r="G527" s="36">
        <v>0</v>
      </c>
      <c r="I527" s="103"/>
      <c r="J527" s="102">
        <v>0.16666666666666666</v>
      </c>
    </row>
    <row r="528" spans="1:10">
      <c r="A528" s="35" t="s">
        <v>623</v>
      </c>
      <c r="B528" s="36">
        <f t="shared" si="8"/>
        <v>0.16666666666666596</v>
      </c>
      <c r="C528" s="37"/>
      <c r="D528" s="42"/>
      <c r="E528" s="38">
        <v>0.812500000000001</v>
      </c>
      <c r="F528" s="38">
        <v>0.97916666666666696</v>
      </c>
      <c r="G528" s="36">
        <v>0</v>
      </c>
      <c r="I528" s="103"/>
      <c r="J528" s="102">
        <v>0.16666666666666666</v>
      </c>
    </row>
    <row r="529" spans="1:10">
      <c r="A529" s="35" t="s">
        <v>624</v>
      </c>
      <c r="B529" s="36">
        <f t="shared" si="8"/>
        <v>0.16666666666666496</v>
      </c>
      <c r="C529" s="37"/>
      <c r="D529" s="42"/>
      <c r="E529" s="38">
        <v>0.83333333333333504</v>
      </c>
      <c r="F529" s="38">
        <v>0</v>
      </c>
      <c r="G529" s="36">
        <v>0</v>
      </c>
      <c r="I529" s="103"/>
      <c r="J529" s="102">
        <v>0.16666666666666666</v>
      </c>
    </row>
    <row r="530" spans="1:10">
      <c r="A530" s="35" t="s">
        <v>625</v>
      </c>
      <c r="B530" s="36">
        <f t="shared" si="8"/>
        <v>0.16666666666666541</v>
      </c>
      <c r="C530" s="37"/>
      <c r="D530" s="42"/>
      <c r="E530" s="38">
        <v>0.85416666666666796</v>
      </c>
      <c r="F530" s="38">
        <v>2.0833333333333332E-2</v>
      </c>
      <c r="G530" s="36">
        <v>0</v>
      </c>
      <c r="I530" s="103"/>
      <c r="J530" s="102">
        <v>0.16666666666666666</v>
      </c>
    </row>
    <row r="531" spans="1:10">
      <c r="A531" s="35" t="s">
        <v>626</v>
      </c>
      <c r="B531" s="36">
        <f t="shared" si="8"/>
        <v>0.33333333333333331</v>
      </c>
      <c r="C531" s="37">
        <v>0.27083333333333331</v>
      </c>
      <c r="D531" s="37">
        <v>0.60416666666666663</v>
      </c>
      <c r="E531" s="38"/>
      <c r="F531" s="39"/>
      <c r="G531" s="36">
        <v>0</v>
      </c>
      <c r="I531" s="102">
        <v>0.22916666666666666</v>
      </c>
      <c r="J531" s="102">
        <v>0.10416666666666667</v>
      </c>
    </row>
    <row r="532" spans="1:10">
      <c r="A532" s="35" t="s">
        <v>627</v>
      </c>
      <c r="B532" s="36">
        <f t="shared" si="8"/>
        <v>0.33333333333333337</v>
      </c>
      <c r="C532" s="37">
        <v>0.28125</v>
      </c>
      <c r="D532" s="37">
        <v>0.61458333333333337</v>
      </c>
      <c r="E532" s="38"/>
      <c r="F532" s="39"/>
      <c r="G532" s="36">
        <v>0</v>
      </c>
      <c r="I532" s="102">
        <v>0.21875</v>
      </c>
      <c r="J532" s="102">
        <v>0.11458333333333333</v>
      </c>
    </row>
    <row r="533" spans="1:10">
      <c r="A533" s="35" t="s">
        <v>628</v>
      </c>
      <c r="B533" s="36">
        <f t="shared" si="8"/>
        <v>0.33333333333333331</v>
      </c>
      <c r="C533" s="37">
        <v>0.29166666666666669</v>
      </c>
      <c r="D533" s="37">
        <v>0.625</v>
      </c>
      <c r="E533" s="38"/>
      <c r="F533" s="39"/>
      <c r="G533" s="36">
        <v>0</v>
      </c>
      <c r="I533" s="102">
        <v>0.20833333333333334</v>
      </c>
      <c r="J533" s="102">
        <v>0.125</v>
      </c>
    </row>
    <row r="534" spans="1:10">
      <c r="A534" s="35" t="s">
        <v>629</v>
      </c>
      <c r="B534" s="36">
        <f t="shared" si="8"/>
        <v>0.33333333333333331</v>
      </c>
      <c r="C534" s="37">
        <v>0.30208333333333331</v>
      </c>
      <c r="D534" s="37">
        <v>0.63541666666666663</v>
      </c>
      <c r="E534" s="38"/>
      <c r="F534" s="39"/>
      <c r="G534" s="36">
        <v>0</v>
      </c>
      <c r="I534" s="102">
        <v>0.19791666666666666</v>
      </c>
      <c r="J534" s="102">
        <v>0.13541666666666666</v>
      </c>
    </row>
    <row r="535" spans="1:10">
      <c r="A535" s="35" t="s">
        <v>630</v>
      </c>
      <c r="B535" s="36">
        <f t="shared" si="8"/>
        <v>0.33333333333333337</v>
      </c>
      <c r="C535" s="37">
        <v>0.3125</v>
      </c>
      <c r="D535" s="37">
        <v>0.64583333333333337</v>
      </c>
      <c r="E535" s="38"/>
      <c r="F535" s="39"/>
      <c r="G535" s="36">
        <v>0</v>
      </c>
      <c r="I535" s="102">
        <v>0.1875</v>
      </c>
      <c r="J535" s="102">
        <v>0.14583333333333334</v>
      </c>
    </row>
    <row r="536" spans="1:10">
      <c r="A536" s="35" t="s">
        <v>631</v>
      </c>
      <c r="B536" s="36">
        <f t="shared" si="8"/>
        <v>0.33333333333333331</v>
      </c>
      <c r="C536" s="37">
        <v>0.32291666666666669</v>
      </c>
      <c r="D536" s="37">
        <v>0.65625</v>
      </c>
      <c r="E536" s="38"/>
      <c r="F536" s="39"/>
      <c r="G536" s="36">
        <v>0</v>
      </c>
      <c r="I536" s="102">
        <v>0.17708333333333334</v>
      </c>
      <c r="J536" s="102">
        <v>0.15625</v>
      </c>
    </row>
    <row r="537" spans="1:10">
      <c r="A537" s="35" t="s">
        <v>632</v>
      </c>
      <c r="B537" s="36">
        <f t="shared" si="8"/>
        <v>0.33333333333333337</v>
      </c>
      <c r="C537" s="37"/>
      <c r="D537" s="37">
        <v>0.33333333333333331</v>
      </c>
      <c r="E537" s="38">
        <v>0.66666666666666663</v>
      </c>
      <c r="F537" s="39"/>
      <c r="G537" s="36">
        <v>0</v>
      </c>
      <c r="I537" s="102">
        <v>0.16666666666666666</v>
      </c>
      <c r="J537" s="102">
        <v>0.16666666666666666</v>
      </c>
    </row>
    <row r="538" spans="1:10">
      <c r="A538" s="35" t="s">
        <v>633</v>
      </c>
      <c r="B538" s="36">
        <f t="shared" si="8"/>
        <v>0.33333333333333337</v>
      </c>
      <c r="C538" s="37"/>
      <c r="D538" s="42"/>
      <c r="E538" s="38">
        <v>0.60416666666666663</v>
      </c>
      <c r="F538" s="38">
        <v>0.9375</v>
      </c>
      <c r="G538" s="36">
        <v>0</v>
      </c>
      <c r="I538" s="103"/>
      <c r="J538" s="102">
        <v>0.33333333333333331</v>
      </c>
    </row>
    <row r="539" spans="1:10">
      <c r="A539" s="35" t="s">
        <v>634</v>
      </c>
      <c r="B539" s="36">
        <f t="shared" si="8"/>
        <v>0.33333333333333326</v>
      </c>
      <c r="C539" s="37"/>
      <c r="D539" s="42"/>
      <c r="E539" s="38">
        <v>0.61458333333333337</v>
      </c>
      <c r="F539" s="38">
        <v>0.94791666666666663</v>
      </c>
      <c r="G539" s="36">
        <v>0</v>
      </c>
      <c r="I539" s="103"/>
      <c r="J539" s="102">
        <v>0.33333333333333331</v>
      </c>
    </row>
    <row r="540" spans="1:10">
      <c r="A540" s="35" t="s">
        <v>635</v>
      </c>
      <c r="B540" s="36">
        <f t="shared" si="8"/>
        <v>0.33333333333333337</v>
      </c>
      <c r="C540" s="37"/>
      <c r="D540" s="42"/>
      <c r="E540" s="38">
        <v>0.625</v>
      </c>
      <c r="F540" s="38">
        <v>0.95833333333333337</v>
      </c>
      <c r="G540" s="36">
        <v>0</v>
      </c>
      <c r="I540" s="103"/>
      <c r="J540" s="102">
        <v>0.33333333333333331</v>
      </c>
    </row>
    <row r="541" spans="1:10">
      <c r="A541" s="35" t="s">
        <v>636</v>
      </c>
      <c r="B541" s="36">
        <f t="shared" ref="B541:B544" si="9">IF(C541="",IF(E541&lt;F541,F541-E541-G541,F541-E541+1-G541),IF(C541&lt;D541,D541-C541-G541,D541-C541+1-G541))</f>
        <v>0.33333333333333337</v>
      </c>
      <c r="C541" s="37"/>
      <c r="D541" s="42"/>
      <c r="E541" s="38">
        <v>0.63541666666666663</v>
      </c>
      <c r="F541" s="38">
        <v>0.96875</v>
      </c>
      <c r="G541" s="36">
        <v>0</v>
      </c>
      <c r="I541" s="103"/>
      <c r="J541" s="102">
        <v>0.33333333333333331</v>
      </c>
    </row>
    <row r="542" spans="1:10">
      <c r="A542" s="35" t="s">
        <v>637</v>
      </c>
      <c r="B542" s="36">
        <f t="shared" si="9"/>
        <v>0.33333333333333326</v>
      </c>
      <c r="C542" s="37"/>
      <c r="D542" s="42"/>
      <c r="E542" s="38">
        <v>0.64583333333333337</v>
      </c>
      <c r="F542" s="38">
        <v>0.97916666666666663</v>
      </c>
      <c r="G542" s="36">
        <v>0</v>
      </c>
      <c r="I542" s="103"/>
      <c r="J542" s="102">
        <v>0.33333333333333331</v>
      </c>
    </row>
    <row r="543" spans="1:10">
      <c r="A543" s="35" t="s">
        <v>638</v>
      </c>
      <c r="B543" s="36">
        <f t="shared" si="9"/>
        <v>0.33333333333333337</v>
      </c>
      <c r="C543" s="37"/>
      <c r="D543" s="42"/>
      <c r="E543" s="38">
        <v>0.65625</v>
      </c>
      <c r="F543" s="38">
        <v>0.98958333333333337</v>
      </c>
      <c r="G543" s="36">
        <v>0</v>
      </c>
      <c r="I543" s="103"/>
      <c r="J543" s="102">
        <v>0.33333333333333331</v>
      </c>
    </row>
    <row r="544" spans="1:10">
      <c r="A544" s="35" t="s">
        <v>639</v>
      </c>
      <c r="B544" s="36">
        <f t="shared" si="9"/>
        <v>0.33333333333333337</v>
      </c>
      <c r="C544" s="37"/>
      <c r="D544" s="42"/>
      <c r="E544" s="38">
        <v>0.66666666666666663</v>
      </c>
      <c r="F544" s="38">
        <v>0</v>
      </c>
      <c r="G544" s="36">
        <v>0</v>
      </c>
      <c r="I544" s="103"/>
      <c r="J544" s="102">
        <v>0.33333333333333331</v>
      </c>
    </row>
  </sheetData>
  <conditionalFormatting sqref="K3:K283">
    <cfRule type="cellIs" priority="1" operator="notEqual">
      <formula>B1048299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5" tint="-0.249977111117893"/>
  </sheetPr>
  <dimension ref="A1:C13"/>
  <sheetViews>
    <sheetView workbookViewId="0">
      <selection activeCell="F24" sqref="F24"/>
    </sheetView>
  </sheetViews>
  <sheetFormatPr baseColWidth="10" defaultRowHeight="14.5"/>
  <cols>
    <col min="1" max="1" width="11.453125" style="16"/>
    <col min="2" max="2" width="18.1796875" style="16" customWidth="1"/>
    <col min="3" max="3" width="17" style="16" customWidth="1"/>
  </cols>
  <sheetData>
    <row r="1" spans="1:3">
      <c r="A1" s="95" t="s">
        <v>370</v>
      </c>
      <c r="B1" s="95" t="s">
        <v>371</v>
      </c>
      <c r="C1" s="95" t="s">
        <v>372</v>
      </c>
    </row>
    <row r="2" spans="1:3">
      <c r="A2" s="73">
        <v>1</v>
      </c>
      <c r="B2" s="73" t="s">
        <v>640</v>
      </c>
      <c r="C2" s="73"/>
    </row>
    <row r="3" spans="1:3">
      <c r="A3" s="73">
        <v>2</v>
      </c>
      <c r="B3" s="73" t="s">
        <v>0</v>
      </c>
      <c r="C3" s="73"/>
    </row>
    <row r="4" spans="1:3">
      <c r="A4" s="73">
        <v>3</v>
      </c>
      <c r="B4" s="73" t="s">
        <v>1</v>
      </c>
      <c r="C4" s="73"/>
    </row>
    <row r="5" spans="1:3">
      <c r="A5" s="73">
        <v>4</v>
      </c>
      <c r="B5" s="73" t="s">
        <v>2</v>
      </c>
      <c r="C5" s="73"/>
    </row>
    <row r="6" spans="1:3">
      <c r="A6" s="73">
        <v>5</v>
      </c>
      <c r="B6" s="73" t="s">
        <v>3</v>
      </c>
      <c r="C6" s="73"/>
    </row>
    <row r="7" spans="1:3">
      <c r="A7" s="73">
        <v>6</v>
      </c>
      <c r="B7" s="73" t="s">
        <v>4</v>
      </c>
      <c r="C7" s="73"/>
    </row>
    <row r="8" spans="1:3">
      <c r="A8" s="73">
        <v>7</v>
      </c>
      <c r="B8" s="73" t="s">
        <v>5</v>
      </c>
      <c r="C8" s="73"/>
    </row>
    <row r="9" spans="1:3">
      <c r="A9" s="73">
        <v>8</v>
      </c>
      <c r="B9" s="73" t="s">
        <v>6</v>
      </c>
      <c r="C9" s="73"/>
    </row>
    <row r="10" spans="1:3">
      <c r="A10" s="73">
        <v>9</v>
      </c>
      <c r="B10" s="73" t="s">
        <v>7</v>
      </c>
      <c r="C10" s="73"/>
    </row>
    <row r="11" spans="1:3">
      <c r="A11" s="73">
        <v>10</v>
      </c>
      <c r="B11" s="73" t="s">
        <v>33</v>
      </c>
      <c r="C11" s="73"/>
    </row>
    <row r="12" spans="1:3">
      <c r="A12" s="73">
        <v>11</v>
      </c>
      <c r="B12" s="73" t="s">
        <v>34</v>
      </c>
      <c r="C12" s="73"/>
    </row>
    <row r="13" spans="1:3">
      <c r="A13" s="73">
        <v>12</v>
      </c>
      <c r="B13" s="73" t="s">
        <v>35</v>
      </c>
      <c r="C13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</vt:lpstr>
      <vt:lpstr>PARAM_PLANNING</vt:lpstr>
      <vt:lpstr>BD-HORAIRE</vt:lpstr>
      <vt:lpstr>PARAM_EMPLOYER</vt:lpstr>
      <vt:lpstr>BD_HORAIRE</vt:lpstr>
      <vt:lpstr>JOUR_FERRIE</vt:lpstr>
      <vt:lpstr>MOIS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RAVEN</dc:creator>
  <cp:lastModifiedBy>tulipe</cp:lastModifiedBy>
  <dcterms:created xsi:type="dcterms:W3CDTF">2015-10-03T09:32:14Z</dcterms:created>
  <dcterms:modified xsi:type="dcterms:W3CDTF">2015-12-30T12:21:33Z</dcterms:modified>
</cp:coreProperties>
</file>