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defaultThemeVersion="124226"/>
  <bookViews>
    <workbookView xWindow="0" yWindow="0" windowWidth="19420" windowHeight="9890"/>
  </bookViews>
  <sheets>
    <sheet name="Récap" sheetId="1" r:id="rId1"/>
    <sheet name="Janvier" sheetId="3" r:id="rId2"/>
    <sheet name="Fevrier" sheetId="17" r:id="rId3"/>
    <sheet name="Mars" sheetId="18" r:id="rId4"/>
    <sheet name="Avril" sheetId="19" r:id="rId5"/>
    <sheet name="Mai" sheetId="20" r:id="rId6"/>
    <sheet name="Juin" sheetId="21" r:id="rId7"/>
    <sheet name="Juillet" sheetId="22" r:id="rId8"/>
    <sheet name="Aout" sheetId="23" r:id="rId9"/>
    <sheet name="Septembre" sheetId="24" r:id="rId10"/>
    <sheet name="Octobre" sheetId="25" r:id="rId11"/>
    <sheet name="Novembre" sheetId="26" r:id="rId12"/>
    <sheet name="Decembre" sheetId="27" r:id="rId13"/>
    <sheet name="Fériés" sheetId="4" r:id="rId14"/>
  </sheets>
  <definedNames>
    <definedName name="An">Janvier!$B$2</definedName>
    <definedName name="Fériés">Fériés!$D$4:$D$16</definedName>
    <definedName name="HMBase">Fériés!$M$2</definedName>
    <definedName name="Jours">DAY(DATE(YEAR(Janvier!$B$8),MONTH(Janvier!$B$8)+1,0))</definedName>
    <definedName name="Salaries">OFFSET(Fériés!$L$2,,,COUNTA(Fériés!$L:$L)-1)</definedName>
  </definedNames>
  <calcPr calcId="124519"/>
  <fileRecoveryPr repairLoad="1"/>
</workbook>
</file>

<file path=xl/calcChain.xml><?xml version="1.0" encoding="utf-8"?>
<calcChain xmlns="http://schemas.openxmlformats.org/spreadsheetml/2006/main">
  <c r="FT38" i="27"/>
  <c r="GB38" s="1"/>
  <c r="Z38"/>
  <c r="GA38" s="1"/>
  <c r="Q38"/>
  <c r="FZ38" s="1"/>
  <c r="H38"/>
  <c r="FY38" s="1"/>
  <c r="FT37"/>
  <c r="GB37" s="1"/>
  <c r="Z37"/>
  <c r="GA37" s="1"/>
  <c r="Q37"/>
  <c r="FZ37" s="1"/>
  <c r="H37"/>
  <c r="FY37" s="1"/>
  <c r="FT36"/>
  <c r="GB36" s="1"/>
  <c r="Z36"/>
  <c r="GA36" s="1"/>
  <c r="Q36"/>
  <c r="FZ36" s="1"/>
  <c r="H36"/>
  <c r="FY36" s="1"/>
  <c r="FT35"/>
  <c r="GB35" s="1"/>
  <c r="Z35"/>
  <c r="GA35" s="1"/>
  <c r="Q35"/>
  <c r="FZ35" s="1"/>
  <c r="H35"/>
  <c r="FY35" s="1"/>
  <c r="FT34"/>
  <c r="GB34" s="1"/>
  <c r="Z34"/>
  <c r="GA34" s="1"/>
  <c r="Q34"/>
  <c r="FZ34" s="1"/>
  <c r="H34"/>
  <c r="FY34" s="1"/>
  <c r="FT33"/>
  <c r="GB33" s="1"/>
  <c r="Z33"/>
  <c r="GA33" s="1"/>
  <c r="Q33"/>
  <c r="FZ33" s="1"/>
  <c r="H33"/>
  <c r="FY33" s="1"/>
  <c r="FT32"/>
  <c r="GB32" s="1"/>
  <c r="Z32"/>
  <c r="GA32" s="1"/>
  <c r="Q32"/>
  <c r="FZ32" s="1"/>
  <c r="H32"/>
  <c r="FY32" s="1"/>
  <c r="FT31"/>
  <c r="GB31" s="1"/>
  <c r="Z31"/>
  <c r="GA31" s="1"/>
  <c r="Q31"/>
  <c r="FZ31" s="1"/>
  <c r="H31"/>
  <c r="FY31" s="1"/>
  <c r="GB30"/>
  <c r="FT30"/>
  <c r="Z30"/>
  <c r="GA30" s="1"/>
  <c r="Q30"/>
  <c r="FZ30" s="1"/>
  <c r="H30"/>
  <c r="FY30" s="1"/>
  <c r="FT29"/>
  <c r="GB29" s="1"/>
  <c r="Z29"/>
  <c r="GA29" s="1"/>
  <c r="Q29"/>
  <c r="FZ29" s="1"/>
  <c r="H29"/>
  <c r="FY29" s="1"/>
  <c r="GB28"/>
  <c r="FT28"/>
  <c r="Z28"/>
  <c r="GA28" s="1"/>
  <c r="Q28"/>
  <c r="FZ28" s="1"/>
  <c r="H28"/>
  <c r="FY28" s="1"/>
  <c r="FT27"/>
  <c r="GB27" s="1"/>
  <c r="Z27"/>
  <c r="GA27" s="1"/>
  <c r="Q27"/>
  <c r="FZ27" s="1"/>
  <c r="H27"/>
  <c r="FY27" s="1"/>
  <c r="FT26"/>
  <c r="GB26" s="1"/>
  <c r="Z26"/>
  <c r="GA26" s="1"/>
  <c r="Q26"/>
  <c r="FZ26" s="1"/>
  <c r="H26"/>
  <c r="FY26" s="1"/>
  <c r="FT25"/>
  <c r="GB25" s="1"/>
  <c r="Z25"/>
  <c r="GA25" s="1"/>
  <c r="Q25"/>
  <c r="FZ25" s="1"/>
  <c r="H25"/>
  <c r="FY25" s="1"/>
  <c r="GB24"/>
  <c r="FT24"/>
  <c r="Z24"/>
  <c r="GA24" s="1"/>
  <c r="Q24"/>
  <c r="FZ24" s="1"/>
  <c r="H24"/>
  <c r="FY24" s="1"/>
  <c r="FT23"/>
  <c r="GB23" s="1"/>
  <c r="Z23"/>
  <c r="GA23" s="1"/>
  <c r="Q23"/>
  <c r="FZ23" s="1"/>
  <c r="H23"/>
  <c r="FY23" s="1"/>
  <c r="FT22"/>
  <c r="GB22" s="1"/>
  <c r="Z22"/>
  <c r="GA22" s="1"/>
  <c r="Q22"/>
  <c r="FZ22" s="1"/>
  <c r="H22"/>
  <c r="FY22" s="1"/>
  <c r="FZ21"/>
  <c r="FT21"/>
  <c r="GB21" s="1"/>
  <c r="Z21"/>
  <c r="GA21" s="1"/>
  <c r="Q21"/>
  <c r="H21"/>
  <c r="FY21" s="1"/>
  <c r="GB20"/>
  <c r="FT20"/>
  <c r="Z20"/>
  <c r="GA20" s="1"/>
  <c r="Q20"/>
  <c r="FZ20" s="1"/>
  <c r="H20"/>
  <c r="FY20" s="1"/>
  <c r="FT19"/>
  <c r="GB19" s="1"/>
  <c r="Z19"/>
  <c r="GA19" s="1"/>
  <c r="Q19"/>
  <c r="FZ19" s="1"/>
  <c r="H19"/>
  <c r="FY19" s="1"/>
  <c r="FT18"/>
  <c r="GB18" s="1"/>
  <c r="Z18"/>
  <c r="GA18" s="1"/>
  <c r="Q18"/>
  <c r="FZ18" s="1"/>
  <c r="H18"/>
  <c r="FY18" s="1"/>
  <c r="FZ17"/>
  <c r="FT17"/>
  <c r="GB17" s="1"/>
  <c r="Z17"/>
  <c r="GA17" s="1"/>
  <c r="Q17"/>
  <c r="H17"/>
  <c r="FY17" s="1"/>
  <c r="GB16"/>
  <c r="FT16"/>
  <c r="Z16"/>
  <c r="GA16" s="1"/>
  <c r="Q16"/>
  <c r="FZ16" s="1"/>
  <c r="H16"/>
  <c r="FY16" s="1"/>
  <c r="FT15"/>
  <c r="GB15" s="1"/>
  <c r="Z15"/>
  <c r="GA15" s="1"/>
  <c r="Q15"/>
  <c r="FZ15" s="1"/>
  <c r="H15"/>
  <c r="FY15" s="1"/>
  <c r="FT14"/>
  <c r="GB14" s="1"/>
  <c r="Z14"/>
  <c r="GA14" s="1"/>
  <c r="Q14"/>
  <c r="FZ14" s="1"/>
  <c r="H14"/>
  <c r="FY14" s="1"/>
  <c r="FT13"/>
  <c r="GB13" s="1"/>
  <c r="Z13"/>
  <c r="GA13" s="1"/>
  <c r="Q13"/>
  <c r="FZ13" s="1"/>
  <c r="H13"/>
  <c r="FY13" s="1"/>
  <c r="FT12"/>
  <c r="GB12" s="1"/>
  <c r="Z12"/>
  <c r="GA12" s="1"/>
  <c r="Q12"/>
  <c r="FZ12" s="1"/>
  <c r="H12"/>
  <c r="FY12" s="1"/>
  <c r="FT11"/>
  <c r="GB11" s="1"/>
  <c r="Z11"/>
  <c r="GA11" s="1"/>
  <c r="Q11"/>
  <c r="FZ11" s="1"/>
  <c r="H11"/>
  <c r="FY11" s="1"/>
  <c r="FT10"/>
  <c r="GB10" s="1"/>
  <c r="Z10"/>
  <c r="GA10" s="1"/>
  <c r="Q10"/>
  <c r="FZ10" s="1"/>
  <c r="H10"/>
  <c r="FY10" s="1"/>
  <c r="FT9"/>
  <c r="GB9" s="1"/>
  <c r="Z9"/>
  <c r="GA9" s="1"/>
  <c r="Q9"/>
  <c r="FZ9" s="1"/>
  <c r="H9"/>
  <c r="FY9" s="1"/>
  <c r="FW8"/>
  <c r="FT8"/>
  <c r="FN8"/>
  <c r="FN9" s="1"/>
  <c r="Z8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Q39" s="1"/>
  <c r="FZ39" s="1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B8"/>
  <c r="C8" s="1"/>
  <c r="FW6"/>
  <c r="FW5"/>
  <c r="FT38" i="26"/>
  <c r="GB38" s="1"/>
  <c r="Z38"/>
  <c r="GA38" s="1"/>
  <c r="Q38"/>
  <c r="FZ38" s="1"/>
  <c r="H38"/>
  <c r="FY38" s="1"/>
  <c r="FT37"/>
  <c r="GB37" s="1"/>
  <c r="Z37"/>
  <c r="GA37" s="1"/>
  <c r="Q37"/>
  <c r="FZ37" s="1"/>
  <c r="H37"/>
  <c r="FY37" s="1"/>
  <c r="FT36"/>
  <c r="GB36" s="1"/>
  <c r="Z36"/>
  <c r="GA36" s="1"/>
  <c r="Q36"/>
  <c r="FZ36" s="1"/>
  <c r="H36"/>
  <c r="FY36" s="1"/>
  <c r="GB35"/>
  <c r="FT35"/>
  <c r="Z35"/>
  <c r="GA35" s="1"/>
  <c r="Q35"/>
  <c r="FZ35" s="1"/>
  <c r="H35"/>
  <c r="FY35" s="1"/>
  <c r="FZ34"/>
  <c r="FT34"/>
  <c r="GB34" s="1"/>
  <c r="Z34"/>
  <c r="GA34" s="1"/>
  <c r="Q34"/>
  <c r="H34"/>
  <c r="FY34" s="1"/>
  <c r="GB33"/>
  <c r="FT33"/>
  <c r="Z33"/>
  <c r="GA33" s="1"/>
  <c r="Q33"/>
  <c r="FZ33" s="1"/>
  <c r="H33"/>
  <c r="FY33" s="1"/>
  <c r="FT32"/>
  <c r="GB32" s="1"/>
  <c r="Z32"/>
  <c r="GA32" s="1"/>
  <c r="Q32"/>
  <c r="FZ32" s="1"/>
  <c r="H32"/>
  <c r="FY32" s="1"/>
  <c r="GA31"/>
  <c r="FT31"/>
  <c r="GB31" s="1"/>
  <c r="Z31"/>
  <c r="Q31"/>
  <c r="FZ31" s="1"/>
  <c r="H31"/>
  <c r="FY31" s="1"/>
  <c r="FT30"/>
  <c r="GB30" s="1"/>
  <c r="Z30"/>
  <c r="GA30" s="1"/>
  <c r="Q30"/>
  <c r="FZ30" s="1"/>
  <c r="H30"/>
  <c r="FY30" s="1"/>
  <c r="FT29"/>
  <c r="GB29" s="1"/>
  <c r="Z29"/>
  <c r="GA29" s="1"/>
  <c r="Q29"/>
  <c r="FZ29" s="1"/>
  <c r="H29"/>
  <c r="FY29" s="1"/>
  <c r="FT28"/>
  <c r="GB28" s="1"/>
  <c r="Z28"/>
  <c r="GA28" s="1"/>
  <c r="Q28"/>
  <c r="FZ28" s="1"/>
  <c r="H28"/>
  <c r="FY28" s="1"/>
  <c r="FT27"/>
  <c r="GB27" s="1"/>
  <c r="Z27"/>
  <c r="GA27" s="1"/>
  <c r="Q27"/>
  <c r="FZ27" s="1"/>
  <c r="H27"/>
  <c r="FY27" s="1"/>
  <c r="FT26"/>
  <c r="GB26" s="1"/>
  <c r="Z26"/>
  <c r="GA26" s="1"/>
  <c r="Q26"/>
  <c r="FZ26" s="1"/>
  <c r="H26"/>
  <c r="FY26" s="1"/>
  <c r="FT25"/>
  <c r="GB25" s="1"/>
  <c r="Z25"/>
  <c r="GA25" s="1"/>
  <c r="Q25"/>
  <c r="FZ25" s="1"/>
  <c r="H25"/>
  <c r="FY25" s="1"/>
  <c r="FT24"/>
  <c r="GB24" s="1"/>
  <c r="Z24"/>
  <c r="GA24" s="1"/>
  <c r="Q24"/>
  <c r="FZ24" s="1"/>
  <c r="H24"/>
  <c r="FY24" s="1"/>
  <c r="GA23"/>
  <c r="FT23"/>
  <c r="GB23" s="1"/>
  <c r="Z23"/>
  <c r="Q23"/>
  <c r="FZ23" s="1"/>
  <c r="H23"/>
  <c r="FY23" s="1"/>
  <c r="FT22"/>
  <c r="GB22" s="1"/>
  <c r="Z22"/>
  <c r="GA22" s="1"/>
  <c r="Q22"/>
  <c r="FZ22" s="1"/>
  <c r="H22"/>
  <c r="FY22" s="1"/>
  <c r="FT21"/>
  <c r="GB21" s="1"/>
  <c r="Z21"/>
  <c r="GA21" s="1"/>
  <c r="Q21"/>
  <c r="FZ21" s="1"/>
  <c r="H21"/>
  <c r="FY21" s="1"/>
  <c r="FT20"/>
  <c r="GB20" s="1"/>
  <c r="Z20"/>
  <c r="GA20" s="1"/>
  <c r="Q20"/>
  <c r="FZ20" s="1"/>
  <c r="H20"/>
  <c r="FY20" s="1"/>
  <c r="FT19"/>
  <c r="GB19" s="1"/>
  <c r="Z19"/>
  <c r="GA19" s="1"/>
  <c r="Q19"/>
  <c r="FZ19" s="1"/>
  <c r="H19"/>
  <c r="FY19" s="1"/>
  <c r="FT18"/>
  <c r="GB18" s="1"/>
  <c r="Z18"/>
  <c r="GA18" s="1"/>
  <c r="Q18"/>
  <c r="FZ18" s="1"/>
  <c r="H18"/>
  <c r="FY18" s="1"/>
  <c r="FT17"/>
  <c r="GB17" s="1"/>
  <c r="Z17"/>
  <c r="GA17" s="1"/>
  <c r="Q17"/>
  <c r="FZ17" s="1"/>
  <c r="H17"/>
  <c r="FY17" s="1"/>
  <c r="FT16"/>
  <c r="GB16" s="1"/>
  <c r="Z16"/>
  <c r="GA16" s="1"/>
  <c r="Q16"/>
  <c r="FZ16" s="1"/>
  <c r="H16"/>
  <c r="FY16" s="1"/>
  <c r="GB15"/>
  <c r="FT15"/>
  <c r="Z15"/>
  <c r="GA15" s="1"/>
  <c r="Q15"/>
  <c r="FZ15" s="1"/>
  <c r="H15"/>
  <c r="FY15" s="1"/>
  <c r="GB14"/>
  <c r="FT14"/>
  <c r="Z14"/>
  <c r="GA14" s="1"/>
  <c r="Q14"/>
  <c r="FZ14" s="1"/>
  <c r="H14"/>
  <c r="FY14" s="1"/>
  <c r="FT13"/>
  <c r="GB13" s="1"/>
  <c r="Z13"/>
  <c r="GA13" s="1"/>
  <c r="Q13"/>
  <c r="FZ13" s="1"/>
  <c r="H13"/>
  <c r="FY13" s="1"/>
  <c r="FT12"/>
  <c r="GB12" s="1"/>
  <c r="Z12"/>
  <c r="GA12" s="1"/>
  <c r="Q12"/>
  <c r="FZ12" s="1"/>
  <c r="H12"/>
  <c r="FY12" s="1"/>
  <c r="FZ11"/>
  <c r="FT11"/>
  <c r="GB11" s="1"/>
  <c r="Z11"/>
  <c r="GA11" s="1"/>
  <c r="Q11"/>
  <c r="H11"/>
  <c r="FY11" s="1"/>
  <c r="GB10"/>
  <c r="FT10"/>
  <c r="Z10"/>
  <c r="GA10" s="1"/>
  <c r="Q10"/>
  <c r="FZ10" s="1"/>
  <c r="H10"/>
  <c r="FY10" s="1"/>
  <c r="FT9"/>
  <c r="GB9" s="1"/>
  <c r="Z9"/>
  <c r="GA9" s="1"/>
  <c r="Q9"/>
  <c r="FZ9" s="1"/>
  <c r="H9"/>
  <c r="FY9" s="1"/>
  <c r="GB8"/>
  <c r="FW8"/>
  <c r="FT8"/>
  <c r="FN8"/>
  <c r="FN9" s="1"/>
  <c r="Z8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B8"/>
  <c r="B9" s="1"/>
  <c r="FW6"/>
  <c r="FW5"/>
  <c r="FT38" i="25"/>
  <c r="GB38" s="1"/>
  <c r="Z38"/>
  <c r="GA38" s="1"/>
  <c r="Q38"/>
  <c r="FZ38" s="1"/>
  <c r="H38"/>
  <c r="FY38" s="1"/>
  <c r="FT37"/>
  <c r="GB37" s="1"/>
  <c r="Z37"/>
  <c r="GA37" s="1"/>
  <c r="Q37"/>
  <c r="FZ37" s="1"/>
  <c r="H37"/>
  <c r="FY37" s="1"/>
  <c r="FT36"/>
  <c r="GB36" s="1"/>
  <c r="Z36"/>
  <c r="GA36" s="1"/>
  <c r="Q36"/>
  <c r="FZ36" s="1"/>
  <c r="H36"/>
  <c r="FY36" s="1"/>
  <c r="FT35"/>
  <c r="GB35" s="1"/>
  <c r="Z35"/>
  <c r="GA35" s="1"/>
  <c r="Q35"/>
  <c r="FZ35" s="1"/>
  <c r="H35"/>
  <c r="FY35" s="1"/>
  <c r="FT34"/>
  <c r="GB34" s="1"/>
  <c r="Z34"/>
  <c r="GA34" s="1"/>
  <c r="Q34"/>
  <c r="FZ34" s="1"/>
  <c r="H34"/>
  <c r="FY34" s="1"/>
  <c r="GA33"/>
  <c r="FT33"/>
  <c r="GB33" s="1"/>
  <c r="Z33"/>
  <c r="Q33"/>
  <c r="FZ33" s="1"/>
  <c r="H33"/>
  <c r="FY33" s="1"/>
  <c r="FT32"/>
  <c r="GB32" s="1"/>
  <c r="Z32"/>
  <c r="GA32" s="1"/>
  <c r="Q32"/>
  <c r="FZ32" s="1"/>
  <c r="H32"/>
  <c r="FY32" s="1"/>
  <c r="FT31"/>
  <c r="GB31" s="1"/>
  <c r="Z31"/>
  <c r="GA31" s="1"/>
  <c r="Q31"/>
  <c r="FZ31" s="1"/>
  <c r="H31"/>
  <c r="FY31" s="1"/>
  <c r="FT30"/>
  <c r="GB30" s="1"/>
  <c r="Z30"/>
  <c r="GA30" s="1"/>
  <c r="Q30"/>
  <c r="FZ30" s="1"/>
  <c r="H30"/>
  <c r="FY30" s="1"/>
  <c r="FT29"/>
  <c r="GB29" s="1"/>
  <c r="Z29"/>
  <c r="GA29" s="1"/>
  <c r="Q29"/>
  <c r="FZ29" s="1"/>
  <c r="H29"/>
  <c r="FY29" s="1"/>
  <c r="FT28"/>
  <c r="GB28" s="1"/>
  <c r="Z28"/>
  <c r="GA28" s="1"/>
  <c r="Q28"/>
  <c r="FZ28" s="1"/>
  <c r="H28"/>
  <c r="FY28" s="1"/>
  <c r="FT27"/>
  <c r="GB27" s="1"/>
  <c r="Z27"/>
  <c r="GA27" s="1"/>
  <c r="Q27"/>
  <c r="FZ27" s="1"/>
  <c r="H27"/>
  <c r="FY27" s="1"/>
  <c r="FT26"/>
  <c r="GB26" s="1"/>
  <c r="Z26"/>
  <c r="GA26" s="1"/>
  <c r="Q26"/>
  <c r="FZ26" s="1"/>
  <c r="H26"/>
  <c r="FY26" s="1"/>
  <c r="GA25"/>
  <c r="FT25"/>
  <c r="GB25" s="1"/>
  <c r="Z25"/>
  <c r="Q25"/>
  <c r="FZ25" s="1"/>
  <c r="H25"/>
  <c r="FY25" s="1"/>
  <c r="FT24"/>
  <c r="GB24" s="1"/>
  <c r="Z24"/>
  <c r="GA24" s="1"/>
  <c r="Q24"/>
  <c r="FZ24" s="1"/>
  <c r="H24"/>
  <c r="FY24" s="1"/>
  <c r="FT23"/>
  <c r="GB23" s="1"/>
  <c r="Z23"/>
  <c r="GA23" s="1"/>
  <c r="Q23"/>
  <c r="FZ23" s="1"/>
  <c r="H23"/>
  <c r="FY23" s="1"/>
  <c r="FT22"/>
  <c r="GB22" s="1"/>
  <c r="Z22"/>
  <c r="GA22" s="1"/>
  <c r="Q22"/>
  <c r="FZ22" s="1"/>
  <c r="H22"/>
  <c r="FY22" s="1"/>
  <c r="FT21"/>
  <c r="GB21" s="1"/>
  <c r="Z21"/>
  <c r="GA21" s="1"/>
  <c r="Q21"/>
  <c r="FZ21" s="1"/>
  <c r="H21"/>
  <c r="FY21" s="1"/>
  <c r="FT20"/>
  <c r="GB20" s="1"/>
  <c r="Z20"/>
  <c r="GA20" s="1"/>
  <c r="Q20"/>
  <c r="FZ20" s="1"/>
  <c r="H20"/>
  <c r="FY20" s="1"/>
  <c r="FT19"/>
  <c r="GB19" s="1"/>
  <c r="Z19"/>
  <c r="GA19" s="1"/>
  <c r="Q19"/>
  <c r="FZ19" s="1"/>
  <c r="H19"/>
  <c r="FY19" s="1"/>
  <c r="FT18"/>
  <c r="GB18" s="1"/>
  <c r="Z18"/>
  <c r="GA18" s="1"/>
  <c r="Q18"/>
  <c r="FZ18" s="1"/>
  <c r="H18"/>
  <c r="FY18" s="1"/>
  <c r="GA17"/>
  <c r="FT17"/>
  <c r="GB17" s="1"/>
  <c r="Z17"/>
  <c r="Q17"/>
  <c r="FZ17" s="1"/>
  <c r="H17"/>
  <c r="FY17" s="1"/>
  <c r="FT16"/>
  <c r="GB16" s="1"/>
  <c r="Z16"/>
  <c r="GA16" s="1"/>
  <c r="Q16"/>
  <c r="FZ16" s="1"/>
  <c r="H16"/>
  <c r="FY16" s="1"/>
  <c r="FT15"/>
  <c r="GB15" s="1"/>
  <c r="Z15"/>
  <c r="GA15" s="1"/>
  <c r="Q15"/>
  <c r="FZ15" s="1"/>
  <c r="H15"/>
  <c r="FY15" s="1"/>
  <c r="FZ14"/>
  <c r="FT14"/>
  <c r="GB14" s="1"/>
  <c r="Z14"/>
  <c r="GA14" s="1"/>
  <c r="Q14"/>
  <c r="H14"/>
  <c r="FY14" s="1"/>
  <c r="GB13"/>
  <c r="FT13"/>
  <c r="Z13"/>
  <c r="GA13" s="1"/>
  <c r="Q13"/>
  <c r="FZ13" s="1"/>
  <c r="H13"/>
  <c r="FY13" s="1"/>
  <c r="FT12"/>
  <c r="GB12" s="1"/>
  <c r="Z12"/>
  <c r="GA12" s="1"/>
  <c r="Q12"/>
  <c r="FZ12" s="1"/>
  <c r="H12"/>
  <c r="FY12" s="1"/>
  <c r="FT11"/>
  <c r="GB11" s="1"/>
  <c r="Z11"/>
  <c r="GA11" s="1"/>
  <c r="Q11"/>
  <c r="FZ11" s="1"/>
  <c r="H11"/>
  <c r="FY11" s="1"/>
  <c r="FZ10"/>
  <c r="FT10"/>
  <c r="GB10" s="1"/>
  <c r="Z10"/>
  <c r="GA10" s="1"/>
  <c r="Q10"/>
  <c r="H10"/>
  <c r="FY10" s="1"/>
  <c r="GB9"/>
  <c r="FT9"/>
  <c r="Z9"/>
  <c r="GA9" s="1"/>
  <c r="Q9"/>
  <c r="FZ9" s="1"/>
  <c r="H9"/>
  <c r="FY9" s="1"/>
  <c r="FW8"/>
  <c r="FT8"/>
  <c r="FN8"/>
  <c r="FO8" s="1"/>
  <c r="Z8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FZ8" s="1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FY8" s="1"/>
  <c r="B8"/>
  <c r="B9" s="1"/>
  <c r="FW6"/>
  <c r="FW5"/>
  <c r="FT38" i="24"/>
  <c r="GB38" s="1"/>
  <c r="Z38"/>
  <c r="GA38" s="1"/>
  <c r="Q38"/>
  <c r="FZ38" s="1"/>
  <c r="H38"/>
  <c r="FY38" s="1"/>
  <c r="FT37"/>
  <c r="GB37" s="1"/>
  <c r="Z37"/>
  <c r="GA37" s="1"/>
  <c r="Q37"/>
  <c r="FZ37" s="1"/>
  <c r="H37"/>
  <c r="FY37" s="1"/>
  <c r="FT36"/>
  <c r="GB36" s="1"/>
  <c r="Z36"/>
  <c r="GA36" s="1"/>
  <c r="Q36"/>
  <c r="FZ36" s="1"/>
  <c r="H36"/>
  <c r="FY36" s="1"/>
  <c r="FT35"/>
  <c r="GB35" s="1"/>
  <c r="Z35"/>
  <c r="GA35" s="1"/>
  <c r="Q35"/>
  <c r="FZ35" s="1"/>
  <c r="H35"/>
  <c r="FY35" s="1"/>
  <c r="FT34"/>
  <c r="GB34" s="1"/>
  <c r="Z34"/>
  <c r="GA34" s="1"/>
  <c r="Q34"/>
  <c r="FZ34" s="1"/>
  <c r="H34"/>
  <c r="FY34" s="1"/>
  <c r="GA33"/>
  <c r="FT33"/>
  <c r="GB33" s="1"/>
  <c r="Z33"/>
  <c r="Q33"/>
  <c r="FZ33" s="1"/>
  <c r="H33"/>
  <c r="FY33" s="1"/>
  <c r="FT32"/>
  <c r="GB32" s="1"/>
  <c r="Z32"/>
  <c r="GA32" s="1"/>
  <c r="Q32"/>
  <c r="FZ32" s="1"/>
  <c r="H32"/>
  <c r="FY32" s="1"/>
  <c r="FT31"/>
  <c r="GB31" s="1"/>
  <c r="Z31"/>
  <c r="GA31" s="1"/>
  <c r="Q31"/>
  <c r="FZ31" s="1"/>
  <c r="H31"/>
  <c r="FY31" s="1"/>
  <c r="FT30"/>
  <c r="GB30" s="1"/>
  <c r="Z30"/>
  <c r="GA30" s="1"/>
  <c r="Q30"/>
  <c r="FZ30" s="1"/>
  <c r="H30"/>
  <c r="FY30" s="1"/>
  <c r="FT29"/>
  <c r="GB29" s="1"/>
  <c r="Z29"/>
  <c r="GA29" s="1"/>
  <c r="Q29"/>
  <c r="FZ29" s="1"/>
  <c r="H29"/>
  <c r="FY29" s="1"/>
  <c r="FT28"/>
  <c r="GB28" s="1"/>
  <c r="Z28"/>
  <c r="GA28" s="1"/>
  <c r="Q28"/>
  <c r="FZ28" s="1"/>
  <c r="H28"/>
  <c r="FY28" s="1"/>
  <c r="FT27"/>
  <c r="GB27" s="1"/>
  <c r="Z27"/>
  <c r="GA27" s="1"/>
  <c r="Q27"/>
  <c r="FZ27" s="1"/>
  <c r="H27"/>
  <c r="FY27" s="1"/>
  <c r="FT26"/>
  <c r="GB26" s="1"/>
  <c r="Z26"/>
  <c r="GA26" s="1"/>
  <c r="Q26"/>
  <c r="FZ26" s="1"/>
  <c r="H26"/>
  <c r="FY26" s="1"/>
  <c r="GA25"/>
  <c r="FT25"/>
  <c r="GB25" s="1"/>
  <c r="Z25"/>
  <c r="Q25"/>
  <c r="FZ25" s="1"/>
  <c r="H25"/>
  <c r="FY25" s="1"/>
  <c r="FT24"/>
  <c r="GB24" s="1"/>
  <c r="Z24"/>
  <c r="GA24" s="1"/>
  <c r="Q24"/>
  <c r="FZ24" s="1"/>
  <c r="H24"/>
  <c r="FY24" s="1"/>
  <c r="FT23"/>
  <c r="GB23" s="1"/>
  <c r="Z23"/>
  <c r="GA23" s="1"/>
  <c r="Q23"/>
  <c r="FZ23" s="1"/>
  <c r="H23"/>
  <c r="FY23" s="1"/>
  <c r="FT22"/>
  <c r="GB22" s="1"/>
  <c r="Z22"/>
  <c r="GA22" s="1"/>
  <c r="Q22"/>
  <c r="FZ22" s="1"/>
  <c r="H22"/>
  <c r="FY22" s="1"/>
  <c r="FT21"/>
  <c r="GB21" s="1"/>
  <c r="Z21"/>
  <c r="GA21" s="1"/>
  <c r="Q21"/>
  <c r="FZ21" s="1"/>
  <c r="H21"/>
  <c r="FY21" s="1"/>
  <c r="FT20"/>
  <c r="GB20" s="1"/>
  <c r="Z20"/>
  <c r="GA20" s="1"/>
  <c r="Q20"/>
  <c r="FZ20" s="1"/>
  <c r="H20"/>
  <c r="FY20" s="1"/>
  <c r="FT19"/>
  <c r="GB19" s="1"/>
  <c r="Z19"/>
  <c r="GA19" s="1"/>
  <c r="Q19"/>
  <c r="FZ19" s="1"/>
  <c r="H19"/>
  <c r="FY19" s="1"/>
  <c r="FT18"/>
  <c r="GB18" s="1"/>
  <c r="Z18"/>
  <c r="GA18" s="1"/>
  <c r="Q18"/>
  <c r="FZ18" s="1"/>
  <c r="H18"/>
  <c r="FY18" s="1"/>
  <c r="GA17"/>
  <c r="FT17"/>
  <c r="GB17" s="1"/>
  <c r="Z17"/>
  <c r="Q17"/>
  <c r="FZ17" s="1"/>
  <c r="H17"/>
  <c r="FY17" s="1"/>
  <c r="FT16"/>
  <c r="GB16" s="1"/>
  <c r="Z16"/>
  <c r="GA16" s="1"/>
  <c r="Q16"/>
  <c r="FZ16" s="1"/>
  <c r="H16"/>
  <c r="FY16" s="1"/>
  <c r="FT15"/>
  <c r="GB15" s="1"/>
  <c r="Z15"/>
  <c r="GA15" s="1"/>
  <c r="Q15"/>
  <c r="FZ15" s="1"/>
  <c r="H15"/>
  <c r="FY15" s="1"/>
  <c r="FT14"/>
  <c r="GB14" s="1"/>
  <c r="Z14"/>
  <c r="GA14" s="1"/>
  <c r="Q14"/>
  <c r="FZ14" s="1"/>
  <c r="H14"/>
  <c r="FY14" s="1"/>
  <c r="FT13"/>
  <c r="GB13" s="1"/>
  <c r="Z13"/>
  <c r="GA13" s="1"/>
  <c r="Q13"/>
  <c r="FZ13" s="1"/>
  <c r="H13"/>
  <c r="FY13" s="1"/>
  <c r="FT12"/>
  <c r="GB12" s="1"/>
  <c r="Z12"/>
  <c r="GA12" s="1"/>
  <c r="Q12"/>
  <c r="FZ12" s="1"/>
  <c r="H12"/>
  <c r="FY12" s="1"/>
  <c r="FT11"/>
  <c r="GB11" s="1"/>
  <c r="Z11"/>
  <c r="GA11" s="1"/>
  <c r="Q11"/>
  <c r="FZ11" s="1"/>
  <c r="H11"/>
  <c r="FY11" s="1"/>
  <c r="FT10"/>
  <c r="GB10" s="1"/>
  <c r="Z10"/>
  <c r="GA10" s="1"/>
  <c r="Q10"/>
  <c r="FZ10" s="1"/>
  <c r="H10"/>
  <c r="FY10" s="1"/>
  <c r="FT9"/>
  <c r="GB9" s="1"/>
  <c r="Z9"/>
  <c r="GA9" s="1"/>
  <c r="Q9"/>
  <c r="FZ9" s="1"/>
  <c r="H9"/>
  <c r="FY9" s="1"/>
  <c r="FW8"/>
  <c r="FT8"/>
  <c r="FN8"/>
  <c r="FN9" s="1"/>
  <c r="Z8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B8"/>
  <c r="B9" s="1"/>
  <c r="FW6"/>
  <c r="FW5"/>
  <c r="FT38" i="23"/>
  <c r="GB38" s="1"/>
  <c r="Z38"/>
  <c r="GA38" s="1"/>
  <c r="Q38"/>
  <c r="FZ38" s="1"/>
  <c r="H38"/>
  <c r="FY38" s="1"/>
  <c r="FT37"/>
  <c r="GB37" s="1"/>
  <c r="Z37"/>
  <c r="GA37" s="1"/>
  <c r="Q37"/>
  <c r="FZ37" s="1"/>
  <c r="H37"/>
  <c r="FY37" s="1"/>
  <c r="FT36"/>
  <c r="GB36" s="1"/>
  <c r="Z36"/>
  <c r="GA36" s="1"/>
  <c r="Q36"/>
  <c r="FZ36" s="1"/>
  <c r="H36"/>
  <c r="FY36" s="1"/>
  <c r="FT35"/>
  <c r="GB35" s="1"/>
  <c r="Z35"/>
  <c r="GA35" s="1"/>
  <c r="Q35"/>
  <c r="FZ35" s="1"/>
  <c r="H35"/>
  <c r="FY35" s="1"/>
  <c r="FT34"/>
  <c r="GB34" s="1"/>
  <c r="Z34"/>
  <c r="GA34" s="1"/>
  <c r="Q34"/>
  <c r="FZ34" s="1"/>
  <c r="H34"/>
  <c r="FY34" s="1"/>
  <c r="FT33"/>
  <c r="GB33" s="1"/>
  <c r="Z33"/>
  <c r="GA33" s="1"/>
  <c r="Q33"/>
  <c r="FZ33" s="1"/>
  <c r="H33"/>
  <c r="FY33" s="1"/>
  <c r="FT32"/>
  <c r="GB32" s="1"/>
  <c r="Z32"/>
  <c r="GA32" s="1"/>
  <c r="Q32"/>
  <c r="FZ32" s="1"/>
  <c r="H32"/>
  <c r="FY32" s="1"/>
  <c r="FT31"/>
  <c r="GB31" s="1"/>
  <c r="Z31"/>
  <c r="GA31" s="1"/>
  <c r="Q31"/>
  <c r="FZ31" s="1"/>
  <c r="H31"/>
  <c r="FY31" s="1"/>
  <c r="FT30"/>
  <c r="GB30" s="1"/>
  <c r="Z30"/>
  <c r="GA30" s="1"/>
  <c r="Q30"/>
  <c r="FZ30" s="1"/>
  <c r="H30"/>
  <c r="FY30" s="1"/>
  <c r="FT29"/>
  <c r="GB29" s="1"/>
  <c r="Z29"/>
  <c r="GA29" s="1"/>
  <c r="Q29"/>
  <c r="FZ29" s="1"/>
  <c r="H29"/>
  <c r="FY29" s="1"/>
  <c r="FT28"/>
  <c r="GB28" s="1"/>
  <c r="Z28"/>
  <c r="GA28" s="1"/>
  <c r="Q28"/>
  <c r="FZ28" s="1"/>
  <c r="H28"/>
  <c r="FY28" s="1"/>
  <c r="FT27"/>
  <c r="GB27" s="1"/>
  <c r="Z27"/>
  <c r="GA27" s="1"/>
  <c r="Q27"/>
  <c r="FZ27" s="1"/>
  <c r="H27"/>
  <c r="FY27" s="1"/>
  <c r="FT26"/>
  <c r="GB26" s="1"/>
  <c r="Z26"/>
  <c r="GA26" s="1"/>
  <c r="Q26"/>
  <c r="FZ26" s="1"/>
  <c r="H26"/>
  <c r="FY26" s="1"/>
  <c r="GA25"/>
  <c r="FT25"/>
  <c r="GB25" s="1"/>
  <c r="Z25"/>
  <c r="Q25"/>
  <c r="FZ25" s="1"/>
  <c r="H25"/>
  <c r="FY25" s="1"/>
  <c r="FT24"/>
  <c r="GB24" s="1"/>
  <c r="Z24"/>
  <c r="GA24" s="1"/>
  <c r="Q24"/>
  <c r="FZ24" s="1"/>
  <c r="H24"/>
  <c r="FY24" s="1"/>
  <c r="FT23"/>
  <c r="GB23" s="1"/>
  <c r="Z23"/>
  <c r="GA23" s="1"/>
  <c r="Q23"/>
  <c r="FZ23" s="1"/>
  <c r="H23"/>
  <c r="FY23" s="1"/>
  <c r="FT22"/>
  <c r="GB22" s="1"/>
  <c r="Z22"/>
  <c r="GA22" s="1"/>
  <c r="Q22"/>
  <c r="FZ22" s="1"/>
  <c r="H22"/>
  <c r="FY22" s="1"/>
  <c r="FT21"/>
  <c r="GB21" s="1"/>
  <c r="Z21"/>
  <c r="GA21" s="1"/>
  <c r="Q21"/>
  <c r="FZ21" s="1"/>
  <c r="H21"/>
  <c r="FY21" s="1"/>
  <c r="FT20"/>
  <c r="GB20" s="1"/>
  <c r="Z20"/>
  <c r="GA20" s="1"/>
  <c r="Q20"/>
  <c r="FZ20" s="1"/>
  <c r="H20"/>
  <c r="FY20" s="1"/>
  <c r="FZ19"/>
  <c r="FT19"/>
  <c r="GB19" s="1"/>
  <c r="Z19"/>
  <c r="GA19" s="1"/>
  <c r="Q19"/>
  <c r="H19"/>
  <c r="FY19" s="1"/>
  <c r="GB18"/>
  <c r="FT18"/>
  <c r="Z18"/>
  <c r="GA18" s="1"/>
  <c r="Q18"/>
  <c r="FZ18" s="1"/>
  <c r="H18"/>
  <c r="FY18" s="1"/>
  <c r="FT17"/>
  <c r="GB17" s="1"/>
  <c r="Z17"/>
  <c r="GA17" s="1"/>
  <c r="Q17"/>
  <c r="FZ17" s="1"/>
  <c r="H17"/>
  <c r="FY17" s="1"/>
  <c r="FT16"/>
  <c r="GB16" s="1"/>
  <c r="Z16"/>
  <c r="GA16" s="1"/>
  <c r="Q16"/>
  <c r="FZ16" s="1"/>
  <c r="H16"/>
  <c r="FY16" s="1"/>
  <c r="FT15"/>
  <c r="GB15" s="1"/>
  <c r="Z15"/>
  <c r="GA15" s="1"/>
  <c r="Q15"/>
  <c r="FZ15" s="1"/>
  <c r="H15"/>
  <c r="FY15" s="1"/>
  <c r="FT14"/>
  <c r="GB14" s="1"/>
  <c r="Z14"/>
  <c r="GA14" s="1"/>
  <c r="Q14"/>
  <c r="FZ14" s="1"/>
  <c r="H14"/>
  <c r="FY14" s="1"/>
  <c r="FZ13"/>
  <c r="FT13"/>
  <c r="GB13" s="1"/>
  <c r="Z13"/>
  <c r="GA13" s="1"/>
  <c r="Q13"/>
  <c r="H13"/>
  <c r="FY13" s="1"/>
  <c r="FT12"/>
  <c r="GB12" s="1"/>
  <c r="Z12"/>
  <c r="GA12" s="1"/>
  <c r="Q12"/>
  <c r="FZ12" s="1"/>
  <c r="H12"/>
  <c r="FY12" s="1"/>
  <c r="FZ11"/>
  <c r="FT11"/>
  <c r="GB11" s="1"/>
  <c r="Z11"/>
  <c r="GA11" s="1"/>
  <c r="Q11"/>
  <c r="H11"/>
  <c r="FY11" s="1"/>
  <c r="FT10"/>
  <c r="GB10" s="1"/>
  <c r="Z10"/>
  <c r="GA10" s="1"/>
  <c r="Q10"/>
  <c r="FZ10" s="1"/>
  <c r="H10"/>
  <c r="FY10" s="1"/>
  <c r="FZ9"/>
  <c r="FT9"/>
  <c r="GB9" s="1"/>
  <c r="Z9"/>
  <c r="GA9" s="1"/>
  <c r="Q9"/>
  <c r="H9"/>
  <c r="FY9" s="1"/>
  <c r="GB8"/>
  <c r="FW8"/>
  <c r="FT8"/>
  <c r="FN8"/>
  <c r="FN9" s="1"/>
  <c r="Z8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B8"/>
  <c r="C8" s="1"/>
  <c r="FW6"/>
  <c r="FW5"/>
  <c r="FT38" i="22"/>
  <c r="GB38" s="1"/>
  <c r="Z38"/>
  <c r="GA38" s="1"/>
  <c r="Q38"/>
  <c r="FZ38" s="1"/>
  <c r="H38"/>
  <c r="FY38" s="1"/>
  <c r="FT37"/>
  <c r="GB37" s="1"/>
  <c r="Z37"/>
  <c r="GA37" s="1"/>
  <c r="Q37"/>
  <c r="FZ37" s="1"/>
  <c r="H37"/>
  <c r="FY37" s="1"/>
  <c r="FT36"/>
  <c r="GB36" s="1"/>
  <c r="Z36"/>
  <c r="GA36" s="1"/>
  <c r="Q36"/>
  <c r="FZ36" s="1"/>
  <c r="H36"/>
  <c r="FY36" s="1"/>
  <c r="FT35"/>
  <c r="GB35" s="1"/>
  <c r="Z35"/>
  <c r="GA35" s="1"/>
  <c r="Q35"/>
  <c r="FZ35" s="1"/>
  <c r="H35"/>
  <c r="FY35" s="1"/>
  <c r="FT34"/>
  <c r="GB34" s="1"/>
  <c r="Z34"/>
  <c r="GA34" s="1"/>
  <c r="Q34"/>
  <c r="FZ34" s="1"/>
  <c r="H34"/>
  <c r="FY34" s="1"/>
  <c r="GA33"/>
  <c r="FT33"/>
  <c r="GB33" s="1"/>
  <c r="Z33"/>
  <c r="Q33"/>
  <c r="FZ33" s="1"/>
  <c r="H33"/>
  <c r="FY33" s="1"/>
  <c r="FT32"/>
  <c r="GB32" s="1"/>
  <c r="Z32"/>
  <c r="GA32" s="1"/>
  <c r="Q32"/>
  <c r="FZ32" s="1"/>
  <c r="H32"/>
  <c r="FY32" s="1"/>
  <c r="FT31"/>
  <c r="GB31" s="1"/>
  <c r="Z31"/>
  <c r="GA31" s="1"/>
  <c r="Q31"/>
  <c r="FZ31" s="1"/>
  <c r="H31"/>
  <c r="FY31" s="1"/>
  <c r="FT30"/>
  <c r="GB30" s="1"/>
  <c r="Z30"/>
  <c r="GA30" s="1"/>
  <c r="Q30"/>
  <c r="FZ30" s="1"/>
  <c r="H30"/>
  <c r="FY30" s="1"/>
  <c r="FT29"/>
  <c r="GB29" s="1"/>
  <c r="Z29"/>
  <c r="GA29" s="1"/>
  <c r="Q29"/>
  <c r="FZ29" s="1"/>
  <c r="H29"/>
  <c r="FY29" s="1"/>
  <c r="FT28"/>
  <c r="GB28" s="1"/>
  <c r="Z28"/>
  <c r="GA28" s="1"/>
  <c r="Q28"/>
  <c r="FZ28" s="1"/>
  <c r="H28"/>
  <c r="FY28" s="1"/>
  <c r="FT27"/>
  <c r="GB27" s="1"/>
  <c r="Z27"/>
  <c r="GA27" s="1"/>
  <c r="Q27"/>
  <c r="FZ27" s="1"/>
  <c r="H27"/>
  <c r="FY27" s="1"/>
  <c r="GB26"/>
  <c r="FT26"/>
  <c r="Z26"/>
  <c r="GA26" s="1"/>
  <c r="Q26"/>
  <c r="FZ26" s="1"/>
  <c r="H26"/>
  <c r="FY26" s="1"/>
  <c r="FT25"/>
  <c r="GB25" s="1"/>
  <c r="Z25"/>
  <c r="GA25" s="1"/>
  <c r="Q25"/>
  <c r="FZ25" s="1"/>
  <c r="H25"/>
  <c r="FY25" s="1"/>
  <c r="FT24"/>
  <c r="GB24" s="1"/>
  <c r="Z24"/>
  <c r="GA24" s="1"/>
  <c r="Q24"/>
  <c r="FZ24" s="1"/>
  <c r="H24"/>
  <c r="FY24" s="1"/>
  <c r="FZ23"/>
  <c r="FT23"/>
  <c r="GB23" s="1"/>
  <c r="Z23"/>
  <c r="GA23" s="1"/>
  <c r="Q23"/>
  <c r="H23"/>
  <c r="FY23" s="1"/>
  <c r="GB22"/>
  <c r="FT22"/>
  <c r="Z22"/>
  <c r="GA22" s="1"/>
  <c r="Q22"/>
  <c r="FZ22" s="1"/>
  <c r="H22"/>
  <c r="FY22" s="1"/>
  <c r="FT21"/>
  <c r="GB21" s="1"/>
  <c r="Z21"/>
  <c r="GA21" s="1"/>
  <c r="Q21"/>
  <c r="FZ21" s="1"/>
  <c r="H21"/>
  <c r="FY21" s="1"/>
  <c r="FT20"/>
  <c r="GB20" s="1"/>
  <c r="Z20"/>
  <c r="GA20" s="1"/>
  <c r="Q20"/>
  <c r="FZ20" s="1"/>
  <c r="H20"/>
  <c r="FY20" s="1"/>
  <c r="FZ19"/>
  <c r="FT19"/>
  <c r="GB19" s="1"/>
  <c r="Z19"/>
  <c r="GA19" s="1"/>
  <c r="Q19"/>
  <c r="H19"/>
  <c r="FY19" s="1"/>
  <c r="FT18"/>
  <c r="GB18" s="1"/>
  <c r="Z18"/>
  <c r="GA18" s="1"/>
  <c r="Q18"/>
  <c r="FZ18" s="1"/>
  <c r="H18"/>
  <c r="FY18" s="1"/>
  <c r="FZ17"/>
  <c r="FT17"/>
  <c r="GB17" s="1"/>
  <c r="Z17"/>
  <c r="GA17" s="1"/>
  <c r="Q17"/>
  <c r="H17"/>
  <c r="FY17" s="1"/>
  <c r="GB16"/>
  <c r="FT16"/>
  <c r="Z16"/>
  <c r="GA16" s="1"/>
  <c r="Q16"/>
  <c r="FZ16" s="1"/>
  <c r="H16"/>
  <c r="FY16" s="1"/>
  <c r="FT15"/>
  <c r="GB15" s="1"/>
  <c r="Z15"/>
  <c r="GA15" s="1"/>
  <c r="Q15"/>
  <c r="FZ15" s="1"/>
  <c r="H15"/>
  <c r="FY15" s="1"/>
  <c r="FT14"/>
  <c r="GB14" s="1"/>
  <c r="Z14"/>
  <c r="GA14" s="1"/>
  <c r="Q14"/>
  <c r="FZ14" s="1"/>
  <c r="H14"/>
  <c r="FY14" s="1"/>
  <c r="FT13"/>
  <c r="GB13" s="1"/>
  <c r="Z13"/>
  <c r="GA13" s="1"/>
  <c r="Q13"/>
  <c r="FZ13" s="1"/>
  <c r="H13"/>
  <c r="FY13" s="1"/>
  <c r="FT12"/>
  <c r="GB12" s="1"/>
  <c r="Z12"/>
  <c r="GA12" s="1"/>
  <c r="Q12"/>
  <c r="FZ12" s="1"/>
  <c r="H12"/>
  <c r="FY12" s="1"/>
  <c r="FT11"/>
  <c r="GB11" s="1"/>
  <c r="Z11"/>
  <c r="GA11" s="1"/>
  <c r="Q11"/>
  <c r="FZ11" s="1"/>
  <c r="H11"/>
  <c r="FY11" s="1"/>
  <c r="FT10"/>
  <c r="GB10" s="1"/>
  <c r="Z10"/>
  <c r="GA10" s="1"/>
  <c r="Q10"/>
  <c r="FZ10" s="1"/>
  <c r="H10"/>
  <c r="FY10" s="1"/>
  <c r="FT9"/>
  <c r="GB9" s="1"/>
  <c r="Z9"/>
  <c r="GA9" s="1"/>
  <c r="Q9"/>
  <c r="FZ9" s="1"/>
  <c r="H9"/>
  <c r="FY9" s="1"/>
  <c r="FW8"/>
  <c r="FT8"/>
  <c r="FN8"/>
  <c r="FN9" s="1"/>
  <c r="Z8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B8"/>
  <c r="C8" s="1"/>
  <c r="FW6"/>
  <c r="FW5"/>
  <c r="FT38" i="21"/>
  <c r="GB38" s="1"/>
  <c r="Z38"/>
  <c r="GA38" s="1"/>
  <c r="Q38"/>
  <c r="FZ38" s="1"/>
  <c r="H38"/>
  <c r="FY38" s="1"/>
  <c r="FT37"/>
  <c r="GB37" s="1"/>
  <c r="Z37"/>
  <c r="GA37" s="1"/>
  <c r="Q37"/>
  <c r="FZ37" s="1"/>
  <c r="H37"/>
  <c r="FY37" s="1"/>
  <c r="FT36"/>
  <c r="GB36" s="1"/>
  <c r="Z36"/>
  <c r="GA36" s="1"/>
  <c r="Q36"/>
  <c r="FZ36" s="1"/>
  <c r="H36"/>
  <c r="FY36" s="1"/>
  <c r="FT35"/>
  <c r="GB35" s="1"/>
  <c r="Z35"/>
  <c r="GA35" s="1"/>
  <c r="Q35"/>
  <c r="FZ35" s="1"/>
  <c r="H35"/>
  <c r="FY35" s="1"/>
  <c r="FT34"/>
  <c r="GB34" s="1"/>
  <c r="Z34"/>
  <c r="GA34" s="1"/>
  <c r="Q34"/>
  <c r="FZ34" s="1"/>
  <c r="H34"/>
  <c r="FY34" s="1"/>
  <c r="GA33"/>
  <c r="FT33"/>
  <c r="GB33" s="1"/>
  <c r="Z33"/>
  <c r="Q33"/>
  <c r="FZ33" s="1"/>
  <c r="H33"/>
  <c r="FY33" s="1"/>
  <c r="FT32"/>
  <c r="GB32" s="1"/>
  <c r="Z32"/>
  <c r="GA32" s="1"/>
  <c r="Q32"/>
  <c r="FZ32" s="1"/>
  <c r="H32"/>
  <c r="FY32" s="1"/>
  <c r="FT31"/>
  <c r="GB31" s="1"/>
  <c r="Z31"/>
  <c r="GA31" s="1"/>
  <c r="Q31"/>
  <c r="FZ31" s="1"/>
  <c r="H31"/>
  <c r="FY31" s="1"/>
  <c r="FT30"/>
  <c r="GB30" s="1"/>
  <c r="Z30"/>
  <c r="GA30" s="1"/>
  <c r="Q30"/>
  <c r="FZ30" s="1"/>
  <c r="H30"/>
  <c r="FY30" s="1"/>
  <c r="FT29"/>
  <c r="GB29" s="1"/>
  <c r="Z29"/>
  <c r="GA29" s="1"/>
  <c r="Q29"/>
  <c r="FZ29" s="1"/>
  <c r="H29"/>
  <c r="FY29" s="1"/>
  <c r="FT28"/>
  <c r="GB28" s="1"/>
  <c r="Z28"/>
  <c r="GA28" s="1"/>
  <c r="Q28"/>
  <c r="FZ28" s="1"/>
  <c r="H28"/>
  <c r="FY28" s="1"/>
  <c r="FT27"/>
  <c r="GB27" s="1"/>
  <c r="Z27"/>
  <c r="GA27" s="1"/>
  <c r="Q27"/>
  <c r="FZ27" s="1"/>
  <c r="H27"/>
  <c r="FY27" s="1"/>
  <c r="FT26"/>
  <c r="GB26" s="1"/>
  <c r="Z26"/>
  <c r="GA26" s="1"/>
  <c r="Q26"/>
  <c r="FZ26" s="1"/>
  <c r="H26"/>
  <c r="FY26" s="1"/>
  <c r="GA25"/>
  <c r="FT25"/>
  <c r="GB25" s="1"/>
  <c r="Z25"/>
  <c r="Q25"/>
  <c r="FZ25" s="1"/>
  <c r="H25"/>
  <c r="FY25" s="1"/>
  <c r="FT24"/>
  <c r="GB24" s="1"/>
  <c r="Z24"/>
  <c r="GA24" s="1"/>
  <c r="Q24"/>
  <c r="FZ24" s="1"/>
  <c r="H24"/>
  <c r="FY24" s="1"/>
  <c r="FT23"/>
  <c r="GB23" s="1"/>
  <c r="Z23"/>
  <c r="GA23" s="1"/>
  <c r="Q23"/>
  <c r="FZ23" s="1"/>
  <c r="H23"/>
  <c r="FY23" s="1"/>
  <c r="FT22"/>
  <c r="GB22" s="1"/>
  <c r="Z22"/>
  <c r="GA22" s="1"/>
  <c r="Q22"/>
  <c r="FZ22" s="1"/>
  <c r="H22"/>
  <c r="FY22" s="1"/>
  <c r="FT21"/>
  <c r="GB21" s="1"/>
  <c r="Z21"/>
  <c r="GA21" s="1"/>
  <c r="Q21"/>
  <c r="FZ21" s="1"/>
  <c r="H21"/>
  <c r="FY21" s="1"/>
  <c r="FT20"/>
  <c r="GB20" s="1"/>
  <c r="Z20"/>
  <c r="GA20" s="1"/>
  <c r="Q20"/>
  <c r="FZ20" s="1"/>
  <c r="H20"/>
  <c r="FY20" s="1"/>
  <c r="FT19"/>
  <c r="GB19" s="1"/>
  <c r="Z19"/>
  <c r="GA19" s="1"/>
  <c r="Q19"/>
  <c r="FZ19" s="1"/>
  <c r="H19"/>
  <c r="FY19" s="1"/>
  <c r="FT18"/>
  <c r="GB18" s="1"/>
  <c r="Z18"/>
  <c r="GA18" s="1"/>
  <c r="Q18"/>
  <c r="FZ18" s="1"/>
  <c r="H18"/>
  <c r="FY18" s="1"/>
  <c r="GA17"/>
  <c r="FT17"/>
  <c r="GB17" s="1"/>
  <c r="Z17"/>
  <c r="Q17"/>
  <c r="FZ17" s="1"/>
  <c r="H17"/>
  <c r="FY17" s="1"/>
  <c r="FT16"/>
  <c r="GB16" s="1"/>
  <c r="Z16"/>
  <c r="GA16" s="1"/>
  <c r="Q16"/>
  <c r="FZ16" s="1"/>
  <c r="H16"/>
  <c r="FY16" s="1"/>
  <c r="FT15"/>
  <c r="GB15" s="1"/>
  <c r="Z15"/>
  <c r="GA15" s="1"/>
  <c r="Q15"/>
  <c r="FZ15" s="1"/>
  <c r="H15"/>
  <c r="FY15" s="1"/>
  <c r="FT14"/>
  <c r="GB14" s="1"/>
  <c r="Z14"/>
  <c r="GA14" s="1"/>
  <c r="Q14"/>
  <c r="FZ14" s="1"/>
  <c r="H14"/>
  <c r="FY14" s="1"/>
  <c r="FT13"/>
  <c r="GB13" s="1"/>
  <c r="Z13"/>
  <c r="GA13" s="1"/>
  <c r="Q13"/>
  <c r="FZ13" s="1"/>
  <c r="H13"/>
  <c r="FY13" s="1"/>
  <c r="FT12"/>
  <c r="GB12" s="1"/>
  <c r="Z12"/>
  <c r="GA12" s="1"/>
  <c r="Q12"/>
  <c r="FZ12" s="1"/>
  <c r="H12"/>
  <c r="FY12" s="1"/>
  <c r="FT11"/>
  <c r="GB11" s="1"/>
  <c r="Z11"/>
  <c r="GA11" s="1"/>
  <c r="Q11"/>
  <c r="FZ11" s="1"/>
  <c r="H11"/>
  <c r="FY11" s="1"/>
  <c r="FT10"/>
  <c r="GB10" s="1"/>
  <c r="Z10"/>
  <c r="GA10" s="1"/>
  <c r="Q10"/>
  <c r="FZ10" s="1"/>
  <c r="H10"/>
  <c r="FY10" s="1"/>
  <c r="FT9"/>
  <c r="GB9" s="1"/>
  <c r="Z9"/>
  <c r="GA9" s="1"/>
  <c r="Q9"/>
  <c r="FZ9" s="1"/>
  <c r="H9"/>
  <c r="FY9" s="1"/>
  <c r="FW8"/>
  <c r="FT8"/>
  <c r="FT39" s="1"/>
  <c r="GB39" s="1"/>
  <c r="FN8"/>
  <c r="FN9" s="1"/>
  <c r="Z8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Q39" s="1"/>
  <c r="FZ39" s="1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B8"/>
  <c r="B9" s="1"/>
  <c r="FW6"/>
  <c r="FW5"/>
  <c r="FT38" i="20"/>
  <c r="GB38" s="1"/>
  <c r="Z38"/>
  <c r="GA38" s="1"/>
  <c r="Q38"/>
  <c r="FZ38" s="1"/>
  <c r="H38"/>
  <c r="FY38" s="1"/>
  <c r="FT37"/>
  <c r="GB37" s="1"/>
  <c r="Z37"/>
  <c r="GA37" s="1"/>
  <c r="Q37"/>
  <c r="FZ37" s="1"/>
  <c r="H37"/>
  <c r="FY37" s="1"/>
  <c r="FT36"/>
  <c r="GB36" s="1"/>
  <c r="Z36"/>
  <c r="GA36" s="1"/>
  <c r="Q36"/>
  <c r="FZ36" s="1"/>
  <c r="H36"/>
  <c r="FY36" s="1"/>
  <c r="FT35"/>
  <c r="GB35" s="1"/>
  <c r="Z35"/>
  <c r="GA35" s="1"/>
  <c r="Q35"/>
  <c r="FZ35" s="1"/>
  <c r="H35"/>
  <c r="FY35" s="1"/>
  <c r="FT34"/>
  <c r="GB34" s="1"/>
  <c r="Z34"/>
  <c r="GA34" s="1"/>
  <c r="Q34"/>
  <c r="FZ34" s="1"/>
  <c r="H34"/>
  <c r="FY34" s="1"/>
  <c r="GA33"/>
  <c r="FT33"/>
  <c r="GB33" s="1"/>
  <c r="Z33"/>
  <c r="Q33"/>
  <c r="FZ33" s="1"/>
  <c r="H33"/>
  <c r="FY33" s="1"/>
  <c r="FT32"/>
  <c r="GB32" s="1"/>
  <c r="Z32"/>
  <c r="GA32" s="1"/>
  <c r="Q32"/>
  <c r="FZ32" s="1"/>
  <c r="H32"/>
  <c r="FY32" s="1"/>
  <c r="FT31"/>
  <c r="GB31" s="1"/>
  <c r="Z31"/>
  <c r="GA31" s="1"/>
  <c r="Q31"/>
  <c r="FZ31" s="1"/>
  <c r="H31"/>
  <c r="FY31" s="1"/>
  <c r="FT30"/>
  <c r="GB30" s="1"/>
  <c r="Z30"/>
  <c r="GA30" s="1"/>
  <c r="Q30"/>
  <c r="FZ30" s="1"/>
  <c r="H30"/>
  <c r="FY30" s="1"/>
  <c r="FT29"/>
  <c r="GB29" s="1"/>
  <c r="Z29"/>
  <c r="GA29" s="1"/>
  <c r="Q29"/>
  <c r="FZ29" s="1"/>
  <c r="H29"/>
  <c r="FY29" s="1"/>
  <c r="FT28"/>
  <c r="GB28" s="1"/>
  <c r="Z28"/>
  <c r="GA28" s="1"/>
  <c r="Q28"/>
  <c r="FZ28" s="1"/>
  <c r="H28"/>
  <c r="FY28" s="1"/>
  <c r="FT27"/>
  <c r="GB27" s="1"/>
  <c r="Z27"/>
  <c r="GA27" s="1"/>
  <c r="Q27"/>
  <c r="FZ27" s="1"/>
  <c r="H27"/>
  <c r="FY27" s="1"/>
  <c r="FT26"/>
  <c r="GB26" s="1"/>
  <c r="Z26"/>
  <c r="GA26" s="1"/>
  <c r="Q26"/>
  <c r="FZ26" s="1"/>
  <c r="H26"/>
  <c r="FY26" s="1"/>
  <c r="GA25"/>
  <c r="FT25"/>
  <c r="GB25" s="1"/>
  <c r="Z25"/>
  <c r="Q25"/>
  <c r="FZ25" s="1"/>
  <c r="H25"/>
  <c r="FY25" s="1"/>
  <c r="FT24"/>
  <c r="GB24" s="1"/>
  <c r="Z24"/>
  <c r="GA24" s="1"/>
  <c r="Q24"/>
  <c r="FZ24" s="1"/>
  <c r="H24"/>
  <c r="FY24" s="1"/>
  <c r="FT23"/>
  <c r="GB23" s="1"/>
  <c r="Z23"/>
  <c r="GA23" s="1"/>
  <c r="Q23"/>
  <c r="FZ23" s="1"/>
  <c r="H23"/>
  <c r="FY23" s="1"/>
  <c r="FT22"/>
  <c r="GB22" s="1"/>
  <c r="Z22"/>
  <c r="GA22" s="1"/>
  <c r="Q22"/>
  <c r="FZ22" s="1"/>
  <c r="H22"/>
  <c r="FY22" s="1"/>
  <c r="FT21"/>
  <c r="GB21" s="1"/>
  <c r="Z21"/>
  <c r="GA21" s="1"/>
  <c r="Q21"/>
  <c r="FZ21" s="1"/>
  <c r="H21"/>
  <c r="FY21" s="1"/>
  <c r="FT20"/>
  <c r="GB20" s="1"/>
  <c r="Z20"/>
  <c r="GA20" s="1"/>
  <c r="Q20"/>
  <c r="FZ20" s="1"/>
  <c r="H20"/>
  <c r="FY20" s="1"/>
  <c r="FT19"/>
  <c r="GB19" s="1"/>
  <c r="Z19"/>
  <c r="GA19" s="1"/>
  <c r="Q19"/>
  <c r="FZ19" s="1"/>
  <c r="H19"/>
  <c r="FY19" s="1"/>
  <c r="FT18"/>
  <c r="GB18" s="1"/>
  <c r="Z18"/>
  <c r="GA18" s="1"/>
  <c r="Q18"/>
  <c r="FZ18" s="1"/>
  <c r="H18"/>
  <c r="FY18" s="1"/>
  <c r="GA17"/>
  <c r="FT17"/>
  <c r="GB17" s="1"/>
  <c r="Z17"/>
  <c r="Q17"/>
  <c r="FZ17" s="1"/>
  <c r="H17"/>
  <c r="FY17" s="1"/>
  <c r="FT16"/>
  <c r="GB16" s="1"/>
  <c r="Z16"/>
  <c r="GA16" s="1"/>
  <c r="Q16"/>
  <c r="FZ16" s="1"/>
  <c r="H16"/>
  <c r="FY16" s="1"/>
  <c r="FT15"/>
  <c r="GB15" s="1"/>
  <c r="Z15"/>
  <c r="GA15" s="1"/>
  <c r="Q15"/>
  <c r="FZ15" s="1"/>
  <c r="H15"/>
  <c r="FY15" s="1"/>
  <c r="FT14"/>
  <c r="GB14" s="1"/>
  <c r="Z14"/>
  <c r="GA14" s="1"/>
  <c r="Q14"/>
  <c r="FZ14" s="1"/>
  <c r="H14"/>
  <c r="FY14" s="1"/>
  <c r="FT13"/>
  <c r="GB13" s="1"/>
  <c r="Z13"/>
  <c r="GA13" s="1"/>
  <c r="Q13"/>
  <c r="FZ13" s="1"/>
  <c r="H13"/>
  <c r="FY13" s="1"/>
  <c r="FT12"/>
  <c r="GB12" s="1"/>
  <c r="Z12"/>
  <c r="GA12" s="1"/>
  <c r="Q12"/>
  <c r="FZ12" s="1"/>
  <c r="H12"/>
  <c r="FY12" s="1"/>
  <c r="FT11"/>
  <c r="GB11" s="1"/>
  <c r="Z11"/>
  <c r="GA11" s="1"/>
  <c r="Q11"/>
  <c r="FZ11" s="1"/>
  <c r="H11"/>
  <c r="FY11" s="1"/>
  <c r="FT10"/>
  <c r="GB10" s="1"/>
  <c r="Z10"/>
  <c r="GA10" s="1"/>
  <c r="Q10"/>
  <c r="FZ10" s="1"/>
  <c r="H10"/>
  <c r="FY10" s="1"/>
  <c r="FT9"/>
  <c r="GB9" s="1"/>
  <c r="Z9"/>
  <c r="GA9" s="1"/>
  <c r="T9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9"/>
  <c r="FZ9" s="1"/>
  <c r="H9"/>
  <c r="FY9" s="1"/>
  <c r="FW8"/>
  <c r="FT8"/>
  <c r="FN8"/>
  <c r="FN9" s="1"/>
  <c r="Z8"/>
  <c r="T8"/>
  <c r="Q8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B8"/>
  <c r="B9" s="1"/>
  <c r="FW6"/>
  <c r="FW5"/>
  <c r="G4" i="1"/>
  <c r="FT38" i="19"/>
  <c r="GB38"/>
  <c r="Z38"/>
  <c r="GA38" s="1"/>
  <c r="Q38"/>
  <c r="FZ38"/>
  <c r="H38"/>
  <c r="FY38" s="1"/>
  <c r="FT37"/>
  <c r="GB37"/>
  <c r="Z37"/>
  <c r="GA37" s="1"/>
  <c r="Q37"/>
  <c r="FZ37"/>
  <c r="H37"/>
  <c r="FY37" s="1"/>
  <c r="FT36"/>
  <c r="GB36"/>
  <c r="Z36"/>
  <c r="GA36" s="1"/>
  <c r="Q36"/>
  <c r="FZ36"/>
  <c r="H36"/>
  <c r="FY36" s="1"/>
  <c r="FT35"/>
  <c r="GB35"/>
  <c r="Z35"/>
  <c r="GA35" s="1"/>
  <c r="Q35"/>
  <c r="FZ35" s="1"/>
  <c r="H35"/>
  <c r="FY35" s="1"/>
  <c r="FY34"/>
  <c r="FT34"/>
  <c r="GB34" s="1"/>
  <c r="Z34"/>
  <c r="GA34"/>
  <c r="Q34"/>
  <c r="FZ34" s="1"/>
  <c r="H34"/>
  <c r="GA33"/>
  <c r="FT33"/>
  <c r="GB33" s="1"/>
  <c r="Z33"/>
  <c r="Q33"/>
  <c r="FZ33"/>
  <c r="H33"/>
  <c r="FY33" s="1"/>
  <c r="FY32"/>
  <c r="FT32"/>
  <c r="GB32"/>
  <c r="Z32"/>
  <c r="GA32"/>
  <c r="Q32"/>
  <c r="FZ32"/>
  <c r="H32"/>
  <c r="FT31"/>
  <c r="GB31" s="1"/>
  <c r="Z31"/>
  <c r="GA31" s="1"/>
  <c r="Q31"/>
  <c r="FZ31"/>
  <c r="H31"/>
  <c r="FY31" s="1"/>
  <c r="FT30"/>
  <c r="GB30" s="1"/>
  <c r="Z30"/>
  <c r="GA30" s="1"/>
  <c r="Q30"/>
  <c r="FZ30"/>
  <c r="H30"/>
  <c r="FY30" s="1"/>
  <c r="GA29"/>
  <c r="FT29"/>
  <c r="GB29"/>
  <c r="Z29"/>
  <c r="Q29"/>
  <c r="FZ29" s="1"/>
  <c r="H29"/>
  <c r="FY29" s="1"/>
  <c r="FT28"/>
  <c r="GB28"/>
  <c r="Z28"/>
  <c r="GA28" s="1"/>
  <c r="Q28"/>
  <c r="FZ28" s="1"/>
  <c r="H28"/>
  <c r="FY28" s="1"/>
  <c r="FT27"/>
  <c r="GB27"/>
  <c r="Z27"/>
  <c r="GA27" s="1"/>
  <c r="Q27"/>
  <c r="FZ27" s="1"/>
  <c r="H27"/>
  <c r="FY27" s="1"/>
  <c r="FY26"/>
  <c r="FT26"/>
  <c r="GB26" s="1"/>
  <c r="Z26"/>
  <c r="GA26"/>
  <c r="Q26"/>
  <c r="FZ26" s="1"/>
  <c r="H26"/>
  <c r="GA25"/>
  <c r="FT25"/>
  <c r="GB25" s="1"/>
  <c r="Z25"/>
  <c r="Q25"/>
  <c r="FZ25"/>
  <c r="H25"/>
  <c r="FY25" s="1"/>
  <c r="FY24"/>
  <c r="FT24"/>
  <c r="GB24"/>
  <c r="Z24"/>
  <c r="GA24"/>
  <c r="Q24"/>
  <c r="FZ24"/>
  <c r="H24"/>
  <c r="FT23"/>
  <c r="GB23" s="1"/>
  <c r="Z23"/>
  <c r="GA23" s="1"/>
  <c r="Q23"/>
  <c r="FZ23"/>
  <c r="H23"/>
  <c r="FY23" s="1"/>
  <c r="FT22"/>
  <c r="GB22" s="1"/>
  <c r="Z22"/>
  <c r="GA22" s="1"/>
  <c r="Q22"/>
  <c r="FZ22"/>
  <c r="H22"/>
  <c r="FY22" s="1"/>
  <c r="GA21"/>
  <c r="FT21"/>
  <c r="GB21"/>
  <c r="Z21"/>
  <c r="Q21"/>
  <c r="FZ21" s="1"/>
  <c r="H21"/>
  <c r="FY21" s="1"/>
  <c r="FT20"/>
  <c r="GB20" s="1"/>
  <c r="Z20"/>
  <c r="GA20" s="1"/>
  <c r="Q20"/>
  <c r="FZ20" s="1"/>
  <c r="H20"/>
  <c r="FY20" s="1"/>
  <c r="FT19"/>
  <c r="GB19" s="1"/>
  <c r="Z19"/>
  <c r="GA19"/>
  <c r="Q19"/>
  <c r="FZ19" s="1"/>
  <c r="H19"/>
  <c r="FY19" s="1"/>
  <c r="FY18"/>
  <c r="FT18"/>
  <c r="GB18" s="1"/>
  <c r="Z18"/>
  <c r="GA18"/>
  <c r="Q18"/>
  <c r="FZ18"/>
  <c r="H18"/>
  <c r="FZ17"/>
  <c r="FT17"/>
  <c r="GB17"/>
  <c r="Z17"/>
  <c r="GA17"/>
  <c r="Q17"/>
  <c r="H17"/>
  <c r="FY17" s="1"/>
  <c r="FT16"/>
  <c r="GB16" s="1"/>
  <c r="Z16"/>
  <c r="GA16" s="1"/>
  <c r="Q16"/>
  <c r="FZ16" s="1"/>
  <c r="H16"/>
  <c r="FY16" s="1"/>
  <c r="FT15"/>
  <c r="GB15"/>
  <c r="Z15"/>
  <c r="GA15" s="1"/>
  <c r="Q15"/>
  <c r="FZ15" s="1"/>
  <c r="H15"/>
  <c r="FY15" s="1"/>
  <c r="FT14"/>
  <c r="GB14" s="1"/>
  <c r="Z14"/>
  <c r="GA14"/>
  <c r="Q14"/>
  <c r="FZ14" s="1"/>
  <c r="H14"/>
  <c r="FY14" s="1"/>
  <c r="GB13"/>
  <c r="FT13"/>
  <c r="Z13"/>
  <c r="GA13" s="1"/>
  <c r="Q13"/>
  <c r="FZ13"/>
  <c r="H13"/>
  <c r="FY13" s="1"/>
  <c r="FT12"/>
  <c r="GB12" s="1"/>
  <c r="Z12"/>
  <c r="GA12" s="1"/>
  <c r="Q12"/>
  <c r="H12"/>
  <c r="FY12"/>
  <c r="FT11"/>
  <c r="GB11" s="1"/>
  <c r="Z11"/>
  <c r="GA11"/>
  <c r="Q11"/>
  <c r="FZ11"/>
  <c r="H11"/>
  <c r="FY11"/>
  <c r="FT10"/>
  <c r="GB10"/>
  <c r="Z10"/>
  <c r="GA10"/>
  <c r="Q10"/>
  <c r="FZ10"/>
  <c r="H10"/>
  <c r="FY10"/>
  <c r="FT9"/>
  <c r="GB9"/>
  <c r="Z9"/>
  <c r="GA9"/>
  <c r="Q9"/>
  <c r="FZ9" s="1"/>
  <c r="H9"/>
  <c r="FY9"/>
  <c r="FW8"/>
  <c r="FT8"/>
  <c r="FN8"/>
  <c r="FN9" s="1"/>
  <c r="FN10" s="1"/>
  <c r="FO10" s="1"/>
  <c r="Z8"/>
  <c r="Z39"/>
  <c r="GA39" s="1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H39" s="1"/>
  <c r="FY39" s="1"/>
  <c r="B8"/>
  <c r="FW6"/>
  <c r="FW5"/>
  <c r="FT38" i="18"/>
  <c r="GB38" s="1"/>
  <c r="Z38"/>
  <c r="GA38"/>
  <c r="Q38"/>
  <c r="FZ38"/>
  <c r="H38"/>
  <c r="FY38"/>
  <c r="FT37"/>
  <c r="GB37" s="1"/>
  <c r="Z37"/>
  <c r="GA37" s="1"/>
  <c r="Q37"/>
  <c r="FZ37" s="1"/>
  <c r="H37"/>
  <c r="FY37" s="1"/>
  <c r="FT36"/>
  <c r="GB36" s="1"/>
  <c r="Z36"/>
  <c r="GA36"/>
  <c r="Q36"/>
  <c r="FZ36"/>
  <c r="H36"/>
  <c r="FY36"/>
  <c r="FT35"/>
  <c r="GB35"/>
  <c r="Z35"/>
  <c r="GA35"/>
  <c r="Q35"/>
  <c r="FZ35" s="1"/>
  <c r="H35"/>
  <c r="FY35"/>
  <c r="GB34"/>
  <c r="FT34"/>
  <c r="Z34"/>
  <c r="GA34"/>
  <c r="Q34"/>
  <c r="FZ34" s="1"/>
  <c r="H34"/>
  <c r="FY34"/>
  <c r="FZ33"/>
  <c r="FT33"/>
  <c r="GB33"/>
  <c r="Z33"/>
  <c r="GA33"/>
  <c r="Q33"/>
  <c r="H33"/>
  <c r="FY33"/>
  <c r="GB32"/>
  <c r="FT32"/>
  <c r="Z32"/>
  <c r="GA32"/>
  <c r="Q32"/>
  <c r="FZ32" s="1"/>
  <c r="H32"/>
  <c r="FY32"/>
  <c r="FZ31"/>
  <c r="FT31"/>
  <c r="GB31"/>
  <c r="Z31"/>
  <c r="GA31"/>
  <c r="Q31"/>
  <c r="H31"/>
  <c r="FY31"/>
  <c r="GB30"/>
  <c r="FT30"/>
  <c r="Z30"/>
  <c r="GA30" s="1"/>
  <c r="Q30"/>
  <c r="FZ30" s="1"/>
  <c r="H30"/>
  <c r="FY30" s="1"/>
  <c r="FZ29"/>
  <c r="FT29"/>
  <c r="GB29"/>
  <c r="Z29"/>
  <c r="GA29"/>
  <c r="Q29"/>
  <c r="H29"/>
  <c r="FY29" s="1"/>
  <c r="GB28"/>
  <c r="FT28"/>
  <c r="Z28"/>
  <c r="GA28" s="1"/>
  <c r="Q28"/>
  <c r="FZ28" s="1"/>
  <c r="H28"/>
  <c r="FY28" s="1"/>
  <c r="FZ27"/>
  <c r="FT27"/>
  <c r="GB27"/>
  <c r="Z27"/>
  <c r="GA27"/>
  <c r="Q27"/>
  <c r="H27"/>
  <c r="FY27" s="1"/>
  <c r="GB26"/>
  <c r="FT26"/>
  <c r="Z26"/>
  <c r="GA26" s="1"/>
  <c r="Q26"/>
  <c r="FZ26" s="1"/>
  <c r="H26"/>
  <c r="FY26" s="1"/>
  <c r="FZ25"/>
  <c r="FT25"/>
  <c r="GB25"/>
  <c r="Z25"/>
  <c r="GA25"/>
  <c r="Q25"/>
  <c r="H25"/>
  <c r="FY25" s="1"/>
  <c r="GB24"/>
  <c r="FT24"/>
  <c r="Z24"/>
  <c r="GA24" s="1"/>
  <c r="Q24"/>
  <c r="FZ24" s="1"/>
  <c r="H24"/>
  <c r="FY24" s="1"/>
  <c r="FZ23"/>
  <c r="FT23"/>
  <c r="GB23"/>
  <c r="Z23"/>
  <c r="GA23"/>
  <c r="Q23"/>
  <c r="H23"/>
  <c r="FY23" s="1"/>
  <c r="GB22"/>
  <c r="FT22"/>
  <c r="Z22"/>
  <c r="GA22" s="1"/>
  <c r="Q22"/>
  <c r="FZ22" s="1"/>
  <c r="H22"/>
  <c r="FY22" s="1"/>
  <c r="FZ21"/>
  <c r="FT21"/>
  <c r="GB21"/>
  <c r="Z21"/>
  <c r="GA21"/>
  <c r="Q21"/>
  <c r="H21"/>
  <c r="FY21" s="1"/>
  <c r="FZ20"/>
  <c r="FT20"/>
  <c r="GB20"/>
  <c r="Z20"/>
  <c r="GA20"/>
  <c r="Q20"/>
  <c r="H20"/>
  <c r="FY20" s="1"/>
  <c r="GB19"/>
  <c r="FT19"/>
  <c r="Z19"/>
  <c r="GA19" s="1"/>
  <c r="Q19"/>
  <c r="FZ19" s="1"/>
  <c r="H19"/>
  <c r="FY19" s="1"/>
  <c r="FT18"/>
  <c r="GB18" s="1"/>
  <c r="Z18"/>
  <c r="GA18" s="1"/>
  <c r="Q18"/>
  <c r="FZ18" s="1"/>
  <c r="H18"/>
  <c r="FY18" s="1"/>
  <c r="GB17"/>
  <c r="FT17"/>
  <c r="Z17"/>
  <c r="GA17" s="1"/>
  <c r="Q17"/>
  <c r="FZ17" s="1"/>
  <c r="H17"/>
  <c r="FY17" s="1"/>
  <c r="FZ16"/>
  <c r="FT16"/>
  <c r="GB16"/>
  <c r="Z16"/>
  <c r="GA16"/>
  <c r="Q16"/>
  <c r="H16"/>
  <c r="FY16" s="1"/>
  <c r="GB15"/>
  <c r="FT15"/>
  <c r="Z15"/>
  <c r="GA15" s="1"/>
  <c r="Q15"/>
  <c r="FZ15" s="1"/>
  <c r="H15"/>
  <c r="FY15" s="1"/>
  <c r="GB14"/>
  <c r="FT14"/>
  <c r="Z14"/>
  <c r="GA14" s="1"/>
  <c r="Q14"/>
  <c r="FZ14" s="1"/>
  <c r="H14"/>
  <c r="FY14" s="1"/>
  <c r="FZ13"/>
  <c r="FT13"/>
  <c r="GB13"/>
  <c r="Z13"/>
  <c r="GA13"/>
  <c r="Q13"/>
  <c r="H13"/>
  <c r="FY13" s="1"/>
  <c r="GB12"/>
  <c r="FT12"/>
  <c r="Z12"/>
  <c r="GA12" s="1"/>
  <c r="Q12"/>
  <c r="FZ12" s="1"/>
  <c r="H12"/>
  <c r="FY12" s="1"/>
  <c r="FZ11"/>
  <c r="FT11"/>
  <c r="GB11"/>
  <c r="Z11"/>
  <c r="GA11"/>
  <c r="Q11"/>
  <c r="H11"/>
  <c r="FY11" s="1"/>
  <c r="GB10"/>
  <c r="FT10"/>
  <c r="Z10"/>
  <c r="GA10" s="1"/>
  <c r="Q10"/>
  <c r="FZ10" s="1"/>
  <c r="H10"/>
  <c r="FY10" s="1"/>
  <c r="FZ9"/>
  <c r="FT9"/>
  <c r="GB9"/>
  <c r="Z9"/>
  <c r="GA9"/>
  <c r="Q9"/>
  <c r="H9"/>
  <c r="FY9" s="1"/>
  <c r="GB8"/>
  <c r="FW8"/>
  <c r="FT8"/>
  <c r="FN8"/>
  <c r="FN9" s="1"/>
  <c r="FN10" s="1"/>
  <c r="Z8"/>
  <c r="Z39" s="1"/>
  <c r="GA39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Q39" s="1"/>
  <c r="FZ39" s="1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H39" s="1"/>
  <c r="FY39"/>
  <c r="B8"/>
  <c r="FW6"/>
  <c r="FW5"/>
  <c r="FZ38" i="17"/>
  <c r="FT38"/>
  <c r="GB38"/>
  <c r="Z38"/>
  <c r="GA38"/>
  <c r="Q38"/>
  <c r="H38"/>
  <c r="FY38" s="1"/>
  <c r="GB37"/>
  <c r="FT37"/>
  <c r="Z37"/>
  <c r="GA37" s="1"/>
  <c r="Q37"/>
  <c r="FZ37" s="1"/>
  <c r="H37"/>
  <c r="FY37" s="1"/>
  <c r="FZ36"/>
  <c r="FT36"/>
  <c r="GB36"/>
  <c r="Z36"/>
  <c r="GA36"/>
  <c r="Q36"/>
  <c r="H36"/>
  <c r="FY36" s="1"/>
  <c r="GB35"/>
  <c r="FT35"/>
  <c r="Z35"/>
  <c r="GA35" s="1"/>
  <c r="Q35"/>
  <c r="FZ35" s="1"/>
  <c r="H35"/>
  <c r="FY35" s="1"/>
  <c r="FZ34"/>
  <c r="FT34"/>
  <c r="GB34"/>
  <c r="Z34"/>
  <c r="GA34"/>
  <c r="Q34"/>
  <c r="H34"/>
  <c r="FY34" s="1"/>
  <c r="FT33"/>
  <c r="GB33" s="1"/>
  <c r="Z33"/>
  <c r="GA33" s="1"/>
  <c r="Q33"/>
  <c r="FZ33" s="1"/>
  <c r="H33"/>
  <c r="FY33" s="1"/>
  <c r="FZ32"/>
  <c r="FT32"/>
  <c r="GB32"/>
  <c r="Z32"/>
  <c r="GA32"/>
  <c r="Q32"/>
  <c r="H32"/>
  <c r="FY32" s="1"/>
  <c r="GB31"/>
  <c r="FT31"/>
  <c r="Z31"/>
  <c r="GA31" s="1"/>
  <c r="Q31"/>
  <c r="FZ31" s="1"/>
  <c r="H31"/>
  <c r="FY31" s="1"/>
  <c r="FZ30"/>
  <c r="FT30"/>
  <c r="GB30"/>
  <c r="Z30"/>
  <c r="GA30"/>
  <c r="Q30"/>
  <c r="H30"/>
  <c r="FY30" s="1"/>
  <c r="FT29"/>
  <c r="GB29" s="1"/>
  <c r="Z29"/>
  <c r="GA29" s="1"/>
  <c r="Q29"/>
  <c r="FZ29" s="1"/>
  <c r="H29"/>
  <c r="FY29" s="1"/>
  <c r="FZ28"/>
  <c r="FT28"/>
  <c r="GB28"/>
  <c r="Z28"/>
  <c r="GA28"/>
  <c r="Q28"/>
  <c r="H28"/>
  <c r="FY28" s="1"/>
  <c r="GB27"/>
  <c r="FT27"/>
  <c r="Z27"/>
  <c r="GA27" s="1"/>
  <c r="Q27"/>
  <c r="FZ27" s="1"/>
  <c r="H27"/>
  <c r="FY27" s="1"/>
  <c r="FZ26"/>
  <c r="FT26"/>
  <c r="GB26"/>
  <c r="Z26"/>
  <c r="GA26"/>
  <c r="Q26"/>
  <c r="H26"/>
  <c r="FY26" s="1"/>
  <c r="FT25"/>
  <c r="GB25" s="1"/>
  <c r="Z25"/>
  <c r="GA25" s="1"/>
  <c r="Q25"/>
  <c r="FZ25" s="1"/>
  <c r="H25"/>
  <c r="FY25" s="1"/>
  <c r="FZ24"/>
  <c r="FT24"/>
  <c r="GB24"/>
  <c r="Z24"/>
  <c r="GA24"/>
  <c r="Q24"/>
  <c r="H24"/>
  <c r="FY24" s="1"/>
  <c r="GB23"/>
  <c r="FT23"/>
  <c r="Z23"/>
  <c r="GA23" s="1"/>
  <c r="Q23"/>
  <c r="FZ23" s="1"/>
  <c r="H23"/>
  <c r="FY23" s="1"/>
  <c r="FZ22"/>
  <c r="FT22"/>
  <c r="GB22"/>
  <c r="Z22"/>
  <c r="GA22"/>
  <c r="Q22"/>
  <c r="H22"/>
  <c r="FY22" s="1"/>
  <c r="FT21"/>
  <c r="GB21" s="1"/>
  <c r="Z21"/>
  <c r="GA21" s="1"/>
  <c r="Q21"/>
  <c r="FZ21" s="1"/>
  <c r="H21"/>
  <c r="FY21" s="1"/>
  <c r="FZ20"/>
  <c r="FT20"/>
  <c r="GB20"/>
  <c r="Z20"/>
  <c r="GA20"/>
  <c r="Q20"/>
  <c r="H20"/>
  <c r="FY20" s="1"/>
  <c r="GB19"/>
  <c r="FT19"/>
  <c r="Z19"/>
  <c r="GA19" s="1"/>
  <c r="Q19"/>
  <c r="FZ19" s="1"/>
  <c r="H19"/>
  <c r="FY19" s="1"/>
  <c r="FZ18"/>
  <c r="FT18"/>
  <c r="GB18"/>
  <c r="Z18"/>
  <c r="GA18"/>
  <c r="Q18"/>
  <c r="H18"/>
  <c r="FY18" s="1"/>
  <c r="FT17"/>
  <c r="GB17" s="1"/>
  <c r="Z17"/>
  <c r="GA17" s="1"/>
  <c r="Q17"/>
  <c r="FZ17" s="1"/>
  <c r="H17"/>
  <c r="FY17"/>
  <c r="FZ16"/>
  <c r="FT16"/>
  <c r="GB16"/>
  <c r="Z16"/>
  <c r="GA16" s="1"/>
  <c r="Q16"/>
  <c r="H16"/>
  <c r="FY16"/>
  <c r="GB15"/>
  <c r="FT15"/>
  <c r="Z15"/>
  <c r="GA15"/>
  <c r="Q15"/>
  <c r="FZ15" s="1"/>
  <c r="H15"/>
  <c r="FY15" s="1"/>
  <c r="GB14"/>
  <c r="FT14"/>
  <c r="Z14"/>
  <c r="GA14" s="1"/>
  <c r="Q14"/>
  <c r="FZ14" s="1"/>
  <c r="H14"/>
  <c r="FY14"/>
  <c r="FZ13"/>
  <c r="FT13"/>
  <c r="GB13"/>
  <c r="Z13"/>
  <c r="GA13" s="1"/>
  <c r="Q13"/>
  <c r="H13"/>
  <c r="FY13"/>
  <c r="GB12"/>
  <c r="FT12"/>
  <c r="Z12"/>
  <c r="GA12"/>
  <c r="Q12"/>
  <c r="FZ12" s="1"/>
  <c r="H12"/>
  <c r="FY12" s="1"/>
  <c r="GB11"/>
  <c r="FT11"/>
  <c r="Z11"/>
  <c r="GA11" s="1"/>
  <c r="Q11"/>
  <c r="FZ11" s="1"/>
  <c r="H11"/>
  <c r="FY11"/>
  <c r="FZ10"/>
  <c r="FT10"/>
  <c r="GB10"/>
  <c r="Z10"/>
  <c r="GA10" s="1"/>
  <c r="Q10"/>
  <c r="H10"/>
  <c r="FY10"/>
  <c r="GB9"/>
  <c r="FT9"/>
  <c r="Z9"/>
  <c r="GA9"/>
  <c r="Q9"/>
  <c r="FZ9" s="1"/>
  <c r="H9"/>
  <c r="FY9" s="1"/>
  <c r="FW8"/>
  <c r="FT8"/>
  <c r="FT39" s="1"/>
  <c r="GB39" s="1"/>
  <c r="FN8"/>
  <c r="Z8"/>
  <c r="T8"/>
  <c r="T9" s="1"/>
  <c r="T10" s="1"/>
  <c r="T11" s="1"/>
  <c r="T12" s="1"/>
  <c r="T13" s="1"/>
  <c r="T14" s="1"/>
  <c r="T15" s="1"/>
  <c r="T16" s="1"/>
  <c r="T17" s="1"/>
  <c r="T18" s="1"/>
  <c r="T19" s="1"/>
  <c r="T20" s="1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Q8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8"/>
  <c r="FY8" s="1"/>
  <c r="B8"/>
  <c r="B9" s="1"/>
  <c r="B10" s="1"/>
  <c r="FW6"/>
  <c r="FW5"/>
  <c r="B8" i="3"/>
  <c r="C8" s="1"/>
  <c r="U8"/>
  <c r="C9" i="1"/>
  <c r="C10"/>
  <c r="C11"/>
  <c r="C12"/>
  <c r="C13"/>
  <c r="C14"/>
  <c r="C15"/>
  <c r="C16"/>
  <c r="C17"/>
  <c r="C18"/>
  <c r="C19"/>
  <c r="C8"/>
  <c r="Q7"/>
  <c r="P7"/>
  <c r="O7"/>
  <c r="N7"/>
  <c r="GA29" i="3"/>
  <c r="FW6"/>
  <c r="FW5"/>
  <c r="FW8"/>
  <c r="FT38"/>
  <c r="GB38" s="1"/>
  <c r="FT37"/>
  <c r="GB37" s="1"/>
  <c r="FT36"/>
  <c r="GB36" s="1"/>
  <c r="FT35"/>
  <c r="GB35" s="1"/>
  <c r="FT34"/>
  <c r="GB34" s="1"/>
  <c r="FT33"/>
  <c r="GB33" s="1"/>
  <c r="FT32"/>
  <c r="GB32" s="1"/>
  <c r="FT31"/>
  <c r="GB31" s="1"/>
  <c r="FT30"/>
  <c r="GB30" s="1"/>
  <c r="FT29"/>
  <c r="GB29" s="1"/>
  <c r="FT28"/>
  <c r="GB28" s="1"/>
  <c r="FT27"/>
  <c r="GB27" s="1"/>
  <c r="FT26"/>
  <c r="GB26" s="1"/>
  <c r="FT25"/>
  <c r="GB25" s="1"/>
  <c r="FT24"/>
  <c r="GB24" s="1"/>
  <c r="FT23"/>
  <c r="GB23" s="1"/>
  <c r="FT22"/>
  <c r="GB22" s="1"/>
  <c r="FT21"/>
  <c r="GB21" s="1"/>
  <c r="FT20"/>
  <c r="GB20" s="1"/>
  <c r="FT19"/>
  <c r="GB19" s="1"/>
  <c r="FT18"/>
  <c r="GB18" s="1"/>
  <c r="FT17"/>
  <c r="GB17" s="1"/>
  <c r="FT16"/>
  <c r="GB16" s="1"/>
  <c r="FT15"/>
  <c r="GB15" s="1"/>
  <c r="FT14"/>
  <c r="GB14" s="1"/>
  <c r="FT13"/>
  <c r="GB13" s="1"/>
  <c r="FT12"/>
  <c r="GB12" s="1"/>
  <c r="FT11"/>
  <c r="GB11" s="1"/>
  <c r="FT10"/>
  <c r="GB10" s="1"/>
  <c r="FT9"/>
  <c r="GB9" s="1"/>
  <c r="FT8"/>
  <c r="GB8" s="1"/>
  <c r="FN8"/>
  <c r="FO8" s="1"/>
  <c r="Z38"/>
  <c r="GA38" s="1"/>
  <c r="Z37"/>
  <c r="GA37" s="1"/>
  <c r="Z36"/>
  <c r="GA36" s="1"/>
  <c r="Z35"/>
  <c r="GA35" s="1"/>
  <c r="Z34"/>
  <c r="GA34" s="1"/>
  <c r="Z33"/>
  <c r="GA33" s="1"/>
  <c r="Z32"/>
  <c r="GA32" s="1"/>
  <c r="Z31"/>
  <c r="GA31" s="1"/>
  <c r="Z30"/>
  <c r="GA30" s="1"/>
  <c r="Z29"/>
  <c r="Z28"/>
  <c r="GA28"/>
  <c r="Z27"/>
  <c r="GA27"/>
  <c r="Z26"/>
  <c r="GA26"/>
  <c r="Z25"/>
  <c r="GA25"/>
  <c r="Z24"/>
  <c r="GA24"/>
  <c r="Z23"/>
  <c r="GA23"/>
  <c r="Z22"/>
  <c r="GA22"/>
  <c r="Z21"/>
  <c r="GA21"/>
  <c r="Z20"/>
  <c r="GA20"/>
  <c r="Z19"/>
  <c r="GA19"/>
  <c r="Z18"/>
  <c r="GA18"/>
  <c r="Z17"/>
  <c r="GA17"/>
  <c r="Z16"/>
  <c r="GA16"/>
  <c r="Z15"/>
  <c r="GA15"/>
  <c r="Z14"/>
  <c r="GA14"/>
  <c r="Z13"/>
  <c r="GA13" s="1"/>
  <c r="Z12"/>
  <c r="GA12" s="1"/>
  <c r="Z11"/>
  <c r="GA11" s="1"/>
  <c r="Z10"/>
  <c r="GA10" s="1"/>
  <c r="Z9"/>
  <c r="GA9" s="1"/>
  <c r="Z8"/>
  <c r="GA8" s="1"/>
  <c r="T8"/>
  <c r="T9" s="1"/>
  <c r="T10" s="1"/>
  <c r="T11" s="1"/>
  <c r="T12" s="1"/>
  <c r="T13" s="1"/>
  <c r="T14" s="1"/>
  <c r="T15" s="1"/>
  <c r="T16" s="1"/>
  <c r="T17" s="1"/>
  <c r="T18" s="1"/>
  <c r="T19" s="1"/>
  <c r="T20"/>
  <c r="T21" s="1"/>
  <c r="T22" s="1"/>
  <c r="T23" s="1"/>
  <c r="T24" s="1"/>
  <c r="T25" s="1"/>
  <c r="T26" s="1"/>
  <c r="T27" s="1"/>
  <c r="T28" s="1"/>
  <c r="T29" s="1"/>
  <c r="T30" s="1"/>
  <c r="T31" s="1"/>
  <c r="T32" s="1"/>
  <c r="T33" s="1"/>
  <c r="T34" s="1"/>
  <c r="T35" s="1"/>
  <c r="D13" i="4"/>
  <c r="Q31" i="3"/>
  <c r="FZ31"/>
  <c r="Q9"/>
  <c r="FZ9"/>
  <c r="Q10"/>
  <c r="FZ10"/>
  <c r="Q11"/>
  <c r="FZ11"/>
  <c r="Q12"/>
  <c r="FZ12"/>
  <c r="Q13"/>
  <c r="FZ13"/>
  <c r="Q14"/>
  <c r="FZ14"/>
  <c r="Q15"/>
  <c r="FZ15"/>
  <c r="Q16"/>
  <c r="FZ16"/>
  <c r="Q17"/>
  <c r="FZ17"/>
  <c r="Q18"/>
  <c r="FZ18"/>
  <c r="Q19"/>
  <c r="FZ19"/>
  <c r="Q20"/>
  <c r="FZ20"/>
  <c r="Q21"/>
  <c r="FZ21"/>
  <c r="Q22"/>
  <c r="FZ22"/>
  <c r="Q23"/>
  <c r="FZ23"/>
  <c r="Q24"/>
  <c r="FZ24"/>
  <c r="Q25"/>
  <c r="FZ25"/>
  <c r="Q26"/>
  <c r="FZ26"/>
  <c r="Q27"/>
  <c r="FZ27"/>
  <c r="Q28"/>
  <c r="FZ28"/>
  <c r="Q29"/>
  <c r="FZ29"/>
  <c r="Q30"/>
  <c r="FZ30"/>
  <c r="Q32"/>
  <c r="FZ32"/>
  <c r="Q33"/>
  <c r="FZ33"/>
  <c r="Q34"/>
  <c r="FZ34"/>
  <c r="Q35"/>
  <c r="FZ35"/>
  <c r="Q36"/>
  <c r="FZ36"/>
  <c r="Q37"/>
  <c r="FZ37"/>
  <c r="Q38"/>
  <c r="FZ38"/>
  <c r="Q8"/>
  <c r="FZ8" s="1"/>
  <c r="H8"/>
  <c r="H9"/>
  <c r="FY9"/>
  <c r="K8"/>
  <c r="K9" s="1"/>
  <c r="K10" s="1"/>
  <c r="K11" s="1"/>
  <c r="K12" s="1"/>
  <c r="K13" s="1"/>
  <c r="K14" s="1"/>
  <c r="K15" s="1"/>
  <c r="K16" s="1"/>
  <c r="K17" s="1"/>
  <c r="K18" s="1"/>
  <c r="K19" s="1"/>
  <c r="K20" s="1"/>
  <c r="K21" s="1"/>
  <c r="K22" s="1"/>
  <c r="K23" s="1"/>
  <c r="K24" s="1"/>
  <c r="K25" s="1"/>
  <c r="K26" s="1"/>
  <c r="K27" s="1"/>
  <c r="K28" s="1"/>
  <c r="K29" s="1"/>
  <c r="K30" s="1"/>
  <c r="K31" s="1"/>
  <c r="K32" s="1"/>
  <c r="K33" s="1"/>
  <c r="K34" s="1"/>
  <c r="K35" s="1"/>
  <c r="H38"/>
  <c r="FY38"/>
  <c r="H37"/>
  <c r="FY37"/>
  <c r="H34"/>
  <c r="FY34"/>
  <c r="H10"/>
  <c r="FY10"/>
  <c r="H11"/>
  <c r="FY11"/>
  <c r="H12"/>
  <c r="FY12"/>
  <c r="H13"/>
  <c r="FY13"/>
  <c r="H14"/>
  <c r="FY14"/>
  <c r="H15"/>
  <c r="FY15"/>
  <c r="H16"/>
  <c r="FY16"/>
  <c r="H17"/>
  <c r="FY17"/>
  <c r="H18"/>
  <c r="FY18"/>
  <c r="H19"/>
  <c r="FY19"/>
  <c r="H20"/>
  <c r="FY20"/>
  <c r="H21"/>
  <c r="FY21"/>
  <c r="H22"/>
  <c r="FY22"/>
  <c r="H23"/>
  <c r="FY23"/>
  <c r="H24"/>
  <c r="FY24"/>
  <c r="H25"/>
  <c r="FY25"/>
  <c r="H26"/>
  <c r="FY26"/>
  <c r="H27"/>
  <c r="FY27"/>
  <c r="H28"/>
  <c r="FY28"/>
  <c r="H29"/>
  <c r="FY29"/>
  <c r="H30"/>
  <c r="FY30"/>
  <c r="H31"/>
  <c r="FY31"/>
  <c r="H32"/>
  <c r="FY32"/>
  <c r="H33"/>
  <c r="FY33"/>
  <c r="H35"/>
  <c r="FY35"/>
  <c r="H36"/>
  <c r="FY36"/>
  <c r="Q11" i="1"/>
  <c r="P11"/>
  <c r="O11"/>
  <c r="N11"/>
  <c r="D4" i="4"/>
  <c r="D5"/>
  <c r="D6" s="1"/>
  <c r="D7"/>
  <c r="D8"/>
  <c r="D12"/>
  <c r="D14"/>
  <c r="D15"/>
  <c r="D16"/>
  <c r="Q8" i="1"/>
  <c r="Q14" s="1"/>
  <c r="P8"/>
  <c r="P14" s="1"/>
  <c r="FX8" i="19"/>
  <c r="GB8"/>
  <c r="GA8"/>
  <c r="FO8"/>
  <c r="FY8"/>
  <c r="FZ8"/>
  <c r="FO9" i="18"/>
  <c r="FO8"/>
  <c r="FY8"/>
  <c r="FZ8"/>
  <c r="GA8"/>
  <c r="C9" i="17"/>
  <c r="L9" s="1"/>
  <c r="GA8"/>
  <c r="C8"/>
  <c r="U8" s="1"/>
  <c r="FX8"/>
  <c r="FX8" i="3"/>
  <c r="FT39"/>
  <c r="GB39" s="1"/>
  <c r="Z39"/>
  <c r="GA39" s="1"/>
  <c r="L8"/>
  <c r="D10" i="4"/>
  <c r="D11" s="1"/>
  <c r="D9"/>
  <c r="B9" i="3"/>
  <c r="C9" s="1"/>
  <c r="FN11" i="19"/>
  <c r="L8" i="17"/>
  <c r="U9" i="3"/>
  <c r="L9"/>
  <c r="D16" i="1"/>
  <c r="B11"/>
  <c r="D11"/>
  <c r="D10"/>
  <c r="D19"/>
  <c r="D9"/>
  <c r="D12"/>
  <c r="D13"/>
  <c r="B10"/>
  <c r="D14"/>
  <c r="D18"/>
  <c r="D8"/>
  <c r="D15"/>
  <c r="D17"/>
  <c r="FW9" i="17" l="1"/>
  <c r="FW9" i="18"/>
  <c r="FW9" i="21"/>
  <c r="FX8" i="23"/>
  <c r="FW9" i="24"/>
  <c r="FW9" i="25"/>
  <c r="FW9" i="26"/>
  <c r="FW9" i="19"/>
  <c r="FW9" i="20"/>
  <c r="FX8" i="27"/>
  <c r="FW9" i="3"/>
  <c r="FX9"/>
  <c r="FW10"/>
  <c r="Q39" i="17"/>
  <c r="FZ39" s="1"/>
  <c r="FZ8"/>
  <c r="GB8"/>
  <c r="H39"/>
  <c r="FY39" s="1"/>
  <c r="B10" i="3"/>
  <c r="FY8"/>
  <c r="H39"/>
  <c r="Z39" i="17"/>
  <c r="GA39" s="1"/>
  <c r="G5" i="1"/>
  <c r="F5"/>
  <c r="FT39" i="18"/>
  <c r="GB39" s="1"/>
  <c r="Q39" i="19"/>
  <c r="FZ39" s="1"/>
  <c r="FN9" i="3"/>
  <c r="FT39" i="19"/>
  <c r="GB39" s="1"/>
  <c r="Q39" i="22"/>
  <c r="FZ39" s="1"/>
  <c r="FT39"/>
  <c r="GB39" s="1"/>
  <c r="H39" i="24"/>
  <c r="FY39" s="1"/>
  <c r="Z39"/>
  <c r="GA39" s="1"/>
  <c r="Q39" i="20"/>
  <c r="FZ39" s="1"/>
  <c r="FT39"/>
  <c r="GB39" s="1"/>
  <c r="FX8" i="22"/>
  <c r="FW9"/>
  <c r="H39" i="23"/>
  <c r="FY39" s="1"/>
  <c r="H39" i="26"/>
  <c r="FY39" s="1"/>
  <c r="FT39" i="27"/>
  <c r="GB39" s="1"/>
  <c r="FT39" i="25"/>
  <c r="GB39" s="1"/>
  <c r="H39" i="20"/>
  <c r="FY39" s="1"/>
  <c r="Z39"/>
  <c r="GA39" s="1"/>
  <c r="Q39" i="23"/>
  <c r="FZ39" s="1"/>
  <c r="Q39" i="26"/>
  <c r="FZ39" s="1"/>
  <c r="H39" i="27"/>
  <c r="FY39" s="1"/>
  <c r="H39" i="21"/>
  <c r="FY39" s="1"/>
  <c r="Z39"/>
  <c r="GA39" s="1"/>
  <c r="H39" i="22"/>
  <c r="FY39" s="1"/>
  <c r="Q39" i="24"/>
  <c r="FZ39" s="1"/>
  <c r="FT39"/>
  <c r="GB39" s="1"/>
  <c r="B9" i="27"/>
  <c r="B10" s="1"/>
  <c r="C10" s="1"/>
  <c r="FO8"/>
  <c r="FW9"/>
  <c r="C8" i="26"/>
  <c r="L8" s="1"/>
  <c r="FX8"/>
  <c r="FN9" i="25"/>
  <c r="FN10" s="1"/>
  <c r="FN11" s="1"/>
  <c r="FO8" i="23"/>
  <c r="B9"/>
  <c r="B10" s="1"/>
  <c r="C10" s="1"/>
  <c r="FW9"/>
  <c r="FO8" i="22"/>
  <c r="B9"/>
  <c r="B10" s="1"/>
  <c r="C10" s="1"/>
  <c r="FO9" i="19"/>
  <c r="FN12"/>
  <c r="FO11"/>
  <c r="B9"/>
  <c r="C8"/>
  <c r="FW10"/>
  <c r="FX8" i="18"/>
  <c r="FN11"/>
  <c r="FO10"/>
  <c r="B9"/>
  <c r="C8"/>
  <c r="U9" i="17"/>
  <c r="FO8"/>
  <c r="FN9"/>
  <c r="FX9"/>
  <c r="FW10"/>
  <c r="B11"/>
  <c r="C10"/>
  <c r="FN10" i="27"/>
  <c r="FO9"/>
  <c r="L8"/>
  <c r="U8"/>
  <c r="FZ8"/>
  <c r="C9"/>
  <c r="FX9"/>
  <c r="FY8"/>
  <c r="Z39"/>
  <c r="GA39" s="1"/>
  <c r="GA8"/>
  <c r="GB8"/>
  <c r="FO9" i="26"/>
  <c r="FN10"/>
  <c r="B10"/>
  <c r="C9"/>
  <c r="FW10"/>
  <c r="FX9"/>
  <c r="FO8"/>
  <c r="FY8"/>
  <c r="FT39"/>
  <c r="GB39" s="1"/>
  <c r="FZ8"/>
  <c r="Z39"/>
  <c r="GA39" s="1"/>
  <c r="GA8"/>
  <c r="FO10" i="25"/>
  <c r="B10"/>
  <c r="C9"/>
  <c r="FX9"/>
  <c r="FW10"/>
  <c r="Z39"/>
  <c r="GA39" s="1"/>
  <c r="GA8"/>
  <c r="FO9"/>
  <c r="C8"/>
  <c r="Q39"/>
  <c r="FZ39" s="1"/>
  <c r="FX8"/>
  <c r="GB8"/>
  <c r="H39"/>
  <c r="FY39" s="1"/>
  <c r="FO9" i="24"/>
  <c r="FN10"/>
  <c r="C9"/>
  <c r="B10"/>
  <c r="FX9"/>
  <c r="FW10"/>
  <c r="C8"/>
  <c r="FX8"/>
  <c r="GB8"/>
  <c r="GA8"/>
  <c r="FO8"/>
  <c r="FY8"/>
  <c r="FZ8"/>
  <c r="L8" i="23"/>
  <c r="U8"/>
  <c r="FN10"/>
  <c r="FO9"/>
  <c r="B11"/>
  <c r="FT39"/>
  <c r="GB39" s="1"/>
  <c r="FZ8"/>
  <c r="FX9"/>
  <c r="FY8"/>
  <c r="Z39"/>
  <c r="GA39" s="1"/>
  <c r="GA8"/>
  <c r="L8" i="22"/>
  <c r="U8"/>
  <c r="FN10"/>
  <c r="FO9"/>
  <c r="B11"/>
  <c r="FZ8"/>
  <c r="C9"/>
  <c r="FY8"/>
  <c r="Z39"/>
  <c r="GA39" s="1"/>
  <c r="GA8"/>
  <c r="GB8"/>
  <c r="C9" i="21"/>
  <c r="B10"/>
  <c r="FX9"/>
  <c r="FW10"/>
  <c r="FO9"/>
  <c r="FN10"/>
  <c r="GA8"/>
  <c r="C8"/>
  <c r="FX8"/>
  <c r="GB8"/>
  <c r="FO8"/>
  <c r="FY8"/>
  <c r="FZ8"/>
  <c r="FO9" i="20"/>
  <c r="FN10"/>
  <c r="C9"/>
  <c r="B10"/>
  <c r="FX9"/>
  <c r="FW10"/>
  <c r="C8"/>
  <c r="FX8"/>
  <c r="GB8"/>
  <c r="GA8"/>
  <c r="FO8"/>
  <c r="FY8"/>
  <c r="FZ8"/>
  <c r="FZ12" i="19"/>
  <c r="O13" i="1"/>
  <c r="O12"/>
  <c r="Q39" i="3"/>
  <c r="B14" i="1"/>
  <c r="B15"/>
  <c r="B19"/>
  <c r="B13"/>
  <c r="B16"/>
  <c r="B9"/>
  <c r="B12"/>
  <c r="B18"/>
  <c r="B17"/>
  <c r="FW10" i="22" l="1"/>
  <c r="FW10" i="23"/>
  <c r="FW10" i="27"/>
  <c r="FX9" i="19"/>
  <c r="FX9" i="18"/>
  <c r="FW10"/>
  <c r="FX9" i="22"/>
  <c r="FW11"/>
  <c r="FW12" s="1"/>
  <c r="U8" i="26"/>
  <c r="FN10" i="3"/>
  <c r="FO9"/>
  <c r="B11"/>
  <c r="C10"/>
  <c r="C9" i="23"/>
  <c r="U9" s="1"/>
  <c r="FW11" i="3"/>
  <c r="FX10"/>
  <c r="FY39"/>
  <c r="N8" i="1"/>
  <c r="N14" s="1"/>
  <c r="B11" i="27"/>
  <c r="C11" s="1"/>
  <c r="L8" i="19"/>
  <c r="U8"/>
  <c r="C9"/>
  <c r="B10"/>
  <c r="FW11"/>
  <c r="FX10"/>
  <c r="FN13"/>
  <c r="FO12"/>
  <c r="B10" i="18"/>
  <c r="C9"/>
  <c r="FN12"/>
  <c r="FO11"/>
  <c r="L8"/>
  <c r="U8"/>
  <c r="FW11" i="17"/>
  <c r="FX10"/>
  <c r="U10"/>
  <c r="L10"/>
  <c r="FO9"/>
  <c r="FN10"/>
  <c r="C11"/>
  <c r="B12"/>
  <c r="B12" i="27"/>
  <c r="L10"/>
  <c r="U10"/>
  <c r="U9"/>
  <c r="L9"/>
  <c r="FO10"/>
  <c r="FN11"/>
  <c r="C10" i="26"/>
  <c r="B11"/>
  <c r="U9"/>
  <c r="L9"/>
  <c r="FN11"/>
  <c r="FO10"/>
  <c r="FX10"/>
  <c r="FW11"/>
  <c r="L9" i="25"/>
  <c r="U9"/>
  <c r="B11"/>
  <c r="C10"/>
  <c r="L8"/>
  <c r="U8"/>
  <c r="FW11"/>
  <c r="FX10"/>
  <c r="FN12"/>
  <c r="FO11"/>
  <c r="U8" i="24"/>
  <c r="L8"/>
  <c r="L9"/>
  <c r="U9"/>
  <c r="FN11"/>
  <c r="FO10"/>
  <c r="B11"/>
  <c r="C10"/>
  <c r="FW11"/>
  <c r="FX10"/>
  <c r="L9" i="23"/>
  <c r="L10"/>
  <c r="U10"/>
  <c r="B12"/>
  <c r="C11"/>
  <c r="FO10"/>
  <c r="FN11"/>
  <c r="L10" i="22"/>
  <c r="U10"/>
  <c r="B12"/>
  <c r="C11"/>
  <c r="U9"/>
  <c r="L9"/>
  <c r="FX11"/>
  <c r="FO10"/>
  <c r="FN11"/>
  <c r="FW11" i="21"/>
  <c r="FX10"/>
  <c r="U8"/>
  <c r="L8"/>
  <c r="FN11"/>
  <c r="FO10"/>
  <c r="B11"/>
  <c r="C10"/>
  <c r="L9"/>
  <c r="U9"/>
  <c r="B11" i="20"/>
  <c r="C10"/>
  <c r="U8"/>
  <c r="L8"/>
  <c r="L9"/>
  <c r="U9"/>
  <c r="FN11"/>
  <c r="FO10"/>
  <c r="FW11"/>
  <c r="FX10"/>
  <c r="O8" i="1"/>
  <c r="O14" s="1"/>
  <c r="FZ39" i="3"/>
  <c r="B8" i="1"/>
  <c r="FW11" i="18" l="1"/>
  <c r="FX10"/>
  <c r="FX10" i="23"/>
  <c r="FW11"/>
  <c r="FW11" i="27"/>
  <c r="FX10"/>
  <c r="FX10" i="22"/>
  <c r="U10" i="3"/>
  <c r="L10"/>
  <c r="FO10"/>
  <c r="FN11"/>
  <c r="FW12"/>
  <c r="FX11"/>
  <c r="C11"/>
  <c r="B12"/>
  <c r="G8" i="1"/>
  <c r="B11" i="19"/>
  <c r="C10"/>
  <c r="FN14"/>
  <c r="FO13"/>
  <c r="L9"/>
  <c r="U9"/>
  <c r="FX11"/>
  <c r="FW12"/>
  <c r="FN13" i="18"/>
  <c r="FO12"/>
  <c r="U9"/>
  <c r="L9"/>
  <c r="C10"/>
  <c r="B11"/>
  <c r="L11" i="17"/>
  <c r="U11"/>
  <c r="B13"/>
  <c r="C12"/>
  <c r="FN11"/>
  <c r="FO10"/>
  <c r="FX11"/>
  <c r="FW12"/>
  <c r="FN12" i="27"/>
  <c r="FO11"/>
  <c r="U11"/>
  <c r="L11"/>
  <c r="C12"/>
  <c r="B13"/>
  <c r="FW12" i="26"/>
  <c r="FX11"/>
  <c r="B12"/>
  <c r="C11"/>
  <c r="FO11"/>
  <c r="FN12"/>
  <c r="L10"/>
  <c r="U10"/>
  <c r="L10" i="25"/>
  <c r="U10"/>
  <c r="FW12"/>
  <c r="FX11"/>
  <c r="C11"/>
  <c r="B12"/>
  <c r="FO12"/>
  <c r="FN13"/>
  <c r="U10" i="24"/>
  <c r="L10"/>
  <c r="C11"/>
  <c r="B12"/>
  <c r="FX11"/>
  <c r="FW12"/>
  <c r="FO11"/>
  <c r="FN12"/>
  <c r="FN12" i="23"/>
  <c r="FO11"/>
  <c r="U11"/>
  <c r="L11"/>
  <c r="C12"/>
  <c r="B13"/>
  <c r="U11" i="22"/>
  <c r="L11"/>
  <c r="FX12"/>
  <c r="FW13"/>
  <c r="C12"/>
  <c r="B13"/>
  <c r="FN12"/>
  <c r="FO11"/>
  <c r="C11" i="21"/>
  <c r="B12"/>
  <c r="U10"/>
  <c r="L10"/>
  <c r="FN12"/>
  <c r="FO11"/>
  <c r="FX11"/>
  <c r="FW12"/>
  <c r="FO11" i="20"/>
  <c r="FN12"/>
  <c r="U10"/>
  <c r="L10"/>
  <c r="FX11"/>
  <c r="FW12"/>
  <c r="C11"/>
  <c r="B12"/>
  <c r="FW12" i="23" l="1"/>
  <c r="FX11"/>
  <c r="FW12" i="27"/>
  <c r="FX11"/>
  <c r="FX11" i="18"/>
  <c r="FW12"/>
  <c r="U11" i="3"/>
  <c r="L11"/>
  <c r="FW13"/>
  <c r="FX12"/>
  <c r="C12"/>
  <c r="B13"/>
  <c r="FN12"/>
  <c r="FO11"/>
  <c r="FW13" i="19"/>
  <c r="FX12"/>
  <c r="FN15"/>
  <c r="FO14"/>
  <c r="U10"/>
  <c r="L10"/>
  <c r="C11"/>
  <c r="B12"/>
  <c r="B12" i="18"/>
  <c r="C11"/>
  <c r="L10"/>
  <c r="U10"/>
  <c r="FN14"/>
  <c r="FO13"/>
  <c r="FO11" i="17"/>
  <c r="FN12"/>
  <c r="FW13"/>
  <c r="FX12"/>
  <c r="U12"/>
  <c r="L12"/>
  <c r="C13"/>
  <c r="B14"/>
  <c r="L12" i="27"/>
  <c r="U12"/>
  <c r="FO12"/>
  <c r="FN13"/>
  <c r="B14"/>
  <c r="C13"/>
  <c r="U11" i="26"/>
  <c r="L11"/>
  <c r="C12"/>
  <c r="B13"/>
  <c r="FN13"/>
  <c r="FO12"/>
  <c r="FX12"/>
  <c r="FW13"/>
  <c r="FN14" i="25"/>
  <c r="FO13"/>
  <c r="FW13"/>
  <c r="FX12"/>
  <c r="B13"/>
  <c r="C12"/>
  <c r="L11"/>
  <c r="U11"/>
  <c r="FN13" i="24"/>
  <c r="FO12"/>
  <c r="B13"/>
  <c r="C12"/>
  <c r="L11"/>
  <c r="U11"/>
  <c r="FW13"/>
  <c r="FX12"/>
  <c r="B14" i="23"/>
  <c r="C13"/>
  <c r="L12"/>
  <c r="U12"/>
  <c r="FO12"/>
  <c r="FN13"/>
  <c r="FW14" i="22"/>
  <c r="FX13"/>
  <c r="FO12"/>
  <c r="FN13"/>
  <c r="B14"/>
  <c r="C13"/>
  <c r="L12"/>
  <c r="U12"/>
  <c r="FW13" i="21"/>
  <c r="FX12"/>
  <c r="B13"/>
  <c r="C12"/>
  <c r="FN13"/>
  <c r="FO12"/>
  <c r="L11"/>
  <c r="U11"/>
  <c r="B13" i="20"/>
  <c r="C12"/>
  <c r="L11"/>
  <c r="U11"/>
  <c r="FW13"/>
  <c r="FX12"/>
  <c r="FN13"/>
  <c r="FO12"/>
  <c r="FX12" i="18" l="1"/>
  <c r="FW13"/>
  <c r="FX12" i="27"/>
  <c r="FW13"/>
  <c r="FX12" i="23"/>
  <c r="FW13"/>
  <c r="FW14" i="3"/>
  <c r="FX13"/>
  <c r="C13"/>
  <c r="B14"/>
  <c r="FO12"/>
  <c r="FN13"/>
  <c r="L12"/>
  <c r="U12"/>
  <c r="B13" i="19"/>
  <c r="C12"/>
  <c r="L11"/>
  <c r="U11"/>
  <c r="FO15"/>
  <c r="FN16"/>
  <c r="FX13"/>
  <c r="FW14"/>
  <c r="L11" i="18"/>
  <c r="U11"/>
  <c r="FO14"/>
  <c r="FN15"/>
  <c r="B13"/>
  <c r="C12"/>
  <c r="B15" i="17"/>
  <c r="C14"/>
  <c r="L13"/>
  <c r="U13"/>
  <c r="FX13"/>
  <c r="FW14"/>
  <c r="FN13"/>
  <c r="FO12"/>
  <c r="FN14" i="27"/>
  <c r="FO13"/>
  <c r="U13"/>
  <c r="L13"/>
  <c r="C14"/>
  <c r="B15"/>
  <c r="L12" i="26"/>
  <c r="U12"/>
  <c r="FW14"/>
  <c r="FX13"/>
  <c r="B14"/>
  <c r="C13"/>
  <c r="FO13"/>
  <c r="FN14"/>
  <c r="FX13" i="25"/>
  <c r="FW14"/>
  <c r="U12"/>
  <c r="L12"/>
  <c r="B14"/>
  <c r="C13"/>
  <c r="FN15"/>
  <c r="FO14"/>
  <c r="U12" i="24"/>
  <c r="L12"/>
  <c r="FX13"/>
  <c r="FW14"/>
  <c r="C13"/>
  <c r="B14"/>
  <c r="FO13"/>
  <c r="FN14"/>
  <c r="FN14" i="23"/>
  <c r="FO13"/>
  <c r="U13"/>
  <c r="L13"/>
  <c r="C14"/>
  <c r="B15"/>
  <c r="U13" i="22"/>
  <c r="L13"/>
  <c r="FN14"/>
  <c r="FO13"/>
  <c r="C14"/>
  <c r="B15"/>
  <c r="FX14"/>
  <c r="FW15"/>
  <c r="U12" i="21"/>
  <c r="L12"/>
  <c r="C13"/>
  <c r="B14"/>
  <c r="FO13"/>
  <c r="FN14"/>
  <c r="FX13"/>
  <c r="FW14"/>
  <c r="FO13" i="20"/>
  <c r="FN14"/>
  <c r="U12"/>
  <c r="L12"/>
  <c r="FX13"/>
  <c r="FW14"/>
  <c r="C13"/>
  <c r="B14"/>
  <c r="FW14" i="23" l="1"/>
  <c r="FX13"/>
  <c r="FW14" i="27"/>
  <c r="FX13"/>
  <c r="FX13" i="18"/>
  <c r="FW14"/>
  <c r="U13" i="3"/>
  <c r="L13"/>
  <c r="FN14"/>
  <c r="FO13"/>
  <c r="FX14"/>
  <c r="FW15"/>
  <c r="C14"/>
  <c r="B15"/>
  <c r="FX14" i="19"/>
  <c r="FW15"/>
  <c r="FN17"/>
  <c r="FO16"/>
  <c r="U12"/>
  <c r="L12"/>
  <c r="C13"/>
  <c r="B14"/>
  <c r="L12" i="18"/>
  <c r="U12"/>
  <c r="B14"/>
  <c r="C13"/>
  <c r="FN16"/>
  <c r="FO15"/>
  <c r="FN14" i="17"/>
  <c r="FO13"/>
  <c r="FW15"/>
  <c r="FX14"/>
  <c r="U14"/>
  <c r="L14"/>
  <c r="B16"/>
  <c r="C15"/>
  <c r="B16" i="27"/>
  <c r="C15"/>
  <c r="L14"/>
  <c r="U14"/>
  <c r="FN15"/>
  <c r="FO14"/>
  <c r="FW15" i="26"/>
  <c r="FX14"/>
  <c r="FN15"/>
  <c r="FO14"/>
  <c r="U13"/>
  <c r="L13"/>
  <c r="C14"/>
  <c r="B15"/>
  <c r="FN16" i="25"/>
  <c r="FO15"/>
  <c r="FX14"/>
  <c r="FW15"/>
  <c r="L13"/>
  <c r="U13"/>
  <c r="B15"/>
  <c r="C14"/>
  <c r="FN15" i="24"/>
  <c r="FO14"/>
  <c r="FW15"/>
  <c r="FX14"/>
  <c r="B15"/>
  <c r="C14"/>
  <c r="L13"/>
  <c r="U13"/>
  <c r="B16" i="23"/>
  <c r="C15"/>
  <c r="L14"/>
  <c r="U14"/>
  <c r="FN15"/>
  <c r="FO14"/>
  <c r="FW16" i="22"/>
  <c r="FX15"/>
  <c r="FN15"/>
  <c r="FO14"/>
  <c r="B16"/>
  <c r="C15"/>
  <c r="L14"/>
  <c r="U14"/>
  <c r="B15" i="21"/>
  <c r="C14"/>
  <c r="L13"/>
  <c r="U13"/>
  <c r="FW15"/>
  <c r="FX14"/>
  <c r="FN15"/>
  <c r="FO14"/>
  <c r="B15" i="20"/>
  <c r="C14"/>
  <c r="L13"/>
  <c r="U13"/>
  <c r="FW15"/>
  <c r="FX14"/>
  <c r="FN15"/>
  <c r="FO14"/>
  <c r="FW15" i="18" l="1"/>
  <c r="FX14"/>
  <c r="FX14" i="27"/>
  <c r="FW15"/>
  <c r="FX14" i="23"/>
  <c r="FW15"/>
  <c r="B16" i="3"/>
  <c r="C15"/>
  <c r="L14"/>
  <c r="U14"/>
  <c r="FN15"/>
  <c r="FO14"/>
  <c r="FW16"/>
  <c r="FX15"/>
  <c r="B15" i="19"/>
  <c r="C14"/>
  <c r="L13"/>
  <c r="U13"/>
  <c r="FN18"/>
  <c r="FO17"/>
  <c r="FW16"/>
  <c r="FX15"/>
  <c r="L13" i="18"/>
  <c r="U13"/>
  <c r="B15"/>
  <c r="C14"/>
  <c r="FN17"/>
  <c r="FO16"/>
  <c r="U15" i="17"/>
  <c r="L15"/>
  <c r="C16"/>
  <c r="B17"/>
  <c r="FW16"/>
  <c r="FX15"/>
  <c r="FN15"/>
  <c r="FO14"/>
  <c r="FO15" i="27"/>
  <c r="FN16"/>
  <c r="U15"/>
  <c r="L15"/>
  <c r="B17"/>
  <c r="C16"/>
  <c r="L14" i="26"/>
  <c r="U14"/>
  <c r="FO15"/>
  <c r="FN16"/>
  <c r="B16"/>
  <c r="C15"/>
  <c r="FW16"/>
  <c r="FX15"/>
  <c r="L14" i="25"/>
  <c r="U14"/>
  <c r="FW16"/>
  <c r="FX15"/>
  <c r="B16"/>
  <c r="C15"/>
  <c r="FN17"/>
  <c r="FO16"/>
  <c r="FW16" i="24"/>
  <c r="FX15"/>
  <c r="U14"/>
  <c r="L14"/>
  <c r="C15"/>
  <c r="B16"/>
  <c r="FN16"/>
  <c r="FO15"/>
  <c r="U15" i="23"/>
  <c r="L15"/>
  <c r="FN16"/>
  <c r="FO15"/>
  <c r="B17"/>
  <c r="C16"/>
  <c r="FO15" i="22"/>
  <c r="FN16"/>
  <c r="U15"/>
  <c r="L15"/>
  <c r="B17"/>
  <c r="C16"/>
  <c r="FX16"/>
  <c r="FW17"/>
  <c r="FN16" i="21"/>
  <c r="FO15"/>
  <c r="U14"/>
  <c r="L14"/>
  <c r="FW16"/>
  <c r="FX15"/>
  <c r="C15"/>
  <c r="B16"/>
  <c r="FN16" i="20"/>
  <c r="FO15"/>
  <c r="U14"/>
  <c r="L14"/>
  <c r="FW16"/>
  <c r="FX15"/>
  <c r="C15"/>
  <c r="B16"/>
  <c r="FW16" i="23" l="1"/>
  <c r="FX15"/>
  <c r="FW16" i="27"/>
  <c r="FX15"/>
  <c r="FW16" i="18"/>
  <c r="FX15"/>
  <c r="FN16" i="3"/>
  <c r="FO15"/>
  <c r="C16"/>
  <c r="B17"/>
  <c r="FW17"/>
  <c r="FX16"/>
  <c r="U15"/>
  <c r="L15"/>
  <c r="FX16" i="19"/>
  <c r="FW17"/>
  <c r="U14"/>
  <c r="L14"/>
  <c r="FN19"/>
  <c r="FO18"/>
  <c r="B16"/>
  <c r="C15"/>
  <c r="FN18" i="18"/>
  <c r="FO17"/>
  <c r="L14"/>
  <c r="U14"/>
  <c r="C15"/>
  <c r="B16"/>
  <c r="B18" i="17"/>
  <c r="C17"/>
  <c r="FN16"/>
  <c r="FO15"/>
  <c r="L16"/>
  <c r="U16"/>
  <c r="FX16"/>
  <c r="FW17"/>
  <c r="B18" i="27"/>
  <c r="C17"/>
  <c r="FN17"/>
  <c r="FO16"/>
  <c r="L16"/>
  <c r="U16"/>
  <c r="FN17" i="26"/>
  <c r="FO16"/>
  <c r="FX16"/>
  <c r="FW17"/>
  <c r="U15"/>
  <c r="L15"/>
  <c r="B17"/>
  <c r="C16"/>
  <c r="FN18" i="25"/>
  <c r="FO17"/>
  <c r="FX16"/>
  <c r="FW17"/>
  <c r="U15"/>
  <c r="L15"/>
  <c r="C16"/>
  <c r="B17"/>
  <c r="FN17" i="24"/>
  <c r="FO16"/>
  <c r="C16"/>
  <c r="B17"/>
  <c r="L15"/>
  <c r="U15"/>
  <c r="FX16"/>
  <c r="FW17"/>
  <c r="L16" i="23"/>
  <c r="U16"/>
  <c r="B18"/>
  <c r="C17"/>
  <c r="FN17"/>
  <c r="FO16"/>
  <c r="FW18" i="22"/>
  <c r="FX17"/>
  <c r="L16"/>
  <c r="U16"/>
  <c r="FN17"/>
  <c r="FO16"/>
  <c r="B18"/>
  <c r="C17"/>
  <c r="C16" i="21"/>
  <c r="B17"/>
  <c r="L15"/>
  <c r="U15"/>
  <c r="FX16"/>
  <c r="FW17"/>
  <c r="FN17"/>
  <c r="FO16"/>
  <c r="C16" i="20"/>
  <c r="B17"/>
  <c r="L15"/>
  <c r="U15"/>
  <c r="FX16"/>
  <c r="FW17"/>
  <c r="FN17"/>
  <c r="FO16"/>
  <c r="FW17" i="18" l="1"/>
  <c r="FX16"/>
  <c r="FX16" i="27"/>
  <c r="FW17"/>
  <c r="FX16" i="23"/>
  <c r="FW17"/>
  <c r="FO16" i="3"/>
  <c r="FN17"/>
  <c r="B18"/>
  <c r="C17"/>
  <c r="FW18"/>
  <c r="FX17"/>
  <c r="U16"/>
  <c r="L16"/>
  <c r="L15" i="19"/>
  <c r="U15"/>
  <c r="C16"/>
  <c r="B17"/>
  <c r="FW18"/>
  <c r="FX17"/>
  <c r="FN20"/>
  <c r="FO19"/>
  <c r="C16" i="18"/>
  <c r="B17"/>
  <c r="L15"/>
  <c r="U15"/>
  <c r="FO18"/>
  <c r="FN19"/>
  <c r="FW18" i="17"/>
  <c r="FX17"/>
  <c r="FN17"/>
  <c r="FO16"/>
  <c r="U17"/>
  <c r="L17"/>
  <c r="C18"/>
  <c r="B19"/>
  <c r="U17" i="27"/>
  <c r="L17"/>
  <c r="FN18"/>
  <c r="FO17"/>
  <c r="C18"/>
  <c r="B19"/>
  <c r="FW18" i="26"/>
  <c r="FX17"/>
  <c r="B18"/>
  <c r="C17"/>
  <c r="L16"/>
  <c r="U16"/>
  <c r="FN18"/>
  <c r="FO17"/>
  <c r="B18" i="25"/>
  <c r="C17"/>
  <c r="FW18"/>
  <c r="FX17"/>
  <c r="U16"/>
  <c r="L16"/>
  <c r="FN19"/>
  <c r="FO18"/>
  <c r="FW18" i="24"/>
  <c r="FX17"/>
  <c r="B18"/>
  <c r="C17"/>
  <c r="U16"/>
  <c r="L16"/>
  <c r="FN18"/>
  <c r="FO17"/>
  <c r="U17" i="23"/>
  <c r="L17"/>
  <c r="FN18"/>
  <c r="FO17"/>
  <c r="C18"/>
  <c r="B19"/>
  <c r="U17" i="22"/>
  <c r="L17"/>
  <c r="C18"/>
  <c r="B19"/>
  <c r="FN18"/>
  <c r="FO17"/>
  <c r="FX18"/>
  <c r="FW19"/>
  <c r="FN18" i="21"/>
  <c r="FO17"/>
  <c r="FW18"/>
  <c r="FX17"/>
  <c r="B18"/>
  <c r="C17"/>
  <c r="U16"/>
  <c r="L16"/>
  <c r="FN18" i="20"/>
  <c r="FO17"/>
  <c r="FW18"/>
  <c r="FX17"/>
  <c r="B18"/>
  <c r="C17"/>
  <c r="U16"/>
  <c r="L16"/>
  <c r="FW18" i="23" l="1"/>
  <c r="FX17"/>
  <c r="FW18" i="27"/>
  <c r="FX17"/>
  <c r="FW18" i="18"/>
  <c r="FX17"/>
  <c r="FW19" i="3"/>
  <c r="FX18"/>
  <c r="U17"/>
  <c r="L17"/>
  <c r="C18"/>
  <c r="B19"/>
  <c r="FN18"/>
  <c r="FO17"/>
  <c r="B18" i="19"/>
  <c r="C17"/>
  <c r="FN21"/>
  <c r="FO20"/>
  <c r="L16"/>
  <c r="U16"/>
  <c r="FX18"/>
  <c r="FW19"/>
  <c r="FO19" i="18"/>
  <c r="FN20"/>
  <c r="C17"/>
  <c r="B18"/>
  <c r="L16"/>
  <c r="U16"/>
  <c r="B20" i="17"/>
  <c r="C19"/>
  <c r="L18"/>
  <c r="U18"/>
  <c r="FN18"/>
  <c r="FO17"/>
  <c r="FX18"/>
  <c r="FW19"/>
  <c r="L18" i="27"/>
  <c r="U18"/>
  <c r="B20"/>
  <c r="C19"/>
  <c r="FN19"/>
  <c r="FO18"/>
  <c r="U17" i="26"/>
  <c r="L17"/>
  <c r="FN19"/>
  <c r="FO18"/>
  <c r="C18"/>
  <c r="B19"/>
  <c r="FX18"/>
  <c r="FW19"/>
  <c r="FN20" i="25"/>
  <c r="FO19"/>
  <c r="FX18"/>
  <c r="FW19"/>
  <c r="U17"/>
  <c r="L17"/>
  <c r="C18"/>
  <c r="B19"/>
  <c r="U17" i="24"/>
  <c r="L17"/>
  <c r="FN19"/>
  <c r="FO18"/>
  <c r="C18"/>
  <c r="B19"/>
  <c r="FX18"/>
  <c r="FW19"/>
  <c r="FN19" i="23"/>
  <c r="FO18"/>
  <c r="B20"/>
  <c r="C19"/>
  <c r="L18"/>
  <c r="U18"/>
  <c r="FW20" i="22"/>
  <c r="FX19"/>
  <c r="B20"/>
  <c r="C19"/>
  <c r="L18"/>
  <c r="U18"/>
  <c r="FN19"/>
  <c r="FO18"/>
  <c r="U17" i="21"/>
  <c r="L17"/>
  <c r="FX18"/>
  <c r="FW19"/>
  <c r="C18"/>
  <c r="B19"/>
  <c r="FN19"/>
  <c r="FO18"/>
  <c r="FX18" i="20"/>
  <c r="FW19"/>
  <c r="U17"/>
  <c r="L17"/>
  <c r="C18"/>
  <c r="B19"/>
  <c r="FN19"/>
  <c r="FO18"/>
  <c r="FW19" i="18" l="1"/>
  <c r="FX18"/>
  <c r="FX18" i="27"/>
  <c r="FW19"/>
  <c r="FX18" i="23"/>
  <c r="FW19"/>
  <c r="B20" i="3"/>
  <c r="C19"/>
  <c r="FN19"/>
  <c r="FO18"/>
  <c r="U18"/>
  <c r="L18"/>
  <c r="FW20"/>
  <c r="FX19"/>
  <c r="FW20" i="19"/>
  <c r="FX19"/>
  <c r="FN22"/>
  <c r="FO21"/>
  <c r="U17"/>
  <c r="L17"/>
  <c r="C18"/>
  <c r="B19"/>
  <c r="C18" i="18"/>
  <c r="B19"/>
  <c r="U17"/>
  <c r="L17"/>
  <c r="FN21"/>
  <c r="FO20"/>
  <c r="FW20" i="17"/>
  <c r="FX19"/>
  <c r="U19"/>
  <c r="L19"/>
  <c r="FO18"/>
  <c r="FN19"/>
  <c r="C20"/>
  <c r="B21"/>
  <c r="FN20" i="27"/>
  <c r="FO19"/>
  <c r="U19"/>
  <c r="L19"/>
  <c r="C20"/>
  <c r="B21"/>
  <c r="FN20" i="26"/>
  <c r="FO19"/>
  <c r="FW20"/>
  <c r="FX19"/>
  <c r="B20"/>
  <c r="C19"/>
  <c r="L18"/>
  <c r="U18"/>
  <c r="B20" i="25"/>
  <c r="C19"/>
  <c r="FW20"/>
  <c r="FX19"/>
  <c r="L18"/>
  <c r="U18"/>
  <c r="FN21"/>
  <c r="FO20"/>
  <c r="FW20" i="24"/>
  <c r="FX19"/>
  <c r="FN20"/>
  <c r="FO19"/>
  <c r="B20"/>
  <c r="C19"/>
  <c r="L18"/>
  <c r="U18"/>
  <c r="FN20" i="23"/>
  <c r="FO19"/>
  <c r="U19"/>
  <c r="L19"/>
  <c r="C20"/>
  <c r="B21"/>
  <c r="U19" i="22"/>
  <c r="L19"/>
  <c r="FN20"/>
  <c r="FO19"/>
  <c r="C20"/>
  <c r="B21"/>
  <c r="FX20"/>
  <c r="FW21"/>
  <c r="FW20" i="21"/>
  <c r="FX19"/>
  <c r="FN20"/>
  <c r="FO19"/>
  <c r="B20"/>
  <c r="C19"/>
  <c r="L18"/>
  <c r="U18"/>
  <c r="B20" i="20"/>
  <c r="C19"/>
  <c r="L18"/>
  <c r="U18"/>
  <c r="FN20"/>
  <c r="FO19"/>
  <c r="FW20"/>
  <c r="FX19"/>
  <c r="FW20" i="23" l="1"/>
  <c r="FX19"/>
  <c r="FW20" i="27"/>
  <c r="FX19"/>
  <c r="FX19" i="18"/>
  <c r="FW20"/>
  <c r="C20" i="3"/>
  <c r="B21"/>
  <c r="FX20"/>
  <c r="FW21"/>
  <c r="FN20"/>
  <c r="FO19"/>
  <c r="L19"/>
  <c r="U19"/>
  <c r="B20" i="19"/>
  <c r="C19"/>
  <c r="L18"/>
  <c r="U18"/>
  <c r="FN23"/>
  <c r="FO22"/>
  <c r="FX20"/>
  <c r="FW21"/>
  <c r="FN22" i="18"/>
  <c r="FO21"/>
  <c r="C19"/>
  <c r="B20"/>
  <c r="L18"/>
  <c r="U18"/>
  <c r="L20" i="17"/>
  <c r="U20"/>
  <c r="FN20"/>
  <c r="FO19"/>
  <c r="B22"/>
  <c r="C21"/>
  <c r="FX20"/>
  <c r="FW21"/>
  <c r="L20" i="27"/>
  <c r="U20"/>
  <c r="B22"/>
  <c r="C21"/>
  <c r="FN21"/>
  <c r="FO20"/>
  <c r="FX20" i="26"/>
  <c r="FW21"/>
  <c r="U19"/>
  <c r="L19"/>
  <c r="C20"/>
  <c r="B21"/>
  <c r="FN21"/>
  <c r="FO20"/>
  <c r="FN22" i="25"/>
  <c r="FO21"/>
  <c r="FX20"/>
  <c r="FW21"/>
  <c r="U19"/>
  <c r="L19"/>
  <c r="C20"/>
  <c r="B21"/>
  <c r="FN21" i="24"/>
  <c r="FO20"/>
  <c r="U19"/>
  <c r="L19"/>
  <c r="C20"/>
  <c r="B21"/>
  <c r="FX20"/>
  <c r="FW21"/>
  <c r="B22" i="23"/>
  <c r="C21"/>
  <c r="L20"/>
  <c r="U20"/>
  <c r="FN21"/>
  <c r="FO20"/>
  <c r="FW22" i="22"/>
  <c r="FX21"/>
  <c r="FN21"/>
  <c r="FO20"/>
  <c r="B22"/>
  <c r="C21"/>
  <c r="L20"/>
  <c r="U20"/>
  <c r="U19" i="21"/>
  <c r="L19"/>
  <c r="FN21"/>
  <c r="FO20"/>
  <c r="C20"/>
  <c r="B21"/>
  <c r="FX20"/>
  <c r="FW21"/>
  <c r="FX20" i="20"/>
  <c r="FW21"/>
  <c r="U19"/>
  <c r="L19"/>
  <c r="FN21"/>
  <c r="FO20"/>
  <c r="C20"/>
  <c r="B21"/>
  <c r="FX20" i="18" l="1"/>
  <c r="FW21"/>
  <c r="FX20" i="27"/>
  <c r="FW21"/>
  <c r="FX20" i="23"/>
  <c r="FW21"/>
  <c r="FO20" i="3"/>
  <c r="FN21"/>
  <c r="FW22"/>
  <c r="FX21"/>
  <c r="C21"/>
  <c r="B22"/>
  <c r="L20"/>
  <c r="U20"/>
  <c r="FW22" i="19"/>
  <c r="FX21"/>
  <c r="U19"/>
  <c r="L19"/>
  <c r="FN24"/>
  <c r="FO23"/>
  <c r="C20"/>
  <c r="B21"/>
  <c r="B21" i="18"/>
  <c r="C20"/>
  <c r="U19"/>
  <c r="L19"/>
  <c r="FO22"/>
  <c r="FN23"/>
  <c r="FW22" i="17"/>
  <c r="FX21"/>
  <c r="FN21"/>
  <c r="FO20"/>
  <c r="L21"/>
  <c r="U21"/>
  <c r="C22"/>
  <c r="B23"/>
  <c r="FN22" i="27"/>
  <c r="FO21"/>
  <c r="U21"/>
  <c r="L21"/>
  <c r="C22"/>
  <c r="B23"/>
  <c r="FN22" i="26"/>
  <c r="FO21"/>
  <c r="B22"/>
  <c r="C21"/>
  <c r="FW22"/>
  <c r="FX21"/>
  <c r="L20"/>
  <c r="U20"/>
  <c r="B22" i="25"/>
  <c r="C21"/>
  <c r="FW22"/>
  <c r="FX21"/>
  <c r="L20"/>
  <c r="U20"/>
  <c r="FN23"/>
  <c r="FO22"/>
  <c r="FW22" i="24"/>
  <c r="FX21"/>
  <c r="B22"/>
  <c r="C21"/>
  <c r="L20"/>
  <c r="U20"/>
  <c r="FN22"/>
  <c r="FO21"/>
  <c r="U21" i="23"/>
  <c r="L21"/>
  <c r="FN22"/>
  <c r="FO21"/>
  <c r="C22"/>
  <c r="B23"/>
  <c r="U21" i="22"/>
  <c r="L21"/>
  <c r="FN22"/>
  <c r="FO21"/>
  <c r="C22"/>
  <c r="B23"/>
  <c r="FX22"/>
  <c r="FW23"/>
  <c r="FW22" i="21"/>
  <c r="FX21"/>
  <c r="FN22"/>
  <c r="FO21"/>
  <c r="B22"/>
  <c r="C21"/>
  <c r="L20"/>
  <c r="U20"/>
  <c r="L20" i="20"/>
  <c r="U20"/>
  <c r="B22"/>
  <c r="C21"/>
  <c r="FW22"/>
  <c r="FX21"/>
  <c r="FN22"/>
  <c r="FO21"/>
  <c r="FW22" i="23" l="1"/>
  <c r="FX21"/>
  <c r="FW22" i="27"/>
  <c r="FX21"/>
  <c r="FX21" i="18"/>
  <c r="FW22"/>
  <c r="U21" i="3"/>
  <c r="L21"/>
  <c r="FW23"/>
  <c r="FX22"/>
  <c r="C22"/>
  <c r="B23"/>
  <c r="FO21"/>
  <c r="FN22"/>
  <c r="B22" i="19"/>
  <c r="C21"/>
  <c r="L20"/>
  <c r="U20"/>
  <c r="FN25"/>
  <c r="FO24"/>
  <c r="FX22"/>
  <c r="FW23"/>
  <c r="FN24" i="18"/>
  <c r="FO23"/>
  <c r="L20"/>
  <c r="U20"/>
  <c r="B22"/>
  <c r="C21"/>
  <c r="FW23" i="17"/>
  <c r="FX22"/>
  <c r="C23"/>
  <c r="B24"/>
  <c r="L22"/>
  <c r="U22"/>
  <c r="FN22"/>
  <c r="FO21"/>
  <c r="B24" i="27"/>
  <c r="C23"/>
  <c r="L22"/>
  <c r="U22"/>
  <c r="FN23"/>
  <c r="FO22"/>
  <c r="C22" i="26"/>
  <c r="B23"/>
  <c r="U21"/>
  <c r="L21"/>
  <c r="FX22"/>
  <c r="FW23"/>
  <c r="FN23"/>
  <c r="FO22"/>
  <c r="FN24" i="25"/>
  <c r="FO23"/>
  <c r="FX22"/>
  <c r="FW23"/>
  <c r="U21"/>
  <c r="L21"/>
  <c r="C22"/>
  <c r="B23"/>
  <c r="U21" i="24"/>
  <c r="L21"/>
  <c r="FN23"/>
  <c r="FO22"/>
  <c r="C22"/>
  <c r="B23"/>
  <c r="FX22"/>
  <c r="FW23"/>
  <c r="FN23" i="23"/>
  <c r="FO22"/>
  <c r="B24"/>
  <c r="C23"/>
  <c r="L22"/>
  <c r="U22"/>
  <c r="B24" i="22"/>
  <c r="C23"/>
  <c r="FW24"/>
  <c r="FX23"/>
  <c r="FN23"/>
  <c r="FO22"/>
  <c r="L22"/>
  <c r="U22"/>
  <c r="FN23" i="21"/>
  <c r="FO22"/>
  <c r="U21"/>
  <c r="L21"/>
  <c r="C22"/>
  <c r="B23"/>
  <c r="FX22"/>
  <c r="FW23"/>
  <c r="U21" i="20"/>
  <c r="L21"/>
  <c r="FN23"/>
  <c r="FO22"/>
  <c r="C22"/>
  <c r="B23"/>
  <c r="FX22"/>
  <c r="FW23"/>
  <c r="FW23" i="18" l="1"/>
  <c r="FX22"/>
  <c r="FX22" i="27"/>
  <c r="FW23"/>
  <c r="FX22" i="23"/>
  <c r="FW23"/>
  <c r="FW24" i="3"/>
  <c r="FX23"/>
  <c r="FN23"/>
  <c r="FO22"/>
  <c r="C23"/>
  <c r="B24"/>
  <c r="L22"/>
  <c r="U22"/>
  <c r="FW24" i="19"/>
  <c r="FX23"/>
  <c r="U21"/>
  <c r="L21"/>
  <c r="FN26"/>
  <c r="FO25"/>
  <c r="C22"/>
  <c r="B23"/>
  <c r="U21" i="18"/>
  <c r="L21"/>
  <c r="B23"/>
  <c r="C22"/>
  <c r="FO24"/>
  <c r="FN25"/>
  <c r="B25" i="17"/>
  <c r="C24"/>
  <c r="FO22"/>
  <c r="FN23"/>
  <c r="L23"/>
  <c r="U23"/>
  <c r="FW24"/>
  <c r="FX23"/>
  <c r="FN24" i="27"/>
  <c r="FO23"/>
  <c r="U23"/>
  <c r="L23"/>
  <c r="C24"/>
  <c r="B25"/>
  <c r="FN24" i="26"/>
  <c r="FO23"/>
  <c r="FW24"/>
  <c r="FX23"/>
  <c r="B24"/>
  <c r="C23"/>
  <c r="L22"/>
  <c r="U22"/>
  <c r="B24" i="25"/>
  <c r="C23"/>
  <c r="FW24"/>
  <c r="FX23"/>
  <c r="L22"/>
  <c r="U22"/>
  <c r="FN25"/>
  <c r="FO24"/>
  <c r="FW24" i="24"/>
  <c r="FX23"/>
  <c r="FN24"/>
  <c r="FO23"/>
  <c r="B24"/>
  <c r="C23"/>
  <c r="L22"/>
  <c r="U22"/>
  <c r="U23" i="23"/>
  <c r="L23"/>
  <c r="FN24"/>
  <c r="FO23"/>
  <c r="C24"/>
  <c r="B25"/>
  <c r="FX24" i="22"/>
  <c r="FW25"/>
  <c r="U23"/>
  <c r="L23"/>
  <c r="FN24"/>
  <c r="FO23"/>
  <c r="C24"/>
  <c r="B25"/>
  <c r="FW24" i="21"/>
  <c r="FX23"/>
  <c r="B24"/>
  <c r="C23"/>
  <c r="L22"/>
  <c r="U22"/>
  <c r="FN24"/>
  <c r="FO23"/>
  <c r="L22" i="20"/>
  <c r="U22"/>
  <c r="FN24"/>
  <c r="FO23"/>
  <c r="FW24"/>
  <c r="FX23"/>
  <c r="B24"/>
  <c r="C23"/>
  <c r="FW24" i="23" l="1"/>
  <c r="FX23"/>
  <c r="FW24" i="18"/>
  <c r="FX23"/>
  <c r="FW24" i="27"/>
  <c r="FX23"/>
  <c r="U23" i="3"/>
  <c r="L23"/>
  <c r="FW25"/>
  <c r="FX24"/>
  <c r="FO23"/>
  <c r="FN24"/>
  <c r="B25"/>
  <c r="C24"/>
  <c r="B24" i="19"/>
  <c r="C23"/>
  <c r="L22"/>
  <c r="U22"/>
  <c r="FN27"/>
  <c r="FO26"/>
  <c r="FX24"/>
  <c r="FW25"/>
  <c r="FN26" i="18"/>
  <c r="FO25"/>
  <c r="L22"/>
  <c r="U22"/>
  <c r="C23"/>
  <c r="B24"/>
  <c r="FN24" i="17"/>
  <c r="FO23"/>
  <c r="FX24"/>
  <c r="FW25"/>
  <c r="U24"/>
  <c r="L24"/>
  <c r="B26"/>
  <c r="C25"/>
  <c r="L24" i="27"/>
  <c r="U24"/>
  <c r="B26"/>
  <c r="C25"/>
  <c r="FN25"/>
  <c r="FO24"/>
  <c r="FX24" i="26"/>
  <c r="FW25"/>
  <c r="U23"/>
  <c r="L23"/>
  <c r="C24"/>
  <c r="B25"/>
  <c r="FN25"/>
  <c r="FO24"/>
  <c r="FN26" i="25"/>
  <c r="FO25"/>
  <c r="FX24"/>
  <c r="FW25"/>
  <c r="U23"/>
  <c r="L23"/>
  <c r="C24"/>
  <c r="B25"/>
  <c r="FN25" i="24"/>
  <c r="FO24"/>
  <c r="U23"/>
  <c r="L23"/>
  <c r="C24"/>
  <c r="B25"/>
  <c r="FX24"/>
  <c r="FW25"/>
  <c r="FN25" i="23"/>
  <c r="FO24"/>
  <c r="B26"/>
  <c r="C25"/>
  <c r="L24"/>
  <c r="U24"/>
  <c r="FW26" i="22"/>
  <c r="FX25"/>
  <c r="B26"/>
  <c r="C25"/>
  <c r="L24"/>
  <c r="U24"/>
  <c r="FN25"/>
  <c r="FO24"/>
  <c r="U23" i="21"/>
  <c r="L23"/>
  <c r="FN25"/>
  <c r="FO24"/>
  <c r="C24"/>
  <c r="B25"/>
  <c r="FX24"/>
  <c r="FW25"/>
  <c r="U23" i="20"/>
  <c r="L23"/>
  <c r="C24"/>
  <c r="B25"/>
  <c r="FN25"/>
  <c r="FO24"/>
  <c r="FX24"/>
  <c r="FW25"/>
  <c r="FW25" i="27" l="1"/>
  <c r="FX24"/>
  <c r="FW25" i="18"/>
  <c r="FX24"/>
  <c r="FX24" i="23"/>
  <c r="FW25"/>
  <c r="U24" i="3"/>
  <c r="L24"/>
  <c r="B26"/>
  <c r="C25"/>
  <c r="FX25"/>
  <c r="FW26"/>
  <c r="FO24"/>
  <c r="FN25"/>
  <c r="FW26" i="19"/>
  <c r="FX25"/>
  <c r="U23"/>
  <c r="L23"/>
  <c r="FN28"/>
  <c r="FO27"/>
  <c r="C24"/>
  <c r="B25"/>
  <c r="C24" i="18"/>
  <c r="B25"/>
  <c r="L23"/>
  <c r="U23"/>
  <c r="FO26"/>
  <c r="FN27"/>
  <c r="U25" i="17"/>
  <c r="L25"/>
  <c r="FX25"/>
  <c r="FW26"/>
  <c r="B27"/>
  <c r="C26"/>
  <c r="FO24"/>
  <c r="FN25"/>
  <c r="FN26" i="27"/>
  <c r="FO25"/>
  <c r="U25"/>
  <c r="L25"/>
  <c r="C26"/>
  <c r="B27"/>
  <c r="FN26" i="26"/>
  <c r="FO25"/>
  <c r="B26"/>
  <c r="C25"/>
  <c r="FW26"/>
  <c r="FX25"/>
  <c r="L24"/>
  <c r="U24"/>
  <c r="FW26" i="25"/>
  <c r="FX25"/>
  <c r="L24"/>
  <c r="U24"/>
  <c r="B26"/>
  <c r="C25"/>
  <c r="FN27"/>
  <c r="FO26"/>
  <c r="FW26" i="24"/>
  <c r="FX25"/>
  <c r="B26"/>
  <c r="C25"/>
  <c r="L24"/>
  <c r="U24"/>
  <c r="FN26"/>
  <c r="FO25"/>
  <c r="U25" i="23"/>
  <c r="L25"/>
  <c r="C26"/>
  <c r="B27"/>
  <c r="FN26"/>
  <c r="FO25"/>
  <c r="U25" i="22"/>
  <c r="L25"/>
  <c r="FN26"/>
  <c r="FO25"/>
  <c r="C26"/>
  <c r="B27"/>
  <c r="FX26"/>
  <c r="FW27"/>
  <c r="FW26" i="21"/>
  <c r="FX25"/>
  <c r="FN26"/>
  <c r="FO25"/>
  <c r="B26"/>
  <c r="C25"/>
  <c r="L24"/>
  <c r="U24"/>
  <c r="B26" i="20"/>
  <c r="C25"/>
  <c r="L24"/>
  <c r="U24"/>
  <c r="FW26"/>
  <c r="FX25"/>
  <c r="FN26"/>
  <c r="FO25"/>
  <c r="FW26" i="23" l="1"/>
  <c r="FX25"/>
  <c r="FW26" i="18"/>
  <c r="FX25"/>
  <c r="FW26" i="27"/>
  <c r="FX25"/>
  <c r="B27" i="3"/>
  <c r="C26"/>
  <c r="FW27"/>
  <c r="FX26"/>
  <c r="L25"/>
  <c r="U25"/>
  <c r="FN26"/>
  <c r="FO25"/>
  <c r="B26" i="19"/>
  <c r="C25"/>
  <c r="L24"/>
  <c r="U24"/>
  <c r="FN29"/>
  <c r="FO28"/>
  <c r="FX26"/>
  <c r="FW27"/>
  <c r="FN28" i="18"/>
  <c r="FO27"/>
  <c r="B26"/>
  <c r="C25"/>
  <c r="U24"/>
  <c r="L24"/>
  <c r="FN26" i="17"/>
  <c r="FO25"/>
  <c r="FW27"/>
  <c r="FX26"/>
  <c r="U26"/>
  <c r="L26"/>
  <c r="C27"/>
  <c r="B28"/>
  <c r="L26" i="27"/>
  <c r="U26"/>
  <c r="FN27"/>
  <c r="FO26"/>
  <c r="B28"/>
  <c r="C27"/>
  <c r="U25" i="26"/>
  <c r="L25"/>
  <c r="C26"/>
  <c r="B27"/>
  <c r="FX26"/>
  <c r="FW27"/>
  <c r="FN27"/>
  <c r="FO26"/>
  <c r="U25" i="25"/>
  <c r="L25"/>
  <c r="C26"/>
  <c r="B27"/>
  <c r="FX26"/>
  <c r="FW27"/>
  <c r="FN28"/>
  <c r="FO27"/>
  <c r="U25" i="24"/>
  <c r="L25"/>
  <c r="FN27"/>
  <c r="FO26"/>
  <c r="C26"/>
  <c r="B27"/>
  <c r="FX26"/>
  <c r="FW27"/>
  <c r="FN27" i="23"/>
  <c r="FO26"/>
  <c r="B28"/>
  <c r="C27"/>
  <c r="L26"/>
  <c r="U26"/>
  <c r="FW28" i="22"/>
  <c r="FX27"/>
  <c r="FN27"/>
  <c r="FO26"/>
  <c r="B28"/>
  <c r="C27"/>
  <c r="L26"/>
  <c r="U26"/>
  <c r="FN27" i="21"/>
  <c r="FO26"/>
  <c r="U25"/>
  <c r="L25"/>
  <c r="C26"/>
  <c r="B27"/>
  <c r="FX26"/>
  <c r="FW27"/>
  <c r="FN27" i="20"/>
  <c r="FO26"/>
  <c r="U25"/>
  <c r="L25"/>
  <c r="FX26"/>
  <c r="FW27"/>
  <c r="C26"/>
  <c r="B27"/>
  <c r="FX26" i="27" l="1"/>
  <c r="FW27"/>
  <c r="FW27" i="18"/>
  <c r="FX26"/>
  <c r="FW27" i="23"/>
  <c r="FX26"/>
  <c r="FN27" i="3"/>
  <c r="FO26"/>
  <c r="FW28"/>
  <c r="FX27"/>
  <c r="U26"/>
  <c r="L26"/>
  <c r="B28"/>
  <c r="C27"/>
  <c r="FW28" i="19"/>
  <c r="FX27"/>
  <c r="U25"/>
  <c r="L25"/>
  <c r="FN30"/>
  <c r="FO29"/>
  <c r="C26"/>
  <c r="B27"/>
  <c r="L25" i="18"/>
  <c r="U25"/>
  <c r="C26"/>
  <c r="B27"/>
  <c r="FO28"/>
  <c r="FN29"/>
  <c r="C28" i="17"/>
  <c r="B29"/>
  <c r="L27"/>
  <c r="U27"/>
  <c r="FW28"/>
  <c r="FX27"/>
  <c r="FN27"/>
  <c r="FO26"/>
  <c r="FN28" i="27"/>
  <c r="FO27"/>
  <c r="U27"/>
  <c r="L27"/>
  <c r="C28"/>
  <c r="B29"/>
  <c r="FN28" i="26"/>
  <c r="FO27"/>
  <c r="L26"/>
  <c r="U26"/>
  <c r="B28"/>
  <c r="C27"/>
  <c r="FW28"/>
  <c r="FX27"/>
  <c r="B28" i="25"/>
  <c r="C27"/>
  <c r="FN29"/>
  <c r="FO28"/>
  <c r="L26"/>
  <c r="U26"/>
  <c r="FW28"/>
  <c r="FX27"/>
  <c r="FW28" i="24"/>
  <c r="FX27"/>
  <c r="FN28"/>
  <c r="FO27"/>
  <c r="B28"/>
  <c r="C27"/>
  <c r="L26"/>
  <c r="U26"/>
  <c r="FN28" i="23"/>
  <c r="FO27"/>
  <c r="U27"/>
  <c r="L27"/>
  <c r="C28"/>
  <c r="B29"/>
  <c r="FN28" i="22"/>
  <c r="FO27"/>
  <c r="U27"/>
  <c r="L27"/>
  <c r="C28"/>
  <c r="B29"/>
  <c r="FX28"/>
  <c r="FW29"/>
  <c r="FW28" i="21"/>
  <c r="FX27"/>
  <c r="B28"/>
  <c r="C27"/>
  <c r="L26"/>
  <c r="U26"/>
  <c r="FN28"/>
  <c r="FO27"/>
  <c r="B28" i="20"/>
  <c r="C27"/>
  <c r="L26"/>
  <c r="U26"/>
  <c r="FW28"/>
  <c r="FX27"/>
  <c r="FN28"/>
  <c r="FO27"/>
  <c r="FW28" i="27" l="1"/>
  <c r="FX27"/>
  <c r="FW28" i="23"/>
  <c r="FX27"/>
  <c r="FW28" i="18"/>
  <c r="FX27"/>
  <c r="U27" i="3"/>
  <c r="L27"/>
  <c r="B29"/>
  <c r="C28"/>
  <c r="FW29"/>
  <c r="FX28"/>
  <c r="FO27"/>
  <c r="FN28"/>
  <c r="B28" i="19"/>
  <c r="C27"/>
  <c r="L26"/>
  <c r="U26"/>
  <c r="FN31"/>
  <c r="FO30"/>
  <c r="FX28"/>
  <c r="FW29"/>
  <c r="FN30" i="18"/>
  <c r="FO29"/>
  <c r="B28"/>
  <c r="C27"/>
  <c r="U26"/>
  <c r="L26"/>
  <c r="FN28" i="17"/>
  <c r="FO27"/>
  <c r="B30"/>
  <c r="C29"/>
  <c r="FX28"/>
  <c r="FW29"/>
  <c r="U28"/>
  <c r="L28"/>
  <c r="L28" i="27"/>
  <c r="U28"/>
  <c r="FN29"/>
  <c r="FO28"/>
  <c r="B30"/>
  <c r="C29"/>
  <c r="FX28" i="26"/>
  <c r="FW29"/>
  <c r="U27"/>
  <c r="L27"/>
  <c r="C28"/>
  <c r="B29"/>
  <c r="FN29"/>
  <c r="FO28"/>
  <c r="FX28" i="25"/>
  <c r="FW29"/>
  <c r="FN30"/>
  <c r="FO29"/>
  <c r="U27"/>
  <c r="L27"/>
  <c r="C28"/>
  <c r="B29"/>
  <c r="FN29" i="24"/>
  <c r="FO28"/>
  <c r="U27"/>
  <c r="L27"/>
  <c r="C28"/>
  <c r="B29"/>
  <c r="FX28"/>
  <c r="FW29"/>
  <c r="B30" i="23"/>
  <c r="C29"/>
  <c r="L28"/>
  <c r="U28"/>
  <c r="FN29"/>
  <c r="FO28"/>
  <c r="FW30" i="22"/>
  <c r="FX29"/>
  <c r="B30"/>
  <c r="C29"/>
  <c r="L28"/>
  <c r="U28"/>
  <c r="FN29"/>
  <c r="FO28"/>
  <c r="FN29" i="21"/>
  <c r="FO28"/>
  <c r="C28"/>
  <c r="B29"/>
  <c r="U27"/>
  <c r="L27"/>
  <c r="FX28"/>
  <c r="FW29"/>
  <c r="FN29" i="20"/>
  <c r="FO28"/>
  <c r="U27"/>
  <c r="L27"/>
  <c r="FX28"/>
  <c r="FW29"/>
  <c r="C28"/>
  <c r="B29"/>
  <c r="FW29" i="18" l="1"/>
  <c r="FX28"/>
  <c r="FX28" i="23"/>
  <c r="FW29"/>
  <c r="FX28" i="27"/>
  <c r="FW29"/>
  <c r="U28" i="3"/>
  <c r="L28"/>
  <c r="B30"/>
  <c r="C29"/>
  <c r="FO28"/>
  <c r="FN29"/>
  <c r="FW30"/>
  <c r="FX29"/>
  <c r="FW30" i="19"/>
  <c r="FX29"/>
  <c r="U27"/>
  <c r="L27"/>
  <c r="FN32"/>
  <c r="FO31"/>
  <c r="C28"/>
  <c r="B29"/>
  <c r="L27" i="18"/>
  <c r="U27"/>
  <c r="C28"/>
  <c r="B29"/>
  <c r="FO30"/>
  <c r="FN31"/>
  <c r="U29" i="17"/>
  <c r="L29"/>
  <c r="C30"/>
  <c r="B31"/>
  <c r="FW30"/>
  <c r="FX29"/>
  <c r="FO28"/>
  <c r="FN29"/>
  <c r="FN30" i="27"/>
  <c r="FO29"/>
  <c r="U29"/>
  <c r="L29"/>
  <c r="C30"/>
  <c r="B31"/>
  <c r="FN30" i="26"/>
  <c r="FO29"/>
  <c r="B30"/>
  <c r="C29"/>
  <c r="FW30"/>
  <c r="FX29"/>
  <c r="L28"/>
  <c r="U28"/>
  <c r="B30" i="25"/>
  <c r="C29"/>
  <c r="L28"/>
  <c r="U28"/>
  <c r="FN31"/>
  <c r="FO30"/>
  <c r="FW30"/>
  <c r="FX29"/>
  <c r="FW30" i="24"/>
  <c r="FX29"/>
  <c r="B30"/>
  <c r="C29"/>
  <c r="L28"/>
  <c r="U28"/>
  <c r="FN30"/>
  <c r="FO29"/>
  <c r="U29" i="23"/>
  <c r="L29"/>
  <c r="FN30"/>
  <c r="FO29"/>
  <c r="C30"/>
  <c r="B31"/>
  <c r="U29" i="22"/>
  <c r="L29"/>
  <c r="FN30"/>
  <c r="FO29"/>
  <c r="C30"/>
  <c r="B31"/>
  <c r="FX30"/>
  <c r="FW31"/>
  <c r="B30" i="21"/>
  <c r="C29"/>
  <c r="L28"/>
  <c r="U28"/>
  <c r="FW30"/>
  <c r="FX29"/>
  <c r="FN30"/>
  <c r="FO29"/>
  <c r="B30" i="20"/>
  <c r="C29"/>
  <c r="L28"/>
  <c r="U28"/>
  <c r="FW30"/>
  <c r="FX29"/>
  <c r="FN30"/>
  <c r="FO29"/>
  <c r="FW30" i="27" l="1"/>
  <c r="FX29"/>
  <c r="FW30" i="23"/>
  <c r="FX29"/>
  <c r="FW30" i="18"/>
  <c r="FX29"/>
  <c r="FX30" i="3"/>
  <c r="FW31"/>
  <c r="FO29"/>
  <c r="FN30"/>
  <c r="B31"/>
  <c r="C30"/>
  <c r="L29"/>
  <c r="U29"/>
  <c r="B30" i="19"/>
  <c r="C29"/>
  <c r="L28"/>
  <c r="U28"/>
  <c r="FN33"/>
  <c r="FO32"/>
  <c r="FX30"/>
  <c r="FW31"/>
  <c r="FN32" i="18"/>
  <c r="FO31"/>
  <c r="B30"/>
  <c r="C29"/>
  <c r="U28"/>
  <c r="L28"/>
  <c r="FO29" i="17"/>
  <c r="FN30"/>
  <c r="C31"/>
  <c r="B32"/>
  <c r="L30"/>
  <c r="U30"/>
  <c r="FW31"/>
  <c r="FX30"/>
  <c r="L30" i="27"/>
  <c r="U30"/>
  <c r="FN31"/>
  <c r="FO30"/>
  <c r="B32"/>
  <c r="C31"/>
  <c r="U29" i="26"/>
  <c r="L29"/>
  <c r="C30"/>
  <c r="B31"/>
  <c r="FX30"/>
  <c r="FW31"/>
  <c r="FN31"/>
  <c r="FO30"/>
  <c r="FX30" i="25"/>
  <c r="FW31"/>
  <c r="U29"/>
  <c r="L29"/>
  <c r="FN32"/>
  <c r="FO31"/>
  <c r="C30"/>
  <c r="B31"/>
  <c r="U29" i="24"/>
  <c r="L29"/>
  <c r="FN31"/>
  <c r="FO30"/>
  <c r="C30"/>
  <c r="B31"/>
  <c r="FX30"/>
  <c r="FW31"/>
  <c r="L30" i="23"/>
  <c r="U30"/>
  <c r="B32"/>
  <c r="C31"/>
  <c r="FN31"/>
  <c r="FO30"/>
  <c r="FW32" i="22"/>
  <c r="FX31"/>
  <c r="FN31"/>
  <c r="FO30"/>
  <c r="B32"/>
  <c r="C31"/>
  <c r="L30"/>
  <c r="U30"/>
  <c r="FN31" i="21"/>
  <c r="FO30"/>
  <c r="U29"/>
  <c r="L29"/>
  <c r="FX30"/>
  <c r="FW31"/>
  <c r="C30"/>
  <c r="B31"/>
  <c r="FN31" i="20"/>
  <c r="FO30"/>
  <c r="U29"/>
  <c r="L29"/>
  <c r="FX30"/>
  <c r="FW31"/>
  <c r="C30"/>
  <c r="B31"/>
  <c r="FW31" i="18" l="1"/>
  <c r="FX30"/>
  <c r="FX30" i="23"/>
  <c r="FW31"/>
  <c r="FX30" i="27"/>
  <c r="FW31"/>
  <c r="U30" i="3"/>
  <c r="L30"/>
  <c r="FW32"/>
  <c r="FX31"/>
  <c r="FO30"/>
  <c r="FN31"/>
  <c r="B32"/>
  <c r="C31"/>
  <c r="FW32" i="19"/>
  <c r="FX31"/>
  <c r="U29"/>
  <c r="L29"/>
  <c r="FO33"/>
  <c r="FN34"/>
  <c r="C30"/>
  <c r="B31"/>
  <c r="L29" i="18"/>
  <c r="U29"/>
  <c r="C30"/>
  <c r="B31"/>
  <c r="FO32"/>
  <c r="FN33"/>
  <c r="B33" i="17"/>
  <c r="C32"/>
  <c r="FW32"/>
  <c r="FX31"/>
  <c r="L31"/>
  <c r="U31"/>
  <c r="FO30"/>
  <c r="FN31"/>
  <c r="FN32" i="27"/>
  <c r="FO31"/>
  <c r="U31"/>
  <c r="L31"/>
  <c r="C32"/>
  <c r="B33"/>
  <c r="B32" i="26"/>
  <c r="C31"/>
  <c r="FN32"/>
  <c r="FO31"/>
  <c r="L30"/>
  <c r="U30"/>
  <c r="FW32"/>
  <c r="FX31"/>
  <c r="B32" i="25"/>
  <c r="C31"/>
  <c r="L30"/>
  <c r="U30"/>
  <c r="FW32"/>
  <c r="FX31"/>
  <c r="FN33"/>
  <c r="FO32"/>
  <c r="FW32" i="24"/>
  <c r="FX31"/>
  <c r="FN32"/>
  <c r="FO31"/>
  <c r="B32"/>
  <c r="C31"/>
  <c r="L30"/>
  <c r="U30"/>
  <c r="U31" i="23"/>
  <c r="L31"/>
  <c r="FN32"/>
  <c r="FO31"/>
  <c r="C32"/>
  <c r="B33"/>
  <c r="U31" i="22"/>
  <c r="L31"/>
  <c r="FN32"/>
  <c r="FO31"/>
  <c r="C32"/>
  <c r="B33"/>
  <c r="FX32"/>
  <c r="FW33"/>
  <c r="B32" i="21"/>
  <c r="C31"/>
  <c r="L30"/>
  <c r="U30"/>
  <c r="FW32"/>
  <c r="FX31"/>
  <c r="FN32"/>
  <c r="FO31"/>
  <c r="L30" i="20"/>
  <c r="U30"/>
  <c r="FW32"/>
  <c r="FX31"/>
  <c r="B32"/>
  <c r="C31"/>
  <c r="FN32"/>
  <c r="FO31"/>
  <c r="FW32" i="27" l="1"/>
  <c r="FX31"/>
  <c r="FW32" i="23"/>
  <c r="FX31"/>
  <c r="FW32" i="18"/>
  <c r="FX31"/>
  <c r="L31" i="3"/>
  <c r="U31"/>
  <c r="C32"/>
  <c r="B33"/>
  <c r="FW33"/>
  <c r="FX32"/>
  <c r="FN32"/>
  <c r="FO31"/>
  <c r="FO34" i="19"/>
  <c r="FN35"/>
  <c r="FO35" s="1"/>
  <c r="FX32"/>
  <c r="FW33"/>
  <c r="B32"/>
  <c r="C31"/>
  <c r="L30"/>
  <c r="U30"/>
  <c r="FO33" i="18"/>
  <c r="FN34"/>
  <c r="B32"/>
  <c r="C31"/>
  <c r="U30"/>
  <c r="L30"/>
  <c r="FO31" i="17"/>
  <c r="FN32"/>
  <c r="FX32"/>
  <c r="FW33"/>
  <c r="L32"/>
  <c r="U32"/>
  <c r="C33"/>
  <c r="B34"/>
  <c r="L32" i="27"/>
  <c r="U32"/>
  <c r="FN33"/>
  <c r="FO32"/>
  <c r="B34"/>
  <c r="C33"/>
  <c r="FX32" i="26"/>
  <c r="FW33"/>
  <c r="FN33"/>
  <c r="FO32"/>
  <c r="U31"/>
  <c r="L31"/>
  <c r="C32"/>
  <c r="B33"/>
  <c r="FX32" i="25"/>
  <c r="FW33"/>
  <c r="FN34"/>
  <c r="FO33"/>
  <c r="U31"/>
  <c r="L31"/>
  <c r="C32"/>
  <c r="B33"/>
  <c r="FN33" i="24"/>
  <c r="FO32"/>
  <c r="U31"/>
  <c r="L31"/>
  <c r="C32"/>
  <c r="B33"/>
  <c r="FX32"/>
  <c r="FW33"/>
  <c r="FN33" i="23"/>
  <c r="FO32"/>
  <c r="B34"/>
  <c r="C33"/>
  <c r="L32"/>
  <c r="U32"/>
  <c r="FW34" i="22"/>
  <c r="FX33"/>
  <c r="FN33"/>
  <c r="FO32"/>
  <c r="B34"/>
  <c r="C33"/>
  <c r="L32"/>
  <c r="U32"/>
  <c r="FN33" i="21"/>
  <c r="FO32"/>
  <c r="U31"/>
  <c r="L31"/>
  <c r="FX32"/>
  <c r="FW33"/>
  <c r="C32"/>
  <c r="B33"/>
  <c r="C32" i="20"/>
  <c r="B33"/>
  <c r="FN33"/>
  <c r="FO32"/>
  <c r="FX32"/>
  <c r="FW33"/>
  <c r="U31"/>
  <c r="L31"/>
  <c r="FW33" i="18" l="1"/>
  <c r="FX32"/>
  <c r="FX32" i="23"/>
  <c r="FW33"/>
  <c r="FX32" i="27"/>
  <c r="FW33"/>
  <c r="FO32" i="3"/>
  <c r="FN33"/>
  <c r="B34"/>
  <c r="C33"/>
  <c r="FW34"/>
  <c r="FX33"/>
  <c r="L32"/>
  <c r="U32"/>
  <c r="FW34" i="19"/>
  <c r="FX33"/>
  <c r="U31"/>
  <c r="L31"/>
  <c r="C32"/>
  <c r="B33"/>
  <c r="L31" i="18"/>
  <c r="U31"/>
  <c r="FN35"/>
  <c r="FO35" s="1"/>
  <c r="FO34"/>
  <c r="C32"/>
  <c r="B33"/>
  <c r="C34" i="17"/>
  <c r="B35"/>
  <c r="FW34"/>
  <c r="FX33"/>
  <c r="U33"/>
  <c r="L33"/>
  <c r="FO32"/>
  <c r="FN33"/>
  <c r="FN34" i="27"/>
  <c r="FO33"/>
  <c r="U33"/>
  <c r="L33"/>
  <c r="C34"/>
  <c r="B35"/>
  <c r="L32" i="26"/>
  <c r="U32"/>
  <c r="FN34"/>
  <c r="FO33"/>
  <c r="B34"/>
  <c r="C33"/>
  <c r="FW34"/>
  <c r="FX33"/>
  <c r="FW34" i="25"/>
  <c r="FX33"/>
  <c r="B34"/>
  <c r="C33"/>
  <c r="L32"/>
  <c r="U32"/>
  <c r="FN35"/>
  <c r="FO35" s="1"/>
  <c r="FO34"/>
  <c r="FW34" i="24"/>
  <c r="FX33"/>
  <c r="B34"/>
  <c r="C33"/>
  <c r="L32"/>
  <c r="U32"/>
  <c r="FN34"/>
  <c r="FO33"/>
  <c r="U33" i="23"/>
  <c r="L33"/>
  <c r="C34"/>
  <c r="B35"/>
  <c r="FN34"/>
  <c r="FO33"/>
  <c r="U33" i="22"/>
  <c r="L33"/>
  <c r="FN34"/>
  <c r="FO33"/>
  <c r="C34"/>
  <c r="B35"/>
  <c r="FX34"/>
  <c r="FW35"/>
  <c r="L32" i="21"/>
  <c r="U32"/>
  <c r="FW34"/>
  <c r="FX33"/>
  <c r="B34"/>
  <c r="C33"/>
  <c r="FN34"/>
  <c r="FO33"/>
  <c r="FN34" i="20"/>
  <c r="FO33"/>
  <c r="FW34"/>
  <c r="FX33"/>
  <c r="B34"/>
  <c r="C33"/>
  <c r="L32"/>
  <c r="U32"/>
  <c r="FX35" i="22" l="1"/>
  <c r="FW34" i="27"/>
  <c r="FX33"/>
  <c r="FW34" i="23"/>
  <c r="FX33"/>
  <c r="FW34" i="18"/>
  <c r="FX33"/>
  <c r="FO33" i="3"/>
  <c r="FN34"/>
  <c r="L33"/>
  <c r="U33"/>
  <c r="C34"/>
  <c r="B35"/>
  <c r="FW35"/>
  <c r="FX34"/>
  <c r="C33" i="19"/>
  <c r="B34"/>
  <c r="L32"/>
  <c r="U32"/>
  <c r="FX34"/>
  <c r="FW35"/>
  <c r="B34" i="18"/>
  <c r="C33"/>
  <c r="L32"/>
  <c r="U32"/>
  <c r="FN34" i="17"/>
  <c r="FO33"/>
  <c r="FW35"/>
  <c r="FX34"/>
  <c r="T37"/>
  <c r="K38"/>
  <c r="FW37"/>
  <c r="FX37" s="1"/>
  <c r="K36"/>
  <c r="FN36"/>
  <c r="FO36" s="1"/>
  <c r="FW36"/>
  <c r="FX36" s="1"/>
  <c r="FN37"/>
  <c r="FO37" s="1"/>
  <c r="T38"/>
  <c r="FW38"/>
  <c r="FX38" s="1"/>
  <c r="T36"/>
  <c r="C35"/>
  <c r="K37"/>
  <c r="FN38"/>
  <c r="FO38" s="1"/>
  <c r="B36"/>
  <c r="B38"/>
  <c r="C38" s="1"/>
  <c r="B37"/>
  <c r="C37" s="1"/>
  <c r="U34"/>
  <c r="L34"/>
  <c r="L34" i="27"/>
  <c r="U34"/>
  <c r="FN35"/>
  <c r="FO35" s="1"/>
  <c r="FO34"/>
  <c r="FN38"/>
  <c r="K37"/>
  <c r="FN36"/>
  <c r="FO36" s="1"/>
  <c r="FW38"/>
  <c r="B38"/>
  <c r="T37"/>
  <c r="FW36"/>
  <c r="B36"/>
  <c r="K38"/>
  <c r="FN37"/>
  <c r="K36"/>
  <c r="C35"/>
  <c r="B37"/>
  <c r="T36"/>
  <c r="T38"/>
  <c r="FW37"/>
  <c r="FX34" i="26"/>
  <c r="FW35"/>
  <c r="FN35"/>
  <c r="FO35" s="1"/>
  <c r="FO34"/>
  <c r="U33"/>
  <c r="L33"/>
  <c r="C34"/>
  <c r="B35"/>
  <c r="U33" i="25"/>
  <c r="L33"/>
  <c r="C34"/>
  <c r="B35"/>
  <c r="FX34"/>
  <c r="FW35"/>
  <c r="U33" i="24"/>
  <c r="L33"/>
  <c r="FN35"/>
  <c r="FO35" s="1"/>
  <c r="FO34"/>
  <c r="C34"/>
  <c r="B35"/>
  <c r="FX34"/>
  <c r="FW35"/>
  <c r="FN35" i="23"/>
  <c r="FO35" s="1"/>
  <c r="FO34"/>
  <c r="L34"/>
  <c r="U34"/>
  <c r="FN38"/>
  <c r="K37"/>
  <c r="FN36"/>
  <c r="FW38"/>
  <c r="B38"/>
  <c r="T37"/>
  <c r="FW36"/>
  <c r="B36"/>
  <c r="K38"/>
  <c r="FN37"/>
  <c r="K36"/>
  <c r="C35"/>
  <c r="B37"/>
  <c r="T36"/>
  <c r="T38"/>
  <c r="FW37"/>
  <c r="FN35" i="22"/>
  <c r="FO35" s="1"/>
  <c r="FO34"/>
  <c r="FN38"/>
  <c r="K37"/>
  <c r="FN36"/>
  <c r="FO36" s="1"/>
  <c r="FW38"/>
  <c r="B38"/>
  <c r="T37"/>
  <c r="FW36"/>
  <c r="B36"/>
  <c r="K38"/>
  <c r="FN37"/>
  <c r="K36"/>
  <c r="C35"/>
  <c r="B37"/>
  <c r="T36"/>
  <c r="T38"/>
  <c r="FW37"/>
  <c r="L34"/>
  <c r="U34"/>
  <c r="FN35" i="21"/>
  <c r="FO35" s="1"/>
  <c r="FO34"/>
  <c r="FX34"/>
  <c r="FW35"/>
  <c r="U33"/>
  <c r="L33"/>
  <c r="C34"/>
  <c r="B35"/>
  <c r="C34" i="20"/>
  <c r="B35"/>
  <c r="FX34"/>
  <c r="FW35"/>
  <c r="U33"/>
  <c r="L33"/>
  <c r="FN35"/>
  <c r="FO35" s="1"/>
  <c r="FO34"/>
  <c r="J9" i="1"/>
  <c r="E9" s="1"/>
  <c r="J14"/>
  <c r="E14" s="1"/>
  <c r="F14"/>
  <c r="F9"/>
  <c r="F15"/>
  <c r="F19"/>
  <c r="FX36" i="22" l="1"/>
  <c r="FX35" i="20"/>
  <c r="FX35" i="21"/>
  <c r="FX35" i="24"/>
  <c r="FX35" i="25"/>
  <c r="FX35" i="26"/>
  <c r="FX35" i="19"/>
  <c r="FO37" i="22"/>
  <c r="FX35" i="17"/>
  <c r="FX34" i="18"/>
  <c r="FW35"/>
  <c r="FX34" i="23"/>
  <c r="FW35"/>
  <c r="FX34" i="27"/>
  <c r="FW35"/>
  <c r="FX35" i="3"/>
  <c r="FO37" i="27"/>
  <c r="FO38" s="1"/>
  <c r="FO36" i="23"/>
  <c r="FW38" i="3"/>
  <c r="FN38"/>
  <c r="B37"/>
  <c r="FW36"/>
  <c r="FN37"/>
  <c r="T36"/>
  <c r="K38"/>
  <c r="C35"/>
  <c r="FW37"/>
  <c r="T37"/>
  <c r="B36"/>
  <c r="B38"/>
  <c r="FN36"/>
  <c r="T38"/>
  <c r="K37"/>
  <c r="K36"/>
  <c r="N12" i="1"/>
  <c r="FO34" i="3"/>
  <c r="FN35"/>
  <c r="FO35" s="1"/>
  <c r="FX37" i="22"/>
  <c r="FO37" i="23"/>
  <c r="L34" i="3"/>
  <c r="U34"/>
  <c r="C34" i="19"/>
  <c r="B35"/>
  <c r="U33"/>
  <c r="L33"/>
  <c r="U33" i="18"/>
  <c r="L33"/>
  <c r="B35"/>
  <c r="C34"/>
  <c r="U37" i="17"/>
  <c r="L37"/>
  <c r="L38"/>
  <c r="U38"/>
  <c r="L35"/>
  <c r="U35"/>
  <c r="C36"/>
  <c r="FN35"/>
  <c r="FO35" s="1"/>
  <c r="FO34"/>
  <c r="U35" i="27"/>
  <c r="L35"/>
  <c r="C36"/>
  <c r="L34" i="26"/>
  <c r="U34"/>
  <c r="FN38"/>
  <c r="K37"/>
  <c r="FN36"/>
  <c r="FO36" s="1"/>
  <c r="FW38"/>
  <c r="B38"/>
  <c r="T37"/>
  <c r="FW36"/>
  <c r="B36"/>
  <c r="K38"/>
  <c r="FN37"/>
  <c r="K36"/>
  <c r="C35"/>
  <c r="FW37"/>
  <c r="T36"/>
  <c r="B37"/>
  <c r="T38"/>
  <c r="FN38" i="25"/>
  <c r="K37"/>
  <c r="FN36"/>
  <c r="FO36" s="1"/>
  <c r="FW38"/>
  <c r="B38"/>
  <c r="T37"/>
  <c r="FW36"/>
  <c r="B36"/>
  <c r="K38"/>
  <c r="FN37"/>
  <c r="K36"/>
  <c r="C35"/>
  <c r="B37"/>
  <c r="T36"/>
  <c r="T38"/>
  <c r="FW37"/>
  <c r="L34"/>
  <c r="U34"/>
  <c r="FN38" i="24"/>
  <c r="K37"/>
  <c r="FN36"/>
  <c r="FO36" s="1"/>
  <c r="FW38"/>
  <c r="B38"/>
  <c r="T37"/>
  <c r="FW36"/>
  <c r="B36"/>
  <c r="K38"/>
  <c r="FN37"/>
  <c r="K36"/>
  <c r="C35"/>
  <c r="B37"/>
  <c r="T36"/>
  <c r="T38"/>
  <c r="FW37"/>
  <c r="L34"/>
  <c r="U34"/>
  <c r="U35" i="23"/>
  <c r="L35"/>
  <c r="C36"/>
  <c r="FO38"/>
  <c r="FO38" i="22"/>
  <c r="U35"/>
  <c r="L35"/>
  <c r="C36"/>
  <c r="FX38"/>
  <c r="L34" i="21"/>
  <c r="U34"/>
  <c r="FN38"/>
  <c r="K37"/>
  <c r="FN36"/>
  <c r="FO36" s="1"/>
  <c r="FW38"/>
  <c r="B38"/>
  <c r="T37"/>
  <c r="FW36"/>
  <c r="B36"/>
  <c r="K38"/>
  <c r="FN37"/>
  <c r="K36"/>
  <c r="C35"/>
  <c r="B37"/>
  <c r="T36"/>
  <c r="T38"/>
  <c r="FW37"/>
  <c r="FN38" i="20"/>
  <c r="K37"/>
  <c r="FN36"/>
  <c r="FO36" s="1"/>
  <c r="FW38"/>
  <c r="B38"/>
  <c r="T37"/>
  <c r="FW36"/>
  <c r="B36"/>
  <c r="K38"/>
  <c r="FN37"/>
  <c r="K36"/>
  <c r="C35"/>
  <c r="B37"/>
  <c r="T36"/>
  <c r="T38"/>
  <c r="FW37"/>
  <c r="L34"/>
  <c r="U34"/>
  <c r="J13" i="1"/>
  <c r="E13" s="1"/>
  <c r="J15"/>
  <c r="E15" s="1"/>
  <c r="J19"/>
  <c r="E19" s="1"/>
  <c r="J18"/>
  <c r="E18" s="1"/>
  <c r="J17"/>
  <c r="E17" s="1"/>
  <c r="J16"/>
  <c r="E16" s="1"/>
  <c r="J12"/>
  <c r="E12" s="1"/>
  <c r="J8"/>
  <c r="E8" s="1"/>
  <c r="F17"/>
  <c r="F16"/>
  <c r="F18"/>
  <c r="F8"/>
  <c r="F13"/>
  <c r="F12"/>
  <c r="FX36" i="20" l="1"/>
  <c r="FX36" i="24"/>
  <c r="FX37" s="1"/>
  <c r="FX36" i="25"/>
  <c r="FX36" i="26"/>
  <c r="FX35" i="27"/>
  <c r="FX36" s="1"/>
  <c r="FX37" s="1"/>
  <c r="FX38" s="1"/>
  <c r="FX35" i="23"/>
  <c r="FX36" s="1"/>
  <c r="FX37" s="1"/>
  <c r="FX38" s="1"/>
  <c r="FX35" i="18"/>
  <c r="FX37" i="26"/>
  <c r="FX36" i="21"/>
  <c r="FO36" i="3"/>
  <c r="FO37" s="1"/>
  <c r="FO38" s="1"/>
  <c r="FX37" i="20"/>
  <c r="FX37" i="21"/>
  <c r="FO37" i="24"/>
  <c r="FX37" i="25"/>
  <c r="U35" i="3"/>
  <c r="L35"/>
  <c r="FX36"/>
  <c r="FX37" s="1"/>
  <c r="C36"/>
  <c r="N13" i="1"/>
  <c r="FO37" i="20"/>
  <c r="FO37" i="21"/>
  <c r="FO37" i="26"/>
  <c r="FO37" i="25"/>
  <c r="FO38" s="1"/>
  <c r="K37" i="19"/>
  <c r="B38"/>
  <c r="C38" s="1"/>
  <c r="B36"/>
  <c r="K36"/>
  <c r="T38"/>
  <c r="FN36"/>
  <c r="FO36" s="1"/>
  <c r="T37"/>
  <c r="K38"/>
  <c r="C35"/>
  <c r="FW37"/>
  <c r="FW36"/>
  <c r="FN37"/>
  <c r="FO37" s="1"/>
  <c r="B37"/>
  <c r="FN38"/>
  <c r="FO38" s="1"/>
  <c r="T36"/>
  <c r="FW38"/>
  <c r="FX38" s="1"/>
  <c r="U34"/>
  <c r="L34"/>
  <c r="L34" i="18"/>
  <c r="U34"/>
  <c r="T37"/>
  <c r="K38"/>
  <c r="T38"/>
  <c r="T36"/>
  <c r="K37"/>
  <c r="FW36"/>
  <c r="FN37"/>
  <c r="FW37"/>
  <c r="FN36"/>
  <c r="FO36" s="1"/>
  <c r="FW38"/>
  <c r="K36"/>
  <c r="B36"/>
  <c r="C35"/>
  <c r="B38"/>
  <c r="B37"/>
  <c r="FN38"/>
  <c r="L36" i="17"/>
  <c r="U36"/>
  <c r="L36" i="27"/>
  <c r="U36"/>
  <c r="C37"/>
  <c r="FO38" i="26"/>
  <c r="U35"/>
  <c r="L35"/>
  <c r="C36"/>
  <c r="FX38"/>
  <c r="U35" i="25"/>
  <c r="L35"/>
  <c r="FX38"/>
  <c r="C36"/>
  <c r="U35" i="24"/>
  <c r="L35"/>
  <c r="C36"/>
  <c r="C37" s="1"/>
  <c r="FX38"/>
  <c r="C38"/>
  <c r="FO38"/>
  <c r="L36" i="23"/>
  <c r="U36"/>
  <c r="C37"/>
  <c r="L36" i="22"/>
  <c r="U36"/>
  <c r="C37"/>
  <c r="FO38" i="21"/>
  <c r="U35"/>
  <c r="L35"/>
  <c r="C36"/>
  <c r="FX38"/>
  <c r="C36" i="20"/>
  <c r="FX38"/>
  <c r="U35"/>
  <c r="L35"/>
  <c r="C37"/>
  <c r="C38" s="1"/>
  <c r="FO38"/>
  <c r="J10" i="1"/>
  <c r="E10" s="1"/>
  <c r="J11"/>
  <c r="E11" s="1"/>
  <c r="F11"/>
  <c r="F10"/>
  <c r="FX36" i="19" l="1"/>
  <c r="FX36" i="18"/>
  <c r="FX38" i="3"/>
  <c r="U36"/>
  <c r="L36"/>
  <c r="C37"/>
  <c r="L38" i="19"/>
  <c r="U38"/>
  <c r="C36"/>
  <c r="C37" s="1"/>
  <c r="FX37"/>
  <c r="U35"/>
  <c r="L35"/>
  <c r="L35" i="18"/>
  <c r="U35"/>
  <c r="C36"/>
  <c r="C37" s="1"/>
  <c r="C38" s="1"/>
  <c r="FX37"/>
  <c r="FX38" s="1"/>
  <c r="FO37"/>
  <c r="FO38" s="1"/>
  <c r="U37" i="27"/>
  <c r="L37"/>
  <c r="C38"/>
  <c r="L36" i="26"/>
  <c r="U36"/>
  <c r="C37"/>
  <c r="L36" i="25"/>
  <c r="U36"/>
  <c r="C37"/>
  <c r="L38" i="24"/>
  <c r="U38"/>
  <c r="U37"/>
  <c r="L37"/>
  <c r="L36"/>
  <c r="U36"/>
  <c r="U37" i="23"/>
  <c r="L37"/>
  <c r="C38"/>
  <c r="U37" i="22"/>
  <c r="L37"/>
  <c r="C38"/>
  <c r="L36" i="21"/>
  <c r="U36"/>
  <c r="C37"/>
  <c r="L38" i="20"/>
  <c r="U38"/>
  <c r="U37"/>
  <c r="L37"/>
  <c r="L36"/>
  <c r="U36"/>
  <c r="U37" i="3" l="1"/>
  <c r="L37"/>
  <c r="C38"/>
  <c r="L36" i="19"/>
  <c r="U36"/>
  <c r="U37"/>
  <c r="L37"/>
  <c r="L37" i="18"/>
  <c r="U37"/>
  <c r="U36"/>
  <c r="L36"/>
  <c r="L38"/>
  <c r="U38"/>
  <c r="L38" i="27"/>
  <c r="U38"/>
  <c r="U37" i="26"/>
  <c r="L37"/>
  <c r="C38"/>
  <c r="U37" i="25"/>
  <c r="L37"/>
  <c r="C38"/>
  <c r="L38" i="23"/>
  <c r="U38"/>
  <c r="L38" i="22"/>
  <c r="U38"/>
  <c r="U37" i="21"/>
  <c r="L37"/>
  <c r="C38"/>
  <c r="L38" i="3" l="1"/>
  <c r="U38"/>
  <c r="L38" i="26"/>
  <c r="U38"/>
  <c r="L38" i="25"/>
  <c r="U38"/>
  <c r="L38" i="21"/>
  <c r="U38"/>
</calcChain>
</file>

<file path=xl/sharedStrings.xml><?xml version="1.0" encoding="utf-8"?>
<sst xmlns="http://schemas.openxmlformats.org/spreadsheetml/2006/main" count="636" uniqueCount="58">
  <si>
    <t>Mois</t>
  </si>
  <si>
    <t>Année</t>
  </si>
  <si>
    <t>Jours</t>
  </si>
  <si>
    <t>Date</t>
  </si>
  <si>
    <t>Ouvrier 1</t>
  </si>
  <si>
    <t>Ouvrier 2</t>
  </si>
  <si>
    <t>Ouvrier 3</t>
  </si>
  <si>
    <t>Ouvrier 4</t>
  </si>
  <si>
    <t>Heure de Base</t>
  </si>
  <si>
    <t>Heure de Nuit</t>
  </si>
  <si>
    <t>Heure Dimanche</t>
  </si>
  <si>
    <t>Heure jour férié</t>
  </si>
  <si>
    <t>Jours de vacances</t>
  </si>
  <si>
    <t>Heure sup.</t>
  </si>
  <si>
    <t>Heure Travaillé</t>
  </si>
  <si>
    <t>Total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</si>
  <si>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</si>
  <si>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</si>
  <si>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</si>
  <si>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</si>
  <si>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</si>
  <si>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</si>
  <si>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</si>
  <si>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</si>
  <si>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</si>
  <si>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</si>
  <si>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</si>
  <si>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</si>
  <si>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</si>
  <si>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Jour de récupération</t>
  </si>
  <si>
    <t>Août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</si>
  <si>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</si>
  <si>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</si>
  <si>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</si>
  <si>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</si>
  <si>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</si>
  <si>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</si>
  <si>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</si>
  <si>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</si>
  <si>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</si>
  <si>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</si>
  <si>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Fevrier</t>
  </si>
  <si>
    <t>Aout</t>
  </si>
  <si>
    <t>Decembre</t>
  </si>
  <si>
    <t>Heures travaillées</t>
  </si>
  <si>
    <t>Heures de base</t>
  </si>
  <si>
    <t>Heures de nuit</t>
  </si>
  <si>
    <t>Heures dimanche</t>
  </si>
  <si>
    <t>Heure jour Fériés</t>
  </si>
  <si>
    <t>Heures sup.</t>
  </si>
  <si>
    <t>Liste des ouvriers</t>
  </si>
  <si>
    <t>Total H</t>
  </si>
  <si>
    <t>H.déb.</t>
  </si>
  <si>
    <t>H. Fin</t>
  </si>
  <si>
    <t>H mensuel de base</t>
  </si>
  <si>
    <t>J de Récupération</t>
  </si>
  <si>
    <t>Février</t>
  </si>
  <si>
    <t>=SOMMEPROD((JOURSEM(DECALER(INDIRECT($A10 &amp;"!B$8");;;Jours-1;);2)=7)*(DECALER(INDIRECT($A10 &amp; "!H$8");;;Jours-1;)))*24</t>
  </si>
</sst>
</file>

<file path=xl/styles.xml><?xml version="1.0" encoding="utf-8"?>
<styleSheet xmlns="http://schemas.openxmlformats.org/spreadsheetml/2006/main">
  <numFmts count="7">
    <numFmt numFmtId="164" formatCode="ddd"/>
    <numFmt numFmtId="165" formatCode="d"/>
    <numFmt numFmtId="166" formatCode="dddd\ dd\ mmmm\ yyyy"/>
    <numFmt numFmtId="167" formatCode="[$-F800]dddd\,\ mmmm\ dd\,\ yyyy"/>
    <numFmt numFmtId="168" formatCode="[hh]:mm"/>
    <numFmt numFmtId="169" formatCode="[&gt;0]#;;&quot;&quot;"/>
    <numFmt numFmtId="170" formatCode="[h]:mm:ss;@"/>
  </numFmts>
  <fonts count="14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2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 Unicode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8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/>
    <xf numFmtId="0" fontId="0" fillId="0" borderId="8" xfId="0" applyBorder="1"/>
    <xf numFmtId="0" fontId="0" fillId="0" borderId="9" xfId="0" applyBorder="1"/>
    <xf numFmtId="0" fontId="1" fillId="0" borderId="7" xfId="0" applyFont="1" applyBorder="1"/>
    <xf numFmtId="0" fontId="3" fillId="0" borderId="10" xfId="0" applyFont="1" applyBorder="1" applyAlignment="1">
      <alignment horizontal="center"/>
    </xf>
    <xf numFmtId="0" fontId="7" fillId="0" borderId="0" xfId="1" applyFont="1" applyAlignment="1">
      <alignment horizontal="center"/>
    </xf>
    <xf numFmtId="0" fontId="5" fillId="0" borderId="0" xfId="1"/>
    <xf numFmtId="0" fontId="5" fillId="0" borderId="0" xfId="1" applyNumberFormat="1" applyBorder="1" applyAlignment="1">
      <alignment horizontal="center" wrapText="1"/>
    </xf>
    <xf numFmtId="0" fontId="5" fillId="0" borderId="0" xfId="1" applyAlignment="1">
      <alignment horizontal="center"/>
    </xf>
    <xf numFmtId="0" fontId="5" fillId="0" borderId="0" xfId="1" applyBorder="1"/>
    <xf numFmtId="0" fontId="5" fillId="0" borderId="0" xfId="1" applyBorder="1" applyAlignment="1">
      <alignment horizontal="center"/>
    </xf>
    <xf numFmtId="0" fontId="8" fillId="6" borderId="0" xfId="1" applyFont="1" applyFill="1" applyBorder="1"/>
    <xf numFmtId="0" fontId="9" fillId="6" borderId="0" xfId="1" applyFont="1" applyFill="1" applyBorder="1"/>
    <xf numFmtId="166" fontId="8" fillId="6" borderId="0" xfId="1" applyNumberFormat="1" applyFont="1" applyFill="1" applyBorder="1" applyAlignment="1">
      <alignment horizontal="center"/>
    </xf>
    <xf numFmtId="14" fontId="5" fillId="0" borderId="0" xfId="1" applyNumberFormat="1"/>
    <xf numFmtId="167" fontId="8" fillId="6" borderId="0" xfId="1" applyNumberFormat="1" applyFont="1" applyFill="1" applyBorder="1" applyAlignment="1">
      <alignment horizontal="center"/>
    </xf>
    <xf numFmtId="2" fontId="5" fillId="0" borderId="0" xfId="1" applyNumberFormat="1"/>
    <xf numFmtId="168" fontId="2" fillId="0" borderId="7" xfId="0" applyNumberFormat="1" applyFont="1" applyBorder="1"/>
    <xf numFmtId="2" fontId="0" fillId="0" borderId="12" xfId="0" applyNumberFormat="1" applyBorder="1"/>
    <xf numFmtId="2" fontId="0" fillId="0" borderId="1" xfId="0" applyNumberFormat="1" applyBorder="1"/>
    <xf numFmtId="2" fontId="1" fillId="0" borderId="11" xfId="0" applyNumberFormat="1" applyFont="1" applyBorder="1"/>
    <xf numFmtId="0" fontId="0" fillId="0" borderId="7" xfId="0" applyBorder="1"/>
    <xf numFmtId="2" fontId="0" fillId="0" borderId="0" xfId="0" applyNumberFormat="1"/>
    <xf numFmtId="0" fontId="10" fillId="7" borderId="13" xfId="0" applyFont="1" applyFill="1" applyBorder="1" applyAlignment="1" applyProtection="1">
      <alignment horizontal="center" vertical="center"/>
      <protection locked="0"/>
    </xf>
    <xf numFmtId="169" fontId="0" fillId="0" borderId="1" xfId="0" applyNumberFormat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8" borderId="0" xfId="0" applyFont="1" applyFill="1"/>
    <xf numFmtId="0" fontId="0" fillId="0" borderId="0" xfId="0" applyAlignment="1">
      <alignment horizontal="center" vertical="center" wrapText="1"/>
    </xf>
    <xf numFmtId="170" fontId="0" fillId="0" borderId="0" xfId="0" applyNumberFormat="1"/>
    <xf numFmtId="20" fontId="0" fillId="0" borderId="0" xfId="0" applyNumberFormat="1"/>
    <xf numFmtId="168" fontId="2" fillId="0" borderId="1" xfId="0" applyNumberFormat="1" applyFont="1" applyBorder="1"/>
    <xf numFmtId="20" fontId="0" fillId="0" borderId="17" xfId="0" applyNumberFormat="1" applyBorder="1"/>
    <xf numFmtId="20" fontId="0" fillId="0" borderId="18" xfId="0" applyNumberFormat="1" applyBorder="1"/>
    <xf numFmtId="20" fontId="0" fillId="0" borderId="19" xfId="0" applyNumberFormat="1" applyBorder="1"/>
    <xf numFmtId="0" fontId="1" fillId="8" borderId="1" xfId="0" applyFont="1" applyFill="1" applyBorder="1"/>
    <xf numFmtId="0" fontId="0" fillId="8" borderId="1" xfId="0" applyFill="1" applyBorder="1"/>
    <xf numFmtId="0" fontId="0" fillId="0" borderId="0" xfId="0" applyAlignment="1">
      <alignment horizontal="center" vertical="center"/>
    </xf>
    <xf numFmtId="20" fontId="0" fillId="0" borderId="20" xfId="0" applyNumberFormat="1" applyBorder="1"/>
    <xf numFmtId="20" fontId="0" fillId="0" borderId="21" xfId="0" applyNumberFormat="1" applyBorder="1"/>
    <xf numFmtId="20" fontId="0" fillId="0" borderId="22" xfId="0" applyNumberFormat="1" applyBorder="1"/>
    <xf numFmtId="164" fontId="1" fillId="4" borderId="17" xfId="0" applyNumberFormat="1" applyFont="1" applyFill="1" applyBorder="1" applyAlignment="1">
      <alignment horizontal="center"/>
    </xf>
    <xf numFmtId="165" fontId="1" fillId="5" borderId="17" xfId="0" applyNumberFormat="1" applyFont="1" applyFill="1" applyBorder="1" applyAlignment="1">
      <alignment horizontal="center"/>
    </xf>
    <xf numFmtId="164" fontId="1" fillId="4" borderId="18" xfId="0" applyNumberFormat="1" applyFont="1" applyFill="1" applyBorder="1" applyAlignment="1">
      <alignment horizontal="center"/>
    </xf>
    <xf numFmtId="165" fontId="1" fillId="5" borderId="18" xfId="0" applyNumberFormat="1" applyFont="1" applyFill="1" applyBorder="1" applyAlignment="1">
      <alignment horizontal="center"/>
    </xf>
    <xf numFmtId="164" fontId="1" fillId="4" borderId="19" xfId="0" applyNumberFormat="1" applyFont="1" applyFill="1" applyBorder="1" applyAlignment="1">
      <alignment horizontal="center"/>
    </xf>
    <xf numFmtId="165" fontId="1" fillId="5" borderId="19" xfId="0" applyNumberFormat="1" applyFont="1" applyFill="1" applyBorder="1" applyAlignment="1">
      <alignment horizontal="center"/>
    </xf>
    <xf numFmtId="0" fontId="1" fillId="8" borderId="11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23" xfId="0" applyFont="1" applyBorder="1"/>
    <xf numFmtId="168" fontId="2" fillId="0" borderId="23" xfId="0" applyNumberFormat="1" applyFont="1" applyBorder="1"/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5" xfId="0" applyFont="1" applyBorder="1"/>
    <xf numFmtId="0" fontId="1" fillId="0" borderId="26" xfId="0" applyFont="1" applyBorder="1"/>
    <xf numFmtId="164" fontId="1" fillId="4" borderId="27" xfId="0" applyNumberFormat="1" applyFont="1" applyFill="1" applyBorder="1" applyAlignment="1">
      <alignment horizontal="center"/>
    </xf>
    <xf numFmtId="20" fontId="1" fillId="0" borderId="18" xfId="0" applyNumberFormat="1" applyFont="1" applyBorder="1"/>
    <xf numFmtId="20" fontId="1" fillId="0" borderId="28" xfId="0" applyNumberFormat="1" applyFont="1" applyBorder="1"/>
    <xf numFmtId="164" fontId="1" fillId="4" borderId="29" xfId="0" applyNumberFormat="1" applyFont="1" applyFill="1" applyBorder="1" applyAlignment="1">
      <alignment horizontal="center"/>
    </xf>
    <xf numFmtId="165" fontId="1" fillId="5" borderId="30" xfId="0" applyNumberFormat="1" applyFont="1" applyFill="1" applyBorder="1" applyAlignment="1">
      <alignment horizontal="center"/>
    </xf>
    <xf numFmtId="20" fontId="1" fillId="0" borderId="30" xfId="0" applyNumberFormat="1" applyFont="1" applyBorder="1"/>
    <xf numFmtId="20" fontId="1" fillId="0" borderId="31" xfId="0" applyNumberFormat="1" applyFont="1" applyBorder="1"/>
    <xf numFmtId="0" fontId="0" fillId="0" borderId="16" xfId="0" applyBorder="1" applyAlignment="1">
      <alignment horizontal="centerContinuous" vertical="center"/>
    </xf>
    <xf numFmtId="0" fontId="11" fillId="0" borderId="14" xfId="0" applyFont="1" applyBorder="1" applyAlignment="1">
      <alignment horizontal="centerContinuous" vertical="center"/>
    </xf>
    <xf numFmtId="0" fontId="0" fillId="0" borderId="15" xfId="0" applyBorder="1" applyAlignment="1">
      <alignment horizontal="centerContinuous"/>
    </xf>
    <xf numFmtId="0" fontId="0" fillId="9" borderId="0" xfId="0" applyFill="1"/>
    <xf numFmtId="0" fontId="0" fillId="10" borderId="0" xfId="0" applyFill="1"/>
    <xf numFmtId="0" fontId="12" fillId="0" borderId="0" xfId="0" quotePrefix="1" applyFont="1"/>
    <xf numFmtId="169" fontId="0" fillId="0" borderId="0" xfId="0" applyNumberFormat="1"/>
    <xf numFmtId="14" fontId="0" fillId="10" borderId="0" xfId="0" applyNumberFormat="1" applyFill="1"/>
    <xf numFmtId="0" fontId="13" fillId="11" borderId="0" xfId="0" applyFont="1" applyFill="1"/>
  </cellXfs>
  <cellStyles count="2">
    <cellStyle name="Normal" xfId="0" builtinId="0"/>
    <cellStyle name="Normal_feries" xfId="1"/>
  </cellStyles>
  <dxfs count="243">
    <dxf>
      <fill>
        <patternFill>
          <bgColor indexed="57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117231</xdr:colOff>
      <xdr:row>0</xdr:row>
      <xdr:rowOff>92319</xdr:rowOff>
    </xdr:from>
    <xdr:ext cx="4361835" cy="593304"/>
    <xdr:sp macro="" textlink="">
      <xdr:nvSpPr>
        <xdr:cNvPr id="2" name="ZoneTexte 1"/>
        <xdr:cNvSpPr txBox="1">
          <a:spLocks noChangeAspect="1"/>
        </xdr:cNvSpPr>
      </xdr:nvSpPr>
      <xdr:spPr>
        <a:xfrm>
          <a:off x="117231" y="92319"/>
          <a:ext cx="4361835" cy="593304"/>
        </a:xfrm>
        <a:prstGeom prst="rect">
          <a:avLst/>
        </a:prstGeom>
        <a:gradFill flip="none" rotWithShape="1">
          <a:gsLst>
            <a:gs pos="300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  <a:gs pos="100000">
              <a:srgbClr val="FFEBFA"/>
            </a:gs>
          </a:gsLst>
          <a:lin ang="2700000" scaled="0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Récapitulatifs des heures</a:t>
          </a:r>
        </a:p>
      </xdr:txBody>
    </xdr:sp>
    <xdr:clientData/>
  </xdr:oneCellAnchor>
  <xdr:twoCellAnchor>
    <xdr:from>
      <xdr:col>4</xdr:col>
      <xdr:colOff>830385</xdr:colOff>
      <xdr:row>5</xdr:row>
      <xdr:rowOff>117231</xdr:rowOff>
    </xdr:from>
    <xdr:to>
      <xdr:col>5</xdr:col>
      <xdr:colOff>324827</xdr:colOff>
      <xdr:row>7</xdr:row>
      <xdr:rowOff>56173</xdr:rowOff>
    </xdr:to>
    <xdr:cxnSp macro="">
      <xdr:nvCxnSpPr>
        <xdr:cNvPr id="4" name="Connecteur droit avec flèche 3"/>
        <xdr:cNvCxnSpPr/>
      </xdr:nvCxnSpPr>
      <xdr:spPr>
        <a:xfrm flipH="1">
          <a:off x="4542693" y="1045308"/>
          <a:ext cx="471365" cy="505557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857249</xdr:colOff>
      <xdr:row>2</xdr:row>
      <xdr:rowOff>19050</xdr:rowOff>
    </xdr:from>
    <xdr:ext cx="1447801" cy="248851"/>
    <xdr:sp macro="" textlink="">
      <xdr:nvSpPr>
        <xdr:cNvPr id="2" name="ZoneTexte 1"/>
        <xdr:cNvSpPr txBox="1"/>
      </xdr:nvSpPr>
      <xdr:spPr>
        <a:xfrm>
          <a:off x="857249" y="419100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  <xdr:oneCellAnchor>
    <xdr:from>
      <xdr:col>10</xdr:col>
      <xdr:colOff>9524</xdr:colOff>
      <xdr:row>2</xdr:row>
      <xdr:rowOff>0</xdr:rowOff>
    </xdr:from>
    <xdr:ext cx="1447801" cy="248851"/>
    <xdr:sp macro="" textlink="">
      <xdr:nvSpPr>
        <xdr:cNvPr id="62" name="ZoneTexte 61"/>
        <xdr:cNvSpPr txBox="1"/>
      </xdr:nvSpPr>
      <xdr:spPr>
        <a:xfrm>
          <a:off x="5810249" y="400050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  <xdr:oneCellAnchor>
    <xdr:from>
      <xdr:col>17</xdr:col>
      <xdr:colOff>352424</xdr:colOff>
      <xdr:row>2</xdr:row>
      <xdr:rowOff>9525</xdr:rowOff>
    </xdr:from>
    <xdr:ext cx="1447801" cy="248851"/>
    <xdr:sp macro="" textlink="">
      <xdr:nvSpPr>
        <xdr:cNvPr id="68" name="ZoneTexte 67"/>
        <xdr:cNvSpPr txBox="1"/>
      </xdr:nvSpPr>
      <xdr:spPr>
        <a:xfrm>
          <a:off x="10382249" y="409575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  <xdr:oneCellAnchor>
    <xdr:from>
      <xdr:col>169</xdr:col>
      <xdr:colOff>9524</xdr:colOff>
      <xdr:row>2</xdr:row>
      <xdr:rowOff>9525</xdr:rowOff>
    </xdr:from>
    <xdr:ext cx="1447801" cy="248851"/>
    <xdr:sp macro="" textlink="">
      <xdr:nvSpPr>
        <xdr:cNvPr id="70" name="ZoneTexte 69"/>
        <xdr:cNvSpPr txBox="1"/>
      </xdr:nvSpPr>
      <xdr:spPr>
        <a:xfrm>
          <a:off x="15678149" y="409575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</sheetPr>
  <dimension ref="A1:Q24"/>
  <sheetViews>
    <sheetView tabSelected="1" topLeftCell="A4" zoomScale="130" zoomScaleNormal="130" workbookViewId="0">
      <selection activeCell="E8" sqref="E8"/>
    </sheetView>
  </sheetViews>
  <sheetFormatPr baseColWidth="10" defaultColWidth="11.453125" defaultRowHeight="14.5"/>
  <cols>
    <col min="1" max="1" width="19.453125" bestFit="1" customWidth="1"/>
    <col min="2" max="2" width="11.1796875" customWidth="1"/>
    <col min="3" max="4" width="11.26953125" customWidth="1"/>
    <col min="5" max="5" width="14" customWidth="1"/>
    <col min="6" max="7" width="11.26953125" customWidth="1"/>
    <col min="8" max="8" width="12.81640625" customWidth="1"/>
    <col min="9" max="9" width="3.453125" customWidth="1"/>
    <col min="10" max="10" width="1.36328125" customWidth="1"/>
    <col min="11" max="12" width="3.453125" customWidth="1"/>
    <col min="13" max="13" width="18" customWidth="1"/>
  </cols>
  <sheetData>
    <row r="1" spans="1:17">
      <c r="F1" s="79" t="s">
        <v>57</v>
      </c>
    </row>
    <row r="4" spans="1:17">
      <c r="G4" s="78">
        <f>COLUMN(FZ:FZ)</f>
        <v>182</v>
      </c>
    </row>
    <row r="5" spans="1:17">
      <c r="E5" s="42"/>
      <c r="F5" s="81">
        <f>INDEX(Janvier!$FW$8:$GB$39,1,MATCH(Récap!$A$6,Janvier!$FW$5:$GB$5,0)-2)</f>
        <v>42005</v>
      </c>
      <c r="G5" s="78">
        <f>MATCH(Récap!$A$6,Janvier!$FW$5:$GB$5,0)</f>
        <v>3</v>
      </c>
    </row>
    <row r="6" spans="1:17" ht="15" thickBot="1">
      <c r="A6" s="39" t="s">
        <v>4</v>
      </c>
    </row>
    <row r="7" spans="1:17" ht="29.5" thickBot="1">
      <c r="B7" s="40" t="s">
        <v>44</v>
      </c>
      <c r="C7" s="40" t="s">
        <v>45</v>
      </c>
      <c r="D7" s="40" t="s">
        <v>46</v>
      </c>
      <c r="E7" s="40" t="s">
        <v>47</v>
      </c>
      <c r="F7" s="40" t="s">
        <v>48</v>
      </c>
      <c r="G7" s="40" t="s">
        <v>49</v>
      </c>
      <c r="H7" s="40" t="s">
        <v>55</v>
      </c>
      <c r="M7" s="2"/>
      <c r="N7" s="7" t="str">
        <f>Janvier!C5</f>
        <v>Ouvrier 1</v>
      </c>
      <c r="O7" s="7" t="str">
        <f>Janvier!L5</f>
        <v>Ouvrier 2</v>
      </c>
      <c r="P7" s="7" t="str">
        <f>Janvier!U5</f>
        <v>Ouvrier 3</v>
      </c>
      <c r="Q7" s="7" t="str">
        <f>Janvier!FO5</f>
        <v>Ouvrier 4</v>
      </c>
    </row>
    <row r="8" spans="1:17">
      <c r="A8" t="s">
        <v>31</v>
      </c>
      <c r="B8" s="41">
        <f ca="1">HLOOKUP($A$6,INDIRECT($A8 &amp;"!$FX$5:$GF$39"),35,0)</f>
        <v>0.70833333333333326</v>
      </c>
      <c r="C8">
        <f t="shared" ref="C8:C19" si="0">HMBase</f>
        <v>151.66999999999999</v>
      </c>
      <c r="D8" s="42">
        <f ca="1">(SUMPRODUCT((INDIRECT($A8 &amp; "!E8:E38")&lt;&gt;"")*(INDIRECT($A8 &amp; "!E8:E38")&lt;TIMEVALUE("05:00")))*5)-(SUMPRODUCT((INDIRECT($A8 &amp; "!E8:E38")&lt;TIMEVALUE("05:00"))*(INDIRECT($A8 &amp; "!E8:E38")))*24)</f>
        <v>0</v>
      </c>
      <c r="E8" s="82">
        <f ca="1">SUMPRODUCT((WEEKDAY(INDIRECT(A8&amp;"!FW$8:FW$"&amp;J8))=1)*(INDIRECT(A8&amp;"!FY$5:GB$5")=$A$6)*(INDIRECT(A8&amp;"!FY$8:GB$"&amp;J8)))*24</f>
        <v>5.9999999999999982</v>
      </c>
      <c r="F8">
        <f ca="1">SUMPRODUCT((COUNTIF(Fériés,(OFFSET(INDIRECT($A8 &amp;"!FW$8"),,,Jours-1,)))*(OFFSET(INDIRECT($A8 &amp;"!FZ$8"),,,Jours-1,)))*24)</f>
        <v>3</v>
      </c>
      <c r="G8" s="80">
        <f ca="1">(B8-C8)-(H8*7)</f>
        <v>-150.96166666666664</v>
      </c>
      <c r="H8" s="77"/>
      <c r="J8">
        <f ca="1">COUNT(INDIRECT(A8&amp;"!fw8:fw38"))</f>
        <v>31</v>
      </c>
      <c r="M8" s="12" t="s">
        <v>14</v>
      </c>
      <c r="N8" s="28">
        <f>Janvier!H39*24</f>
        <v>17</v>
      </c>
      <c r="O8" s="28">
        <f>Janvier!Q39*24</f>
        <v>15</v>
      </c>
      <c r="P8" s="28" t="e">
        <f>Janvier!#REF!*24</f>
        <v>#REF!</v>
      </c>
      <c r="Q8" s="28" t="e">
        <f>Janvier!#REF!*24</f>
        <v>#REF!</v>
      </c>
    </row>
    <row r="9" spans="1:17">
      <c r="A9" t="s">
        <v>41</v>
      </c>
      <c r="B9" s="41">
        <f t="shared" ref="B9:B19" ca="1" si="1">HLOOKUP($A$6,INDIRECT($A9 &amp;"!$FX$5:$GA$39"),35,0)</f>
        <v>0.54166666666666663</v>
      </c>
      <c r="C9">
        <f t="shared" si="0"/>
        <v>151.66999999999999</v>
      </c>
      <c r="D9" s="42">
        <f t="shared" ref="D9:D19" ca="1" si="2">(SUMPRODUCT((INDIRECT($A9 &amp; "!E8:E38")&lt;&gt;"")*(INDIRECT($A9 &amp; "!E8:E38")&lt;TIMEVALUE("05:00")))*5)-(SUMPRODUCT((INDIRECT($A9 &amp; "!E8:E38")&lt;TIMEVALUE("05:00"))*(INDIRECT($A9 &amp; "!E8:E38")))*24)</f>
        <v>0</v>
      </c>
      <c r="E9" s="82">
        <f t="shared" ref="E9:E19" ca="1" si="3">SUMPRODUCT((WEEKDAY(INDIRECT(A9&amp;"!FW$8:FW$"&amp;J9))=1)*(INDIRECT(A9&amp;"!FY$5:GB$5")=$A$6)*(INDIRECT(A9&amp;"!FY$8:GB$"&amp;J9)))*24</f>
        <v>4</v>
      </c>
      <c r="F9">
        <f t="shared" ref="F9:F19" ca="1" si="4">SUMPRODUCT((COUNTIF(Fériés,(OFFSET(INDIRECT($A9 &amp;"!B$8"),,,Jours-1,)))*(OFFSET(INDIRECT($A9 &amp;"!H$8"),,,Jours-1,)))*24)</f>
        <v>0</v>
      </c>
      <c r="G9" s="80"/>
      <c r="H9" s="77"/>
      <c r="J9">
        <f t="shared" ref="J9:J19" ca="1" si="5">COUNT(INDIRECT(A9&amp;"!fw8:fw38"))</f>
        <v>28</v>
      </c>
      <c r="M9" s="4"/>
      <c r="N9" s="1"/>
      <c r="O9" s="1"/>
      <c r="P9" s="1"/>
      <c r="Q9" s="1"/>
    </row>
    <row r="10" spans="1:17">
      <c r="A10" t="s">
        <v>32</v>
      </c>
      <c r="B10" s="41">
        <f t="shared" ca="1" si="1"/>
        <v>0.37499999999999994</v>
      </c>
      <c r="C10">
        <f t="shared" si="0"/>
        <v>151.66999999999999</v>
      </c>
      <c r="D10" s="42">
        <f t="shared" ca="1" si="2"/>
        <v>0</v>
      </c>
      <c r="E10" s="82">
        <f t="shared" ca="1" si="3"/>
        <v>0</v>
      </c>
      <c r="F10">
        <f t="shared" ca="1" si="4"/>
        <v>0</v>
      </c>
      <c r="G10" s="80"/>
      <c r="H10" s="77"/>
      <c r="J10">
        <f t="shared" ca="1" si="5"/>
        <v>31</v>
      </c>
      <c r="M10" s="4" t="s">
        <v>8</v>
      </c>
      <c r="N10" s="1">
        <v>151.66999999999999</v>
      </c>
      <c r="O10" s="1">
        <v>151.66999999999999</v>
      </c>
      <c r="P10" s="1">
        <v>151.66999999999999</v>
      </c>
      <c r="Q10" s="1">
        <v>151.66999999999999</v>
      </c>
    </row>
    <row r="11" spans="1:17">
      <c r="A11" t="s">
        <v>33</v>
      </c>
      <c r="B11" s="41">
        <f t="shared" ca="1" si="1"/>
        <v>0</v>
      </c>
      <c r="C11">
        <f t="shared" si="0"/>
        <v>151.66999999999999</v>
      </c>
      <c r="D11" s="42">
        <f t="shared" ca="1" si="2"/>
        <v>0</v>
      </c>
      <c r="E11" s="82">
        <f t="shared" ca="1" si="3"/>
        <v>0</v>
      </c>
      <c r="F11">
        <f t="shared" ca="1" si="4"/>
        <v>0</v>
      </c>
      <c r="G11" s="80"/>
      <c r="H11" s="77"/>
      <c r="J11">
        <f t="shared" ca="1" si="5"/>
        <v>30</v>
      </c>
      <c r="M11" s="4" t="s">
        <v>9</v>
      </c>
      <c r="N11" s="30">
        <f>(SUMPRODUCT((Janvier!E8:E38&lt;&gt;"")*(Janvier!E8:E38&lt;TIMEVALUE("05:00")))*5)-(SUMPRODUCT((Janvier!E8:E38&lt;TIMEVALUE("05:00"))*(Janvier!E8:E38))*24)</f>
        <v>0</v>
      </c>
      <c r="O11" s="30">
        <f>(SUMPRODUCT((Janvier!M8:M38&lt;&gt;"")*(Janvier!M8:M38&lt;TIMEVALUE("05:00")))*5)-(SUMPRODUCT((Janvier!M8:M38&lt;TIMEVALUE("05:00"))*(Janvier!M8:M38))*24)</f>
        <v>0</v>
      </c>
      <c r="P11" s="30" t="e">
        <f>(SUMPRODUCT((Janvier!#REF!&lt;&gt;"")*(Janvier!#REF!&lt;TIMEVALUE("05:00")))*5)-(SUMPRODUCT((Janvier!#REF!&lt;TIMEVALUE("05:00"))*(Janvier!#REF!))*24)</f>
        <v>#REF!</v>
      </c>
      <c r="Q11" s="30" t="e">
        <f>(SUMPRODUCT((Janvier!#REF!&lt;&gt;"")*(Janvier!#REF!&lt;TIMEVALUE("05:00")))*5)-(SUMPRODUCT((Janvier!#REF!&lt;TIMEVALUE("05:00"))*(Janvier!#REF!))*24)</f>
        <v>#REF!</v>
      </c>
    </row>
    <row r="12" spans="1:17">
      <c r="A12" t="s">
        <v>34</v>
      </c>
      <c r="B12" s="41">
        <f t="shared" ca="1" si="1"/>
        <v>0</v>
      </c>
      <c r="C12">
        <f t="shared" si="0"/>
        <v>151.66999999999999</v>
      </c>
      <c r="D12" s="42">
        <f t="shared" ca="1" si="2"/>
        <v>0</v>
      </c>
      <c r="E12" s="82">
        <f t="shared" ca="1" si="3"/>
        <v>0</v>
      </c>
      <c r="F12">
        <f t="shared" ca="1" si="4"/>
        <v>0</v>
      </c>
      <c r="G12" s="80"/>
      <c r="H12" s="77"/>
      <c r="J12">
        <f t="shared" ca="1" si="5"/>
        <v>31</v>
      </c>
      <c r="M12" s="4" t="s">
        <v>10</v>
      </c>
      <c r="N12" s="29">
        <f ca="1">SUMPRODUCT((WEEKDAY(OFFSET(Janvier!B$8,,,Jours-1,),2)=7)*(OFFSET(Janvier!H$8,,,Jours-1,)))*24</f>
        <v>5.9999999999999982</v>
      </c>
      <c r="O12" s="29">
        <f ca="1">SUMPRODUCT((WEEKDAY(OFFSET(Janvier!J$8,,,Jours-1,),2)=7)*(OFFSET(Janvier!Q$8,,,Jours-1,)))*24</f>
        <v>0</v>
      </c>
      <c r="P12" s="29"/>
      <c r="Q12" s="29"/>
    </row>
    <row r="13" spans="1:17">
      <c r="A13" t="s">
        <v>35</v>
      </c>
      <c r="B13" s="41">
        <f t="shared" ca="1" si="1"/>
        <v>0</v>
      </c>
      <c r="C13">
        <f t="shared" si="0"/>
        <v>151.66999999999999</v>
      </c>
      <c r="D13" s="42">
        <f t="shared" ca="1" si="2"/>
        <v>0</v>
      </c>
      <c r="E13" s="82">
        <f t="shared" ca="1" si="3"/>
        <v>0</v>
      </c>
      <c r="F13">
        <f t="shared" ca="1" si="4"/>
        <v>0</v>
      </c>
      <c r="G13" s="80"/>
      <c r="H13" s="77"/>
      <c r="J13">
        <f t="shared" ca="1" si="5"/>
        <v>30</v>
      </c>
      <c r="M13" s="4" t="s">
        <v>11</v>
      </c>
      <c r="N13" s="29">
        <f ca="1">SUMPRODUCT((COUNTIF(Fériés,(OFFSET(Janvier!B$8,,,Jours-1,)))*(OFFSET(Janvier!H$8,,,Jours-1,)))*24)</f>
        <v>2.0000000000000009</v>
      </c>
      <c r="O13" s="29">
        <f ca="1">SUMPRODUCT((COUNTIF(Fériés,(OFFSET(Janvier!$J$8,,,Jours-1,)))*(OFFSET(Janvier!$Q$8,,,Jours-1,)))*24)</f>
        <v>0</v>
      </c>
      <c r="P13" s="29"/>
      <c r="Q13" s="29"/>
    </row>
    <row r="14" spans="1:17">
      <c r="A14" t="s">
        <v>36</v>
      </c>
      <c r="B14" s="41">
        <f t="shared" ca="1" si="1"/>
        <v>0</v>
      </c>
      <c r="C14">
        <f t="shared" si="0"/>
        <v>151.66999999999999</v>
      </c>
      <c r="D14" s="42">
        <f t="shared" ca="1" si="2"/>
        <v>0</v>
      </c>
      <c r="E14" s="82">
        <f t="shared" ca="1" si="3"/>
        <v>0</v>
      </c>
      <c r="F14">
        <f t="shared" ca="1" si="4"/>
        <v>0</v>
      </c>
      <c r="G14" s="80"/>
      <c r="H14" s="77"/>
      <c r="J14">
        <f t="shared" ca="1" si="5"/>
        <v>31</v>
      </c>
      <c r="M14" s="4" t="s">
        <v>13</v>
      </c>
      <c r="N14" s="34">
        <f>(N8-N10)-(N20*7)</f>
        <v>-134.66999999999999</v>
      </c>
      <c r="O14" s="34">
        <f>(O8-O10)-(O20*7)</f>
        <v>-136.66999999999999</v>
      </c>
      <c r="P14" s="34" t="e">
        <f>(P8-P10)-(P20*7)</f>
        <v>#REF!</v>
      </c>
      <c r="Q14" s="34" t="e">
        <f>(Q8-Q10)-(Q20*7)</f>
        <v>#REF!</v>
      </c>
    </row>
    <row r="15" spans="1:17">
      <c r="A15" t="s">
        <v>42</v>
      </c>
      <c r="B15" s="41">
        <f t="shared" ca="1" si="1"/>
        <v>0</v>
      </c>
      <c r="C15">
        <f t="shared" si="0"/>
        <v>151.66999999999999</v>
      </c>
      <c r="D15" s="42">
        <f t="shared" ca="1" si="2"/>
        <v>0</v>
      </c>
      <c r="E15" s="82">
        <f t="shared" ca="1" si="3"/>
        <v>0</v>
      </c>
      <c r="F15">
        <f t="shared" ca="1" si="4"/>
        <v>0</v>
      </c>
      <c r="G15" s="80"/>
      <c r="H15" s="77"/>
      <c r="J15">
        <f t="shared" ca="1" si="5"/>
        <v>31</v>
      </c>
      <c r="M15" s="11"/>
      <c r="N15" s="1"/>
      <c r="O15" s="1"/>
      <c r="P15" s="1"/>
      <c r="Q15" s="1"/>
    </row>
    <row r="16" spans="1:17" ht="15" thickBot="1">
      <c r="A16" t="s">
        <v>37</v>
      </c>
      <c r="B16" s="41">
        <f t="shared" ca="1" si="1"/>
        <v>0</v>
      </c>
      <c r="C16">
        <f t="shared" si="0"/>
        <v>151.66999999999999</v>
      </c>
      <c r="D16" s="42">
        <f t="shared" ca="1" si="2"/>
        <v>0</v>
      </c>
      <c r="E16" s="82">
        <f t="shared" ca="1" si="3"/>
        <v>0</v>
      </c>
      <c r="F16">
        <f t="shared" ca="1" si="4"/>
        <v>0</v>
      </c>
      <c r="G16" s="80"/>
      <c r="H16" s="77"/>
      <c r="J16">
        <f t="shared" ca="1" si="5"/>
        <v>30</v>
      </c>
      <c r="M16" s="5" t="s">
        <v>12</v>
      </c>
      <c r="N16" s="6"/>
      <c r="O16" s="6"/>
      <c r="P16" s="6"/>
      <c r="Q16" s="6"/>
    </row>
    <row r="17" spans="1:17">
      <c r="A17" t="s">
        <v>38</v>
      </c>
      <c r="B17" s="41">
        <f t="shared" ca="1" si="1"/>
        <v>0</v>
      </c>
      <c r="C17">
        <f t="shared" si="0"/>
        <v>151.66999999999999</v>
      </c>
      <c r="D17" s="42">
        <f t="shared" ca="1" si="2"/>
        <v>0</v>
      </c>
      <c r="E17" s="82">
        <f t="shared" ca="1" si="3"/>
        <v>0</v>
      </c>
      <c r="F17">
        <f t="shared" ca="1" si="4"/>
        <v>0</v>
      </c>
      <c r="G17" s="80"/>
      <c r="H17" s="77"/>
      <c r="J17">
        <f t="shared" ca="1" si="5"/>
        <v>31</v>
      </c>
    </row>
    <row r="18" spans="1:17">
      <c r="A18" t="s">
        <v>39</v>
      </c>
      <c r="B18" s="41">
        <f t="shared" ca="1" si="1"/>
        <v>0</v>
      </c>
      <c r="C18">
        <f t="shared" si="0"/>
        <v>151.66999999999999</v>
      </c>
      <c r="D18" s="42">
        <f t="shared" ca="1" si="2"/>
        <v>0</v>
      </c>
      <c r="E18" s="82">
        <f t="shared" ca="1" si="3"/>
        <v>0</v>
      </c>
      <c r="F18">
        <f t="shared" ca="1" si="4"/>
        <v>0</v>
      </c>
      <c r="G18" s="80"/>
      <c r="H18" s="77"/>
      <c r="J18">
        <f t="shared" ca="1" si="5"/>
        <v>30</v>
      </c>
      <c r="M18" s="3"/>
      <c r="N18" s="3"/>
    </row>
    <row r="19" spans="1:17" ht="15" thickBot="1">
      <c r="A19" t="s">
        <v>43</v>
      </c>
      <c r="B19" s="41">
        <f t="shared" ca="1" si="1"/>
        <v>0.125</v>
      </c>
      <c r="C19">
        <f t="shared" si="0"/>
        <v>151.66999999999999</v>
      </c>
      <c r="D19" s="42">
        <f t="shared" ca="1" si="2"/>
        <v>0</v>
      </c>
      <c r="E19" s="82">
        <f t="shared" ca="1" si="3"/>
        <v>3</v>
      </c>
      <c r="F19">
        <f t="shared" ca="1" si="4"/>
        <v>0</v>
      </c>
      <c r="G19" s="80"/>
      <c r="H19" s="77"/>
      <c r="J19">
        <f t="shared" ca="1" si="5"/>
        <v>31</v>
      </c>
      <c r="M19" s="3"/>
      <c r="N19" s="3"/>
    </row>
    <row r="20" spans="1:17" ht="16" thickBot="1">
      <c r="B20" s="32"/>
      <c r="C20" s="32"/>
      <c r="D20" s="32"/>
      <c r="E20" s="32"/>
      <c r="F20" s="32"/>
      <c r="M20" s="31" t="s">
        <v>29</v>
      </c>
      <c r="N20" s="33"/>
      <c r="O20" s="33"/>
      <c r="P20" s="33"/>
      <c r="Q20" s="33"/>
    </row>
    <row r="21" spans="1:17">
      <c r="M21" s="3"/>
      <c r="N21" s="3"/>
    </row>
    <row r="22" spans="1:17">
      <c r="C22" s="3"/>
      <c r="D22" s="3"/>
      <c r="E22" s="3"/>
      <c r="F22" s="3"/>
      <c r="M22" s="3"/>
      <c r="N22" s="3"/>
    </row>
    <row r="23" spans="1:17">
      <c r="C23" s="3"/>
      <c r="D23" s="3"/>
      <c r="E23" s="3"/>
      <c r="F23" s="3"/>
      <c r="M23" s="3"/>
      <c r="N23" s="3"/>
    </row>
    <row r="24" spans="1:17">
      <c r="C24" s="3"/>
      <c r="D24" s="3"/>
      <c r="E24" s="3"/>
      <c r="F24" s="3"/>
      <c r="M24" s="3"/>
      <c r="N24" s="3"/>
    </row>
  </sheetData>
  <phoneticPr fontId="4" type="noConversion"/>
  <conditionalFormatting sqref="N11:Q11">
    <cfRule type="expression" dxfId="242" priority="19" stopIfTrue="1">
      <formula>COUNTIF(Fériés,$P11)&gt;0</formula>
    </cfRule>
    <cfRule type="expression" dxfId="241" priority="20" stopIfTrue="1">
      <formula>WEEKDAY($P11,2)&gt;5</formula>
    </cfRule>
  </conditionalFormatting>
  <dataValidations count="1">
    <dataValidation type="list" allowBlank="1" showInputMessage="1" showErrorMessage="1" sqref="A6">
      <formula1>Salaries</formula1>
    </dataValidation>
  </dataValidations>
  <pageMargins left="0.7" right="0.7" top="0.75" bottom="0.75" header="0.3" footer="0.3"/>
  <pageSetup paperSize="9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GB39"/>
  <sheetViews>
    <sheetView showGridLines="0" topLeftCell="A19" zoomScale="85" zoomScaleNormal="85" workbookViewId="0">
      <selection activeCell="D12" sqref="D12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31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Janvier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42005</v>
      </c>
      <c r="C8" s="56">
        <f>B8</f>
        <v>42005</v>
      </c>
      <c r="D8" s="68">
        <v>0.33333333333333331</v>
      </c>
      <c r="E8" s="68">
        <v>0.41666666666666669</v>
      </c>
      <c r="F8" s="68"/>
      <c r="G8" s="68"/>
      <c r="H8" s="69">
        <f>SUM(E8-D8,G8-F8)</f>
        <v>8.333333333333337E-2</v>
      </c>
      <c r="K8" s="67">
        <f>DATE(An,MONTH("1/"&amp;$A$2),1)</f>
        <v>42005</v>
      </c>
      <c r="L8" s="56">
        <f>$C8</f>
        <v>42005</v>
      </c>
      <c r="M8" s="68"/>
      <c r="N8" s="68"/>
      <c r="O8" s="68">
        <v>0.58333333333333337</v>
      </c>
      <c r="P8" s="68">
        <v>0.70833333333333337</v>
      </c>
      <c r="Q8" s="69">
        <f>SUM(N8-M8,P8-O8)</f>
        <v>0.125</v>
      </c>
      <c r="T8" s="67">
        <f>DATE(An,MONTH("1/"&amp;$A$2),1)</f>
        <v>42005</v>
      </c>
      <c r="U8" s="56">
        <f>$C8</f>
        <v>42005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42005</v>
      </c>
      <c r="FO8" s="56">
        <f>FN8</f>
        <v>42005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42005</v>
      </c>
      <c r="FX8" s="54">
        <f>FW8</f>
        <v>42005</v>
      </c>
      <c r="FY8" s="50">
        <f>H8</f>
        <v>8.333333333333337E-2</v>
      </c>
      <c r="FZ8" s="44">
        <f>Q8</f>
        <v>0.125</v>
      </c>
      <c r="GA8" s="44">
        <f>Z8</f>
        <v>0</v>
      </c>
      <c r="GB8" s="44">
        <f>FT8</f>
        <v>0</v>
      </c>
    </row>
    <row r="9" spans="1:184">
      <c r="B9" s="67">
        <f>B8+1</f>
        <v>42006</v>
      </c>
      <c r="C9" s="56">
        <f t="shared" ref="C9:C35" si="0">B9</f>
        <v>42006</v>
      </c>
      <c r="D9" s="68"/>
      <c r="E9" s="68"/>
      <c r="F9" s="68"/>
      <c r="G9" s="68"/>
      <c r="H9" s="69">
        <f>SUM(E9-D9,G9-F9)</f>
        <v>0</v>
      </c>
      <c r="K9" s="67">
        <f>K8+1</f>
        <v>42006</v>
      </c>
      <c r="L9" s="56">
        <f t="shared" ref="L9:L38" si="1">$C9</f>
        <v>42006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42006</v>
      </c>
      <c r="U9" s="56">
        <f t="shared" ref="U9:U38" si="3">$C9</f>
        <v>42006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42006</v>
      </c>
      <c r="FO9" s="56">
        <f t="shared" ref="FO9:FO35" si="5">FN9</f>
        <v>42006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42006</v>
      </c>
      <c r="FX9" s="56">
        <f t="shared" ref="FX9:FX35" si="7">FW9</f>
        <v>42006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42007</v>
      </c>
      <c r="C10" s="56">
        <f t="shared" si="0"/>
        <v>42007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42007</v>
      </c>
      <c r="L10" s="56">
        <f t="shared" si="1"/>
        <v>42007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42007</v>
      </c>
      <c r="U10" s="56">
        <f t="shared" si="3"/>
        <v>42007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42007</v>
      </c>
      <c r="FO10" s="56">
        <f t="shared" si="5"/>
        <v>42007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42007</v>
      </c>
      <c r="FX10" s="56">
        <f t="shared" si="7"/>
        <v>42007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42008</v>
      </c>
      <c r="C11" s="56">
        <f t="shared" si="0"/>
        <v>42008</v>
      </c>
      <c r="D11" s="68">
        <v>0.33333333333333331</v>
      </c>
      <c r="E11" s="68">
        <v>0.5</v>
      </c>
      <c r="F11" s="68">
        <v>0.58333333333333337</v>
      </c>
      <c r="G11" s="68">
        <v>0.66666666666666663</v>
      </c>
      <c r="H11" s="69">
        <f t="shared" si="13"/>
        <v>0.24999999999999994</v>
      </c>
      <c r="K11" s="67">
        <f t="shared" si="14"/>
        <v>42008</v>
      </c>
      <c r="L11" s="56">
        <f t="shared" si="1"/>
        <v>42008</v>
      </c>
      <c r="M11" s="68">
        <v>0.33333333333333331</v>
      </c>
      <c r="N11" s="68">
        <v>0.5</v>
      </c>
      <c r="O11" s="68"/>
      <c r="P11" s="68"/>
      <c r="Q11" s="69">
        <f t="shared" si="2"/>
        <v>0.16666666666666669</v>
      </c>
      <c r="T11" s="67">
        <f t="shared" si="15"/>
        <v>42008</v>
      </c>
      <c r="U11" s="56">
        <f t="shared" si="3"/>
        <v>42008</v>
      </c>
      <c r="V11" s="68"/>
      <c r="W11" s="68"/>
      <c r="X11" s="68"/>
      <c r="Y11" s="68"/>
      <c r="Z11" s="69">
        <f t="shared" si="4"/>
        <v>0</v>
      </c>
      <c r="FN11" s="67">
        <f t="shared" si="16"/>
        <v>42008</v>
      </c>
      <c r="FO11" s="56">
        <f t="shared" si="5"/>
        <v>42008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42008</v>
      </c>
      <c r="FX11" s="56">
        <f t="shared" si="7"/>
        <v>42008</v>
      </c>
      <c r="FY11" s="51">
        <f t="shared" si="8"/>
        <v>0.24999999999999994</v>
      </c>
      <c r="FZ11" s="45">
        <f t="shared" si="9"/>
        <v>0.16666666666666669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42009</v>
      </c>
      <c r="C12" s="56">
        <f t="shared" si="0"/>
        <v>42009</v>
      </c>
      <c r="D12" s="68">
        <v>0.29166666666666669</v>
      </c>
      <c r="E12" s="68">
        <v>0.5</v>
      </c>
      <c r="F12" s="68">
        <v>0.58333333333333337</v>
      </c>
      <c r="G12" s="68">
        <v>0.75</v>
      </c>
      <c r="H12" s="69">
        <f t="shared" si="13"/>
        <v>0.37499999999999994</v>
      </c>
      <c r="K12" s="67">
        <f t="shared" si="14"/>
        <v>42009</v>
      </c>
      <c r="L12" s="56">
        <f t="shared" si="1"/>
        <v>42009</v>
      </c>
      <c r="M12" s="68">
        <v>0.29166666666666669</v>
      </c>
      <c r="N12" s="68">
        <v>0.5</v>
      </c>
      <c r="O12" s="68">
        <v>0.58333333333333337</v>
      </c>
      <c r="P12" s="68">
        <v>0.70833333333333337</v>
      </c>
      <c r="Q12" s="69">
        <f t="shared" si="2"/>
        <v>0.33333333333333331</v>
      </c>
      <c r="T12" s="67">
        <f t="shared" si="15"/>
        <v>42009</v>
      </c>
      <c r="U12" s="56">
        <f t="shared" si="3"/>
        <v>42009</v>
      </c>
      <c r="V12" s="68">
        <v>0.29166666666666669</v>
      </c>
      <c r="W12" s="68">
        <v>0.5</v>
      </c>
      <c r="X12" s="68">
        <v>0.58333333333333337</v>
      </c>
      <c r="Y12" s="68">
        <v>0.66666666666666663</v>
      </c>
      <c r="Z12" s="69">
        <f t="shared" si="4"/>
        <v>0.29166666666666657</v>
      </c>
      <c r="FN12" s="67">
        <f t="shared" si="16"/>
        <v>42009</v>
      </c>
      <c r="FO12" s="56">
        <f t="shared" si="5"/>
        <v>42009</v>
      </c>
      <c r="FP12" s="68">
        <v>0.29166666666666669</v>
      </c>
      <c r="FQ12" s="68">
        <v>0.5</v>
      </c>
      <c r="FR12" s="68">
        <v>0.58333333333333337</v>
      </c>
      <c r="FS12" s="68">
        <v>0.625</v>
      </c>
      <c r="FT12" s="69">
        <f t="shared" si="17"/>
        <v>0.24999999999999994</v>
      </c>
      <c r="FW12" s="55">
        <f t="shared" si="6"/>
        <v>42009</v>
      </c>
      <c r="FX12" s="56">
        <f t="shared" si="7"/>
        <v>42009</v>
      </c>
      <c r="FY12" s="51">
        <f t="shared" si="8"/>
        <v>0.37499999999999994</v>
      </c>
      <c r="FZ12" s="45">
        <f t="shared" si="9"/>
        <v>0.33333333333333331</v>
      </c>
      <c r="GA12" s="45">
        <f t="shared" si="10"/>
        <v>0.29166666666666657</v>
      </c>
      <c r="GB12" s="45">
        <f t="shared" si="11"/>
        <v>0.24999999999999994</v>
      </c>
    </row>
    <row r="13" spans="1:184">
      <c r="B13" s="67">
        <f t="shared" si="12"/>
        <v>42010</v>
      </c>
      <c r="C13" s="56">
        <f t="shared" si="0"/>
        <v>42010</v>
      </c>
      <c r="D13" s="68"/>
      <c r="E13" s="68"/>
      <c r="F13" s="68"/>
      <c r="G13" s="68"/>
      <c r="H13" s="69">
        <f t="shared" si="13"/>
        <v>0</v>
      </c>
      <c r="K13" s="67">
        <f t="shared" si="14"/>
        <v>42010</v>
      </c>
      <c r="L13" s="56">
        <f t="shared" si="1"/>
        <v>42010</v>
      </c>
      <c r="M13" s="68"/>
      <c r="N13" s="68"/>
      <c r="O13" s="68"/>
      <c r="P13" s="68"/>
      <c r="Q13" s="69">
        <f t="shared" si="2"/>
        <v>0</v>
      </c>
      <c r="T13" s="67">
        <f t="shared" si="15"/>
        <v>42010</v>
      </c>
      <c r="U13" s="56">
        <f t="shared" si="3"/>
        <v>42010</v>
      </c>
      <c r="V13" s="68"/>
      <c r="W13" s="68"/>
      <c r="X13" s="68"/>
      <c r="Y13" s="68"/>
      <c r="Z13" s="69">
        <f t="shared" si="4"/>
        <v>0</v>
      </c>
      <c r="FN13" s="67">
        <f t="shared" si="16"/>
        <v>42010</v>
      </c>
      <c r="FO13" s="56">
        <f t="shared" si="5"/>
        <v>42010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42010</v>
      </c>
      <c r="FX13" s="56">
        <f t="shared" si="7"/>
        <v>42010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42011</v>
      </c>
      <c r="C14" s="56">
        <f t="shared" si="0"/>
        <v>42011</v>
      </c>
      <c r="D14" s="68"/>
      <c r="E14" s="68"/>
      <c r="F14" s="68"/>
      <c r="G14" s="68"/>
      <c r="H14" s="69">
        <f t="shared" si="13"/>
        <v>0</v>
      </c>
      <c r="K14" s="67">
        <f t="shared" si="14"/>
        <v>42011</v>
      </c>
      <c r="L14" s="56">
        <f t="shared" si="1"/>
        <v>42011</v>
      </c>
      <c r="M14" s="68"/>
      <c r="N14" s="68"/>
      <c r="O14" s="68"/>
      <c r="P14" s="68"/>
      <c r="Q14" s="69">
        <f t="shared" si="2"/>
        <v>0</v>
      </c>
      <c r="T14" s="67">
        <f t="shared" si="15"/>
        <v>42011</v>
      </c>
      <c r="U14" s="56">
        <f t="shared" si="3"/>
        <v>42011</v>
      </c>
      <c r="V14" s="68"/>
      <c r="W14" s="68"/>
      <c r="X14" s="68"/>
      <c r="Y14" s="68"/>
      <c r="Z14" s="69">
        <f t="shared" si="4"/>
        <v>0</v>
      </c>
      <c r="FN14" s="67">
        <f t="shared" si="16"/>
        <v>42011</v>
      </c>
      <c r="FO14" s="56">
        <f t="shared" si="5"/>
        <v>42011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42011</v>
      </c>
      <c r="FX14" s="56">
        <f t="shared" si="7"/>
        <v>42011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42012</v>
      </c>
      <c r="C15" s="56">
        <f t="shared" si="0"/>
        <v>42012</v>
      </c>
      <c r="D15" s="68"/>
      <c r="E15" s="68"/>
      <c r="F15" s="68"/>
      <c r="G15" s="68"/>
      <c r="H15" s="69">
        <f t="shared" si="13"/>
        <v>0</v>
      </c>
      <c r="K15" s="67">
        <f t="shared" si="14"/>
        <v>42012</v>
      </c>
      <c r="L15" s="56">
        <f t="shared" si="1"/>
        <v>42012</v>
      </c>
      <c r="M15" s="68"/>
      <c r="N15" s="68"/>
      <c r="O15" s="68"/>
      <c r="P15" s="68"/>
      <c r="Q15" s="69">
        <f t="shared" si="2"/>
        <v>0</v>
      </c>
      <c r="T15" s="67">
        <f t="shared" si="15"/>
        <v>42012</v>
      </c>
      <c r="U15" s="56">
        <f t="shared" si="3"/>
        <v>42012</v>
      </c>
      <c r="V15" s="68"/>
      <c r="W15" s="68"/>
      <c r="X15" s="68"/>
      <c r="Y15" s="68"/>
      <c r="Z15" s="69">
        <f t="shared" si="4"/>
        <v>0</v>
      </c>
      <c r="FN15" s="67">
        <f t="shared" si="16"/>
        <v>42012</v>
      </c>
      <c r="FO15" s="56">
        <f t="shared" si="5"/>
        <v>42012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42012</v>
      </c>
      <c r="FX15" s="56">
        <f t="shared" si="7"/>
        <v>42012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42013</v>
      </c>
      <c r="C16" s="56">
        <f t="shared" si="0"/>
        <v>42013</v>
      </c>
      <c r="D16" s="68"/>
      <c r="E16" s="68"/>
      <c r="F16" s="68"/>
      <c r="G16" s="68"/>
      <c r="H16" s="69">
        <f t="shared" si="13"/>
        <v>0</v>
      </c>
      <c r="K16" s="67">
        <f t="shared" si="14"/>
        <v>42013</v>
      </c>
      <c r="L16" s="56">
        <f t="shared" si="1"/>
        <v>42013</v>
      </c>
      <c r="M16" s="68"/>
      <c r="N16" s="68"/>
      <c r="O16" s="68"/>
      <c r="P16" s="68"/>
      <c r="Q16" s="69">
        <f t="shared" si="2"/>
        <v>0</v>
      </c>
      <c r="T16" s="67">
        <f t="shared" si="15"/>
        <v>42013</v>
      </c>
      <c r="U16" s="56">
        <f t="shared" si="3"/>
        <v>42013</v>
      </c>
      <c r="V16" s="68"/>
      <c r="W16" s="68"/>
      <c r="X16" s="68"/>
      <c r="Y16" s="68"/>
      <c r="Z16" s="69">
        <f t="shared" si="4"/>
        <v>0</v>
      </c>
      <c r="FN16" s="67">
        <f t="shared" si="16"/>
        <v>42013</v>
      </c>
      <c r="FO16" s="56">
        <f t="shared" si="5"/>
        <v>42013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42013</v>
      </c>
      <c r="FX16" s="56">
        <f t="shared" si="7"/>
        <v>42013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42014</v>
      </c>
      <c r="C17" s="56">
        <f t="shared" si="0"/>
        <v>42014</v>
      </c>
      <c r="D17" s="68"/>
      <c r="E17" s="68"/>
      <c r="F17" s="68"/>
      <c r="G17" s="68"/>
      <c r="H17" s="69">
        <f t="shared" si="13"/>
        <v>0</v>
      </c>
      <c r="K17" s="67">
        <f t="shared" si="14"/>
        <v>42014</v>
      </c>
      <c r="L17" s="56">
        <f t="shared" si="1"/>
        <v>42014</v>
      </c>
      <c r="M17" s="68"/>
      <c r="N17" s="68"/>
      <c r="O17" s="68"/>
      <c r="P17" s="68"/>
      <c r="Q17" s="69">
        <f t="shared" si="2"/>
        <v>0</v>
      </c>
      <c r="T17" s="67">
        <f t="shared" si="15"/>
        <v>42014</v>
      </c>
      <c r="U17" s="56">
        <f t="shared" si="3"/>
        <v>42014</v>
      </c>
      <c r="V17" s="68"/>
      <c r="W17" s="68"/>
      <c r="X17" s="68"/>
      <c r="Y17" s="68"/>
      <c r="Z17" s="69">
        <f t="shared" si="4"/>
        <v>0</v>
      </c>
      <c r="FN17" s="67">
        <f t="shared" si="16"/>
        <v>42014</v>
      </c>
      <c r="FO17" s="56">
        <f t="shared" si="5"/>
        <v>42014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42014</v>
      </c>
      <c r="FX17" s="56">
        <f t="shared" si="7"/>
        <v>42014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42015</v>
      </c>
      <c r="C18" s="56">
        <f t="shared" si="0"/>
        <v>42015</v>
      </c>
      <c r="D18" s="68"/>
      <c r="E18" s="68"/>
      <c r="F18" s="68"/>
      <c r="G18" s="68"/>
      <c r="H18" s="69">
        <f t="shared" si="13"/>
        <v>0</v>
      </c>
      <c r="K18" s="67">
        <f t="shared" si="14"/>
        <v>42015</v>
      </c>
      <c r="L18" s="56">
        <f t="shared" si="1"/>
        <v>42015</v>
      </c>
      <c r="M18" s="68"/>
      <c r="N18" s="68"/>
      <c r="O18" s="68"/>
      <c r="P18" s="68"/>
      <c r="Q18" s="69">
        <f t="shared" si="2"/>
        <v>0</v>
      </c>
      <c r="T18" s="67">
        <f t="shared" si="15"/>
        <v>42015</v>
      </c>
      <c r="U18" s="56">
        <f t="shared" si="3"/>
        <v>42015</v>
      </c>
      <c r="V18" s="68"/>
      <c r="W18" s="68"/>
      <c r="X18" s="68"/>
      <c r="Y18" s="68"/>
      <c r="Z18" s="69">
        <f t="shared" si="4"/>
        <v>0</v>
      </c>
      <c r="FN18" s="67">
        <f t="shared" si="16"/>
        <v>42015</v>
      </c>
      <c r="FO18" s="56">
        <f t="shared" si="5"/>
        <v>42015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42015</v>
      </c>
      <c r="FX18" s="56">
        <f t="shared" si="7"/>
        <v>42015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42016</v>
      </c>
      <c r="C19" s="56">
        <f t="shared" si="0"/>
        <v>42016</v>
      </c>
      <c r="D19" s="68"/>
      <c r="E19" s="68"/>
      <c r="F19" s="68"/>
      <c r="G19" s="68"/>
      <c r="H19" s="69">
        <f t="shared" si="13"/>
        <v>0</v>
      </c>
      <c r="K19" s="67">
        <f t="shared" si="14"/>
        <v>42016</v>
      </c>
      <c r="L19" s="56">
        <f t="shared" si="1"/>
        <v>42016</v>
      </c>
      <c r="M19" s="68"/>
      <c r="N19" s="68"/>
      <c r="O19" s="68"/>
      <c r="P19" s="68"/>
      <c r="Q19" s="69">
        <f t="shared" si="2"/>
        <v>0</v>
      </c>
      <c r="T19" s="67">
        <f t="shared" si="15"/>
        <v>42016</v>
      </c>
      <c r="U19" s="56">
        <f t="shared" si="3"/>
        <v>42016</v>
      </c>
      <c r="V19" s="68"/>
      <c r="W19" s="68"/>
      <c r="X19" s="68"/>
      <c r="Y19" s="68"/>
      <c r="Z19" s="69">
        <f t="shared" si="4"/>
        <v>0</v>
      </c>
      <c r="FN19" s="67">
        <f t="shared" si="16"/>
        <v>42016</v>
      </c>
      <c r="FO19" s="56">
        <f t="shared" si="5"/>
        <v>42016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42016</v>
      </c>
      <c r="FX19" s="56">
        <f t="shared" si="7"/>
        <v>42016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42017</v>
      </c>
      <c r="C20" s="56">
        <f t="shared" si="0"/>
        <v>42017</v>
      </c>
      <c r="D20" s="68"/>
      <c r="E20" s="68"/>
      <c r="F20" s="68"/>
      <c r="G20" s="68"/>
      <c r="H20" s="69">
        <f t="shared" si="13"/>
        <v>0</v>
      </c>
      <c r="K20" s="67">
        <f t="shared" si="14"/>
        <v>42017</v>
      </c>
      <c r="L20" s="56">
        <f t="shared" si="1"/>
        <v>42017</v>
      </c>
      <c r="M20" s="68"/>
      <c r="N20" s="68"/>
      <c r="O20" s="68"/>
      <c r="P20" s="68"/>
      <c r="Q20" s="69">
        <f t="shared" si="2"/>
        <v>0</v>
      </c>
      <c r="T20" s="67">
        <f t="shared" si="15"/>
        <v>42017</v>
      </c>
      <c r="U20" s="56">
        <f t="shared" si="3"/>
        <v>42017</v>
      </c>
      <c r="V20" s="68"/>
      <c r="W20" s="68"/>
      <c r="X20" s="68"/>
      <c r="Y20" s="68"/>
      <c r="Z20" s="69">
        <f t="shared" si="4"/>
        <v>0</v>
      </c>
      <c r="FN20" s="67">
        <f t="shared" si="16"/>
        <v>42017</v>
      </c>
      <c r="FO20" s="56">
        <f t="shared" si="5"/>
        <v>42017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42017</v>
      </c>
      <c r="FX20" s="56">
        <f t="shared" si="7"/>
        <v>42017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42018</v>
      </c>
      <c r="C21" s="56">
        <f t="shared" si="0"/>
        <v>42018</v>
      </c>
      <c r="D21" s="68"/>
      <c r="E21" s="68"/>
      <c r="F21" s="68"/>
      <c r="G21" s="68"/>
      <c r="H21" s="69">
        <f t="shared" si="13"/>
        <v>0</v>
      </c>
      <c r="K21" s="67">
        <f t="shared" si="14"/>
        <v>42018</v>
      </c>
      <c r="L21" s="56">
        <f t="shared" si="1"/>
        <v>42018</v>
      </c>
      <c r="M21" s="68"/>
      <c r="N21" s="68"/>
      <c r="O21" s="68"/>
      <c r="P21" s="68"/>
      <c r="Q21" s="69">
        <f t="shared" si="2"/>
        <v>0</v>
      </c>
      <c r="T21" s="67">
        <f t="shared" si="15"/>
        <v>42018</v>
      </c>
      <c r="U21" s="56">
        <f t="shared" si="3"/>
        <v>42018</v>
      </c>
      <c r="V21" s="68"/>
      <c r="W21" s="68"/>
      <c r="X21" s="68"/>
      <c r="Y21" s="68"/>
      <c r="Z21" s="69">
        <f t="shared" si="4"/>
        <v>0</v>
      </c>
      <c r="FN21" s="67">
        <f t="shared" si="16"/>
        <v>42018</v>
      </c>
      <c r="FO21" s="56">
        <f t="shared" si="5"/>
        <v>42018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42018</v>
      </c>
      <c r="FX21" s="56">
        <f t="shared" si="7"/>
        <v>42018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42019</v>
      </c>
      <c r="C22" s="56">
        <f t="shared" si="0"/>
        <v>42019</v>
      </c>
      <c r="D22" s="68"/>
      <c r="E22" s="68"/>
      <c r="F22" s="68"/>
      <c r="G22" s="68"/>
      <c r="H22" s="69">
        <f t="shared" si="13"/>
        <v>0</v>
      </c>
      <c r="K22" s="67">
        <f t="shared" si="14"/>
        <v>42019</v>
      </c>
      <c r="L22" s="56">
        <f t="shared" si="1"/>
        <v>42019</v>
      </c>
      <c r="M22" s="68"/>
      <c r="N22" s="68"/>
      <c r="O22" s="68"/>
      <c r="P22" s="68"/>
      <c r="Q22" s="69">
        <f t="shared" si="2"/>
        <v>0</v>
      </c>
      <c r="T22" s="67">
        <f t="shared" si="15"/>
        <v>42019</v>
      </c>
      <c r="U22" s="56">
        <f t="shared" si="3"/>
        <v>42019</v>
      </c>
      <c r="V22" s="68"/>
      <c r="W22" s="68"/>
      <c r="X22" s="68"/>
      <c r="Y22" s="68"/>
      <c r="Z22" s="69">
        <f t="shared" si="4"/>
        <v>0</v>
      </c>
      <c r="FN22" s="67">
        <f t="shared" si="16"/>
        <v>42019</v>
      </c>
      <c r="FO22" s="56">
        <f t="shared" si="5"/>
        <v>42019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42019</v>
      </c>
      <c r="FX22" s="56">
        <f t="shared" si="7"/>
        <v>42019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42020</v>
      </c>
      <c r="C23" s="56">
        <f t="shared" si="0"/>
        <v>42020</v>
      </c>
      <c r="D23" s="68"/>
      <c r="E23" s="68"/>
      <c r="F23" s="68"/>
      <c r="G23" s="68"/>
      <c r="H23" s="69">
        <f t="shared" si="13"/>
        <v>0</v>
      </c>
      <c r="K23" s="67">
        <f t="shared" si="14"/>
        <v>42020</v>
      </c>
      <c r="L23" s="56">
        <f t="shared" si="1"/>
        <v>42020</v>
      </c>
      <c r="M23" s="68"/>
      <c r="N23" s="68"/>
      <c r="O23" s="68"/>
      <c r="P23" s="68"/>
      <c r="Q23" s="69">
        <f t="shared" si="2"/>
        <v>0</v>
      </c>
      <c r="T23" s="67">
        <f t="shared" si="15"/>
        <v>42020</v>
      </c>
      <c r="U23" s="56">
        <f t="shared" si="3"/>
        <v>42020</v>
      </c>
      <c r="V23" s="68"/>
      <c r="W23" s="68"/>
      <c r="X23" s="68"/>
      <c r="Y23" s="68"/>
      <c r="Z23" s="69">
        <f t="shared" si="4"/>
        <v>0</v>
      </c>
      <c r="FN23" s="67">
        <f t="shared" si="16"/>
        <v>42020</v>
      </c>
      <c r="FO23" s="56">
        <f t="shared" si="5"/>
        <v>42020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42020</v>
      </c>
      <c r="FX23" s="56">
        <f t="shared" si="7"/>
        <v>42020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42021</v>
      </c>
      <c r="C24" s="56">
        <f t="shared" si="0"/>
        <v>42021</v>
      </c>
      <c r="D24" s="68"/>
      <c r="E24" s="68"/>
      <c r="F24" s="68"/>
      <c r="G24" s="68"/>
      <c r="H24" s="69">
        <f t="shared" si="13"/>
        <v>0</v>
      </c>
      <c r="K24" s="67">
        <f t="shared" si="14"/>
        <v>42021</v>
      </c>
      <c r="L24" s="56">
        <f t="shared" si="1"/>
        <v>42021</v>
      </c>
      <c r="M24" s="68"/>
      <c r="N24" s="68"/>
      <c r="O24" s="68"/>
      <c r="P24" s="68"/>
      <c r="Q24" s="69">
        <f t="shared" si="2"/>
        <v>0</v>
      </c>
      <c r="T24" s="67">
        <f t="shared" si="15"/>
        <v>42021</v>
      </c>
      <c r="U24" s="56">
        <f t="shared" si="3"/>
        <v>42021</v>
      </c>
      <c r="V24" s="68"/>
      <c r="W24" s="68"/>
      <c r="X24" s="68"/>
      <c r="Y24" s="68"/>
      <c r="Z24" s="69">
        <f t="shared" si="4"/>
        <v>0</v>
      </c>
      <c r="FN24" s="67">
        <f t="shared" si="16"/>
        <v>42021</v>
      </c>
      <c r="FO24" s="56">
        <f t="shared" si="5"/>
        <v>42021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42021</v>
      </c>
      <c r="FX24" s="56">
        <f t="shared" si="7"/>
        <v>42021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42022</v>
      </c>
      <c r="C25" s="56">
        <f t="shared" si="0"/>
        <v>42022</v>
      </c>
      <c r="D25" s="68"/>
      <c r="E25" s="68"/>
      <c r="F25" s="68"/>
      <c r="G25" s="68"/>
      <c r="H25" s="69">
        <f t="shared" si="13"/>
        <v>0</v>
      </c>
      <c r="K25" s="67">
        <f t="shared" si="14"/>
        <v>42022</v>
      </c>
      <c r="L25" s="56">
        <f t="shared" si="1"/>
        <v>42022</v>
      </c>
      <c r="M25" s="68"/>
      <c r="N25" s="68"/>
      <c r="O25" s="68"/>
      <c r="P25" s="68"/>
      <c r="Q25" s="69">
        <f t="shared" si="2"/>
        <v>0</v>
      </c>
      <c r="T25" s="67">
        <f t="shared" si="15"/>
        <v>42022</v>
      </c>
      <c r="U25" s="56">
        <f t="shared" si="3"/>
        <v>42022</v>
      </c>
      <c r="V25" s="68"/>
      <c r="W25" s="68"/>
      <c r="X25" s="68"/>
      <c r="Y25" s="68"/>
      <c r="Z25" s="69">
        <f t="shared" si="4"/>
        <v>0</v>
      </c>
      <c r="FN25" s="67">
        <f t="shared" si="16"/>
        <v>42022</v>
      </c>
      <c r="FO25" s="56">
        <f t="shared" si="5"/>
        <v>42022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42022</v>
      </c>
      <c r="FX25" s="56">
        <f t="shared" si="7"/>
        <v>42022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42023</v>
      </c>
      <c r="C26" s="56">
        <f t="shared" si="0"/>
        <v>42023</v>
      </c>
      <c r="D26" s="68"/>
      <c r="E26" s="68"/>
      <c r="F26" s="68"/>
      <c r="G26" s="68"/>
      <c r="H26" s="69">
        <f t="shared" si="13"/>
        <v>0</v>
      </c>
      <c r="K26" s="67">
        <f t="shared" si="14"/>
        <v>42023</v>
      </c>
      <c r="L26" s="56">
        <f t="shared" si="1"/>
        <v>42023</v>
      </c>
      <c r="M26" s="68"/>
      <c r="N26" s="68"/>
      <c r="O26" s="68"/>
      <c r="P26" s="68"/>
      <c r="Q26" s="69">
        <f t="shared" si="2"/>
        <v>0</v>
      </c>
      <c r="T26" s="67">
        <f t="shared" si="15"/>
        <v>42023</v>
      </c>
      <c r="U26" s="56">
        <f t="shared" si="3"/>
        <v>42023</v>
      </c>
      <c r="V26" s="68"/>
      <c r="W26" s="68"/>
      <c r="X26" s="68"/>
      <c r="Y26" s="68"/>
      <c r="Z26" s="69">
        <f t="shared" si="4"/>
        <v>0</v>
      </c>
      <c r="FN26" s="67">
        <f t="shared" si="16"/>
        <v>42023</v>
      </c>
      <c r="FO26" s="56">
        <f t="shared" si="5"/>
        <v>42023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42023</v>
      </c>
      <c r="FX26" s="56">
        <f t="shared" si="7"/>
        <v>42023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42024</v>
      </c>
      <c r="C27" s="56">
        <f t="shared" si="0"/>
        <v>42024</v>
      </c>
      <c r="D27" s="68"/>
      <c r="E27" s="68"/>
      <c r="F27" s="68"/>
      <c r="G27" s="68"/>
      <c r="H27" s="69">
        <f t="shared" si="13"/>
        <v>0</v>
      </c>
      <c r="K27" s="67">
        <f t="shared" si="14"/>
        <v>42024</v>
      </c>
      <c r="L27" s="56">
        <f t="shared" si="1"/>
        <v>42024</v>
      </c>
      <c r="M27" s="68"/>
      <c r="N27" s="68"/>
      <c r="O27" s="68"/>
      <c r="P27" s="68"/>
      <c r="Q27" s="69">
        <f t="shared" si="2"/>
        <v>0</v>
      </c>
      <c r="T27" s="67">
        <f t="shared" si="15"/>
        <v>42024</v>
      </c>
      <c r="U27" s="56">
        <f t="shared" si="3"/>
        <v>42024</v>
      </c>
      <c r="V27" s="68"/>
      <c r="W27" s="68"/>
      <c r="X27" s="68"/>
      <c r="Y27" s="68"/>
      <c r="Z27" s="69">
        <f t="shared" si="4"/>
        <v>0</v>
      </c>
      <c r="FN27" s="67">
        <f t="shared" si="16"/>
        <v>42024</v>
      </c>
      <c r="FO27" s="56">
        <f t="shared" si="5"/>
        <v>42024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42024</v>
      </c>
      <c r="FX27" s="56">
        <f t="shared" si="7"/>
        <v>42024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42025</v>
      </c>
      <c r="C28" s="56">
        <f t="shared" si="0"/>
        <v>42025</v>
      </c>
      <c r="D28" s="68"/>
      <c r="E28" s="68"/>
      <c r="F28" s="68"/>
      <c r="G28" s="68"/>
      <c r="H28" s="69">
        <f t="shared" si="13"/>
        <v>0</v>
      </c>
      <c r="K28" s="67">
        <f t="shared" si="14"/>
        <v>42025</v>
      </c>
      <c r="L28" s="56">
        <f t="shared" si="1"/>
        <v>42025</v>
      </c>
      <c r="M28" s="68"/>
      <c r="N28" s="68"/>
      <c r="O28" s="68"/>
      <c r="P28" s="68"/>
      <c r="Q28" s="69">
        <f t="shared" si="2"/>
        <v>0</v>
      </c>
      <c r="T28" s="67">
        <f t="shared" si="15"/>
        <v>42025</v>
      </c>
      <c r="U28" s="56">
        <f t="shared" si="3"/>
        <v>42025</v>
      </c>
      <c r="V28" s="68"/>
      <c r="W28" s="68"/>
      <c r="X28" s="68"/>
      <c r="Y28" s="68"/>
      <c r="Z28" s="69">
        <f t="shared" si="4"/>
        <v>0</v>
      </c>
      <c r="FN28" s="67">
        <f t="shared" si="16"/>
        <v>42025</v>
      </c>
      <c r="FO28" s="56">
        <f t="shared" si="5"/>
        <v>42025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42025</v>
      </c>
      <c r="FX28" s="56">
        <f t="shared" si="7"/>
        <v>42025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42026</v>
      </c>
      <c r="C29" s="56">
        <f t="shared" si="0"/>
        <v>42026</v>
      </c>
      <c r="D29" s="68"/>
      <c r="E29" s="68"/>
      <c r="F29" s="68"/>
      <c r="G29" s="68"/>
      <c r="H29" s="69">
        <f t="shared" si="13"/>
        <v>0</v>
      </c>
      <c r="K29" s="67">
        <f t="shared" si="14"/>
        <v>42026</v>
      </c>
      <c r="L29" s="56">
        <f t="shared" si="1"/>
        <v>42026</v>
      </c>
      <c r="M29" s="68"/>
      <c r="N29" s="68"/>
      <c r="O29" s="68"/>
      <c r="P29" s="68"/>
      <c r="Q29" s="69">
        <f t="shared" si="2"/>
        <v>0</v>
      </c>
      <c r="T29" s="67">
        <f t="shared" si="15"/>
        <v>42026</v>
      </c>
      <c r="U29" s="56">
        <f t="shared" si="3"/>
        <v>42026</v>
      </c>
      <c r="V29" s="68"/>
      <c r="W29" s="68"/>
      <c r="X29" s="68"/>
      <c r="Y29" s="68"/>
      <c r="Z29" s="69">
        <f t="shared" si="4"/>
        <v>0</v>
      </c>
      <c r="FN29" s="67">
        <f t="shared" si="16"/>
        <v>42026</v>
      </c>
      <c r="FO29" s="56">
        <f t="shared" si="5"/>
        <v>42026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42026</v>
      </c>
      <c r="FX29" s="56">
        <f t="shared" si="7"/>
        <v>42026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42027</v>
      </c>
      <c r="C30" s="56">
        <f t="shared" si="0"/>
        <v>42027</v>
      </c>
      <c r="D30" s="68"/>
      <c r="E30" s="68"/>
      <c r="F30" s="68"/>
      <c r="G30" s="68"/>
      <c r="H30" s="69">
        <f t="shared" si="13"/>
        <v>0</v>
      </c>
      <c r="K30" s="67">
        <f t="shared" si="14"/>
        <v>42027</v>
      </c>
      <c r="L30" s="56">
        <f t="shared" si="1"/>
        <v>42027</v>
      </c>
      <c r="M30" s="68"/>
      <c r="N30" s="68"/>
      <c r="O30" s="68"/>
      <c r="P30" s="68"/>
      <c r="Q30" s="69">
        <f t="shared" si="2"/>
        <v>0</v>
      </c>
      <c r="T30" s="67">
        <f t="shared" si="15"/>
        <v>42027</v>
      </c>
      <c r="U30" s="56">
        <f t="shared" si="3"/>
        <v>42027</v>
      </c>
      <c r="V30" s="68"/>
      <c r="W30" s="68"/>
      <c r="X30" s="68"/>
      <c r="Y30" s="68"/>
      <c r="Z30" s="69">
        <f t="shared" si="4"/>
        <v>0</v>
      </c>
      <c r="FN30" s="67">
        <f t="shared" si="16"/>
        <v>42027</v>
      </c>
      <c r="FO30" s="56">
        <f t="shared" si="5"/>
        <v>42027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42027</v>
      </c>
      <c r="FX30" s="56">
        <f t="shared" si="7"/>
        <v>42027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42028</v>
      </c>
      <c r="C31" s="56">
        <f t="shared" si="0"/>
        <v>42028</v>
      </c>
      <c r="D31" s="68"/>
      <c r="E31" s="68"/>
      <c r="F31" s="68"/>
      <c r="G31" s="68"/>
      <c r="H31" s="69">
        <f t="shared" si="13"/>
        <v>0</v>
      </c>
      <c r="K31" s="67">
        <f t="shared" si="14"/>
        <v>42028</v>
      </c>
      <c r="L31" s="56">
        <f t="shared" si="1"/>
        <v>42028</v>
      </c>
      <c r="M31" s="68"/>
      <c r="N31" s="68"/>
      <c r="O31" s="68"/>
      <c r="P31" s="68"/>
      <c r="Q31" s="69">
        <f>SUM(N31-M31,P31-O31)</f>
        <v>0</v>
      </c>
      <c r="T31" s="67">
        <f t="shared" si="15"/>
        <v>42028</v>
      </c>
      <c r="U31" s="56">
        <f t="shared" si="3"/>
        <v>42028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42028</v>
      </c>
      <c r="FO31" s="56">
        <f t="shared" si="5"/>
        <v>42028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42028</v>
      </c>
      <c r="FX31" s="56">
        <f t="shared" si="7"/>
        <v>42028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42029</v>
      </c>
      <c r="C32" s="56">
        <f t="shared" si="0"/>
        <v>42029</v>
      </c>
      <c r="D32" s="68"/>
      <c r="E32" s="68"/>
      <c r="F32" s="68"/>
      <c r="G32" s="68"/>
      <c r="H32" s="69">
        <f t="shared" si="13"/>
        <v>0</v>
      </c>
      <c r="K32" s="67">
        <f t="shared" si="14"/>
        <v>42029</v>
      </c>
      <c r="L32" s="56">
        <f t="shared" si="1"/>
        <v>42029</v>
      </c>
      <c r="M32" s="68"/>
      <c r="N32" s="68"/>
      <c r="O32" s="68"/>
      <c r="P32" s="68"/>
      <c r="Q32" s="69">
        <f t="shared" si="2"/>
        <v>0</v>
      </c>
      <c r="T32" s="67">
        <f t="shared" si="15"/>
        <v>42029</v>
      </c>
      <c r="U32" s="56">
        <f t="shared" si="3"/>
        <v>42029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42029</v>
      </c>
      <c r="FO32" s="56">
        <f t="shared" si="5"/>
        <v>42029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42029</v>
      </c>
      <c r="FX32" s="56">
        <f t="shared" si="7"/>
        <v>42029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42030</v>
      </c>
      <c r="C33" s="56">
        <f t="shared" si="0"/>
        <v>42030</v>
      </c>
      <c r="D33" s="68"/>
      <c r="E33" s="68"/>
      <c r="F33" s="68"/>
      <c r="G33" s="68"/>
      <c r="H33" s="69">
        <f t="shared" si="13"/>
        <v>0</v>
      </c>
      <c r="K33" s="67">
        <f>K32+1</f>
        <v>42030</v>
      </c>
      <c r="L33" s="56">
        <f t="shared" si="1"/>
        <v>42030</v>
      </c>
      <c r="M33" s="68"/>
      <c r="N33" s="68"/>
      <c r="O33" s="68"/>
      <c r="P33" s="68"/>
      <c r="Q33" s="69">
        <f t="shared" si="2"/>
        <v>0</v>
      </c>
      <c r="T33" s="67">
        <f>T32+1</f>
        <v>42030</v>
      </c>
      <c r="U33" s="56">
        <f t="shared" si="3"/>
        <v>42030</v>
      </c>
      <c r="V33" s="68"/>
      <c r="W33" s="68"/>
      <c r="X33" s="68"/>
      <c r="Y33" s="68"/>
      <c r="Z33" s="69">
        <f t="shared" si="18"/>
        <v>0</v>
      </c>
      <c r="FN33" s="67">
        <f>FN32+1</f>
        <v>42030</v>
      </c>
      <c r="FO33" s="56">
        <f t="shared" si="5"/>
        <v>42030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42030</v>
      </c>
      <c r="FX33" s="56">
        <f t="shared" si="7"/>
        <v>42030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42031</v>
      </c>
      <c r="C34" s="56">
        <f t="shared" si="0"/>
        <v>42031</v>
      </c>
      <c r="D34" s="68"/>
      <c r="E34" s="68"/>
      <c r="F34" s="68"/>
      <c r="G34" s="68"/>
      <c r="H34" s="69">
        <f>SUM(E34-D34,G34-F34)</f>
        <v>0</v>
      </c>
      <c r="K34" s="67">
        <f>K33+1</f>
        <v>42031</v>
      </c>
      <c r="L34" s="56">
        <f t="shared" si="1"/>
        <v>42031</v>
      </c>
      <c r="M34" s="68"/>
      <c r="N34" s="68"/>
      <c r="O34" s="68"/>
      <c r="P34" s="68"/>
      <c r="Q34" s="69">
        <f t="shared" si="2"/>
        <v>0</v>
      </c>
      <c r="T34" s="67">
        <f>T33+1</f>
        <v>42031</v>
      </c>
      <c r="U34" s="56">
        <f t="shared" si="3"/>
        <v>42031</v>
      </c>
      <c r="V34" s="68"/>
      <c r="W34" s="68"/>
      <c r="X34" s="68"/>
      <c r="Y34" s="68"/>
      <c r="Z34" s="69">
        <f t="shared" si="18"/>
        <v>0</v>
      </c>
      <c r="FN34" s="67">
        <f>FN33+1</f>
        <v>42031</v>
      </c>
      <c r="FO34" s="56">
        <f t="shared" si="5"/>
        <v>42031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42031</v>
      </c>
      <c r="FX34" s="56">
        <f t="shared" si="7"/>
        <v>42031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42032</v>
      </c>
      <c r="C35" s="56">
        <f t="shared" si="0"/>
        <v>42032</v>
      </c>
      <c r="D35" s="68"/>
      <c r="E35" s="68"/>
      <c r="F35" s="68"/>
      <c r="G35" s="68"/>
      <c r="H35" s="69">
        <f t="shared" si="13"/>
        <v>0</v>
      </c>
      <c r="K35" s="67">
        <f>K34+1</f>
        <v>42032</v>
      </c>
      <c r="L35" s="56">
        <f t="shared" si="1"/>
        <v>42032</v>
      </c>
      <c r="M35" s="68"/>
      <c r="N35" s="68"/>
      <c r="O35" s="68"/>
      <c r="P35" s="68"/>
      <c r="Q35" s="69">
        <f t="shared" si="2"/>
        <v>0</v>
      </c>
      <c r="T35" s="67">
        <f>T34+1</f>
        <v>42032</v>
      </c>
      <c r="U35" s="56">
        <f t="shared" si="3"/>
        <v>42032</v>
      </c>
      <c r="V35" s="68"/>
      <c r="W35" s="68"/>
      <c r="X35" s="68"/>
      <c r="Y35" s="68"/>
      <c r="Z35" s="69">
        <f t="shared" si="18"/>
        <v>0</v>
      </c>
      <c r="FN35" s="67">
        <f>FN34+1</f>
        <v>42032</v>
      </c>
      <c r="FO35" s="56">
        <f t="shared" si="5"/>
        <v>42032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42032</v>
      </c>
      <c r="FX35" s="56">
        <f t="shared" si="7"/>
        <v>42032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42033</v>
      </c>
      <c r="C36" s="56">
        <f>IF(B36="","",C35+1)</f>
        <v>42033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42033</v>
      </c>
      <c r="L36" s="56">
        <f t="shared" si="1"/>
        <v>42033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42033</v>
      </c>
      <c r="U36" s="56">
        <f t="shared" si="3"/>
        <v>42033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42033</v>
      </c>
      <c r="FO36" s="56">
        <f>IF(FN36="","",FO35+1)</f>
        <v>42033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42033</v>
      </c>
      <c r="FX36" s="56">
        <f>IF(FW36="","",FX35+1)</f>
        <v>42033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42034</v>
      </c>
      <c r="C37" s="56">
        <f>IF(B37="","",C36+1)</f>
        <v>42034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42034</v>
      </c>
      <c r="L37" s="56">
        <f t="shared" si="1"/>
        <v>42034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42034</v>
      </c>
      <c r="U37" s="56">
        <f t="shared" si="3"/>
        <v>42034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42034</v>
      </c>
      <c r="FO37" s="56">
        <f>IF(FN37="","",FO36+1)</f>
        <v>42034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42034</v>
      </c>
      <c r="FX37" s="56">
        <f>IF(FW37="","",FX36+1)</f>
        <v>42034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>
        <f>IF(MONTH($B$35+3)=MONTH($B$35),$B$35+3,"")</f>
        <v>42035</v>
      </c>
      <c r="C38" s="71">
        <f>IF(B38="","",C37+1)</f>
        <v>42035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42035</v>
      </c>
      <c r="L38" s="71">
        <f t="shared" si="1"/>
        <v>42035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42035</v>
      </c>
      <c r="U38" s="71">
        <f t="shared" si="3"/>
        <v>42035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42035</v>
      </c>
      <c r="FO38" s="71">
        <f>IF(FN38="","",FO37+1)</f>
        <v>42035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42035</v>
      </c>
      <c r="FX38" s="58">
        <f>IF(FW38="","",FX37+1)</f>
        <v>42035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0.70833333333333326</v>
      </c>
      <c r="K39" s="10"/>
      <c r="L39" s="10"/>
      <c r="P39" s="13" t="s">
        <v>15</v>
      </c>
      <c r="Q39" s="27">
        <f>SUM(Q8:Q38)</f>
        <v>0.625</v>
      </c>
      <c r="T39" s="10"/>
      <c r="U39" s="10"/>
      <c r="Y39" s="13" t="s">
        <v>15</v>
      </c>
      <c r="Z39" s="27">
        <f>SUM(Z8:Z38)</f>
        <v>0.29166666666666657</v>
      </c>
      <c r="FN39" s="10"/>
      <c r="FO39" s="10"/>
      <c r="FS39" s="61" t="s">
        <v>15</v>
      </c>
      <c r="FT39" s="62">
        <f>SUM(FT8:FT38)</f>
        <v>0.24999999999999994</v>
      </c>
      <c r="FY39" s="43">
        <f t="shared" si="8"/>
        <v>0.70833333333333326</v>
      </c>
      <c r="FZ39" s="43">
        <f t="shared" si="9"/>
        <v>0.625</v>
      </c>
      <c r="GA39" s="43">
        <f t="shared" si="10"/>
        <v>0.29166666666666657</v>
      </c>
      <c r="GB39" s="43">
        <f t="shared" si="11"/>
        <v>0.24999999999999994</v>
      </c>
    </row>
  </sheetData>
  <phoneticPr fontId="4" type="noConversion"/>
  <conditionalFormatting sqref="FQ9:FR9">
    <cfRule type="expression" dxfId="240" priority="19" stopIfTrue="1">
      <formula>COUNTIF(Fériés,$B9)&gt;0</formula>
    </cfRule>
    <cfRule type="expression" dxfId="239" priority="20" stopIfTrue="1">
      <formula>WEEKDAY($B9,2)&gt;5</formula>
    </cfRule>
  </conditionalFormatting>
  <conditionalFormatting sqref="FN8:FT38">
    <cfRule type="expression" dxfId="238" priority="17" stopIfTrue="1">
      <formula>COUNTIF(Fériés,$B8)&gt;0</formula>
    </cfRule>
    <cfRule type="expression" dxfId="237" priority="18" stopIfTrue="1">
      <formula>WEEKDAY($B8,2)&gt;5</formula>
    </cfRule>
  </conditionalFormatting>
  <conditionalFormatting sqref="FX8:FX38">
    <cfRule type="expression" dxfId="236" priority="13" stopIfTrue="1">
      <formula>COUNTIF(Fériés,$B8)&gt;0</formula>
    </cfRule>
    <cfRule type="expression" dxfId="235" priority="14" stopIfTrue="1">
      <formula>WEEKDAY($B8,2)&gt;5</formula>
    </cfRule>
  </conditionalFormatting>
  <conditionalFormatting sqref="FW8:GB38">
    <cfRule type="expression" dxfId="234" priority="15" stopIfTrue="1">
      <formula>COUNTIF(Fériés,$B8)&gt;0</formula>
    </cfRule>
    <cfRule type="expression" dxfId="233" priority="16" stopIfTrue="1">
      <formula>WEEKDAY($B8,2)&gt;5</formula>
    </cfRule>
  </conditionalFormatting>
  <conditionalFormatting sqref="B8:H38">
    <cfRule type="expression" dxfId="232" priority="9" stopIfTrue="1">
      <formula>COUNTIF(Fériés,$B8)&gt;0</formula>
    </cfRule>
    <cfRule type="expression" dxfId="231" priority="10" stopIfTrue="1">
      <formula>WEEKDAY($B8,2)&gt;5</formula>
    </cfRule>
  </conditionalFormatting>
  <conditionalFormatting sqref="E9:F9">
    <cfRule type="expression" dxfId="230" priority="11" stopIfTrue="1">
      <formula>COUNTIF(Fériés,$B9)&gt;0</formula>
    </cfRule>
    <cfRule type="expression" dxfId="229" priority="12" stopIfTrue="1">
      <formula>WEEKDAY($B9,2)&gt;5</formula>
    </cfRule>
  </conditionalFormatting>
  <conditionalFormatting sqref="K8:Q38">
    <cfRule type="expression" dxfId="228" priority="5" stopIfTrue="1">
      <formula>COUNTIF(Fériés,$B8)&gt;0</formula>
    </cfRule>
    <cfRule type="expression" dxfId="227" priority="6" stopIfTrue="1">
      <formula>WEEKDAY($B8,2)&gt;5</formula>
    </cfRule>
  </conditionalFormatting>
  <conditionalFormatting sqref="N9:O9">
    <cfRule type="expression" dxfId="226" priority="7" stopIfTrue="1">
      <formula>COUNTIF(Fériés,$B9)&gt;0</formula>
    </cfRule>
    <cfRule type="expression" dxfId="225" priority="8" stopIfTrue="1">
      <formula>WEEKDAY($B9,2)&gt;5</formula>
    </cfRule>
  </conditionalFormatting>
  <conditionalFormatting sqref="T8:Z38">
    <cfRule type="expression" dxfId="224" priority="1" stopIfTrue="1">
      <formula>COUNTIF(Fériés,$B8)&gt;0</formula>
    </cfRule>
    <cfRule type="expression" dxfId="223" priority="2" stopIfTrue="1">
      <formula>WEEKDAY($B8,2)&gt;5</formula>
    </cfRule>
  </conditionalFormatting>
  <conditionalFormatting sqref="W9:X9">
    <cfRule type="expression" dxfId="222" priority="3" stopIfTrue="1">
      <formula>COUNTIF(Fériés,$B9)&gt;0</formula>
    </cfRule>
    <cfRule type="expression" dxfId="221" priority="4" stopIfTrue="1">
      <formula>WEEKDAY($B9,2)&gt;5</formula>
    </cfRule>
  </conditionalFormatting>
  <dataValidations count="3"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  <pageSetup paperSize="9" fitToWidth="0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GB39"/>
  <sheetViews>
    <sheetView topLeftCell="K4" zoomScale="67" zoomScaleNormal="67" workbookViewId="0">
      <selection activeCell="A5" sqref="A5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56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Février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42036</v>
      </c>
      <c r="C8" s="56">
        <f>B8</f>
        <v>42036</v>
      </c>
      <c r="D8" s="68">
        <v>0.33333333333333331</v>
      </c>
      <c r="E8" s="68">
        <v>0.5</v>
      </c>
      <c r="F8" s="68"/>
      <c r="G8" s="68"/>
      <c r="H8" s="69">
        <f>SUM(E8-D8,G8-F8)</f>
        <v>0.16666666666666669</v>
      </c>
      <c r="K8" s="67">
        <f>DATE(An,MONTH("1/"&amp;$A$2),1)</f>
        <v>42036</v>
      </c>
      <c r="L8" s="56">
        <f>$C8</f>
        <v>42036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42036</v>
      </c>
      <c r="U8" s="56">
        <f>$C8</f>
        <v>42036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42036</v>
      </c>
      <c r="FO8" s="56">
        <f>FN8</f>
        <v>42036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42036</v>
      </c>
      <c r="FX8" s="54">
        <f>FW8</f>
        <v>42036</v>
      </c>
      <c r="FY8" s="50">
        <f>H8</f>
        <v>0.16666666666666669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42037</v>
      </c>
      <c r="C9" s="56">
        <f t="shared" ref="C9:C35" si="0">B9</f>
        <v>42037</v>
      </c>
      <c r="D9" s="68"/>
      <c r="E9" s="68"/>
      <c r="F9" s="68"/>
      <c r="G9" s="68"/>
      <c r="H9" s="69">
        <f>SUM(E9-D9,G9-F9)</f>
        <v>0</v>
      </c>
      <c r="K9" s="67">
        <f>K8+1</f>
        <v>42037</v>
      </c>
      <c r="L9" s="56">
        <f t="shared" ref="L9:L38" si="1">$C9</f>
        <v>42037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42037</v>
      </c>
      <c r="U9" s="56">
        <f t="shared" ref="U9:U38" si="3">$C9</f>
        <v>42037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42037</v>
      </c>
      <c r="FO9" s="56">
        <f t="shared" ref="FO9:FO35" si="5">FN9</f>
        <v>42037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42037</v>
      </c>
      <c r="FX9" s="56">
        <f t="shared" ref="FX9:FX35" si="7">FW9</f>
        <v>42037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42038</v>
      </c>
      <c r="C10" s="56">
        <f t="shared" si="0"/>
        <v>42038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42038</v>
      </c>
      <c r="L10" s="56">
        <f t="shared" si="1"/>
        <v>42038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42038</v>
      </c>
      <c r="U10" s="56">
        <f t="shared" si="3"/>
        <v>42038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42038</v>
      </c>
      <c r="FO10" s="56">
        <f t="shared" si="5"/>
        <v>42038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42038</v>
      </c>
      <c r="FX10" s="56">
        <f t="shared" si="7"/>
        <v>42038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42039</v>
      </c>
      <c r="C11" s="56">
        <f t="shared" si="0"/>
        <v>42039</v>
      </c>
      <c r="D11" s="68"/>
      <c r="E11" s="68"/>
      <c r="F11" s="68"/>
      <c r="G11" s="68"/>
      <c r="H11" s="69">
        <f t="shared" si="13"/>
        <v>0</v>
      </c>
      <c r="K11" s="67">
        <f t="shared" si="14"/>
        <v>42039</v>
      </c>
      <c r="L11" s="56">
        <f t="shared" si="1"/>
        <v>42039</v>
      </c>
      <c r="M11" s="68"/>
      <c r="N11" s="68"/>
      <c r="O11" s="68"/>
      <c r="P11" s="68"/>
      <c r="Q11" s="69">
        <f t="shared" si="2"/>
        <v>0</v>
      </c>
      <c r="T11" s="67">
        <f t="shared" si="15"/>
        <v>42039</v>
      </c>
      <c r="U11" s="56">
        <f t="shared" si="3"/>
        <v>42039</v>
      </c>
      <c r="V11" s="68"/>
      <c r="W11" s="68"/>
      <c r="X11" s="68"/>
      <c r="Y11" s="68"/>
      <c r="Z11" s="69">
        <f t="shared" si="4"/>
        <v>0</v>
      </c>
      <c r="FN11" s="67">
        <f t="shared" si="16"/>
        <v>42039</v>
      </c>
      <c r="FO11" s="56">
        <f t="shared" si="5"/>
        <v>42039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42039</v>
      </c>
      <c r="FX11" s="56">
        <f t="shared" si="7"/>
        <v>42039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42040</v>
      </c>
      <c r="C12" s="56">
        <f t="shared" si="0"/>
        <v>42040</v>
      </c>
      <c r="D12" s="68">
        <v>0.29166666666666669</v>
      </c>
      <c r="E12" s="68">
        <v>0.5</v>
      </c>
      <c r="F12" s="68">
        <v>0.58333333333333337</v>
      </c>
      <c r="G12" s="68">
        <v>0.75</v>
      </c>
      <c r="H12" s="69">
        <f t="shared" si="13"/>
        <v>0.37499999999999994</v>
      </c>
      <c r="K12" s="67">
        <f t="shared" si="14"/>
        <v>42040</v>
      </c>
      <c r="L12" s="56">
        <f t="shared" si="1"/>
        <v>42040</v>
      </c>
      <c r="M12" s="68">
        <v>0.29166666666666669</v>
      </c>
      <c r="N12" s="68">
        <v>0.5</v>
      </c>
      <c r="O12" s="68">
        <v>0.58333333333333337</v>
      </c>
      <c r="P12" s="68">
        <v>0.70833333333333337</v>
      </c>
      <c r="Q12" s="69">
        <f t="shared" si="2"/>
        <v>0.33333333333333331</v>
      </c>
      <c r="T12" s="67">
        <f t="shared" si="15"/>
        <v>42040</v>
      </c>
      <c r="U12" s="56">
        <f t="shared" si="3"/>
        <v>42040</v>
      </c>
      <c r="V12" s="68">
        <v>0.29166666666666669</v>
      </c>
      <c r="W12" s="68">
        <v>0.5</v>
      </c>
      <c r="X12" s="68">
        <v>0.58333333333333337</v>
      </c>
      <c r="Y12" s="68">
        <v>0.66666666666666663</v>
      </c>
      <c r="Z12" s="69">
        <f t="shared" si="4"/>
        <v>0.29166666666666657</v>
      </c>
      <c r="FN12" s="67">
        <f t="shared" si="16"/>
        <v>42040</v>
      </c>
      <c r="FO12" s="56">
        <f t="shared" si="5"/>
        <v>42040</v>
      </c>
      <c r="FP12" s="68">
        <v>0.29166666666666669</v>
      </c>
      <c r="FQ12" s="68">
        <v>0.5</v>
      </c>
      <c r="FR12" s="68">
        <v>0.58333333333333337</v>
      </c>
      <c r="FS12" s="68">
        <v>0.625</v>
      </c>
      <c r="FT12" s="69">
        <f t="shared" si="17"/>
        <v>0.24999999999999994</v>
      </c>
      <c r="FW12" s="55">
        <f t="shared" si="6"/>
        <v>42040</v>
      </c>
      <c r="FX12" s="56">
        <f t="shared" si="7"/>
        <v>42040</v>
      </c>
      <c r="FY12" s="51">
        <f t="shared" si="8"/>
        <v>0.37499999999999994</v>
      </c>
      <c r="FZ12" s="45">
        <f t="shared" si="9"/>
        <v>0.33333333333333331</v>
      </c>
      <c r="GA12" s="45">
        <f t="shared" si="10"/>
        <v>0.29166666666666657</v>
      </c>
      <c r="GB12" s="45">
        <f t="shared" si="11"/>
        <v>0.24999999999999994</v>
      </c>
    </row>
    <row r="13" spans="1:184">
      <c r="B13" s="67">
        <f t="shared" si="12"/>
        <v>42041</v>
      </c>
      <c r="C13" s="56">
        <f t="shared" si="0"/>
        <v>42041</v>
      </c>
      <c r="D13" s="68"/>
      <c r="E13" s="68"/>
      <c r="F13" s="68"/>
      <c r="G13" s="68"/>
      <c r="H13" s="69">
        <f t="shared" si="13"/>
        <v>0</v>
      </c>
      <c r="K13" s="67">
        <f t="shared" si="14"/>
        <v>42041</v>
      </c>
      <c r="L13" s="56">
        <f t="shared" si="1"/>
        <v>42041</v>
      </c>
      <c r="M13" s="68"/>
      <c r="N13" s="68"/>
      <c r="O13" s="68"/>
      <c r="P13" s="68"/>
      <c r="Q13" s="69">
        <f t="shared" si="2"/>
        <v>0</v>
      </c>
      <c r="T13" s="67">
        <f t="shared" si="15"/>
        <v>42041</v>
      </c>
      <c r="U13" s="56">
        <f t="shared" si="3"/>
        <v>42041</v>
      </c>
      <c r="V13" s="68"/>
      <c r="W13" s="68"/>
      <c r="X13" s="68"/>
      <c r="Y13" s="68"/>
      <c r="Z13" s="69">
        <f t="shared" si="4"/>
        <v>0</v>
      </c>
      <c r="FN13" s="67">
        <f t="shared" si="16"/>
        <v>42041</v>
      </c>
      <c r="FO13" s="56">
        <f t="shared" si="5"/>
        <v>42041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42041</v>
      </c>
      <c r="FX13" s="56">
        <f t="shared" si="7"/>
        <v>42041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42042</v>
      </c>
      <c r="C14" s="56">
        <f t="shared" si="0"/>
        <v>42042</v>
      </c>
      <c r="D14" s="68"/>
      <c r="E14" s="68"/>
      <c r="F14" s="68"/>
      <c r="G14" s="68"/>
      <c r="H14" s="69">
        <f t="shared" si="13"/>
        <v>0</v>
      </c>
      <c r="K14" s="67">
        <f t="shared" si="14"/>
        <v>42042</v>
      </c>
      <c r="L14" s="56">
        <f t="shared" si="1"/>
        <v>42042</v>
      </c>
      <c r="M14" s="68"/>
      <c r="N14" s="68"/>
      <c r="O14" s="68"/>
      <c r="P14" s="68"/>
      <c r="Q14" s="69">
        <f t="shared" si="2"/>
        <v>0</v>
      </c>
      <c r="T14" s="67">
        <f t="shared" si="15"/>
        <v>42042</v>
      </c>
      <c r="U14" s="56">
        <f t="shared" si="3"/>
        <v>42042</v>
      </c>
      <c r="V14" s="68"/>
      <c r="W14" s="68"/>
      <c r="X14" s="68"/>
      <c r="Y14" s="68"/>
      <c r="Z14" s="69">
        <f t="shared" si="4"/>
        <v>0</v>
      </c>
      <c r="FN14" s="67">
        <f t="shared" si="16"/>
        <v>42042</v>
      </c>
      <c r="FO14" s="56">
        <f t="shared" si="5"/>
        <v>42042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42042</v>
      </c>
      <c r="FX14" s="56">
        <f t="shared" si="7"/>
        <v>42042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42043</v>
      </c>
      <c r="C15" s="56">
        <f t="shared" si="0"/>
        <v>42043</v>
      </c>
      <c r="D15" s="68"/>
      <c r="E15" s="68"/>
      <c r="F15" s="68"/>
      <c r="G15" s="68"/>
      <c r="H15" s="69">
        <f t="shared" si="13"/>
        <v>0</v>
      </c>
      <c r="K15" s="67">
        <f t="shared" si="14"/>
        <v>42043</v>
      </c>
      <c r="L15" s="56">
        <f t="shared" si="1"/>
        <v>42043</v>
      </c>
      <c r="M15" s="68"/>
      <c r="N15" s="68"/>
      <c r="O15" s="68"/>
      <c r="P15" s="68"/>
      <c r="Q15" s="69">
        <f t="shared" si="2"/>
        <v>0</v>
      </c>
      <c r="T15" s="67">
        <f t="shared" si="15"/>
        <v>42043</v>
      </c>
      <c r="U15" s="56">
        <f t="shared" si="3"/>
        <v>42043</v>
      </c>
      <c r="V15" s="68"/>
      <c r="W15" s="68"/>
      <c r="X15" s="68"/>
      <c r="Y15" s="68"/>
      <c r="Z15" s="69">
        <f t="shared" si="4"/>
        <v>0</v>
      </c>
      <c r="FN15" s="67">
        <f t="shared" si="16"/>
        <v>42043</v>
      </c>
      <c r="FO15" s="56">
        <f t="shared" si="5"/>
        <v>42043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42043</v>
      </c>
      <c r="FX15" s="56">
        <f t="shared" si="7"/>
        <v>42043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42044</v>
      </c>
      <c r="C16" s="56">
        <f t="shared" si="0"/>
        <v>42044</v>
      </c>
      <c r="D16" s="68"/>
      <c r="E16" s="68"/>
      <c r="F16" s="68"/>
      <c r="G16" s="68"/>
      <c r="H16" s="69">
        <f t="shared" si="13"/>
        <v>0</v>
      </c>
      <c r="K16" s="67">
        <f t="shared" si="14"/>
        <v>42044</v>
      </c>
      <c r="L16" s="56">
        <f t="shared" si="1"/>
        <v>42044</v>
      </c>
      <c r="M16" s="68"/>
      <c r="N16" s="68"/>
      <c r="O16" s="68"/>
      <c r="P16" s="68"/>
      <c r="Q16" s="69">
        <f t="shared" si="2"/>
        <v>0</v>
      </c>
      <c r="T16" s="67">
        <f t="shared" si="15"/>
        <v>42044</v>
      </c>
      <c r="U16" s="56">
        <f t="shared" si="3"/>
        <v>42044</v>
      </c>
      <c r="V16" s="68"/>
      <c r="W16" s="68"/>
      <c r="X16" s="68"/>
      <c r="Y16" s="68"/>
      <c r="Z16" s="69">
        <f t="shared" si="4"/>
        <v>0</v>
      </c>
      <c r="FN16" s="67">
        <f t="shared" si="16"/>
        <v>42044</v>
      </c>
      <c r="FO16" s="56">
        <f t="shared" si="5"/>
        <v>42044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42044</v>
      </c>
      <c r="FX16" s="56">
        <f t="shared" si="7"/>
        <v>42044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42045</v>
      </c>
      <c r="C17" s="56">
        <f t="shared" si="0"/>
        <v>42045</v>
      </c>
      <c r="D17" s="68"/>
      <c r="E17" s="68"/>
      <c r="F17" s="68"/>
      <c r="G17" s="68"/>
      <c r="H17" s="69">
        <f t="shared" si="13"/>
        <v>0</v>
      </c>
      <c r="K17" s="67">
        <f t="shared" si="14"/>
        <v>42045</v>
      </c>
      <c r="L17" s="56">
        <f t="shared" si="1"/>
        <v>42045</v>
      </c>
      <c r="M17" s="68"/>
      <c r="N17" s="68"/>
      <c r="O17" s="68"/>
      <c r="P17" s="68"/>
      <c r="Q17" s="69">
        <f t="shared" si="2"/>
        <v>0</v>
      </c>
      <c r="T17" s="67">
        <f t="shared" si="15"/>
        <v>42045</v>
      </c>
      <c r="U17" s="56">
        <f t="shared" si="3"/>
        <v>42045</v>
      </c>
      <c r="V17" s="68"/>
      <c r="W17" s="68"/>
      <c r="X17" s="68"/>
      <c r="Y17" s="68"/>
      <c r="Z17" s="69">
        <f t="shared" si="4"/>
        <v>0</v>
      </c>
      <c r="FN17" s="67">
        <f t="shared" si="16"/>
        <v>42045</v>
      </c>
      <c r="FO17" s="56">
        <f t="shared" si="5"/>
        <v>42045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42045</v>
      </c>
      <c r="FX17" s="56">
        <f t="shared" si="7"/>
        <v>42045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42046</v>
      </c>
      <c r="C18" s="56">
        <f t="shared" si="0"/>
        <v>42046</v>
      </c>
      <c r="D18" s="68"/>
      <c r="E18" s="68"/>
      <c r="F18" s="68"/>
      <c r="G18" s="68"/>
      <c r="H18" s="69">
        <f t="shared" si="13"/>
        <v>0</v>
      </c>
      <c r="K18" s="67">
        <f t="shared" si="14"/>
        <v>42046</v>
      </c>
      <c r="L18" s="56">
        <f t="shared" si="1"/>
        <v>42046</v>
      </c>
      <c r="M18" s="68"/>
      <c r="N18" s="68"/>
      <c r="O18" s="68"/>
      <c r="P18" s="68"/>
      <c r="Q18" s="69">
        <f t="shared" si="2"/>
        <v>0</v>
      </c>
      <c r="T18" s="67">
        <f t="shared" si="15"/>
        <v>42046</v>
      </c>
      <c r="U18" s="56">
        <f t="shared" si="3"/>
        <v>42046</v>
      </c>
      <c r="V18" s="68"/>
      <c r="W18" s="68"/>
      <c r="X18" s="68"/>
      <c r="Y18" s="68"/>
      <c r="Z18" s="69">
        <f t="shared" si="4"/>
        <v>0</v>
      </c>
      <c r="FN18" s="67">
        <f t="shared" si="16"/>
        <v>42046</v>
      </c>
      <c r="FO18" s="56">
        <f t="shared" si="5"/>
        <v>42046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42046</v>
      </c>
      <c r="FX18" s="56">
        <f t="shared" si="7"/>
        <v>42046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42047</v>
      </c>
      <c r="C19" s="56">
        <f t="shared" si="0"/>
        <v>42047</v>
      </c>
      <c r="D19" s="68"/>
      <c r="E19" s="68"/>
      <c r="F19" s="68"/>
      <c r="G19" s="68"/>
      <c r="H19" s="69">
        <f t="shared" si="13"/>
        <v>0</v>
      </c>
      <c r="K19" s="67">
        <f t="shared" si="14"/>
        <v>42047</v>
      </c>
      <c r="L19" s="56">
        <f t="shared" si="1"/>
        <v>42047</v>
      </c>
      <c r="M19" s="68"/>
      <c r="N19" s="68"/>
      <c r="O19" s="68"/>
      <c r="P19" s="68"/>
      <c r="Q19" s="69">
        <f t="shared" si="2"/>
        <v>0</v>
      </c>
      <c r="T19" s="67">
        <f t="shared" si="15"/>
        <v>42047</v>
      </c>
      <c r="U19" s="56">
        <f t="shared" si="3"/>
        <v>42047</v>
      </c>
      <c r="V19" s="68"/>
      <c r="W19" s="68"/>
      <c r="X19" s="68"/>
      <c r="Y19" s="68"/>
      <c r="Z19" s="69">
        <f t="shared" si="4"/>
        <v>0</v>
      </c>
      <c r="FN19" s="67">
        <f t="shared" si="16"/>
        <v>42047</v>
      </c>
      <c r="FO19" s="56">
        <f t="shared" si="5"/>
        <v>42047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42047</v>
      </c>
      <c r="FX19" s="56">
        <f t="shared" si="7"/>
        <v>42047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42048</v>
      </c>
      <c r="C20" s="56">
        <f t="shared" si="0"/>
        <v>42048</v>
      </c>
      <c r="D20" s="68"/>
      <c r="E20" s="68"/>
      <c r="F20" s="68"/>
      <c r="G20" s="68"/>
      <c r="H20" s="69">
        <f t="shared" si="13"/>
        <v>0</v>
      </c>
      <c r="K20" s="67">
        <f t="shared" si="14"/>
        <v>42048</v>
      </c>
      <c r="L20" s="56">
        <f t="shared" si="1"/>
        <v>42048</v>
      </c>
      <c r="M20" s="68"/>
      <c r="N20" s="68"/>
      <c r="O20" s="68"/>
      <c r="P20" s="68"/>
      <c r="Q20" s="69">
        <f t="shared" si="2"/>
        <v>0</v>
      </c>
      <c r="T20" s="67">
        <f t="shared" si="15"/>
        <v>42048</v>
      </c>
      <c r="U20" s="56">
        <f t="shared" si="3"/>
        <v>42048</v>
      </c>
      <c r="V20" s="68"/>
      <c r="W20" s="68"/>
      <c r="X20" s="68"/>
      <c r="Y20" s="68"/>
      <c r="Z20" s="69">
        <f t="shared" si="4"/>
        <v>0</v>
      </c>
      <c r="FN20" s="67">
        <f t="shared" si="16"/>
        <v>42048</v>
      </c>
      <c r="FO20" s="56">
        <f t="shared" si="5"/>
        <v>42048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42048</v>
      </c>
      <c r="FX20" s="56">
        <f t="shared" si="7"/>
        <v>42048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42049</v>
      </c>
      <c r="C21" s="56">
        <f t="shared" si="0"/>
        <v>42049</v>
      </c>
      <c r="D21" s="68"/>
      <c r="E21" s="68"/>
      <c r="F21" s="68"/>
      <c r="G21" s="68"/>
      <c r="H21" s="69">
        <f t="shared" si="13"/>
        <v>0</v>
      </c>
      <c r="K21" s="67">
        <f t="shared" si="14"/>
        <v>42049</v>
      </c>
      <c r="L21" s="56">
        <f t="shared" si="1"/>
        <v>42049</v>
      </c>
      <c r="M21" s="68"/>
      <c r="N21" s="68"/>
      <c r="O21" s="68"/>
      <c r="P21" s="68"/>
      <c r="Q21" s="69">
        <f t="shared" si="2"/>
        <v>0</v>
      </c>
      <c r="T21" s="67">
        <f t="shared" si="15"/>
        <v>42049</v>
      </c>
      <c r="U21" s="56">
        <f t="shared" si="3"/>
        <v>42049</v>
      </c>
      <c r="V21" s="68"/>
      <c r="W21" s="68"/>
      <c r="X21" s="68"/>
      <c r="Y21" s="68"/>
      <c r="Z21" s="69">
        <f t="shared" si="4"/>
        <v>0</v>
      </c>
      <c r="FN21" s="67">
        <f t="shared" si="16"/>
        <v>42049</v>
      </c>
      <c r="FO21" s="56">
        <f t="shared" si="5"/>
        <v>42049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42049</v>
      </c>
      <c r="FX21" s="56">
        <f t="shared" si="7"/>
        <v>42049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42050</v>
      </c>
      <c r="C22" s="56">
        <f t="shared" si="0"/>
        <v>42050</v>
      </c>
      <c r="D22" s="68"/>
      <c r="E22" s="68"/>
      <c r="F22" s="68"/>
      <c r="G22" s="68"/>
      <c r="H22" s="69">
        <f t="shared" si="13"/>
        <v>0</v>
      </c>
      <c r="K22" s="67">
        <f t="shared" si="14"/>
        <v>42050</v>
      </c>
      <c r="L22" s="56">
        <f t="shared" si="1"/>
        <v>42050</v>
      </c>
      <c r="M22" s="68"/>
      <c r="N22" s="68"/>
      <c r="O22" s="68"/>
      <c r="P22" s="68"/>
      <c r="Q22" s="69">
        <f t="shared" si="2"/>
        <v>0</v>
      </c>
      <c r="T22" s="67">
        <f t="shared" si="15"/>
        <v>42050</v>
      </c>
      <c r="U22" s="56">
        <f t="shared" si="3"/>
        <v>42050</v>
      </c>
      <c r="V22" s="68"/>
      <c r="W22" s="68"/>
      <c r="X22" s="68"/>
      <c r="Y22" s="68"/>
      <c r="Z22" s="69">
        <f t="shared" si="4"/>
        <v>0</v>
      </c>
      <c r="FN22" s="67">
        <f t="shared" si="16"/>
        <v>42050</v>
      </c>
      <c r="FO22" s="56">
        <f t="shared" si="5"/>
        <v>42050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42050</v>
      </c>
      <c r="FX22" s="56">
        <f t="shared" si="7"/>
        <v>42050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42051</v>
      </c>
      <c r="C23" s="56">
        <f t="shared" si="0"/>
        <v>42051</v>
      </c>
      <c r="D23" s="68"/>
      <c r="E23" s="68"/>
      <c r="F23" s="68"/>
      <c r="G23" s="68"/>
      <c r="H23" s="69">
        <f t="shared" si="13"/>
        <v>0</v>
      </c>
      <c r="K23" s="67">
        <f t="shared" si="14"/>
        <v>42051</v>
      </c>
      <c r="L23" s="56">
        <f t="shared" si="1"/>
        <v>42051</v>
      </c>
      <c r="M23" s="68"/>
      <c r="N23" s="68"/>
      <c r="O23" s="68"/>
      <c r="P23" s="68"/>
      <c r="Q23" s="69">
        <f t="shared" si="2"/>
        <v>0</v>
      </c>
      <c r="T23" s="67">
        <f t="shared" si="15"/>
        <v>42051</v>
      </c>
      <c r="U23" s="56">
        <f t="shared" si="3"/>
        <v>42051</v>
      </c>
      <c r="V23" s="68"/>
      <c r="W23" s="68"/>
      <c r="X23" s="68"/>
      <c r="Y23" s="68"/>
      <c r="Z23" s="69">
        <f t="shared" si="4"/>
        <v>0</v>
      </c>
      <c r="FN23" s="67">
        <f t="shared" si="16"/>
        <v>42051</v>
      </c>
      <c r="FO23" s="56">
        <f t="shared" si="5"/>
        <v>42051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42051</v>
      </c>
      <c r="FX23" s="56">
        <f t="shared" si="7"/>
        <v>42051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42052</v>
      </c>
      <c r="C24" s="56">
        <f t="shared" si="0"/>
        <v>42052</v>
      </c>
      <c r="D24" s="68"/>
      <c r="E24" s="68"/>
      <c r="F24" s="68"/>
      <c r="G24" s="68"/>
      <c r="H24" s="69">
        <f t="shared" si="13"/>
        <v>0</v>
      </c>
      <c r="K24" s="67">
        <f t="shared" si="14"/>
        <v>42052</v>
      </c>
      <c r="L24" s="56">
        <f t="shared" si="1"/>
        <v>42052</v>
      </c>
      <c r="M24" s="68"/>
      <c r="N24" s="68"/>
      <c r="O24" s="68"/>
      <c r="P24" s="68"/>
      <c r="Q24" s="69">
        <f t="shared" si="2"/>
        <v>0</v>
      </c>
      <c r="T24" s="67">
        <f t="shared" si="15"/>
        <v>42052</v>
      </c>
      <c r="U24" s="56">
        <f t="shared" si="3"/>
        <v>42052</v>
      </c>
      <c r="V24" s="68"/>
      <c r="W24" s="68"/>
      <c r="X24" s="68"/>
      <c r="Y24" s="68"/>
      <c r="Z24" s="69">
        <f t="shared" si="4"/>
        <v>0</v>
      </c>
      <c r="FN24" s="67">
        <f t="shared" si="16"/>
        <v>42052</v>
      </c>
      <c r="FO24" s="56">
        <f t="shared" si="5"/>
        <v>42052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42052</v>
      </c>
      <c r="FX24" s="56">
        <f t="shared" si="7"/>
        <v>42052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42053</v>
      </c>
      <c r="C25" s="56">
        <f t="shared" si="0"/>
        <v>42053</v>
      </c>
      <c r="D25" s="68"/>
      <c r="E25" s="68"/>
      <c r="F25" s="68"/>
      <c r="G25" s="68"/>
      <c r="H25" s="69">
        <f t="shared" si="13"/>
        <v>0</v>
      </c>
      <c r="K25" s="67">
        <f t="shared" si="14"/>
        <v>42053</v>
      </c>
      <c r="L25" s="56">
        <f t="shared" si="1"/>
        <v>42053</v>
      </c>
      <c r="M25" s="68"/>
      <c r="N25" s="68"/>
      <c r="O25" s="68"/>
      <c r="P25" s="68"/>
      <c r="Q25" s="69">
        <f t="shared" si="2"/>
        <v>0</v>
      </c>
      <c r="T25" s="67">
        <f t="shared" si="15"/>
        <v>42053</v>
      </c>
      <c r="U25" s="56">
        <f t="shared" si="3"/>
        <v>42053</v>
      </c>
      <c r="V25" s="68"/>
      <c r="W25" s="68"/>
      <c r="X25" s="68"/>
      <c r="Y25" s="68"/>
      <c r="Z25" s="69">
        <f t="shared" si="4"/>
        <v>0</v>
      </c>
      <c r="FN25" s="67">
        <f t="shared" si="16"/>
        <v>42053</v>
      </c>
      <c r="FO25" s="56">
        <f t="shared" si="5"/>
        <v>42053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42053</v>
      </c>
      <c r="FX25" s="56">
        <f t="shared" si="7"/>
        <v>42053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42054</v>
      </c>
      <c r="C26" s="56">
        <f t="shared" si="0"/>
        <v>42054</v>
      </c>
      <c r="D26" s="68"/>
      <c r="E26" s="68"/>
      <c r="F26" s="68"/>
      <c r="G26" s="68"/>
      <c r="H26" s="69">
        <f t="shared" si="13"/>
        <v>0</v>
      </c>
      <c r="K26" s="67">
        <f t="shared" si="14"/>
        <v>42054</v>
      </c>
      <c r="L26" s="56">
        <f t="shared" si="1"/>
        <v>42054</v>
      </c>
      <c r="M26" s="68"/>
      <c r="N26" s="68"/>
      <c r="O26" s="68"/>
      <c r="P26" s="68"/>
      <c r="Q26" s="69">
        <f t="shared" si="2"/>
        <v>0</v>
      </c>
      <c r="T26" s="67">
        <f t="shared" si="15"/>
        <v>42054</v>
      </c>
      <c r="U26" s="56">
        <f t="shared" si="3"/>
        <v>42054</v>
      </c>
      <c r="V26" s="68"/>
      <c r="W26" s="68"/>
      <c r="X26" s="68"/>
      <c r="Y26" s="68"/>
      <c r="Z26" s="69">
        <f t="shared" si="4"/>
        <v>0</v>
      </c>
      <c r="FN26" s="67">
        <f t="shared" si="16"/>
        <v>42054</v>
      </c>
      <c r="FO26" s="56">
        <f t="shared" si="5"/>
        <v>42054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42054</v>
      </c>
      <c r="FX26" s="56">
        <f t="shared" si="7"/>
        <v>42054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42055</v>
      </c>
      <c r="C27" s="56">
        <f t="shared" si="0"/>
        <v>42055</v>
      </c>
      <c r="D27" s="68"/>
      <c r="E27" s="68"/>
      <c r="F27" s="68"/>
      <c r="G27" s="68"/>
      <c r="H27" s="69">
        <f t="shared" si="13"/>
        <v>0</v>
      </c>
      <c r="K27" s="67">
        <f t="shared" si="14"/>
        <v>42055</v>
      </c>
      <c r="L27" s="56">
        <f t="shared" si="1"/>
        <v>42055</v>
      </c>
      <c r="M27" s="68"/>
      <c r="N27" s="68"/>
      <c r="O27" s="68"/>
      <c r="P27" s="68"/>
      <c r="Q27" s="69">
        <f t="shared" si="2"/>
        <v>0</v>
      </c>
      <c r="T27" s="67">
        <f t="shared" si="15"/>
        <v>42055</v>
      </c>
      <c r="U27" s="56">
        <f t="shared" si="3"/>
        <v>42055</v>
      </c>
      <c r="V27" s="68"/>
      <c r="W27" s="68"/>
      <c r="X27" s="68"/>
      <c r="Y27" s="68"/>
      <c r="Z27" s="69">
        <f t="shared" si="4"/>
        <v>0</v>
      </c>
      <c r="FN27" s="67">
        <f t="shared" si="16"/>
        <v>42055</v>
      </c>
      <c r="FO27" s="56">
        <f t="shared" si="5"/>
        <v>42055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42055</v>
      </c>
      <c r="FX27" s="56">
        <f t="shared" si="7"/>
        <v>42055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42056</v>
      </c>
      <c r="C28" s="56">
        <f t="shared" si="0"/>
        <v>42056</v>
      </c>
      <c r="D28" s="68"/>
      <c r="E28" s="68"/>
      <c r="F28" s="68"/>
      <c r="G28" s="68"/>
      <c r="H28" s="69">
        <f t="shared" si="13"/>
        <v>0</v>
      </c>
      <c r="K28" s="67">
        <f t="shared" si="14"/>
        <v>42056</v>
      </c>
      <c r="L28" s="56">
        <f t="shared" si="1"/>
        <v>42056</v>
      </c>
      <c r="M28" s="68"/>
      <c r="N28" s="68"/>
      <c r="O28" s="68"/>
      <c r="P28" s="68"/>
      <c r="Q28" s="69">
        <f t="shared" si="2"/>
        <v>0</v>
      </c>
      <c r="T28" s="67">
        <f t="shared" si="15"/>
        <v>42056</v>
      </c>
      <c r="U28" s="56">
        <f t="shared" si="3"/>
        <v>42056</v>
      </c>
      <c r="V28" s="68"/>
      <c r="W28" s="68"/>
      <c r="X28" s="68"/>
      <c r="Y28" s="68"/>
      <c r="Z28" s="69">
        <f t="shared" si="4"/>
        <v>0</v>
      </c>
      <c r="FN28" s="67">
        <f t="shared" si="16"/>
        <v>42056</v>
      </c>
      <c r="FO28" s="56">
        <f t="shared" si="5"/>
        <v>42056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42056</v>
      </c>
      <c r="FX28" s="56">
        <f t="shared" si="7"/>
        <v>42056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42057</v>
      </c>
      <c r="C29" s="56">
        <f t="shared" si="0"/>
        <v>42057</v>
      </c>
      <c r="D29" s="68"/>
      <c r="E29" s="68"/>
      <c r="F29" s="68"/>
      <c r="G29" s="68"/>
      <c r="H29" s="69">
        <f t="shared" si="13"/>
        <v>0</v>
      </c>
      <c r="K29" s="67">
        <f t="shared" si="14"/>
        <v>42057</v>
      </c>
      <c r="L29" s="56">
        <f t="shared" si="1"/>
        <v>42057</v>
      </c>
      <c r="M29" s="68"/>
      <c r="N29" s="68"/>
      <c r="O29" s="68"/>
      <c r="P29" s="68"/>
      <c r="Q29" s="69">
        <f t="shared" si="2"/>
        <v>0</v>
      </c>
      <c r="T29" s="67">
        <f t="shared" si="15"/>
        <v>42057</v>
      </c>
      <c r="U29" s="56">
        <f t="shared" si="3"/>
        <v>42057</v>
      </c>
      <c r="V29" s="68"/>
      <c r="W29" s="68"/>
      <c r="X29" s="68"/>
      <c r="Y29" s="68"/>
      <c r="Z29" s="69">
        <f t="shared" si="4"/>
        <v>0</v>
      </c>
      <c r="FN29" s="67">
        <f t="shared" si="16"/>
        <v>42057</v>
      </c>
      <c r="FO29" s="56">
        <f t="shared" si="5"/>
        <v>42057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42057</v>
      </c>
      <c r="FX29" s="56">
        <f t="shared" si="7"/>
        <v>42057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42058</v>
      </c>
      <c r="C30" s="56">
        <f t="shared" si="0"/>
        <v>42058</v>
      </c>
      <c r="D30" s="68"/>
      <c r="E30" s="68"/>
      <c r="F30" s="68"/>
      <c r="G30" s="68"/>
      <c r="H30" s="69">
        <f t="shared" si="13"/>
        <v>0</v>
      </c>
      <c r="K30" s="67">
        <f t="shared" si="14"/>
        <v>42058</v>
      </c>
      <c r="L30" s="56">
        <f t="shared" si="1"/>
        <v>42058</v>
      </c>
      <c r="M30" s="68"/>
      <c r="N30" s="68"/>
      <c r="O30" s="68"/>
      <c r="P30" s="68"/>
      <c r="Q30" s="69">
        <f t="shared" si="2"/>
        <v>0</v>
      </c>
      <c r="T30" s="67">
        <f t="shared" si="15"/>
        <v>42058</v>
      </c>
      <c r="U30" s="56">
        <f t="shared" si="3"/>
        <v>42058</v>
      </c>
      <c r="V30" s="68"/>
      <c r="W30" s="68"/>
      <c r="X30" s="68"/>
      <c r="Y30" s="68"/>
      <c r="Z30" s="69">
        <f t="shared" si="4"/>
        <v>0</v>
      </c>
      <c r="FN30" s="67">
        <f t="shared" si="16"/>
        <v>42058</v>
      </c>
      <c r="FO30" s="56">
        <f t="shared" si="5"/>
        <v>42058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42058</v>
      </c>
      <c r="FX30" s="56">
        <f t="shared" si="7"/>
        <v>42058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42059</v>
      </c>
      <c r="C31" s="56">
        <f t="shared" si="0"/>
        <v>42059</v>
      </c>
      <c r="D31" s="68"/>
      <c r="E31" s="68"/>
      <c r="F31" s="68"/>
      <c r="G31" s="68"/>
      <c r="H31" s="69">
        <f t="shared" si="13"/>
        <v>0</v>
      </c>
      <c r="K31" s="67">
        <f t="shared" si="14"/>
        <v>42059</v>
      </c>
      <c r="L31" s="56">
        <f t="shared" si="1"/>
        <v>42059</v>
      </c>
      <c r="M31" s="68"/>
      <c r="N31" s="68"/>
      <c r="O31" s="68"/>
      <c r="P31" s="68"/>
      <c r="Q31" s="69">
        <f>SUM(N31-M31,P31-O31)</f>
        <v>0</v>
      </c>
      <c r="T31" s="67">
        <f t="shared" si="15"/>
        <v>42059</v>
      </c>
      <c r="U31" s="56">
        <f t="shared" si="3"/>
        <v>42059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42059</v>
      </c>
      <c r="FO31" s="56">
        <f t="shared" si="5"/>
        <v>42059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42059</v>
      </c>
      <c r="FX31" s="56">
        <f t="shared" si="7"/>
        <v>42059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42060</v>
      </c>
      <c r="C32" s="56">
        <f t="shared" si="0"/>
        <v>42060</v>
      </c>
      <c r="D32" s="68"/>
      <c r="E32" s="68"/>
      <c r="F32" s="68"/>
      <c r="G32" s="68"/>
      <c r="H32" s="69">
        <f t="shared" si="13"/>
        <v>0</v>
      </c>
      <c r="K32" s="67">
        <f t="shared" si="14"/>
        <v>42060</v>
      </c>
      <c r="L32" s="56">
        <f t="shared" si="1"/>
        <v>42060</v>
      </c>
      <c r="M32" s="68"/>
      <c r="N32" s="68"/>
      <c r="O32" s="68"/>
      <c r="P32" s="68"/>
      <c r="Q32" s="69">
        <f t="shared" si="2"/>
        <v>0</v>
      </c>
      <c r="T32" s="67">
        <f t="shared" si="15"/>
        <v>42060</v>
      </c>
      <c r="U32" s="56">
        <f t="shared" si="3"/>
        <v>42060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42060</v>
      </c>
      <c r="FO32" s="56">
        <f t="shared" si="5"/>
        <v>42060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42060</v>
      </c>
      <c r="FX32" s="56">
        <f t="shared" si="7"/>
        <v>42060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42061</v>
      </c>
      <c r="C33" s="56">
        <f t="shared" si="0"/>
        <v>42061</v>
      </c>
      <c r="D33" s="68"/>
      <c r="E33" s="68"/>
      <c r="F33" s="68"/>
      <c r="G33" s="68"/>
      <c r="H33" s="69">
        <f t="shared" si="13"/>
        <v>0</v>
      </c>
      <c r="K33" s="67">
        <f>K32+1</f>
        <v>42061</v>
      </c>
      <c r="L33" s="56">
        <f t="shared" si="1"/>
        <v>42061</v>
      </c>
      <c r="M33" s="68"/>
      <c r="N33" s="68"/>
      <c r="O33" s="68"/>
      <c r="P33" s="68"/>
      <c r="Q33" s="69">
        <f t="shared" si="2"/>
        <v>0</v>
      </c>
      <c r="T33" s="67">
        <f>T32+1</f>
        <v>42061</v>
      </c>
      <c r="U33" s="56">
        <f t="shared" si="3"/>
        <v>42061</v>
      </c>
      <c r="V33" s="68"/>
      <c r="W33" s="68"/>
      <c r="X33" s="68"/>
      <c r="Y33" s="68"/>
      <c r="Z33" s="69">
        <f t="shared" si="18"/>
        <v>0</v>
      </c>
      <c r="FN33" s="67">
        <f>FN32+1</f>
        <v>42061</v>
      </c>
      <c r="FO33" s="56">
        <f t="shared" si="5"/>
        <v>42061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42061</v>
      </c>
      <c r="FX33" s="56">
        <f t="shared" si="7"/>
        <v>42061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42062</v>
      </c>
      <c r="C34" s="56">
        <f t="shared" si="0"/>
        <v>42062</v>
      </c>
      <c r="D34" s="68"/>
      <c r="E34" s="68"/>
      <c r="F34" s="68"/>
      <c r="G34" s="68"/>
      <c r="H34" s="69">
        <f>SUM(E34-D34,G34-F34)</f>
        <v>0</v>
      </c>
      <c r="K34" s="67">
        <f>K33+1</f>
        <v>42062</v>
      </c>
      <c r="L34" s="56">
        <f t="shared" si="1"/>
        <v>42062</v>
      </c>
      <c r="M34" s="68"/>
      <c r="N34" s="68"/>
      <c r="O34" s="68"/>
      <c r="P34" s="68"/>
      <c r="Q34" s="69">
        <f t="shared" si="2"/>
        <v>0</v>
      </c>
      <c r="T34" s="67">
        <f>T33+1</f>
        <v>42062</v>
      </c>
      <c r="U34" s="56">
        <f t="shared" si="3"/>
        <v>42062</v>
      </c>
      <c r="V34" s="68"/>
      <c r="W34" s="68"/>
      <c r="X34" s="68"/>
      <c r="Y34" s="68"/>
      <c r="Z34" s="69">
        <f t="shared" si="18"/>
        <v>0</v>
      </c>
      <c r="FN34" s="67">
        <f>FN33+1</f>
        <v>42062</v>
      </c>
      <c r="FO34" s="56">
        <f t="shared" si="5"/>
        <v>42062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42062</v>
      </c>
      <c r="FX34" s="56">
        <f t="shared" si="7"/>
        <v>42062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42063</v>
      </c>
      <c r="C35" s="56">
        <f t="shared" si="0"/>
        <v>42063</v>
      </c>
      <c r="D35" s="68"/>
      <c r="E35" s="68"/>
      <c r="F35" s="68"/>
      <c r="G35" s="68"/>
      <c r="H35" s="69">
        <f t="shared" si="13"/>
        <v>0</v>
      </c>
      <c r="K35" s="67">
        <f>K34+1</f>
        <v>42063</v>
      </c>
      <c r="L35" s="56">
        <f t="shared" si="1"/>
        <v>42063</v>
      </c>
      <c r="M35" s="68"/>
      <c r="N35" s="68"/>
      <c r="O35" s="68"/>
      <c r="P35" s="68"/>
      <c r="Q35" s="69">
        <f t="shared" si="2"/>
        <v>0</v>
      </c>
      <c r="T35" s="67">
        <f>T34+1</f>
        <v>42063</v>
      </c>
      <c r="U35" s="56">
        <f t="shared" si="3"/>
        <v>42063</v>
      </c>
      <c r="V35" s="68"/>
      <c r="W35" s="68"/>
      <c r="X35" s="68"/>
      <c r="Y35" s="68"/>
      <c r="Z35" s="69">
        <f t="shared" si="18"/>
        <v>0</v>
      </c>
      <c r="FN35" s="67">
        <f>FN34+1</f>
        <v>42063</v>
      </c>
      <c r="FO35" s="56">
        <f t="shared" si="5"/>
        <v>42063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42063</v>
      </c>
      <c r="FX35" s="56">
        <f t="shared" si="7"/>
        <v>42063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 t="str">
        <f>IF(MONTH($B$35+1)=MONTH($B$35),$B$35+1,"")</f>
        <v/>
      </c>
      <c r="C36" s="56" t="str">
        <f>IF(B36="","",C35+1)</f>
        <v/>
      </c>
      <c r="D36" s="68"/>
      <c r="E36" s="68"/>
      <c r="F36" s="68"/>
      <c r="G36" s="68"/>
      <c r="H36" s="69">
        <f t="shared" si="13"/>
        <v>0</v>
      </c>
      <c r="K36" s="67" t="str">
        <f>IF(MONTH($B$35+1)=MONTH($B$35),$B$35+1,"")</f>
        <v/>
      </c>
      <c r="L36" s="56" t="str">
        <f t="shared" si="1"/>
        <v/>
      </c>
      <c r="M36" s="68"/>
      <c r="N36" s="68"/>
      <c r="O36" s="68"/>
      <c r="P36" s="68"/>
      <c r="Q36" s="69">
        <f t="shared" si="2"/>
        <v>0</v>
      </c>
      <c r="T36" s="67" t="str">
        <f>IF(MONTH($B$35+1)=MONTH($B$35),$B$35+1,"")</f>
        <v/>
      </c>
      <c r="U36" s="56" t="str">
        <f t="shared" si="3"/>
        <v/>
      </c>
      <c r="V36" s="68"/>
      <c r="W36" s="68"/>
      <c r="X36" s="68"/>
      <c r="Y36" s="68"/>
      <c r="Z36" s="69">
        <f t="shared" si="18"/>
        <v>0</v>
      </c>
      <c r="FN36" s="67" t="str">
        <f>IF(MONTH($B$35+1)=MONTH($B$35),$B$35+1,"")</f>
        <v/>
      </c>
      <c r="FO36" s="56" t="str">
        <f>IF(FN36="","",FO35+1)</f>
        <v/>
      </c>
      <c r="FP36" s="68"/>
      <c r="FQ36" s="68"/>
      <c r="FR36" s="68"/>
      <c r="FS36" s="68"/>
      <c r="FT36" s="69">
        <f>SUM(FQ36-FP36,FS36-FR36)</f>
        <v>0</v>
      </c>
      <c r="FW36" s="55" t="str">
        <f>IF(MONTH($B$35+1)=MONTH($B$35),$B$35+1,"")</f>
        <v/>
      </c>
      <c r="FX36" s="56" t="str">
        <f>IF(FW36="","",FX35+1)</f>
        <v/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 t="str">
        <f>IF(MONTH($B$35+2)=MONTH($B$35),$B$35+2,"")</f>
        <v/>
      </c>
      <c r="C37" s="56" t="str">
        <f>IF(B37="","",C36+1)</f>
        <v/>
      </c>
      <c r="D37" s="68"/>
      <c r="E37" s="68"/>
      <c r="F37" s="68"/>
      <c r="G37" s="68"/>
      <c r="H37" s="69">
        <f>SUM(E37-D37,G37-F37)</f>
        <v>0</v>
      </c>
      <c r="K37" s="67" t="str">
        <f>IF(MONTH($B$35+2)=MONTH($B$35),$B$35+2,"")</f>
        <v/>
      </c>
      <c r="L37" s="56" t="str">
        <f t="shared" si="1"/>
        <v/>
      </c>
      <c r="M37" s="68"/>
      <c r="N37" s="68"/>
      <c r="O37" s="68"/>
      <c r="P37" s="68"/>
      <c r="Q37" s="69">
        <f t="shared" si="2"/>
        <v>0</v>
      </c>
      <c r="T37" s="67" t="str">
        <f>IF(MONTH($B$35+2)=MONTH($B$35),$B$35+2,"")</f>
        <v/>
      </c>
      <c r="U37" s="56" t="str">
        <f t="shared" si="3"/>
        <v/>
      </c>
      <c r="V37" s="68"/>
      <c r="W37" s="68"/>
      <c r="X37" s="68"/>
      <c r="Y37" s="68"/>
      <c r="Z37" s="69">
        <f t="shared" si="18"/>
        <v>0</v>
      </c>
      <c r="FN37" s="67" t="str">
        <f>IF(MONTH($B$35+2)=MONTH($B$35),$B$35+2,"")</f>
        <v/>
      </c>
      <c r="FO37" s="56" t="str">
        <f>IF(FN37="","",FO36+1)</f>
        <v/>
      </c>
      <c r="FP37" s="68"/>
      <c r="FQ37" s="68"/>
      <c r="FR37" s="68"/>
      <c r="FS37" s="68"/>
      <c r="FT37" s="69">
        <f>SUM(FQ37-FP37,FS37-FR37)</f>
        <v>0</v>
      </c>
      <c r="FW37" s="55" t="str">
        <f>IF(MONTH($B$35+2)=MONTH($B$35),$B$35+2,"")</f>
        <v/>
      </c>
      <c r="FX37" s="56" t="str">
        <f>IF(FW37="","",FX36+1)</f>
        <v/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0.54166666666666663</v>
      </c>
      <c r="K39" s="10"/>
      <c r="L39" s="10"/>
      <c r="P39" s="13" t="s">
        <v>15</v>
      </c>
      <c r="Q39" s="27">
        <f>SUM(Q8:Q38)</f>
        <v>0.33333333333333331</v>
      </c>
      <c r="T39" s="10"/>
      <c r="U39" s="10"/>
      <c r="Y39" s="13" t="s">
        <v>15</v>
      </c>
      <c r="Z39" s="27">
        <f>SUM(Z8:Z38)</f>
        <v>0.29166666666666657</v>
      </c>
      <c r="FN39" s="10"/>
      <c r="FO39" s="10"/>
      <c r="FS39" s="61" t="s">
        <v>15</v>
      </c>
      <c r="FT39" s="62">
        <f>SUM(FT8:FT38)</f>
        <v>0.24999999999999994</v>
      </c>
      <c r="FY39" s="43">
        <f t="shared" si="8"/>
        <v>0.54166666666666663</v>
      </c>
      <c r="FZ39" s="43">
        <f t="shared" si="9"/>
        <v>0.33333333333333331</v>
      </c>
      <c r="GA39" s="43">
        <f t="shared" si="10"/>
        <v>0.29166666666666657</v>
      </c>
      <c r="GB39" s="43">
        <f t="shared" si="11"/>
        <v>0.24999999999999994</v>
      </c>
    </row>
  </sheetData>
  <conditionalFormatting sqref="FQ9:FR9">
    <cfRule type="expression" dxfId="220" priority="19" stopIfTrue="1">
      <formula>COUNTIF(Fériés,$B9)&gt;0</formula>
    </cfRule>
    <cfRule type="expression" dxfId="219" priority="20" stopIfTrue="1">
      <formula>WEEKDAY($B9,2)&gt;5</formula>
    </cfRule>
  </conditionalFormatting>
  <conditionalFormatting sqref="FN8:FT38">
    <cfRule type="expression" dxfId="218" priority="17" stopIfTrue="1">
      <formula>COUNTIF(Fériés,$B8)&gt;0</formula>
    </cfRule>
    <cfRule type="expression" dxfId="217" priority="18" stopIfTrue="1">
      <formula>WEEKDAY($B8,2)&gt;5</formula>
    </cfRule>
  </conditionalFormatting>
  <conditionalFormatting sqref="FX8:FX38">
    <cfRule type="expression" dxfId="216" priority="13" stopIfTrue="1">
      <formula>COUNTIF(Fériés,$B8)&gt;0</formula>
    </cfRule>
    <cfRule type="expression" dxfId="215" priority="14" stopIfTrue="1">
      <formula>WEEKDAY($B8,2)&gt;5</formula>
    </cfRule>
  </conditionalFormatting>
  <conditionalFormatting sqref="FW8:GB38">
    <cfRule type="expression" dxfId="214" priority="15" stopIfTrue="1">
      <formula>COUNTIF(Fériés,$B8)&gt;0</formula>
    </cfRule>
    <cfRule type="expression" dxfId="213" priority="16" stopIfTrue="1">
      <formula>WEEKDAY($B8,2)&gt;5</formula>
    </cfRule>
  </conditionalFormatting>
  <conditionalFormatting sqref="B8:H38">
    <cfRule type="expression" dxfId="212" priority="9" stopIfTrue="1">
      <formula>COUNTIF(Fériés,$B8)&gt;0</formula>
    </cfRule>
    <cfRule type="expression" dxfId="211" priority="10" stopIfTrue="1">
      <formula>WEEKDAY($B8,2)&gt;5</formula>
    </cfRule>
  </conditionalFormatting>
  <conditionalFormatting sqref="E9:F9">
    <cfRule type="expression" dxfId="210" priority="11" stopIfTrue="1">
      <formula>COUNTIF(Fériés,$B9)&gt;0</formula>
    </cfRule>
    <cfRule type="expression" dxfId="209" priority="12" stopIfTrue="1">
      <formula>WEEKDAY($B9,2)&gt;5</formula>
    </cfRule>
  </conditionalFormatting>
  <conditionalFormatting sqref="K8:Q38">
    <cfRule type="expression" dxfId="208" priority="5" stopIfTrue="1">
      <formula>COUNTIF(Fériés,$B8)&gt;0</formula>
    </cfRule>
    <cfRule type="expression" dxfId="207" priority="6" stopIfTrue="1">
      <formula>WEEKDAY($B8,2)&gt;5</formula>
    </cfRule>
  </conditionalFormatting>
  <conditionalFormatting sqref="N9:O9">
    <cfRule type="expression" dxfId="206" priority="7" stopIfTrue="1">
      <formula>COUNTIF(Fériés,$B9)&gt;0</formula>
    </cfRule>
    <cfRule type="expression" dxfId="205" priority="8" stopIfTrue="1">
      <formula>WEEKDAY($B9,2)&gt;5</formula>
    </cfRule>
  </conditionalFormatting>
  <conditionalFormatting sqref="T8:Z38">
    <cfRule type="expression" dxfId="204" priority="1" stopIfTrue="1">
      <formula>COUNTIF(Fériés,$B8)&gt;0</formula>
    </cfRule>
    <cfRule type="expression" dxfId="203" priority="2" stopIfTrue="1">
      <formula>WEEKDAY($B8,2)&gt;5</formula>
    </cfRule>
  </conditionalFormatting>
  <conditionalFormatting sqref="W9:X9">
    <cfRule type="expression" dxfId="202" priority="3" stopIfTrue="1">
      <formula>COUNTIF(Fériés,$B9)&gt;0</formula>
    </cfRule>
    <cfRule type="expression" dxfId="201" priority="4" stopIfTrue="1">
      <formula>WEEKDAY($B9,2)&gt;5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GB39"/>
  <sheetViews>
    <sheetView topLeftCell="K7" zoomScale="67" zoomScaleNormal="67" workbookViewId="0">
      <selection activeCell="A2" sqref="A2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32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Mars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42064</v>
      </c>
      <c r="C8" s="56">
        <f>B8</f>
        <v>42064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42064</v>
      </c>
      <c r="L8" s="56">
        <f>$C8</f>
        <v>42064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42064</v>
      </c>
      <c r="U8" s="56">
        <f>$C8</f>
        <v>42064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42064</v>
      </c>
      <c r="FO8" s="56">
        <f>FN8</f>
        <v>42064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42064</v>
      </c>
      <c r="FX8" s="54">
        <f>FW8</f>
        <v>42064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42065</v>
      </c>
      <c r="C9" s="56">
        <f t="shared" ref="C9:C35" si="0">B9</f>
        <v>42065</v>
      </c>
      <c r="D9" s="68"/>
      <c r="E9" s="68"/>
      <c r="F9" s="68"/>
      <c r="G9" s="68"/>
      <c r="H9" s="69">
        <f>SUM(E9-D9,G9-F9)</f>
        <v>0</v>
      </c>
      <c r="K9" s="67">
        <f>K8+1</f>
        <v>42065</v>
      </c>
      <c r="L9" s="56">
        <f t="shared" ref="L9:L38" si="1">$C9</f>
        <v>42065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42065</v>
      </c>
      <c r="U9" s="56">
        <f t="shared" ref="U9:U38" si="3">$C9</f>
        <v>42065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42065</v>
      </c>
      <c r="FO9" s="56">
        <f t="shared" ref="FO9:FO35" si="5">FN9</f>
        <v>42065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42065</v>
      </c>
      <c r="FX9" s="56">
        <f t="shared" ref="FX9:FX35" si="7">FW9</f>
        <v>42065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42066</v>
      </c>
      <c r="C10" s="56">
        <f t="shared" si="0"/>
        <v>42066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42066</v>
      </c>
      <c r="L10" s="56">
        <f t="shared" si="1"/>
        <v>42066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42066</v>
      </c>
      <c r="U10" s="56">
        <f t="shared" si="3"/>
        <v>42066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42066</v>
      </c>
      <c r="FO10" s="56">
        <f t="shared" si="5"/>
        <v>42066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42066</v>
      </c>
      <c r="FX10" s="56">
        <f t="shared" si="7"/>
        <v>42066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42067</v>
      </c>
      <c r="C11" s="56">
        <f t="shared" si="0"/>
        <v>42067</v>
      </c>
      <c r="D11" s="68"/>
      <c r="E11" s="68"/>
      <c r="F11" s="68"/>
      <c r="G11" s="68"/>
      <c r="H11" s="69">
        <f t="shared" si="13"/>
        <v>0</v>
      </c>
      <c r="K11" s="67">
        <f t="shared" si="14"/>
        <v>42067</v>
      </c>
      <c r="L11" s="56">
        <f t="shared" si="1"/>
        <v>42067</v>
      </c>
      <c r="M11" s="68"/>
      <c r="N11" s="68"/>
      <c r="O11" s="68"/>
      <c r="P11" s="68"/>
      <c r="Q11" s="69">
        <f t="shared" si="2"/>
        <v>0</v>
      </c>
      <c r="T11" s="67">
        <f t="shared" si="15"/>
        <v>42067</v>
      </c>
      <c r="U11" s="56">
        <f t="shared" si="3"/>
        <v>42067</v>
      </c>
      <c r="V11" s="68"/>
      <c r="W11" s="68"/>
      <c r="X11" s="68"/>
      <c r="Y11" s="68"/>
      <c r="Z11" s="69">
        <f t="shared" si="4"/>
        <v>0</v>
      </c>
      <c r="FN11" s="67">
        <f t="shared" si="16"/>
        <v>42067</v>
      </c>
      <c r="FO11" s="56">
        <f t="shared" si="5"/>
        <v>42067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42067</v>
      </c>
      <c r="FX11" s="56">
        <f t="shared" si="7"/>
        <v>42067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42068</v>
      </c>
      <c r="C12" s="56">
        <f t="shared" si="0"/>
        <v>42068</v>
      </c>
      <c r="D12" s="68">
        <v>0.29166666666666669</v>
      </c>
      <c r="E12" s="68">
        <v>0.5</v>
      </c>
      <c r="F12" s="68">
        <v>0.58333333333333337</v>
      </c>
      <c r="G12" s="68">
        <v>0.75</v>
      </c>
      <c r="H12" s="69">
        <f t="shared" si="13"/>
        <v>0.37499999999999994</v>
      </c>
      <c r="K12" s="67">
        <f t="shared" si="14"/>
        <v>42068</v>
      </c>
      <c r="L12" s="56">
        <f t="shared" si="1"/>
        <v>42068</v>
      </c>
      <c r="M12" s="68">
        <v>0.29166666666666669</v>
      </c>
      <c r="N12" s="68">
        <v>0.5</v>
      </c>
      <c r="O12" s="68">
        <v>0.58333333333333337</v>
      </c>
      <c r="P12" s="68">
        <v>0.70833333333333337</v>
      </c>
      <c r="Q12" s="69">
        <f t="shared" si="2"/>
        <v>0.33333333333333331</v>
      </c>
      <c r="T12" s="67">
        <f t="shared" si="15"/>
        <v>42068</v>
      </c>
      <c r="U12" s="56">
        <f t="shared" si="3"/>
        <v>42068</v>
      </c>
      <c r="V12" s="68">
        <v>0.29166666666666669</v>
      </c>
      <c r="W12" s="68">
        <v>0.5</v>
      </c>
      <c r="X12" s="68">
        <v>0.58333333333333337</v>
      </c>
      <c r="Y12" s="68">
        <v>0.66666666666666663</v>
      </c>
      <c r="Z12" s="69">
        <f t="shared" si="4"/>
        <v>0.29166666666666657</v>
      </c>
      <c r="FN12" s="67">
        <f t="shared" si="16"/>
        <v>42068</v>
      </c>
      <c r="FO12" s="56">
        <f t="shared" si="5"/>
        <v>42068</v>
      </c>
      <c r="FP12" s="68">
        <v>0.29166666666666669</v>
      </c>
      <c r="FQ12" s="68">
        <v>0.5</v>
      </c>
      <c r="FR12" s="68">
        <v>0.58333333333333337</v>
      </c>
      <c r="FS12" s="68">
        <v>0.625</v>
      </c>
      <c r="FT12" s="69">
        <f t="shared" si="17"/>
        <v>0.24999999999999994</v>
      </c>
      <c r="FW12" s="55">
        <f t="shared" si="6"/>
        <v>42068</v>
      </c>
      <c r="FX12" s="56">
        <f t="shared" si="7"/>
        <v>42068</v>
      </c>
      <c r="FY12" s="51">
        <f t="shared" si="8"/>
        <v>0.37499999999999994</v>
      </c>
      <c r="FZ12" s="45">
        <f t="shared" si="9"/>
        <v>0.33333333333333331</v>
      </c>
      <c r="GA12" s="45">
        <f t="shared" si="10"/>
        <v>0.29166666666666657</v>
      </c>
      <c r="GB12" s="45">
        <f t="shared" si="11"/>
        <v>0.24999999999999994</v>
      </c>
    </row>
    <row r="13" spans="1:184">
      <c r="B13" s="67">
        <f t="shared" si="12"/>
        <v>42069</v>
      </c>
      <c r="C13" s="56">
        <f t="shared" si="0"/>
        <v>42069</v>
      </c>
      <c r="D13" s="68"/>
      <c r="E13" s="68"/>
      <c r="F13" s="68"/>
      <c r="G13" s="68"/>
      <c r="H13" s="69">
        <f t="shared" si="13"/>
        <v>0</v>
      </c>
      <c r="K13" s="67">
        <f t="shared" si="14"/>
        <v>42069</v>
      </c>
      <c r="L13" s="56">
        <f t="shared" si="1"/>
        <v>42069</v>
      </c>
      <c r="M13" s="68"/>
      <c r="N13" s="68"/>
      <c r="O13" s="68"/>
      <c r="P13" s="68"/>
      <c r="Q13" s="69">
        <f t="shared" si="2"/>
        <v>0</v>
      </c>
      <c r="T13" s="67">
        <f t="shared" si="15"/>
        <v>42069</v>
      </c>
      <c r="U13" s="56">
        <f t="shared" si="3"/>
        <v>42069</v>
      </c>
      <c r="V13" s="68"/>
      <c r="W13" s="68"/>
      <c r="X13" s="68"/>
      <c r="Y13" s="68"/>
      <c r="Z13" s="69">
        <f t="shared" si="4"/>
        <v>0</v>
      </c>
      <c r="FN13" s="67">
        <f t="shared" si="16"/>
        <v>42069</v>
      </c>
      <c r="FO13" s="56">
        <f t="shared" si="5"/>
        <v>42069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42069</v>
      </c>
      <c r="FX13" s="56">
        <f t="shared" si="7"/>
        <v>42069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42070</v>
      </c>
      <c r="C14" s="56">
        <f t="shared" si="0"/>
        <v>42070</v>
      </c>
      <c r="D14" s="68"/>
      <c r="E14" s="68"/>
      <c r="F14" s="68"/>
      <c r="G14" s="68"/>
      <c r="H14" s="69">
        <f t="shared" si="13"/>
        <v>0</v>
      </c>
      <c r="K14" s="67">
        <f t="shared" si="14"/>
        <v>42070</v>
      </c>
      <c r="L14" s="56">
        <f t="shared" si="1"/>
        <v>42070</v>
      </c>
      <c r="M14" s="68"/>
      <c r="N14" s="68"/>
      <c r="O14" s="68"/>
      <c r="P14" s="68"/>
      <c r="Q14" s="69">
        <f t="shared" si="2"/>
        <v>0</v>
      </c>
      <c r="T14" s="67">
        <f t="shared" si="15"/>
        <v>42070</v>
      </c>
      <c r="U14" s="56">
        <f t="shared" si="3"/>
        <v>42070</v>
      </c>
      <c r="V14" s="68"/>
      <c r="W14" s="68"/>
      <c r="X14" s="68"/>
      <c r="Y14" s="68"/>
      <c r="Z14" s="69">
        <f t="shared" si="4"/>
        <v>0</v>
      </c>
      <c r="FN14" s="67">
        <f t="shared" si="16"/>
        <v>42070</v>
      </c>
      <c r="FO14" s="56">
        <f t="shared" si="5"/>
        <v>42070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42070</v>
      </c>
      <c r="FX14" s="56">
        <f t="shared" si="7"/>
        <v>42070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42071</v>
      </c>
      <c r="C15" s="56">
        <f t="shared" si="0"/>
        <v>42071</v>
      </c>
      <c r="D15" s="68"/>
      <c r="E15" s="68"/>
      <c r="F15" s="68"/>
      <c r="G15" s="68"/>
      <c r="H15" s="69">
        <f t="shared" si="13"/>
        <v>0</v>
      </c>
      <c r="K15" s="67">
        <f t="shared" si="14"/>
        <v>42071</v>
      </c>
      <c r="L15" s="56">
        <f t="shared" si="1"/>
        <v>42071</v>
      </c>
      <c r="M15" s="68"/>
      <c r="N15" s="68"/>
      <c r="O15" s="68"/>
      <c r="P15" s="68"/>
      <c r="Q15" s="69">
        <f t="shared" si="2"/>
        <v>0</v>
      </c>
      <c r="T15" s="67">
        <f t="shared" si="15"/>
        <v>42071</v>
      </c>
      <c r="U15" s="56">
        <f t="shared" si="3"/>
        <v>42071</v>
      </c>
      <c r="V15" s="68"/>
      <c r="W15" s="68"/>
      <c r="X15" s="68"/>
      <c r="Y15" s="68"/>
      <c r="Z15" s="69">
        <f t="shared" si="4"/>
        <v>0</v>
      </c>
      <c r="FN15" s="67">
        <f t="shared" si="16"/>
        <v>42071</v>
      </c>
      <c r="FO15" s="56">
        <f t="shared" si="5"/>
        <v>42071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42071</v>
      </c>
      <c r="FX15" s="56">
        <f t="shared" si="7"/>
        <v>42071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42072</v>
      </c>
      <c r="C16" s="56">
        <f t="shared" si="0"/>
        <v>42072</v>
      </c>
      <c r="D16" s="68"/>
      <c r="E16" s="68"/>
      <c r="F16" s="68"/>
      <c r="G16" s="68"/>
      <c r="H16" s="69">
        <f t="shared" si="13"/>
        <v>0</v>
      </c>
      <c r="K16" s="67">
        <f t="shared" si="14"/>
        <v>42072</v>
      </c>
      <c r="L16" s="56">
        <f t="shared" si="1"/>
        <v>42072</v>
      </c>
      <c r="M16" s="68"/>
      <c r="N16" s="68"/>
      <c r="O16" s="68"/>
      <c r="P16" s="68"/>
      <c r="Q16" s="69">
        <f t="shared" si="2"/>
        <v>0</v>
      </c>
      <c r="T16" s="67">
        <f t="shared" si="15"/>
        <v>42072</v>
      </c>
      <c r="U16" s="56">
        <f t="shared" si="3"/>
        <v>42072</v>
      </c>
      <c r="V16" s="68"/>
      <c r="W16" s="68"/>
      <c r="X16" s="68"/>
      <c r="Y16" s="68"/>
      <c r="Z16" s="69">
        <f t="shared" si="4"/>
        <v>0</v>
      </c>
      <c r="FN16" s="67">
        <f t="shared" si="16"/>
        <v>42072</v>
      </c>
      <c r="FO16" s="56">
        <f t="shared" si="5"/>
        <v>42072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42072</v>
      </c>
      <c r="FX16" s="56">
        <f t="shared" si="7"/>
        <v>42072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42073</v>
      </c>
      <c r="C17" s="56">
        <f t="shared" si="0"/>
        <v>42073</v>
      </c>
      <c r="D17" s="68"/>
      <c r="E17" s="68"/>
      <c r="F17" s="68"/>
      <c r="G17" s="68"/>
      <c r="H17" s="69">
        <f t="shared" si="13"/>
        <v>0</v>
      </c>
      <c r="K17" s="67">
        <f t="shared" si="14"/>
        <v>42073</v>
      </c>
      <c r="L17" s="56">
        <f t="shared" si="1"/>
        <v>42073</v>
      </c>
      <c r="M17" s="68"/>
      <c r="N17" s="68"/>
      <c r="O17" s="68"/>
      <c r="P17" s="68"/>
      <c r="Q17" s="69">
        <f t="shared" si="2"/>
        <v>0</v>
      </c>
      <c r="T17" s="67">
        <f t="shared" si="15"/>
        <v>42073</v>
      </c>
      <c r="U17" s="56">
        <f t="shared" si="3"/>
        <v>42073</v>
      </c>
      <c r="V17" s="68"/>
      <c r="W17" s="68"/>
      <c r="X17" s="68"/>
      <c r="Y17" s="68"/>
      <c r="Z17" s="69">
        <f t="shared" si="4"/>
        <v>0</v>
      </c>
      <c r="FN17" s="67">
        <f t="shared" si="16"/>
        <v>42073</v>
      </c>
      <c r="FO17" s="56">
        <f t="shared" si="5"/>
        <v>42073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42073</v>
      </c>
      <c r="FX17" s="56">
        <f t="shared" si="7"/>
        <v>42073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42074</v>
      </c>
      <c r="C18" s="56">
        <f t="shared" si="0"/>
        <v>42074</v>
      </c>
      <c r="D18" s="68"/>
      <c r="E18" s="68"/>
      <c r="F18" s="68"/>
      <c r="G18" s="68"/>
      <c r="H18" s="69">
        <f t="shared" si="13"/>
        <v>0</v>
      </c>
      <c r="K18" s="67">
        <f t="shared" si="14"/>
        <v>42074</v>
      </c>
      <c r="L18" s="56">
        <f t="shared" si="1"/>
        <v>42074</v>
      </c>
      <c r="M18" s="68"/>
      <c r="N18" s="68"/>
      <c r="O18" s="68"/>
      <c r="P18" s="68"/>
      <c r="Q18" s="69">
        <f t="shared" si="2"/>
        <v>0</v>
      </c>
      <c r="T18" s="67">
        <f t="shared" si="15"/>
        <v>42074</v>
      </c>
      <c r="U18" s="56">
        <f t="shared" si="3"/>
        <v>42074</v>
      </c>
      <c r="V18" s="68"/>
      <c r="W18" s="68"/>
      <c r="X18" s="68"/>
      <c r="Y18" s="68"/>
      <c r="Z18" s="69">
        <f t="shared" si="4"/>
        <v>0</v>
      </c>
      <c r="FN18" s="67">
        <f t="shared" si="16"/>
        <v>42074</v>
      </c>
      <c r="FO18" s="56">
        <f t="shared" si="5"/>
        <v>42074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42074</v>
      </c>
      <c r="FX18" s="56">
        <f t="shared" si="7"/>
        <v>42074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42075</v>
      </c>
      <c r="C19" s="56">
        <f t="shared" si="0"/>
        <v>42075</v>
      </c>
      <c r="D19" s="68"/>
      <c r="E19" s="68"/>
      <c r="F19" s="68"/>
      <c r="G19" s="68"/>
      <c r="H19" s="69">
        <f t="shared" si="13"/>
        <v>0</v>
      </c>
      <c r="K19" s="67">
        <f t="shared" si="14"/>
        <v>42075</v>
      </c>
      <c r="L19" s="56">
        <f t="shared" si="1"/>
        <v>42075</v>
      </c>
      <c r="M19" s="68"/>
      <c r="N19" s="68"/>
      <c r="O19" s="68"/>
      <c r="P19" s="68"/>
      <c r="Q19" s="69">
        <f t="shared" si="2"/>
        <v>0</v>
      </c>
      <c r="T19" s="67">
        <f t="shared" si="15"/>
        <v>42075</v>
      </c>
      <c r="U19" s="56">
        <f t="shared" si="3"/>
        <v>42075</v>
      </c>
      <c r="V19" s="68"/>
      <c r="W19" s="68"/>
      <c r="X19" s="68"/>
      <c r="Y19" s="68"/>
      <c r="Z19" s="69">
        <f t="shared" si="4"/>
        <v>0</v>
      </c>
      <c r="FN19" s="67">
        <f t="shared" si="16"/>
        <v>42075</v>
      </c>
      <c r="FO19" s="56">
        <f t="shared" si="5"/>
        <v>42075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42075</v>
      </c>
      <c r="FX19" s="56">
        <f t="shared" si="7"/>
        <v>42075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42076</v>
      </c>
      <c r="C20" s="56">
        <f t="shared" si="0"/>
        <v>42076</v>
      </c>
      <c r="D20" s="68"/>
      <c r="E20" s="68"/>
      <c r="F20" s="68"/>
      <c r="G20" s="68"/>
      <c r="H20" s="69">
        <f t="shared" si="13"/>
        <v>0</v>
      </c>
      <c r="K20" s="67">
        <f t="shared" si="14"/>
        <v>42076</v>
      </c>
      <c r="L20" s="56">
        <f t="shared" si="1"/>
        <v>42076</v>
      </c>
      <c r="M20" s="68"/>
      <c r="N20" s="68"/>
      <c r="O20" s="68"/>
      <c r="P20" s="68"/>
      <c r="Q20" s="69">
        <f t="shared" si="2"/>
        <v>0</v>
      </c>
      <c r="T20" s="67">
        <f t="shared" si="15"/>
        <v>42076</v>
      </c>
      <c r="U20" s="56">
        <f t="shared" si="3"/>
        <v>42076</v>
      </c>
      <c r="V20" s="68"/>
      <c r="W20" s="68"/>
      <c r="X20" s="68"/>
      <c r="Y20" s="68"/>
      <c r="Z20" s="69">
        <f t="shared" si="4"/>
        <v>0</v>
      </c>
      <c r="FN20" s="67">
        <f t="shared" si="16"/>
        <v>42076</v>
      </c>
      <c r="FO20" s="56">
        <f t="shared" si="5"/>
        <v>42076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42076</v>
      </c>
      <c r="FX20" s="56">
        <f t="shared" si="7"/>
        <v>42076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42077</v>
      </c>
      <c r="C21" s="56">
        <f t="shared" si="0"/>
        <v>42077</v>
      </c>
      <c r="D21" s="68"/>
      <c r="E21" s="68"/>
      <c r="F21" s="68"/>
      <c r="G21" s="68"/>
      <c r="H21" s="69">
        <f t="shared" si="13"/>
        <v>0</v>
      </c>
      <c r="K21" s="67">
        <f t="shared" si="14"/>
        <v>42077</v>
      </c>
      <c r="L21" s="56">
        <f t="shared" si="1"/>
        <v>42077</v>
      </c>
      <c r="M21" s="68"/>
      <c r="N21" s="68"/>
      <c r="O21" s="68"/>
      <c r="P21" s="68"/>
      <c r="Q21" s="69">
        <f t="shared" si="2"/>
        <v>0</v>
      </c>
      <c r="T21" s="67">
        <f t="shared" si="15"/>
        <v>42077</v>
      </c>
      <c r="U21" s="56">
        <f t="shared" si="3"/>
        <v>42077</v>
      </c>
      <c r="V21" s="68"/>
      <c r="W21" s="68"/>
      <c r="X21" s="68"/>
      <c r="Y21" s="68"/>
      <c r="Z21" s="69">
        <f t="shared" si="4"/>
        <v>0</v>
      </c>
      <c r="FN21" s="67">
        <f t="shared" si="16"/>
        <v>42077</v>
      </c>
      <c r="FO21" s="56">
        <f t="shared" si="5"/>
        <v>42077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42077</v>
      </c>
      <c r="FX21" s="56">
        <f t="shared" si="7"/>
        <v>42077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42078</v>
      </c>
      <c r="C22" s="56">
        <f t="shared" si="0"/>
        <v>42078</v>
      </c>
      <c r="D22" s="68"/>
      <c r="E22" s="68"/>
      <c r="F22" s="68"/>
      <c r="G22" s="68"/>
      <c r="H22" s="69">
        <f t="shared" si="13"/>
        <v>0</v>
      </c>
      <c r="K22" s="67">
        <f t="shared" si="14"/>
        <v>42078</v>
      </c>
      <c r="L22" s="56">
        <f t="shared" si="1"/>
        <v>42078</v>
      </c>
      <c r="M22" s="68"/>
      <c r="N22" s="68"/>
      <c r="O22" s="68"/>
      <c r="P22" s="68"/>
      <c r="Q22" s="69">
        <f t="shared" si="2"/>
        <v>0</v>
      </c>
      <c r="T22" s="67">
        <f t="shared" si="15"/>
        <v>42078</v>
      </c>
      <c r="U22" s="56">
        <f t="shared" si="3"/>
        <v>42078</v>
      </c>
      <c r="V22" s="68"/>
      <c r="W22" s="68"/>
      <c r="X22" s="68"/>
      <c r="Y22" s="68"/>
      <c r="Z22" s="69">
        <f t="shared" si="4"/>
        <v>0</v>
      </c>
      <c r="FN22" s="67">
        <f t="shared" si="16"/>
        <v>42078</v>
      </c>
      <c r="FO22" s="56">
        <f t="shared" si="5"/>
        <v>42078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42078</v>
      </c>
      <c r="FX22" s="56">
        <f t="shared" si="7"/>
        <v>42078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42079</v>
      </c>
      <c r="C23" s="56">
        <f t="shared" si="0"/>
        <v>42079</v>
      </c>
      <c r="D23" s="68"/>
      <c r="E23" s="68"/>
      <c r="F23" s="68"/>
      <c r="G23" s="68"/>
      <c r="H23" s="69">
        <f t="shared" si="13"/>
        <v>0</v>
      </c>
      <c r="K23" s="67">
        <f t="shared" si="14"/>
        <v>42079</v>
      </c>
      <c r="L23" s="56">
        <f t="shared" si="1"/>
        <v>42079</v>
      </c>
      <c r="M23" s="68"/>
      <c r="N23" s="68"/>
      <c r="O23" s="68"/>
      <c r="P23" s="68"/>
      <c r="Q23" s="69">
        <f t="shared" si="2"/>
        <v>0</v>
      </c>
      <c r="T23" s="67">
        <f t="shared" si="15"/>
        <v>42079</v>
      </c>
      <c r="U23" s="56">
        <f t="shared" si="3"/>
        <v>42079</v>
      </c>
      <c r="V23" s="68"/>
      <c r="W23" s="68"/>
      <c r="X23" s="68"/>
      <c r="Y23" s="68"/>
      <c r="Z23" s="69">
        <f t="shared" si="4"/>
        <v>0</v>
      </c>
      <c r="FN23" s="67">
        <f t="shared" si="16"/>
        <v>42079</v>
      </c>
      <c r="FO23" s="56">
        <f t="shared" si="5"/>
        <v>42079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42079</v>
      </c>
      <c r="FX23" s="56">
        <f t="shared" si="7"/>
        <v>42079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42080</v>
      </c>
      <c r="C24" s="56">
        <f t="shared" si="0"/>
        <v>42080</v>
      </c>
      <c r="D24" s="68"/>
      <c r="E24" s="68"/>
      <c r="F24" s="68"/>
      <c r="G24" s="68"/>
      <c r="H24" s="69">
        <f t="shared" si="13"/>
        <v>0</v>
      </c>
      <c r="K24" s="67">
        <f t="shared" si="14"/>
        <v>42080</v>
      </c>
      <c r="L24" s="56">
        <f t="shared" si="1"/>
        <v>42080</v>
      </c>
      <c r="M24" s="68"/>
      <c r="N24" s="68"/>
      <c r="O24" s="68"/>
      <c r="P24" s="68"/>
      <c r="Q24" s="69">
        <f t="shared" si="2"/>
        <v>0</v>
      </c>
      <c r="T24" s="67">
        <f t="shared" si="15"/>
        <v>42080</v>
      </c>
      <c r="U24" s="56">
        <f t="shared" si="3"/>
        <v>42080</v>
      </c>
      <c r="V24" s="68"/>
      <c r="W24" s="68"/>
      <c r="X24" s="68"/>
      <c r="Y24" s="68"/>
      <c r="Z24" s="69">
        <f t="shared" si="4"/>
        <v>0</v>
      </c>
      <c r="FN24" s="67">
        <f t="shared" si="16"/>
        <v>42080</v>
      </c>
      <c r="FO24" s="56">
        <f t="shared" si="5"/>
        <v>42080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42080</v>
      </c>
      <c r="FX24" s="56">
        <f t="shared" si="7"/>
        <v>42080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42081</v>
      </c>
      <c r="C25" s="56">
        <f t="shared" si="0"/>
        <v>42081</v>
      </c>
      <c r="D25" s="68"/>
      <c r="E25" s="68"/>
      <c r="F25" s="68"/>
      <c r="G25" s="68"/>
      <c r="H25" s="69">
        <f t="shared" si="13"/>
        <v>0</v>
      </c>
      <c r="K25" s="67">
        <f t="shared" si="14"/>
        <v>42081</v>
      </c>
      <c r="L25" s="56">
        <f t="shared" si="1"/>
        <v>42081</v>
      </c>
      <c r="M25" s="68"/>
      <c r="N25" s="68"/>
      <c r="O25" s="68"/>
      <c r="P25" s="68"/>
      <c r="Q25" s="69">
        <f t="shared" si="2"/>
        <v>0</v>
      </c>
      <c r="T25" s="67">
        <f t="shared" si="15"/>
        <v>42081</v>
      </c>
      <c r="U25" s="56">
        <f t="shared" si="3"/>
        <v>42081</v>
      </c>
      <c r="V25" s="68"/>
      <c r="W25" s="68"/>
      <c r="X25" s="68"/>
      <c r="Y25" s="68"/>
      <c r="Z25" s="69">
        <f t="shared" si="4"/>
        <v>0</v>
      </c>
      <c r="FN25" s="67">
        <f t="shared" si="16"/>
        <v>42081</v>
      </c>
      <c r="FO25" s="56">
        <f t="shared" si="5"/>
        <v>42081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42081</v>
      </c>
      <c r="FX25" s="56">
        <f t="shared" si="7"/>
        <v>42081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42082</v>
      </c>
      <c r="C26" s="56">
        <f t="shared" si="0"/>
        <v>42082</v>
      </c>
      <c r="D26" s="68"/>
      <c r="E26" s="68"/>
      <c r="F26" s="68"/>
      <c r="G26" s="68"/>
      <c r="H26" s="69">
        <f t="shared" si="13"/>
        <v>0</v>
      </c>
      <c r="K26" s="67">
        <f t="shared" si="14"/>
        <v>42082</v>
      </c>
      <c r="L26" s="56">
        <f t="shared" si="1"/>
        <v>42082</v>
      </c>
      <c r="M26" s="68"/>
      <c r="N26" s="68"/>
      <c r="O26" s="68"/>
      <c r="P26" s="68"/>
      <c r="Q26" s="69">
        <f t="shared" si="2"/>
        <v>0</v>
      </c>
      <c r="T26" s="67">
        <f t="shared" si="15"/>
        <v>42082</v>
      </c>
      <c r="U26" s="56">
        <f t="shared" si="3"/>
        <v>42082</v>
      </c>
      <c r="V26" s="68"/>
      <c r="W26" s="68"/>
      <c r="X26" s="68"/>
      <c r="Y26" s="68"/>
      <c r="Z26" s="69">
        <f t="shared" si="4"/>
        <v>0</v>
      </c>
      <c r="FN26" s="67">
        <f t="shared" si="16"/>
        <v>42082</v>
      </c>
      <c r="FO26" s="56">
        <f t="shared" si="5"/>
        <v>42082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42082</v>
      </c>
      <c r="FX26" s="56">
        <f t="shared" si="7"/>
        <v>42082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42083</v>
      </c>
      <c r="C27" s="56">
        <f t="shared" si="0"/>
        <v>42083</v>
      </c>
      <c r="D27" s="68"/>
      <c r="E27" s="68"/>
      <c r="F27" s="68"/>
      <c r="G27" s="68"/>
      <c r="H27" s="69">
        <f t="shared" si="13"/>
        <v>0</v>
      </c>
      <c r="K27" s="67">
        <f t="shared" si="14"/>
        <v>42083</v>
      </c>
      <c r="L27" s="56">
        <f t="shared" si="1"/>
        <v>42083</v>
      </c>
      <c r="M27" s="68"/>
      <c r="N27" s="68"/>
      <c r="O27" s="68"/>
      <c r="P27" s="68"/>
      <c r="Q27" s="69">
        <f t="shared" si="2"/>
        <v>0</v>
      </c>
      <c r="T27" s="67">
        <f t="shared" si="15"/>
        <v>42083</v>
      </c>
      <c r="U27" s="56">
        <f t="shared" si="3"/>
        <v>42083</v>
      </c>
      <c r="V27" s="68"/>
      <c r="W27" s="68"/>
      <c r="X27" s="68"/>
      <c r="Y27" s="68"/>
      <c r="Z27" s="69">
        <f t="shared" si="4"/>
        <v>0</v>
      </c>
      <c r="FN27" s="67">
        <f t="shared" si="16"/>
        <v>42083</v>
      </c>
      <c r="FO27" s="56">
        <f t="shared" si="5"/>
        <v>42083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42083</v>
      </c>
      <c r="FX27" s="56">
        <f t="shared" si="7"/>
        <v>42083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42084</v>
      </c>
      <c r="C28" s="56">
        <f t="shared" si="0"/>
        <v>42084</v>
      </c>
      <c r="D28" s="68"/>
      <c r="E28" s="68"/>
      <c r="F28" s="68"/>
      <c r="G28" s="68"/>
      <c r="H28" s="69">
        <f t="shared" si="13"/>
        <v>0</v>
      </c>
      <c r="K28" s="67">
        <f t="shared" si="14"/>
        <v>42084</v>
      </c>
      <c r="L28" s="56">
        <f t="shared" si="1"/>
        <v>42084</v>
      </c>
      <c r="M28" s="68"/>
      <c r="N28" s="68"/>
      <c r="O28" s="68"/>
      <c r="P28" s="68"/>
      <c r="Q28" s="69">
        <f t="shared" si="2"/>
        <v>0</v>
      </c>
      <c r="T28" s="67">
        <f t="shared" si="15"/>
        <v>42084</v>
      </c>
      <c r="U28" s="56">
        <f t="shared" si="3"/>
        <v>42084</v>
      </c>
      <c r="V28" s="68"/>
      <c r="W28" s="68"/>
      <c r="X28" s="68"/>
      <c r="Y28" s="68"/>
      <c r="Z28" s="69">
        <f t="shared" si="4"/>
        <v>0</v>
      </c>
      <c r="FN28" s="67">
        <f t="shared" si="16"/>
        <v>42084</v>
      </c>
      <c r="FO28" s="56">
        <f t="shared" si="5"/>
        <v>42084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42084</v>
      </c>
      <c r="FX28" s="56">
        <f t="shared" si="7"/>
        <v>42084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42085</v>
      </c>
      <c r="C29" s="56">
        <f t="shared" si="0"/>
        <v>42085</v>
      </c>
      <c r="D29" s="68"/>
      <c r="E29" s="68"/>
      <c r="F29" s="68"/>
      <c r="G29" s="68"/>
      <c r="H29" s="69">
        <f t="shared" si="13"/>
        <v>0</v>
      </c>
      <c r="K29" s="67">
        <f t="shared" si="14"/>
        <v>42085</v>
      </c>
      <c r="L29" s="56">
        <f t="shared" si="1"/>
        <v>42085</v>
      </c>
      <c r="M29" s="68"/>
      <c r="N29" s="68"/>
      <c r="O29" s="68"/>
      <c r="P29" s="68"/>
      <c r="Q29" s="69">
        <f t="shared" si="2"/>
        <v>0</v>
      </c>
      <c r="T29" s="67">
        <f t="shared" si="15"/>
        <v>42085</v>
      </c>
      <c r="U29" s="56">
        <f t="shared" si="3"/>
        <v>42085</v>
      </c>
      <c r="V29" s="68"/>
      <c r="W29" s="68"/>
      <c r="X29" s="68"/>
      <c r="Y29" s="68"/>
      <c r="Z29" s="69">
        <f t="shared" si="4"/>
        <v>0</v>
      </c>
      <c r="FN29" s="67">
        <f t="shared" si="16"/>
        <v>42085</v>
      </c>
      <c r="FO29" s="56">
        <f t="shared" si="5"/>
        <v>42085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42085</v>
      </c>
      <c r="FX29" s="56">
        <f t="shared" si="7"/>
        <v>42085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42086</v>
      </c>
      <c r="C30" s="56">
        <f t="shared" si="0"/>
        <v>42086</v>
      </c>
      <c r="D30" s="68"/>
      <c r="E30" s="68"/>
      <c r="F30" s="68"/>
      <c r="G30" s="68"/>
      <c r="H30" s="69">
        <f t="shared" si="13"/>
        <v>0</v>
      </c>
      <c r="K30" s="67">
        <f t="shared" si="14"/>
        <v>42086</v>
      </c>
      <c r="L30" s="56">
        <f t="shared" si="1"/>
        <v>42086</v>
      </c>
      <c r="M30" s="68"/>
      <c r="N30" s="68"/>
      <c r="O30" s="68"/>
      <c r="P30" s="68"/>
      <c r="Q30" s="69">
        <f t="shared" si="2"/>
        <v>0</v>
      </c>
      <c r="T30" s="67">
        <f t="shared" si="15"/>
        <v>42086</v>
      </c>
      <c r="U30" s="56">
        <f t="shared" si="3"/>
        <v>42086</v>
      </c>
      <c r="V30" s="68"/>
      <c r="W30" s="68"/>
      <c r="X30" s="68"/>
      <c r="Y30" s="68"/>
      <c r="Z30" s="69">
        <f t="shared" si="4"/>
        <v>0</v>
      </c>
      <c r="FN30" s="67">
        <f t="shared" si="16"/>
        <v>42086</v>
      </c>
      <c r="FO30" s="56">
        <f t="shared" si="5"/>
        <v>42086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42086</v>
      </c>
      <c r="FX30" s="56">
        <f t="shared" si="7"/>
        <v>42086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42087</v>
      </c>
      <c r="C31" s="56">
        <f t="shared" si="0"/>
        <v>42087</v>
      </c>
      <c r="D31" s="68"/>
      <c r="E31" s="68"/>
      <c r="F31" s="68"/>
      <c r="G31" s="68"/>
      <c r="H31" s="69">
        <f t="shared" si="13"/>
        <v>0</v>
      </c>
      <c r="K31" s="67">
        <f t="shared" si="14"/>
        <v>42087</v>
      </c>
      <c r="L31" s="56">
        <f t="shared" si="1"/>
        <v>42087</v>
      </c>
      <c r="M31" s="68"/>
      <c r="N31" s="68"/>
      <c r="O31" s="68"/>
      <c r="P31" s="68"/>
      <c r="Q31" s="69">
        <f>SUM(N31-M31,P31-O31)</f>
        <v>0</v>
      </c>
      <c r="T31" s="67">
        <f t="shared" si="15"/>
        <v>42087</v>
      </c>
      <c r="U31" s="56">
        <f t="shared" si="3"/>
        <v>42087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42087</v>
      </c>
      <c r="FO31" s="56">
        <f t="shared" si="5"/>
        <v>42087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42087</v>
      </c>
      <c r="FX31" s="56">
        <f t="shared" si="7"/>
        <v>42087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42088</v>
      </c>
      <c r="C32" s="56">
        <f t="shared" si="0"/>
        <v>42088</v>
      </c>
      <c r="D32" s="68"/>
      <c r="E32" s="68"/>
      <c r="F32" s="68"/>
      <c r="G32" s="68"/>
      <c r="H32" s="69">
        <f t="shared" si="13"/>
        <v>0</v>
      </c>
      <c r="K32" s="67">
        <f t="shared" si="14"/>
        <v>42088</v>
      </c>
      <c r="L32" s="56">
        <f t="shared" si="1"/>
        <v>42088</v>
      </c>
      <c r="M32" s="68"/>
      <c r="N32" s="68"/>
      <c r="O32" s="68"/>
      <c r="P32" s="68"/>
      <c r="Q32" s="69">
        <f t="shared" si="2"/>
        <v>0</v>
      </c>
      <c r="T32" s="67">
        <f t="shared" si="15"/>
        <v>42088</v>
      </c>
      <c r="U32" s="56">
        <f t="shared" si="3"/>
        <v>42088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42088</v>
      </c>
      <c r="FO32" s="56">
        <f t="shared" si="5"/>
        <v>42088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42088</v>
      </c>
      <c r="FX32" s="56">
        <f t="shared" si="7"/>
        <v>42088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42089</v>
      </c>
      <c r="C33" s="56">
        <f t="shared" si="0"/>
        <v>42089</v>
      </c>
      <c r="D33" s="68"/>
      <c r="E33" s="68"/>
      <c r="F33" s="68"/>
      <c r="G33" s="68"/>
      <c r="H33" s="69">
        <f t="shared" si="13"/>
        <v>0</v>
      </c>
      <c r="K33" s="67">
        <f>K32+1</f>
        <v>42089</v>
      </c>
      <c r="L33" s="56">
        <f t="shared" si="1"/>
        <v>42089</v>
      </c>
      <c r="M33" s="68"/>
      <c r="N33" s="68"/>
      <c r="O33" s="68"/>
      <c r="P33" s="68"/>
      <c r="Q33" s="69">
        <f t="shared" si="2"/>
        <v>0</v>
      </c>
      <c r="T33" s="67">
        <f>T32+1</f>
        <v>42089</v>
      </c>
      <c r="U33" s="56">
        <f t="shared" si="3"/>
        <v>42089</v>
      </c>
      <c r="V33" s="68"/>
      <c r="W33" s="68"/>
      <c r="X33" s="68"/>
      <c r="Y33" s="68"/>
      <c r="Z33" s="69">
        <f t="shared" si="18"/>
        <v>0</v>
      </c>
      <c r="FN33" s="67">
        <f>FN32+1</f>
        <v>42089</v>
      </c>
      <c r="FO33" s="56">
        <f t="shared" si="5"/>
        <v>42089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42089</v>
      </c>
      <c r="FX33" s="56">
        <f t="shared" si="7"/>
        <v>42089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42090</v>
      </c>
      <c r="C34" s="56">
        <f t="shared" si="0"/>
        <v>42090</v>
      </c>
      <c r="D34" s="68"/>
      <c r="E34" s="68"/>
      <c r="F34" s="68"/>
      <c r="G34" s="68"/>
      <c r="H34" s="69">
        <f>SUM(E34-D34,G34-F34)</f>
        <v>0</v>
      </c>
      <c r="K34" s="67">
        <f>K33+1</f>
        <v>42090</v>
      </c>
      <c r="L34" s="56">
        <f t="shared" si="1"/>
        <v>42090</v>
      </c>
      <c r="M34" s="68"/>
      <c r="N34" s="68"/>
      <c r="O34" s="68"/>
      <c r="P34" s="68"/>
      <c r="Q34" s="69">
        <f t="shared" si="2"/>
        <v>0</v>
      </c>
      <c r="T34" s="67">
        <f>T33+1</f>
        <v>42090</v>
      </c>
      <c r="U34" s="56">
        <f t="shared" si="3"/>
        <v>42090</v>
      </c>
      <c r="V34" s="68"/>
      <c r="W34" s="68"/>
      <c r="X34" s="68"/>
      <c r="Y34" s="68"/>
      <c r="Z34" s="69">
        <f t="shared" si="18"/>
        <v>0</v>
      </c>
      <c r="FN34" s="67">
        <f>FN33+1</f>
        <v>42090</v>
      </c>
      <c r="FO34" s="56">
        <f t="shared" si="5"/>
        <v>42090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42090</v>
      </c>
      <c r="FX34" s="56">
        <f t="shared" si="7"/>
        <v>42090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42091</v>
      </c>
      <c r="C35" s="56">
        <f t="shared" si="0"/>
        <v>42091</v>
      </c>
      <c r="D35" s="68"/>
      <c r="E35" s="68"/>
      <c r="F35" s="68"/>
      <c r="G35" s="68"/>
      <c r="H35" s="69">
        <f t="shared" si="13"/>
        <v>0</v>
      </c>
      <c r="K35" s="67">
        <f>K34+1</f>
        <v>42091</v>
      </c>
      <c r="L35" s="56">
        <f t="shared" si="1"/>
        <v>42091</v>
      </c>
      <c r="M35" s="68"/>
      <c r="N35" s="68"/>
      <c r="O35" s="68"/>
      <c r="P35" s="68"/>
      <c r="Q35" s="69">
        <f t="shared" si="2"/>
        <v>0</v>
      </c>
      <c r="T35" s="67">
        <f>T34+1</f>
        <v>42091</v>
      </c>
      <c r="U35" s="56">
        <f t="shared" si="3"/>
        <v>42091</v>
      </c>
      <c r="V35" s="68"/>
      <c r="W35" s="68"/>
      <c r="X35" s="68"/>
      <c r="Y35" s="68"/>
      <c r="Z35" s="69">
        <f t="shared" si="18"/>
        <v>0</v>
      </c>
      <c r="FN35" s="67">
        <f>FN34+1</f>
        <v>42091</v>
      </c>
      <c r="FO35" s="56">
        <f t="shared" si="5"/>
        <v>42091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42091</v>
      </c>
      <c r="FX35" s="56">
        <f t="shared" si="7"/>
        <v>42091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42092</v>
      </c>
      <c r="C36" s="56">
        <f>IF(B36="","",C35+1)</f>
        <v>42092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42092</v>
      </c>
      <c r="L36" s="56">
        <f t="shared" si="1"/>
        <v>42092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42092</v>
      </c>
      <c r="U36" s="56">
        <f t="shared" si="3"/>
        <v>42092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42092</v>
      </c>
      <c r="FO36" s="56">
        <f>IF(FN36="","",FO35+1)</f>
        <v>42092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42092</v>
      </c>
      <c r="FX36" s="56">
        <f>IF(FW36="","",FX35+1)</f>
        <v>42092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42093</v>
      </c>
      <c r="C37" s="56">
        <f>IF(B37="","",C36+1)</f>
        <v>42093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42093</v>
      </c>
      <c r="L37" s="56">
        <f t="shared" si="1"/>
        <v>42093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42093</v>
      </c>
      <c r="U37" s="56">
        <f t="shared" si="3"/>
        <v>42093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42093</v>
      </c>
      <c r="FO37" s="56">
        <f>IF(FN37="","",FO36+1)</f>
        <v>42093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42093</v>
      </c>
      <c r="FX37" s="56">
        <f>IF(FW37="","",FX36+1)</f>
        <v>42093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>
        <f>IF(MONTH($B$35+3)=MONTH($B$35),$B$35+3,"")</f>
        <v>42094</v>
      </c>
      <c r="C38" s="71">
        <f>IF(B38="","",C37+1)</f>
        <v>42094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42094</v>
      </c>
      <c r="L38" s="71">
        <f t="shared" si="1"/>
        <v>42094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42094</v>
      </c>
      <c r="U38" s="71">
        <f t="shared" si="3"/>
        <v>42094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42094</v>
      </c>
      <c r="FO38" s="71">
        <f>IF(FN38="","",FO37+1)</f>
        <v>42094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42094</v>
      </c>
      <c r="FX38" s="58">
        <f>IF(FW38="","",FX37+1)</f>
        <v>42094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0.37499999999999994</v>
      </c>
      <c r="K39" s="10"/>
      <c r="L39" s="10"/>
      <c r="P39" s="13" t="s">
        <v>15</v>
      </c>
      <c r="Q39" s="27">
        <f>SUM(Q8:Q38)</f>
        <v>0.33333333333333331</v>
      </c>
      <c r="T39" s="10"/>
      <c r="U39" s="10"/>
      <c r="Y39" s="13" t="s">
        <v>15</v>
      </c>
      <c r="Z39" s="27">
        <f>SUM(Z8:Z38)</f>
        <v>0.29166666666666657</v>
      </c>
      <c r="FN39" s="10"/>
      <c r="FO39" s="10"/>
      <c r="FS39" s="61" t="s">
        <v>15</v>
      </c>
      <c r="FT39" s="62">
        <f>SUM(FT8:FT38)</f>
        <v>0.24999999999999994</v>
      </c>
      <c r="FY39" s="43">
        <f t="shared" si="8"/>
        <v>0.37499999999999994</v>
      </c>
      <c r="FZ39" s="43">
        <f t="shared" si="9"/>
        <v>0.33333333333333331</v>
      </c>
      <c r="GA39" s="43">
        <f t="shared" si="10"/>
        <v>0.29166666666666657</v>
      </c>
      <c r="GB39" s="43">
        <f t="shared" si="11"/>
        <v>0.24999999999999994</v>
      </c>
    </row>
  </sheetData>
  <conditionalFormatting sqref="FQ9:FR9">
    <cfRule type="expression" dxfId="200" priority="19" stopIfTrue="1">
      <formula>COUNTIF(Fériés,$B9)&gt;0</formula>
    </cfRule>
    <cfRule type="expression" dxfId="199" priority="20" stopIfTrue="1">
      <formula>WEEKDAY($B9,2)&gt;5</formula>
    </cfRule>
  </conditionalFormatting>
  <conditionalFormatting sqref="FN8:FT38">
    <cfRule type="expression" dxfId="198" priority="17" stopIfTrue="1">
      <formula>COUNTIF(Fériés,$B8)&gt;0</formula>
    </cfRule>
    <cfRule type="expression" dxfId="197" priority="18" stopIfTrue="1">
      <formula>WEEKDAY($B8,2)&gt;5</formula>
    </cfRule>
  </conditionalFormatting>
  <conditionalFormatting sqref="FX8:FX38">
    <cfRule type="expression" dxfId="196" priority="13" stopIfTrue="1">
      <formula>COUNTIF(Fériés,$B8)&gt;0</formula>
    </cfRule>
    <cfRule type="expression" dxfId="195" priority="14" stopIfTrue="1">
      <formula>WEEKDAY($B8,2)&gt;5</formula>
    </cfRule>
  </conditionalFormatting>
  <conditionalFormatting sqref="FW8:GB38">
    <cfRule type="expression" dxfId="194" priority="15" stopIfTrue="1">
      <formula>COUNTIF(Fériés,$B8)&gt;0</formula>
    </cfRule>
    <cfRule type="expression" dxfId="193" priority="16" stopIfTrue="1">
      <formula>WEEKDAY($B8,2)&gt;5</formula>
    </cfRule>
  </conditionalFormatting>
  <conditionalFormatting sqref="B8:H38">
    <cfRule type="expression" dxfId="192" priority="9" stopIfTrue="1">
      <formula>COUNTIF(Fériés,$B8)&gt;0</formula>
    </cfRule>
    <cfRule type="expression" dxfId="191" priority="10" stopIfTrue="1">
      <formula>WEEKDAY($B8,2)&gt;5</formula>
    </cfRule>
  </conditionalFormatting>
  <conditionalFormatting sqref="E9:F9">
    <cfRule type="expression" dxfId="190" priority="11" stopIfTrue="1">
      <formula>COUNTIF(Fériés,$B9)&gt;0</formula>
    </cfRule>
    <cfRule type="expression" dxfId="189" priority="12" stopIfTrue="1">
      <formula>WEEKDAY($B9,2)&gt;5</formula>
    </cfRule>
  </conditionalFormatting>
  <conditionalFormatting sqref="K8:Q38">
    <cfRule type="expression" dxfId="188" priority="5" stopIfTrue="1">
      <formula>COUNTIF(Fériés,$B8)&gt;0</formula>
    </cfRule>
    <cfRule type="expression" dxfId="187" priority="6" stopIfTrue="1">
      <formula>WEEKDAY($B8,2)&gt;5</formula>
    </cfRule>
  </conditionalFormatting>
  <conditionalFormatting sqref="N9:O9">
    <cfRule type="expression" dxfId="186" priority="7" stopIfTrue="1">
      <formula>COUNTIF(Fériés,$B9)&gt;0</formula>
    </cfRule>
    <cfRule type="expression" dxfId="185" priority="8" stopIfTrue="1">
      <formula>WEEKDAY($B9,2)&gt;5</formula>
    </cfRule>
  </conditionalFormatting>
  <conditionalFormatting sqref="T8:Z38">
    <cfRule type="expression" dxfId="184" priority="1" stopIfTrue="1">
      <formula>COUNTIF(Fériés,$B8)&gt;0</formula>
    </cfRule>
    <cfRule type="expression" dxfId="183" priority="2" stopIfTrue="1">
      <formula>WEEKDAY($B8,2)&gt;5</formula>
    </cfRule>
  </conditionalFormatting>
  <conditionalFormatting sqref="W9:X9">
    <cfRule type="expression" dxfId="182" priority="3" stopIfTrue="1">
      <formula>COUNTIF(Fériés,$B9)&gt;0</formula>
    </cfRule>
    <cfRule type="expression" dxfId="181" priority="4" stopIfTrue="1">
      <formula>WEEKDAY($B9,2)&gt;5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GB39"/>
  <sheetViews>
    <sheetView topLeftCell="T16" zoomScale="89" zoomScaleNormal="89" workbookViewId="0">
      <selection activeCell="GB5" sqref="GB5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33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Avril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42095</v>
      </c>
      <c r="C8" s="56">
        <f>B8</f>
        <v>42095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42095</v>
      </c>
      <c r="L8" s="56">
        <f>$C8</f>
        <v>42095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42095</v>
      </c>
      <c r="U8" s="56">
        <f>$C8</f>
        <v>42095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42095</v>
      </c>
      <c r="FO8" s="56">
        <f>FN8</f>
        <v>42095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42095</v>
      </c>
      <c r="FX8" s="54">
        <f>FW8</f>
        <v>42095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42096</v>
      </c>
      <c r="C9" s="56">
        <f t="shared" ref="C9:C35" si="0">B9</f>
        <v>42096</v>
      </c>
      <c r="D9" s="68"/>
      <c r="E9" s="68"/>
      <c r="F9" s="68"/>
      <c r="G9" s="68"/>
      <c r="H9" s="69">
        <f>SUM(E9-D9,G9-F9)</f>
        <v>0</v>
      </c>
      <c r="K9" s="67">
        <f>K8+1</f>
        <v>42096</v>
      </c>
      <c r="L9" s="56">
        <f t="shared" ref="L9:L38" si="1">$C9</f>
        <v>42096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42096</v>
      </c>
      <c r="U9" s="56">
        <f t="shared" ref="U9:U38" si="3">$C9</f>
        <v>42096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42096</v>
      </c>
      <c r="FO9" s="56">
        <f t="shared" ref="FO9:FO35" si="5">FN9</f>
        <v>42096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42096</v>
      </c>
      <c r="FX9" s="56">
        <f t="shared" ref="FX9:FX35" si="7">FW9</f>
        <v>42096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42097</v>
      </c>
      <c r="C10" s="56">
        <f t="shared" si="0"/>
        <v>42097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42097</v>
      </c>
      <c r="L10" s="56">
        <f t="shared" si="1"/>
        <v>42097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42097</v>
      </c>
      <c r="U10" s="56">
        <f t="shared" si="3"/>
        <v>42097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42097</v>
      </c>
      <c r="FO10" s="56">
        <f t="shared" si="5"/>
        <v>42097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42097</v>
      </c>
      <c r="FX10" s="56">
        <f t="shared" si="7"/>
        <v>42097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42098</v>
      </c>
      <c r="C11" s="56">
        <f t="shared" si="0"/>
        <v>42098</v>
      </c>
      <c r="D11" s="68"/>
      <c r="E11" s="68"/>
      <c r="F11" s="68"/>
      <c r="G11" s="68"/>
      <c r="H11" s="69">
        <f t="shared" si="13"/>
        <v>0</v>
      </c>
      <c r="K11" s="67">
        <f t="shared" si="14"/>
        <v>42098</v>
      </c>
      <c r="L11" s="56">
        <f t="shared" si="1"/>
        <v>42098</v>
      </c>
      <c r="M11" s="68"/>
      <c r="N11" s="68"/>
      <c r="O11" s="68"/>
      <c r="P11" s="68"/>
      <c r="Q11" s="69">
        <f t="shared" si="2"/>
        <v>0</v>
      </c>
      <c r="T11" s="67">
        <f t="shared" si="15"/>
        <v>42098</v>
      </c>
      <c r="U11" s="56">
        <f t="shared" si="3"/>
        <v>42098</v>
      </c>
      <c r="V11" s="68"/>
      <c r="W11" s="68"/>
      <c r="X11" s="68"/>
      <c r="Y11" s="68"/>
      <c r="Z11" s="69">
        <f t="shared" si="4"/>
        <v>0</v>
      </c>
      <c r="FN11" s="67">
        <f t="shared" si="16"/>
        <v>42098</v>
      </c>
      <c r="FO11" s="56">
        <f t="shared" si="5"/>
        <v>42098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42098</v>
      </c>
      <c r="FX11" s="56">
        <f t="shared" si="7"/>
        <v>42098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42099</v>
      </c>
      <c r="C12" s="56">
        <f t="shared" si="0"/>
        <v>42099</v>
      </c>
      <c r="D12" s="68"/>
      <c r="E12" s="68"/>
      <c r="F12" s="68"/>
      <c r="G12" s="68"/>
      <c r="H12" s="69">
        <f t="shared" si="13"/>
        <v>0</v>
      </c>
      <c r="K12" s="67">
        <f t="shared" si="14"/>
        <v>42099</v>
      </c>
      <c r="L12" s="56">
        <f t="shared" si="1"/>
        <v>42099</v>
      </c>
      <c r="M12" s="68"/>
      <c r="N12" s="68"/>
      <c r="O12" s="68"/>
      <c r="P12" s="68"/>
      <c r="Q12" s="69">
        <f t="shared" si="2"/>
        <v>0</v>
      </c>
      <c r="T12" s="67">
        <f t="shared" si="15"/>
        <v>42099</v>
      </c>
      <c r="U12" s="56">
        <f t="shared" si="3"/>
        <v>42099</v>
      </c>
      <c r="V12" s="68"/>
      <c r="W12" s="68"/>
      <c r="X12" s="68"/>
      <c r="Y12" s="68"/>
      <c r="Z12" s="69">
        <f t="shared" si="4"/>
        <v>0</v>
      </c>
      <c r="FN12" s="67">
        <f t="shared" si="16"/>
        <v>42099</v>
      </c>
      <c r="FO12" s="56">
        <f t="shared" si="5"/>
        <v>42099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42099</v>
      </c>
      <c r="FX12" s="56">
        <f t="shared" si="7"/>
        <v>42099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42100</v>
      </c>
      <c r="C13" s="56">
        <f t="shared" si="0"/>
        <v>42100</v>
      </c>
      <c r="D13" s="68"/>
      <c r="E13" s="68"/>
      <c r="F13" s="68"/>
      <c r="G13" s="68"/>
      <c r="H13" s="69">
        <f t="shared" si="13"/>
        <v>0</v>
      </c>
      <c r="K13" s="67">
        <f t="shared" si="14"/>
        <v>42100</v>
      </c>
      <c r="L13" s="56">
        <f t="shared" si="1"/>
        <v>42100</v>
      </c>
      <c r="M13" s="68"/>
      <c r="N13" s="68"/>
      <c r="O13" s="68"/>
      <c r="P13" s="68"/>
      <c r="Q13" s="69">
        <f t="shared" si="2"/>
        <v>0</v>
      </c>
      <c r="T13" s="67">
        <f t="shared" si="15"/>
        <v>42100</v>
      </c>
      <c r="U13" s="56">
        <f t="shared" si="3"/>
        <v>42100</v>
      </c>
      <c r="V13" s="68"/>
      <c r="W13" s="68"/>
      <c r="X13" s="68"/>
      <c r="Y13" s="68"/>
      <c r="Z13" s="69">
        <f t="shared" si="4"/>
        <v>0</v>
      </c>
      <c r="FN13" s="67">
        <f t="shared" si="16"/>
        <v>42100</v>
      </c>
      <c r="FO13" s="56">
        <f t="shared" si="5"/>
        <v>42100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42100</v>
      </c>
      <c r="FX13" s="56">
        <f t="shared" si="7"/>
        <v>42100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42101</v>
      </c>
      <c r="C14" s="56">
        <f t="shared" si="0"/>
        <v>42101</v>
      </c>
      <c r="D14" s="68"/>
      <c r="E14" s="68"/>
      <c r="F14" s="68"/>
      <c r="G14" s="68"/>
      <c r="H14" s="69">
        <f t="shared" si="13"/>
        <v>0</v>
      </c>
      <c r="K14" s="67">
        <f t="shared" si="14"/>
        <v>42101</v>
      </c>
      <c r="L14" s="56">
        <f t="shared" si="1"/>
        <v>42101</v>
      </c>
      <c r="M14" s="68"/>
      <c r="N14" s="68"/>
      <c r="O14" s="68"/>
      <c r="P14" s="68"/>
      <c r="Q14" s="69">
        <f t="shared" si="2"/>
        <v>0</v>
      </c>
      <c r="T14" s="67">
        <f t="shared" si="15"/>
        <v>42101</v>
      </c>
      <c r="U14" s="56">
        <f t="shared" si="3"/>
        <v>42101</v>
      </c>
      <c r="V14" s="68"/>
      <c r="W14" s="68"/>
      <c r="X14" s="68"/>
      <c r="Y14" s="68"/>
      <c r="Z14" s="69">
        <f t="shared" si="4"/>
        <v>0</v>
      </c>
      <c r="FN14" s="67">
        <f t="shared" si="16"/>
        <v>42101</v>
      </c>
      <c r="FO14" s="56">
        <f t="shared" si="5"/>
        <v>42101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42101</v>
      </c>
      <c r="FX14" s="56">
        <f t="shared" si="7"/>
        <v>42101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42102</v>
      </c>
      <c r="C15" s="56">
        <f t="shared" si="0"/>
        <v>42102</v>
      </c>
      <c r="D15" s="68"/>
      <c r="E15" s="68"/>
      <c r="F15" s="68"/>
      <c r="G15" s="68"/>
      <c r="H15" s="69">
        <f t="shared" si="13"/>
        <v>0</v>
      </c>
      <c r="K15" s="67">
        <f t="shared" si="14"/>
        <v>42102</v>
      </c>
      <c r="L15" s="56">
        <f t="shared" si="1"/>
        <v>42102</v>
      </c>
      <c r="M15" s="68"/>
      <c r="N15" s="68"/>
      <c r="O15" s="68"/>
      <c r="P15" s="68"/>
      <c r="Q15" s="69">
        <f t="shared" si="2"/>
        <v>0</v>
      </c>
      <c r="T15" s="67">
        <f t="shared" si="15"/>
        <v>42102</v>
      </c>
      <c r="U15" s="56">
        <f t="shared" si="3"/>
        <v>42102</v>
      </c>
      <c r="V15" s="68"/>
      <c r="W15" s="68"/>
      <c r="X15" s="68"/>
      <c r="Y15" s="68"/>
      <c r="Z15" s="69">
        <f t="shared" si="4"/>
        <v>0</v>
      </c>
      <c r="FN15" s="67">
        <f t="shared" si="16"/>
        <v>42102</v>
      </c>
      <c r="FO15" s="56">
        <f t="shared" si="5"/>
        <v>42102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42102</v>
      </c>
      <c r="FX15" s="56">
        <f t="shared" si="7"/>
        <v>42102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42103</v>
      </c>
      <c r="C16" s="56">
        <f t="shared" si="0"/>
        <v>42103</v>
      </c>
      <c r="D16" s="68"/>
      <c r="E16" s="68"/>
      <c r="F16" s="68"/>
      <c r="G16" s="68"/>
      <c r="H16" s="69">
        <f t="shared" si="13"/>
        <v>0</v>
      </c>
      <c r="K16" s="67">
        <f t="shared" si="14"/>
        <v>42103</v>
      </c>
      <c r="L16" s="56">
        <f t="shared" si="1"/>
        <v>42103</v>
      </c>
      <c r="M16" s="68"/>
      <c r="N16" s="68"/>
      <c r="O16" s="68"/>
      <c r="P16" s="68"/>
      <c r="Q16" s="69">
        <f t="shared" si="2"/>
        <v>0</v>
      </c>
      <c r="T16" s="67">
        <f t="shared" si="15"/>
        <v>42103</v>
      </c>
      <c r="U16" s="56">
        <f t="shared" si="3"/>
        <v>42103</v>
      </c>
      <c r="V16" s="68"/>
      <c r="W16" s="68"/>
      <c r="X16" s="68"/>
      <c r="Y16" s="68"/>
      <c r="Z16" s="69">
        <f t="shared" si="4"/>
        <v>0</v>
      </c>
      <c r="FN16" s="67">
        <f t="shared" si="16"/>
        <v>42103</v>
      </c>
      <c r="FO16" s="56">
        <f t="shared" si="5"/>
        <v>42103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42103</v>
      </c>
      <c r="FX16" s="56">
        <f t="shared" si="7"/>
        <v>42103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42104</v>
      </c>
      <c r="C17" s="56">
        <f t="shared" si="0"/>
        <v>42104</v>
      </c>
      <c r="D17" s="68"/>
      <c r="E17" s="68"/>
      <c r="F17" s="68"/>
      <c r="G17" s="68"/>
      <c r="H17" s="69">
        <f t="shared" si="13"/>
        <v>0</v>
      </c>
      <c r="K17" s="67">
        <f t="shared" si="14"/>
        <v>42104</v>
      </c>
      <c r="L17" s="56">
        <f t="shared" si="1"/>
        <v>42104</v>
      </c>
      <c r="M17" s="68"/>
      <c r="N17" s="68"/>
      <c r="O17" s="68"/>
      <c r="P17" s="68"/>
      <c r="Q17" s="69">
        <f t="shared" si="2"/>
        <v>0</v>
      </c>
      <c r="T17" s="67">
        <f t="shared" si="15"/>
        <v>42104</v>
      </c>
      <c r="U17" s="56">
        <f t="shared" si="3"/>
        <v>42104</v>
      </c>
      <c r="V17" s="68"/>
      <c r="W17" s="68"/>
      <c r="X17" s="68"/>
      <c r="Y17" s="68"/>
      <c r="Z17" s="69">
        <f t="shared" si="4"/>
        <v>0</v>
      </c>
      <c r="FN17" s="67">
        <f t="shared" si="16"/>
        <v>42104</v>
      </c>
      <c r="FO17" s="56">
        <f t="shared" si="5"/>
        <v>42104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42104</v>
      </c>
      <c r="FX17" s="56">
        <f t="shared" si="7"/>
        <v>42104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42105</v>
      </c>
      <c r="C18" s="56">
        <f t="shared" si="0"/>
        <v>42105</v>
      </c>
      <c r="D18" s="68"/>
      <c r="E18" s="68"/>
      <c r="F18" s="68"/>
      <c r="G18" s="68"/>
      <c r="H18" s="69">
        <f t="shared" si="13"/>
        <v>0</v>
      </c>
      <c r="K18" s="67">
        <f t="shared" si="14"/>
        <v>42105</v>
      </c>
      <c r="L18" s="56">
        <f t="shared" si="1"/>
        <v>42105</v>
      </c>
      <c r="M18" s="68"/>
      <c r="N18" s="68"/>
      <c r="O18" s="68"/>
      <c r="P18" s="68"/>
      <c r="Q18" s="69">
        <f t="shared" si="2"/>
        <v>0</v>
      </c>
      <c r="T18" s="67">
        <f t="shared" si="15"/>
        <v>42105</v>
      </c>
      <c r="U18" s="56">
        <f t="shared" si="3"/>
        <v>42105</v>
      </c>
      <c r="V18" s="68"/>
      <c r="W18" s="68"/>
      <c r="X18" s="68"/>
      <c r="Y18" s="68"/>
      <c r="Z18" s="69">
        <f t="shared" si="4"/>
        <v>0</v>
      </c>
      <c r="FN18" s="67">
        <f t="shared" si="16"/>
        <v>42105</v>
      </c>
      <c r="FO18" s="56">
        <f t="shared" si="5"/>
        <v>42105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42105</v>
      </c>
      <c r="FX18" s="56">
        <f t="shared" si="7"/>
        <v>42105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42106</v>
      </c>
      <c r="C19" s="56">
        <f t="shared" si="0"/>
        <v>42106</v>
      </c>
      <c r="D19" s="68"/>
      <c r="E19" s="68"/>
      <c r="F19" s="68"/>
      <c r="G19" s="68"/>
      <c r="H19" s="69">
        <f t="shared" si="13"/>
        <v>0</v>
      </c>
      <c r="K19" s="67">
        <f t="shared" si="14"/>
        <v>42106</v>
      </c>
      <c r="L19" s="56">
        <f t="shared" si="1"/>
        <v>42106</v>
      </c>
      <c r="M19" s="68"/>
      <c r="N19" s="68"/>
      <c r="O19" s="68"/>
      <c r="P19" s="68"/>
      <c r="Q19" s="69">
        <f t="shared" si="2"/>
        <v>0</v>
      </c>
      <c r="T19" s="67">
        <f t="shared" si="15"/>
        <v>42106</v>
      </c>
      <c r="U19" s="56">
        <f t="shared" si="3"/>
        <v>42106</v>
      </c>
      <c r="V19" s="68"/>
      <c r="W19" s="68"/>
      <c r="X19" s="68"/>
      <c r="Y19" s="68"/>
      <c r="Z19" s="69">
        <f t="shared" si="4"/>
        <v>0</v>
      </c>
      <c r="FN19" s="67">
        <f t="shared" si="16"/>
        <v>42106</v>
      </c>
      <c r="FO19" s="56">
        <f t="shared" si="5"/>
        <v>42106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42106</v>
      </c>
      <c r="FX19" s="56">
        <f t="shared" si="7"/>
        <v>42106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42107</v>
      </c>
      <c r="C20" s="56">
        <f t="shared" si="0"/>
        <v>42107</v>
      </c>
      <c r="D20" s="68"/>
      <c r="E20" s="68"/>
      <c r="F20" s="68"/>
      <c r="G20" s="68"/>
      <c r="H20" s="69">
        <f t="shared" si="13"/>
        <v>0</v>
      </c>
      <c r="K20" s="67">
        <f t="shared" si="14"/>
        <v>42107</v>
      </c>
      <c r="L20" s="56">
        <f t="shared" si="1"/>
        <v>42107</v>
      </c>
      <c r="M20" s="68"/>
      <c r="N20" s="68"/>
      <c r="O20" s="68"/>
      <c r="P20" s="68"/>
      <c r="Q20" s="69">
        <f t="shared" si="2"/>
        <v>0</v>
      </c>
      <c r="T20" s="67">
        <f t="shared" si="15"/>
        <v>42107</v>
      </c>
      <c r="U20" s="56">
        <f t="shared" si="3"/>
        <v>42107</v>
      </c>
      <c r="V20" s="68"/>
      <c r="W20" s="68"/>
      <c r="X20" s="68"/>
      <c r="Y20" s="68"/>
      <c r="Z20" s="69">
        <f t="shared" si="4"/>
        <v>0</v>
      </c>
      <c r="FN20" s="67">
        <f t="shared" si="16"/>
        <v>42107</v>
      </c>
      <c r="FO20" s="56">
        <f t="shared" si="5"/>
        <v>42107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42107</v>
      </c>
      <c r="FX20" s="56">
        <f t="shared" si="7"/>
        <v>42107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42108</v>
      </c>
      <c r="C21" s="56">
        <f t="shared" si="0"/>
        <v>42108</v>
      </c>
      <c r="D21" s="68"/>
      <c r="E21" s="68"/>
      <c r="F21" s="68"/>
      <c r="G21" s="68"/>
      <c r="H21" s="69">
        <f t="shared" si="13"/>
        <v>0</v>
      </c>
      <c r="K21" s="67">
        <f t="shared" si="14"/>
        <v>42108</v>
      </c>
      <c r="L21" s="56">
        <f t="shared" si="1"/>
        <v>42108</v>
      </c>
      <c r="M21" s="68"/>
      <c r="N21" s="68"/>
      <c r="O21" s="68"/>
      <c r="P21" s="68"/>
      <c r="Q21" s="69">
        <f t="shared" si="2"/>
        <v>0</v>
      </c>
      <c r="T21" s="67">
        <f t="shared" si="15"/>
        <v>42108</v>
      </c>
      <c r="U21" s="56">
        <f t="shared" si="3"/>
        <v>42108</v>
      </c>
      <c r="V21" s="68"/>
      <c r="W21" s="68"/>
      <c r="X21" s="68"/>
      <c r="Y21" s="68"/>
      <c r="Z21" s="69">
        <f t="shared" si="4"/>
        <v>0</v>
      </c>
      <c r="FN21" s="67">
        <f t="shared" si="16"/>
        <v>42108</v>
      </c>
      <c r="FO21" s="56">
        <f t="shared" si="5"/>
        <v>42108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42108</v>
      </c>
      <c r="FX21" s="56">
        <f t="shared" si="7"/>
        <v>42108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42109</v>
      </c>
      <c r="C22" s="56">
        <f t="shared" si="0"/>
        <v>42109</v>
      </c>
      <c r="D22" s="68"/>
      <c r="E22" s="68"/>
      <c r="F22" s="68"/>
      <c r="G22" s="68"/>
      <c r="H22" s="69">
        <f t="shared" si="13"/>
        <v>0</v>
      </c>
      <c r="K22" s="67">
        <f t="shared" si="14"/>
        <v>42109</v>
      </c>
      <c r="L22" s="56">
        <f t="shared" si="1"/>
        <v>42109</v>
      </c>
      <c r="M22" s="68"/>
      <c r="N22" s="68"/>
      <c r="O22" s="68"/>
      <c r="P22" s="68"/>
      <c r="Q22" s="69">
        <f t="shared" si="2"/>
        <v>0</v>
      </c>
      <c r="T22" s="67">
        <f t="shared" si="15"/>
        <v>42109</v>
      </c>
      <c r="U22" s="56">
        <f t="shared" si="3"/>
        <v>42109</v>
      </c>
      <c r="V22" s="68"/>
      <c r="W22" s="68"/>
      <c r="X22" s="68"/>
      <c r="Y22" s="68"/>
      <c r="Z22" s="69">
        <f t="shared" si="4"/>
        <v>0</v>
      </c>
      <c r="FN22" s="67">
        <f t="shared" si="16"/>
        <v>42109</v>
      </c>
      <c r="FO22" s="56">
        <f t="shared" si="5"/>
        <v>42109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42109</v>
      </c>
      <c r="FX22" s="56">
        <f t="shared" si="7"/>
        <v>42109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42110</v>
      </c>
      <c r="C23" s="56">
        <f t="shared" si="0"/>
        <v>42110</v>
      </c>
      <c r="D23" s="68"/>
      <c r="E23" s="68"/>
      <c r="F23" s="68"/>
      <c r="G23" s="68"/>
      <c r="H23" s="69">
        <f t="shared" si="13"/>
        <v>0</v>
      </c>
      <c r="K23" s="67">
        <f t="shared" si="14"/>
        <v>42110</v>
      </c>
      <c r="L23" s="56">
        <f t="shared" si="1"/>
        <v>42110</v>
      </c>
      <c r="M23" s="68"/>
      <c r="N23" s="68"/>
      <c r="O23" s="68"/>
      <c r="P23" s="68"/>
      <c r="Q23" s="69">
        <f t="shared" si="2"/>
        <v>0</v>
      </c>
      <c r="T23" s="67">
        <f t="shared" si="15"/>
        <v>42110</v>
      </c>
      <c r="U23" s="56">
        <f t="shared" si="3"/>
        <v>42110</v>
      </c>
      <c r="V23" s="68"/>
      <c r="W23" s="68"/>
      <c r="X23" s="68"/>
      <c r="Y23" s="68"/>
      <c r="Z23" s="69">
        <f t="shared" si="4"/>
        <v>0</v>
      </c>
      <c r="FN23" s="67">
        <f t="shared" si="16"/>
        <v>42110</v>
      </c>
      <c r="FO23" s="56">
        <f t="shared" si="5"/>
        <v>42110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42110</v>
      </c>
      <c r="FX23" s="56">
        <f t="shared" si="7"/>
        <v>42110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42111</v>
      </c>
      <c r="C24" s="56">
        <f t="shared" si="0"/>
        <v>42111</v>
      </c>
      <c r="D24" s="68"/>
      <c r="E24" s="68"/>
      <c r="F24" s="68"/>
      <c r="G24" s="68"/>
      <c r="H24" s="69">
        <f t="shared" si="13"/>
        <v>0</v>
      </c>
      <c r="K24" s="67">
        <f t="shared" si="14"/>
        <v>42111</v>
      </c>
      <c r="L24" s="56">
        <f t="shared" si="1"/>
        <v>42111</v>
      </c>
      <c r="M24" s="68"/>
      <c r="N24" s="68"/>
      <c r="O24" s="68"/>
      <c r="P24" s="68"/>
      <c r="Q24" s="69">
        <f t="shared" si="2"/>
        <v>0</v>
      </c>
      <c r="T24" s="67">
        <f t="shared" si="15"/>
        <v>42111</v>
      </c>
      <c r="U24" s="56">
        <f t="shared" si="3"/>
        <v>42111</v>
      </c>
      <c r="V24" s="68"/>
      <c r="W24" s="68"/>
      <c r="X24" s="68"/>
      <c r="Y24" s="68"/>
      <c r="Z24" s="69">
        <f t="shared" si="4"/>
        <v>0</v>
      </c>
      <c r="FN24" s="67">
        <f t="shared" si="16"/>
        <v>42111</v>
      </c>
      <c r="FO24" s="56">
        <f t="shared" si="5"/>
        <v>42111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42111</v>
      </c>
      <c r="FX24" s="56">
        <f t="shared" si="7"/>
        <v>42111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42112</v>
      </c>
      <c r="C25" s="56">
        <f t="shared" si="0"/>
        <v>42112</v>
      </c>
      <c r="D25" s="68"/>
      <c r="E25" s="68"/>
      <c r="F25" s="68"/>
      <c r="G25" s="68"/>
      <c r="H25" s="69">
        <f t="shared" si="13"/>
        <v>0</v>
      </c>
      <c r="K25" s="67">
        <f t="shared" si="14"/>
        <v>42112</v>
      </c>
      <c r="L25" s="56">
        <f t="shared" si="1"/>
        <v>42112</v>
      </c>
      <c r="M25" s="68"/>
      <c r="N25" s="68"/>
      <c r="O25" s="68"/>
      <c r="P25" s="68"/>
      <c r="Q25" s="69">
        <f t="shared" si="2"/>
        <v>0</v>
      </c>
      <c r="T25" s="67">
        <f t="shared" si="15"/>
        <v>42112</v>
      </c>
      <c r="U25" s="56">
        <f t="shared" si="3"/>
        <v>42112</v>
      </c>
      <c r="V25" s="68"/>
      <c r="W25" s="68"/>
      <c r="X25" s="68"/>
      <c r="Y25" s="68"/>
      <c r="Z25" s="69">
        <f t="shared" si="4"/>
        <v>0</v>
      </c>
      <c r="FN25" s="67">
        <f t="shared" si="16"/>
        <v>42112</v>
      </c>
      <c r="FO25" s="56">
        <f t="shared" si="5"/>
        <v>42112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42112</v>
      </c>
      <c r="FX25" s="56">
        <f t="shared" si="7"/>
        <v>42112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42113</v>
      </c>
      <c r="C26" s="56">
        <f t="shared" si="0"/>
        <v>42113</v>
      </c>
      <c r="D26" s="68"/>
      <c r="E26" s="68"/>
      <c r="F26" s="68"/>
      <c r="G26" s="68"/>
      <c r="H26" s="69">
        <f t="shared" si="13"/>
        <v>0</v>
      </c>
      <c r="K26" s="67">
        <f t="shared" si="14"/>
        <v>42113</v>
      </c>
      <c r="L26" s="56">
        <f t="shared" si="1"/>
        <v>42113</v>
      </c>
      <c r="M26" s="68"/>
      <c r="N26" s="68"/>
      <c r="O26" s="68"/>
      <c r="P26" s="68"/>
      <c r="Q26" s="69">
        <f t="shared" si="2"/>
        <v>0</v>
      </c>
      <c r="T26" s="67">
        <f t="shared" si="15"/>
        <v>42113</v>
      </c>
      <c r="U26" s="56">
        <f t="shared" si="3"/>
        <v>42113</v>
      </c>
      <c r="V26" s="68"/>
      <c r="W26" s="68"/>
      <c r="X26" s="68"/>
      <c r="Y26" s="68"/>
      <c r="Z26" s="69">
        <f t="shared" si="4"/>
        <v>0</v>
      </c>
      <c r="FN26" s="67">
        <f t="shared" si="16"/>
        <v>42113</v>
      </c>
      <c r="FO26" s="56">
        <f t="shared" si="5"/>
        <v>42113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42113</v>
      </c>
      <c r="FX26" s="56">
        <f t="shared" si="7"/>
        <v>42113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42114</v>
      </c>
      <c r="C27" s="56">
        <f t="shared" si="0"/>
        <v>42114</v>
      </c>
      <c r="D27" s="68"/>
      <c r="E27" s="68"/>
      <c r="F27" s="68"/>
      <c r="G27" s="68"/>
      <c r="H27" s="69">
        <f t="shared" si="13"/>
        <v>0</v>
      </c>
      <c r="K27" s="67">
        <f t="shared" si="14"/>
        <v>42114</v>
      </c>
      <c r="L27" s="56">
        <f t="shared" si="1"/>
        <v>42114</v>
      </c>
      <c r="M27" s="68"/>
      <c r="N27" s="68"/>
      <c r="O27" s="68"/>
      <c r="P27" s="68"/>
      <c r="Q27" s="69">
        <f t="shared" si="2"/>
        <v>0</v>
      </c>
      <c r="T27" s="67">
        <f t="shared" si="15"/>
        <v>42114</v>
      </c>
      <c r="U27" s="56">
        <f t="shared" si="3"/>
        <v>42114</v>
      </c>
      <c r="V27" s="68"/>
      <c r="W27" s="68"/>
      <c r="X27" s="68"/>
      <c r="Y27" s="68"/>
      <c r="Z27" s="69">
        <f t="shared" si="4"/>
        <v>0</v>
      </c>
      <c r="FN27" s="67">
        <f t="shared" si="16"/>
        <v>42114</v>
      </c>
      <c r="FO27" s="56">
        <f t="shared" si="5"/>
        <v>42114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42114</v>
      </c>
      <c r="FX27" s="56">
        <f t="shared" si="7"/>
        <v>42114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42115</v>
      </c>
      <c r="C28" s="56">
        <f t="shared" si="0"/>
        <v>42115</v>
      </c>
      <c r="D28" s="68"/>
      <c r="E28" s="68"/>
      <c r="F28" s="68"/>
      <c r="G28" s="68"/>
      <c r="H28" s="69">
        <f t="shared" si="13"/>
        <v>0</v>
      </c>
      <c r="K28" s="67">
        <f t="shared" si="14"/>
        <v>42115</v>
      </c>
      <c r="L28" s="56">
        <f t="shared" si="1"/>
        <v>42115</v>
      </c>
      <c r="M28" s="68"/>
      <c r="N28" s="68"/>
      <c r="O28" s="68"/>
      <c r="P28" s="68"/>
      <c r="Q28" s="69">
        <f t="shared" si="2"/>
        <v>0</v>
      </c>
      <c r="T28" s="67">
        <f t="shared" si="15"/>
        <v>42115</v>
      </c>
      <c r="U28" s="56">
        <f t="shared" si="3"/>
        <v>42115</v>
      </c>
      <c r="V28" s="68"/>
      <c r="W28" s="68"/>
      <c r="X28" s="68"/>
      <c r="Y28" s="68"/>
      <c r="Z28" s="69">
        <f t="shared" si="4"/>
        <v>0</v>
      </c>
      <c r="FN28" s="67">
        <f t="shared" si="16"/>
        <v>42115</v>
      </c>
      <c r="FO28" s="56">
        <f t="shared" si="5"/>
        <v>42115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42115</v>
      </c>
      <c r="FX28" s="56">
        <f t="shared" si="7"/>
        <v>42115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42116</v>
      </c>
      <c r="C29" s="56">
        <f t="shared" si="0"/>
        <v>42116</v>
      </c>
      <c r="D29" s="68"/>
      <c r="E29" s="68"/>
      <c r="F29" s="68"/>
      <c r="G29" s="68"/>
      <c r="H29" s="69">
        <f t="shared" si="13"/>
        <v>0</v>
      </c>
      <c r="K29" s="67">
        <f t="shared" si="14"/>
        <v>42116</v>
      </c>
      <c r="L29" s="56">
        <f t="shared" si="1"/>
        <v>42116</v>
      </c>
      <c r="M29" s="68"/>
      <c r="N29" s="68"/>
      <c r="O29" s="68"/>
      <c r="P29" s="68"/>
      <c r="Q29" s="69">
        <f t="shared" si="2"/>
        <v>0</v>
      </c>
      <c r="T29" s="67">
        <f t="shared" si="15"/>
        <v>42116</v>
      </c>
      <c r="U29" s="56">
        <f t="shared" si="3"/>
        <v>42116</v>
      </c>
      <c r="V29" s="68"/>
      <c r="W29" s="68"/>
      <c r="X29" s="68"/>
      <c r="Y29" s="68"/>
      <c r="Z29" s="69">
        <f t="shared" si="4"/>
        <v>0</v>
      </c>
      <c r="FN29" s="67">
        <f t="shared" si="16"/>
        <v>42116</v>
      </c>
      <c r="FO29" s="56">
        <f t="shared" si="5"/>
        <v>42116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42116</v>
      </c>
      <c r="FX29" s="56">
        <f t="shared" si="7"/>
        <v>42116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42117</v>
      </c>
      <c r="C30" s="56">
        <f t="shared" si="0"/>
        <v>42117</v>
      </c>
      <c r="D30" s="68"/>
      <c r="E30" s="68"/>
      <c r="F30" s="68"/>
      <c r="G30" s="68"/>
      <c r="H30" s="69">
        <f t="shared" si="13"/>
        <v>0</v>
      </c>
      <c r="K30" s="67">
        <f t="shared" si="14"/>
        <v>42117</v>
      </c>
      <c r="L30" s="56">
        <f t="shared" si="1"/>
        <v>42117</v>
      </c>
      <c r="M30" s="68"/>
      <c r="N30" s="68"/>
      <c r="O30" s="68"/>
      <c r="P30" s="68"/>
      <c r="Q30" s="69">
        <f t="shared" si="2"/>
        <v>0</v>
      </c>
      <c r="T30" s="67">
        <f t="shared" si="15"/>
        <v>42117</v>
      </c>
      <c r="U30" s="56">
        <f t="shared" si="3"/>
        <v>42117</v>
      </c>
      <c r="V30" s="68"/>
      <c r="W30" s="68"/>
      <c r="X30" s="68"/>
      <c r="Y30" s="68"/>
      <c r="Z30" s="69">
        <f t="shared" si="4"/>
        <v>0</v>
      </c>
      <c r="FN30" s="67">
        <f t="shared" si="16"/>
        <v>42117</v>
      </c>
      <c r="FO30" s="56">
        <f t="shared" si="5"/>
        <v>42117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42117</v>
      </c>
      <c r="FX30" s="56">
        <f t="shared" si="7"/>
        <v>42117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42118</v>
      </c>
      <c r="C31" s="56">
        <f t="shared" si="0"/>
        <v>42118</v>
      </c>
      <c r="D31" s="68"/>
      <c r="E31" s="68"/>
      <c r="F31" s="68"/>
      <c r="G31" s="68"/>
      <c r="H31" s="69">
        <f t="shared" si="13"/>
        <v>0</v>
      </c>
      <c r="K31" s="67">
        <f t="shared" si="14"/>
        <v>42118</v>
      </c>
      <c r="L31" s="56">
        <f t="shared" si="1"/>
        <v>42118</v>
      </c>
      <c r="M31" s="68"/>
      <c r="N31" s="68"/>
      <c r="O31" s="68"/>
      <c r="P31" s="68"/>
      <c r="Q31" s="69">
        <f>SUM(N31-M31,P31-O31)</f>
        <v>0</v>
      </c>
      <c r="T31" s="67">
        <f t="shared" si="15"/>
        <v>42118</v>
      </c>
      <c r="U31" s="56">
        <f t="shared" si="3"/>
        <v>42118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42118</v>
      </c>
      <c r="FO31" s="56">
        <f t="shared" si="5"/>
        <v>42118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42118</v>
      </c>
      <c r="FX31" s="56">
        <f t="shared" si="7"/>
        <v>42118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42119</v>
      </c>
      <c r="C32" s="56">
        <f t="shared" si="0"/>
        <v>42119</v>
      </c>
      <c r="D32" s="68"/>
      <c r="E32" s="68"/>
      <c r="F32" s="68"/>
      <c r="G32" s="68"/>
      <c r="H32" s="69">
        <f t="shared" si="13"/>
        <v>0</v>
      </c>
      <c r="K32" s="67">
        <f t="shared" si="14"/>
        <v>42119</v>
      </c>
      <c r="L32" s="56">
        <f t="shared" si="1"/>
        <v>42119</v>
      </c>
      <c r="M32" s="68"/>
      <c r="N32" s="68"/>
      <c r="O32" s="68"/>
      <c r="P32" s="68"/>
      <c r="Q32" s="69">
        <f t="shared" si="2"/>
        <v>0</v>
      </c>
      <c r="T32" s="67">
        <f t="shared" si="15"/>
        <v>42119</v>
      </c>
      <c r="U32" s="56">
        <f t="shared" si="3"/>
        <v>42119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42119</v>
      </c>
      <c r="FO32" s="56">
        <f t="shared" si="5"/>
        <v>42119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42119</v>
      </c>
      <c r="FX32" s="56">
        <f t="shared" si="7"/>
        <v>42119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42120</v>
      </c>
      <c r="C33" s="56">
        <f t="shared" si="0"/>
        <v>42120</v>
      </c>
      <c r="D33" s="68"/>
      <c r="E33" s="68"/>
      <c r="F33" s="68"/>
      <c r="G33" s="68"/>
      <c r="H33" s="69">
        <f t="shared" si="13"/>
        <v>0</v>
      </c>
      <c r="K33" s="67">
        <f>K32+1</f>
        <v>42120</v>
      </c>
      <c r="L33" s="56">
        <f t="shared" si="1"/>
        <v>42120</v>
      </c>
      <c r="M33" s="68"/>
      <c r="N33" s="68"/>
      <c r="O33" s="68"/>
      <c r="P33" s="68"/>
      <c r="Q33" s="69">
        <f t="shared" si="2"/>
        <v>0</v>
      </c>
      <c r="T33" s="67">
        <f>T32+1</f>
        <v>42120</v>
      </c>
      <c r="U33" s="56">
        <f t="shared" si="3"/>
        <v>42120</v>
      </c>
      <c r="V33" s="68"/>
      <c r="W33" s="68"/>
      <c r="X33" s="68"/>
      <c r="Y33" s="68"/>
      <c r="Z33" s="69">
        <f t="shared" si="18"/>
        <v>0</v>
      </c>
      <c r="FN33" s="67">
        <f>FN32+1</f>
        <v>42120</v>
      </c>
      <c r="FO33" s="56">
        <f t="shared" si="5"/>
        <v>42120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42120</v>
      </c>
      <c r="FX33" s="56">
        <f t="shared" si="7"/>
        <v>42120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42121</v>
      </c>
      <c r="C34" s="56">
        <f t="shared" si="0"/>
        <v>42121</v>
      </c>
      <c r="D34" s="68"/>
      <c r="E34" s="68"/>
      <c r="F34" s="68"/>
      <c r="G34" s="68"/>
      <c r="H34" s="69">
        <f>SUM(E34-D34,G34-F34)</f>
        <v>0</v>
      </c>
      <c r="K34" s="67">
        <f>K33+1</f>
        <v>42121</v>
      </c>
      <c r="L34" s="56">
        <f t="shared" si="1"/>
        <v>42121</v>
      </c>
      <c r="M34" s="68"/>
      <c r="N34" s="68"/>
      <c r="O34" s="68"/>
      <c r="P34" s="68"/>
      <c r="Q34" s="69">
        <f t="shared" si="2"/>
        <v>0</v>
      </c>
      <c r="T34" s="67">
        <f>T33+1</f>
        <v>42121</v>
      </c>
      <c r="U34" s="56">
        <f t="shared" si="3"/>
        <v>42121</v>
      </c>
      <c r="V34" s="68"/>
      <c r="W34" s="68"/>
      <c r="X34" s="68"/>
      <c r="Y34" s="68"/>
      <c r="Z34" s="69">
        <f t="shared" si="18"/>
        <v>0</v>
      </c>
      <c r="FN34" s="67">
        <f>FN33+1</f>
        <v>42121</v>
      </c>
      <c r="FO34" s="56">
        <f t="shared" si="5"/>
        <v>42121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42121</v>
      </c>
      <c r="FX34" s="56">
        <f t="shared" si="7"/>
        <v>42121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42122</v>
      </c>
      <c r="C35" s="56">
        <f t="shared" si="0"/>
        <v>42122</v>
      </c>
      <c r="D35" s="68"/>
      <c r="E35" s="68"/>
      <c r="F35" s="68"/>
      <c r="G35" s="68"/>
      <c r="H35" s="69">
        <f t="shared" si="13"/>
        <v>0</v>
      </c>
      <c r="K35" s="67">
        <f>K34+1</f>
        <v>42122</v>
      </c>
      <c r="L35" s="56">
        <f t="shared" si="1"/>
        <v>42122</v>
      </c>
      <c r="M35" s="68"/>
      <c r="N35" s="68"/>
      <c r="O35" s="68"/>
      <c r="P35" s="68"/>
      <c r="Q35" s="69">
        <f t="shared" si="2"/>
        <v>0</v>
      </c>
      <c r="T35" s="67">
        <f>T34+1</f>
        <v>42122</v>
      </c>
      <c r="U35" s="56">
        <f t="shared" si="3"/>
        <v>42122</v>
      </c>
      <c r="V35" s="68"/>
      <c r="W35" s="68"/>
      <c r="X35" s="68"/>
      <c r="Y35" s="68"/>
      <c r="Z35" s="69">
        <f t="shared" si="18"/>
        <v>0</v>
      </c>
      <c r="FN35" s="67">
        <f>FN34+1</f>
        <v>42122</v>
      </c>
      <c r="FO35" s="56">
        <f t="shared" si="5"/>
        <v>42122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42122</v>
      </c>
      <c r="FX35" s="56">
        <f t="shared" si="7"/>
        <v>42122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42123</v>
      </c>
      <c r="C36" s="56">
        <f>IF(B36="","",C35+1)</f>
        <v>42123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42123</v>
      </c>
      <c r="L36" s="56">
        <f t="shared" si="1"/>
        <v>42123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42123</v>
      </c>
      <c r="U36" s="56">
        <f t="shared" si="3"/>
        <v>42123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42123</v>
      </c>
      <c r="FO36" s="56">
        <f>IF(FN36="","",FO35+1)</f>
        <v>42123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42123</v>
      </c>
      <c r="FX36" s="56">
        <f>IF(FW36="","",FX35+1)</f>
        <v>42123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42124</v>
      </c>
      <c r="C37" s="56">
        <f>IF(B37="","",C36+1)</f>
        <v>42124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42124</v>
      </c>
      <c r="L37" s="56">
        <f t="shared" si="1"/>
        <v>42124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42124</v>
      </c>
      <c r="U37" s="56">
        <f t="shared" si="3"/>
        <v>42124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42124</v>
      </c>
      <c r="FO37" s="56">
        <f>IF(FN37="","",FO36+1)</f>
        <v>42124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42124</v>
      </c>
      <c r="FX37" s="56">
        <f>IF(FW37="","",FX36+1)</f>
        <v>42124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FQ9:FR9">
    <cfRule type="expression" dxfId="180" priority="19" stopIfTrue="1">
      <formula>COUNTIF(Fériés,$B9)&gt;0</formula>
    </cfRule>
    <cfRule type="expression" dxfId="179" priority="20" stopIfTrue="1">
      <formula>WEEKDAY($B9,2)&gt;5</formula>
    </cfRule>
  </conditionalFormatting>
  <conditionalFormatting sqref="FN8:FT38">
    <cfRule type="expression" dxfId="178" priority="17" stopIfTrue="1">
      <formula>COUNTIF(Fériés,$B8)&gt;0</formula>
    </cfRule>
    <cfRule type="expression" dxfId="177" priority="18" stopIfTrue="1">
      <formula>WEEKDAY($B8,2)&gt;5</formula>
    </cfRule>
  </conditionalFormatting>
  <conditionalFormatting sqref="FX8:FX38">
    <cfRule type="expression" dxfId="176" priority="13" stopIfTrue="1">
      <formula>COUNTIF(Fériés,$B8)&gt;0</formula>
    </cfRule>
    <cfRule type="expression" dxfId="175" priority="14" stopIfTrue="1">
      <formula>WEEKDAY($B8,2)&gt;5</formula>
    </cfRule>
  </conditionalFormatting>
  <conditionalFormatting sqref="FW8:GB38">
    <cfRule type="expression" dxfId="174" priority="15" stopIfTrue="1">
      <formula>COUNTIF(Fériés,$B8)&gt;0</formula>
    </cfRule>
    <cfRule type="expression" dxfId="173" priority="16" stopIfTrue="1">
      <formula>WEEKDAY($B8,2)&gt;5</formula>
    </cfRule>
  </conditionalFormatting>
  <conditionalFormatting sqref="B8:H38">
    <cfRule type="expression" dxfId="172" priority="9" stopIfTrue="1">
      <formula>COUNTIF(Fériés,$B8)&gt;0</formula>
    </cfRule>
    <cfRule type="expression" dxfId="171" priority="10" stopIfTrue="1">
      <formula>WEEKDAY($B8,2)&gt;5</formula>
    </cfRule>
  </conditionalFormatting>
  <conditionalFormatting sqref="E9:F9">
    <cfRule type="expression" dxfId="170" priority="11" stopIfTrue="1">
      <formula>COUNTIF(Fériés,$B9)&gt;0</formula>
    </cfRule>
    <cfRule type="expression" dxfId="169" priority="12" stopIfTrue="1">
      <formula>WEEKDAY($B9,2)&gt;5</formula>
    </cfRule>
  </conditionalFormatting>
  <conditionalFormatting sqref="K8:Q38">
    <cfRule type="expression" dxfId="168" priority="5" stopIfTrue="1">
      <formula>COUNTIF(Fériés,$B8)&gt;0</formula>
    </cfRule>
    <cfRule type="expression" dxfId="167" priority="6" stopIfTrue="1">
      <formula>WEEKDAY($B8,2)&gt;5</formula>
    </cfRule>
  </conditionalFormatting>
  <conditionalFormatting sqref="N9:O9">
    <cfRule type="expression" dxfId="166" priority="7" stopIfTrue="1">
      <formula>COUNTIF(Fériés,$B9)&gt;0</formula>
    </cfRule>
    <cfRule type="expression" dxfId="165" priority="8" stopIfTrue="1">
      <formula>WEEKDAY($B9,2)&gt;5</formula>
    </cfRule>
  </conditionalFormatting>
  <conditionalFormatting sqref="T8:Z38">
    <cfRule type="expression" dxfId="164" priority="1" stopIfTrue="1">
      <formula>COUNTIF(Fériés,$B8)&gt;0</formula>
    </cfRule>
    <cfRule type="expression" dxfId="163" priority="2" stopIfTrue="1">
      <formula>WEEKDAY($B8,2)&gt;5</formula>
    </cfRule>
  </conditionalFormatting>
  <conditionalFormatting sqref="W9:X9">
    <cfRule type="expression" dxfId="162" priority="3" stopIfTrue="1">
      <formula>COUNTIF(Fériés,$B9)&gt;0</formula>
    </cfRule>
    <cfRule type="expression" dxfId="161" priority="4" stopIfTrue="1">
      <formula>WEEKDAY($B9,2)&gt;5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GB39"/>
  <sheetViews>
    <sheetView topLeftCell="A7" zoomScale="67" zoomScaleNormal="67" workbookViewId="0">
      <selection activeCell="A2" sqref="A2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34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Mai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42125</v>
      </c>
      <c r="C8" s="56">
        <f>B8</f>
        <v>42125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42125</v>
      </c>
      <c r="L8" s="56">
        <f>$C8</f>
        <v>42125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42125</v>
      </c>
      <c r="U8" s="56">
        <f>$C8</f>
        <v>42125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42125</v>
      </c>
      <c r="FO8" s="56">
        <f>FN8</f>
        <v>42125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42125</v>
      </c>
      <c r="FX8" s="54">
        <f>FW8</f>
        <v>42125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42126</v>
      </c>
      <c r="C9" s="56">
        <f t="shared" ref="C9:C35" si="0">B9</f>
        <v>42126</v>
      </c>
      <c r="D9" s="68"/>
      <c r="E9" s="68"/>
      <c r="F9" s="68"/>
      <c r="G9" s="68"/>
      <c r="H9" s="69">
        <f>SUM(E9-D9,G9-F9)</f>
        <v>0</v>
      </c>
      <c r="K9" s="67">
        <f>K8+1</f>
        <v>42126</v>
      </c>
      <c r="L9" s="56">
        <f t="shared" ref="L9:L38" si="1">$C9</f>
        <v>42126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42126</v>
      </c>
      <c r="U9" s="56">
        <f t="shared" ref="U9:U38" si="3">$C9</f>
        <v>42126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42126</v>
      </c>
      <c r="FO9" s="56">
        <f t="shared" ref="FO9:FO35" si="5">FN9</f>
        <v>42126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42126</v>
      </c>
      <c r="FX9" s="56">
        <f t="shared" ref="FX9:FX35" si="7">FW9</f>
        <v>42126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42127</v>
      </c>
      <c r="C10" s="56">
        <f t="shared" si="0"/>
        <v>42127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42127</v>
      </c>
      <c r="L10" s="56">
        <f t="shared" si="1"/>
        <v>42127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42127</v>
      </c>
      <c r="U10" s="56">
        <f t="shared" si="3"/>
        <v>42127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42127</v>
      </c>
      <c r="FO10" s="56">
        <f t="shared" si="5"/>
        <v>42127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42127</v>
      </c>
      <c r="FX10" s="56">
        <f t="shared" si="7"/>
        <v>42127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42128</v>
      </c>
      <c r="C11" s="56">
        <f t="shared" si="0"/>
        <v>42128</v>
      </c>
      <c r="D11" s="68"/>
      <c r="E11" s="68"/>
      <c r="F11" s="68"/>
      <c r="G11" s="68"/>
      <c r="H11" s="69">
        <f t="shared" si="13"/>
        <v>0</v>
      </c>
      <c r="K11" s="67">
        <f t="shared" si="14"/>
        <v>42128</v>
      </c>
      <c r="L11" s="56">
        <f t="shared" si="1"/>
        <v>42128</v>
      </c>
      <c r="M11" s="68"/>
      <c r="N11" s="68"/>
      <c r="O11" s="68"/>
      <c r="P11" s="68"/>
      <c r="Q11" s="69">
        <f t="shared" si="2"/>
        <v>0</v>
      </c>
      <c r="T11" s="67">
        <f t="shared" si="15"/>
        <v>42128</v>
      </c>
      <c r="U11" s="56">
        <f t="shared" si="3"/>
        <v>42128</v>
      </c>
      <c r="V11" s="68"/>
      <c r="W11" s="68"/>
      <c r="X11" s="68"/>
      <c r="Y11" s="68"/>
      <c r="Z11" s="69">
        <f t="shared" si="4"/>
        <v>0</v>
      </c>
      <c r="FN11" s="67">
        <f t="shared" si="16"/>
        <v>42128</v>
      </c>
      <c r="FO11" s="56">
        <f t="shared" si="5"/>
        <v>42128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42128</v>
      </c>
      <c r="FX11" s="56">
        <f t="shared" si="7"/>
        <v>42128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42129</v>
      </c>
      <c r="C12" s="56">
        <f t="shared" si="0"/>
        <v>42129</v>
      </c>
      <c r="D12" s="68"/>
      <c r="E12" s="68"/>
      <c r="F12" s="68"/>
      <c r="G12" s="68"/>
      <c r="H12" s="69">
        <f t="shared" si="13"/>
        <v>0</v>
      </c>
      <c r="K12" s="67">
        <f t="shared" si="14"/>
        <v>42129</v>
      </c>
      <c r="L12" s="56">
        <f t="shared" si="1"/>
        <v>42129</v>
      </c>
      <c r="M12" s="68"/>
      <c r="N12" s="68"/>
      <c r="O12" s="68"/>
      <c r="P12" s="68"/>
      <c r="Q12" s="69">
        <f t="shared" si="2"/>
        <v>0</v>
      </c>
      <c r="T12" s="67">
        <f t="shared" si="15"/>
        <v>42129</v>
      </c>
      <c r="U12" s="56">
        <f t="shared" si="3"/>
        <v>42129</v>
      </c>
      <c r="V12" s="68"/>
      <c r="W12" s="68"/>
      <c r="X12" s="68"/>
      <c r="Y12" s="68"/>
      <c r="Z12" s="69">
        <f t="shared" si="4"/>
        <v>0</v>
      </c>
      <c r="FN12" s="67">
        <f t="shared" si="16"/>
        <v>42129</v>
      </c>
      <c r="FO12" s="56">
        <f t="shared" si="5"/>
        <v>42129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42129</v>
      </c>
      <c r="FX12" s="56">
        <f t="shared" si="7"/>
        <v>42129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42130</v>
      </c>
      <c r="C13" s="56">
        <f t="shared" si="0"/>
        <v>42130</v>
      </c>
      <c r="D13" s="68"/>
      <c r="E13" s="68"/>
      <c r="F13" s="68"/>
      <c r="G13" s="68"/>
      <c r="H13" s="69">
        <f t="shared" si="13"/>
        <v>0</v>
      </c>
      <c r="K13" s="67">
        <f t="shared" si="14"/>
        <v>42130</v>
      </c>
      <c r="L13" s="56">
        <f t="shared" si="1"/>
        <v>42130</v>
      </c>
      <c r="M13" s="68"/>
      <c r="N13" s="68"/>
      <c r="O13" s="68"/>
      <c r="P13" s="68"/>
      <c r="Q13" s="69">
        <f t="shared" si="2"/>
        <v>0</v>
      </c>
      <c r="T13" s="67">
        <f t="shared" si="15"/>
        <v>42130</v>
      </c>
      <c r="U13" s="56">
        <f t="shared" si="3"/>
        <v>42130</v>
      </c>
      <c r="V13" s="68"/>
      <c r="W13" s="68"/>
      <c r="X13" s="68"/>
      <c r="Y13" s="68"/>
      <c r="Z13" s="69">
        <f t="shared" si="4"/>
        <v>0</v>
      </c>
      <c r="FN13" s="67">
        <f t="shared" si="16"/>
        <v>42130</v>
      </c>
      <c r="FO13" s="56">
        <f t="shared" si="5"/>
        <v>42130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42130</v>
      </c>
      <c r="FX13" s="56">
        <f t="shared" si="7"/>
        <v>42130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42131</v>
      </c>
      <c r="C14" s="56">
        <f t="shared" si="0"/>
        <v>42131</v>
      </c>
      <c r="D14" s="68"/>
      <c r="E14" s="68"/>
      <c r="F14" s="68"/>
      <c r="G14" s="68"/>
      <c r="H14" s="69">
        <f t="shared" si="13"/>
        <v>0</v>
      </c>
      <c r="K14" s="67">
        <f t="shared" si="14"/>
        <v>42131</v>
      </c>
      <c r="L14" s="56">
        <f t="shared" si="1"/>
        <v>42131</v>
      </c>
      <c r="M14" s="68"/>
      <c r="N14" s="68"/>
      <c r="O14" s="68"/>
      <c r="P14" s="68"/>
      <c r="Q14" s="69">
        <f t="shared" si="2"/>
        <v>0</v>
      </c>
      <c r="T14" s="67">
        <f t="shared" si="15"/>
        <v>42131</v>
      </c>
      <c r="U14" s="56">
        <f t="shared" si="3"/>
        <v>42131</v>
      </c>
      <c r="V14" s="68"/>
      <c r="W14" s="68"/>
      <c r="X14" s="68"/>
      <c r="Y14" s="68"/>
      <c r="Z14" s="69">
        <f t="shared" si="4"/>
        <v>0</v>
      </c>
      <c r="FN14" s="67">
        <f t="shared" si="16"/>
        <v>42131</v>
      </c>
      <c r="FO14" s="56">
        <f t="shared" si="5"/>
        <v>42131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42131</v>
      </c>
      <c r="FX14" s="56">
        <f t="shared" si="7"/>
        <v>42131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42132</v>
      </c>
      <c r="C15" s="56">
        <f t="shared" si="0"/>
        <v>42132</v>
      </c>
      <c r="D15" s="68"/>
      <c r="E15" s="68"/>
      <c r="F15" s="68"/>
      <c r="G15" s="68"/>
      <c r="H15" s="69">
        <f t="shared" si="13"/>
        <v>0</v>
      </c>
      <c r="K15" s="67">
        <f t="shared" si="14"/>
        <v>42132</v>
      </c>
      <c r="L15" s="56">
        <f t="shared" si="1"/>
        <v>42132</v>
      </c>
      <c r="M15" s="68"/>
      <c r="N15" s="68"/>
      <c r="O15" s="68"/>
      <c r="P15" s="68"/>
      <c r="Q15" s="69">
        <f t="shared" si="2"/>
        <v>0</v>
      </c>
      <c r="T15" s="67">
        <f t="shared" si="15"/>
        <v>42132</v>
      </c>
      <c r="U15" s="56">
        <f t="shared" si="3"/>
        <v>42132</v>
      </c>
      <c r="V15" s="68"/>
      <c r="W15" s="68"/>
      <c r="X15" s="68"/>
      <c r="Y15" s="68"/>
      <c r="Z15" s="69">
        <f t="shared" si="4"/>
        <v>0</v>
      </c>
      <c r="FN15" s="67">
        <f t="shared" si="16"/>
        <v>42132</v>
      </c>
      <c r="FO15" s="56">
        <f t="shared" si="5"/>
        <v>42132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42132</v>
      </c>
      <c r="FX15" s="56">
        <f t="shared" si="7"/>
        <v>42132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42133</v>
      </c>
      <c r="C16" s="56">
        <f t="shared" si="0"/>
        <v>42133</v>
      </c>
      <c r="D16" s="68"/>
      <c r="E16" s="68"/>
      <c r="F16" s="68"/>
      <c r="G16" s="68"/>
      <c r="H16" s="69">
        <f t="shared" si="13"/>
        <v>0</v>
      </c>
      <c r="K16" s="67">
        <f t="shared" si="14"/>
        <v>42133</v>
      </c>
      <c r="L16" s="56">
        <f t="shared" si="1"/>
        <v>42133</v>
      </c>
      <c r="M16" s="68"/>
      <c r="N16" s="68"/>
      <c r="O16" s="68"/>
      <c r="P16" s="68"/>
      <c r="Q16" s="69">
        <f t="shared" si="2"/>
        <v>0</v>
      </c>
      <c r="T16" s="67">
        <f t="shared" si="15"/>
        <v>42133</v>
      </c>
      <c r="U16" s="56">
        <f t="shared" si="3"/>
        <v>42133</v>
      </c>
      <c r="V16" s="68"/>
      <c r="W16" s="68"/>
      <c r="X16" s="68"/>
      <c r="Y16" s="68"/>
      <c r="Z16" s="69">
        <f t="shared" si="4"/>
        <v>0</v>
      </c>
      <c r="FN16" s="67">
        <f t="shared" si="16"/>
        <v>42133</v>
      </c>
      <c r="FO16" s="56">
        <f t="shared" si="5"/>
        <v>42133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42133</v>
      </c>
      <c r="FX16" s="56">
        <f t="shared" si="7"/>
        <v>42133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42134</v>
      </c>
      <c r="C17" s="56">
        <f t="shared" si="0"/>
        <v>42134</v>
      </c>
      <c r="D17" s="68"/>
      <c r="E17" s="68"/>
      <c r="F17" s="68"/>
      <c r="G17" s="68"/>
      <c r="H17" s="69">
        <f t="shared" si="13"/>
        <v>0</v>
      </c>
      <c r="K17" s="67">
        <f t="shared" si="14"/>
        <v>42134</v>
      </c>
      <c r="L17" s="56">
        <f t="shared" si="1"/>
        <v>42134</v>
      </c>
      <c r="M17" s="68"/>
      <c r="N17" s="68"/>
      <c r="O17" s="68"/>
      <c r="P17" s="68"/>
      <c r="Q17" s="69">
        <f t="shared" si="2"/>
        <v>0</v>
      </c>
      <c r="T17" s="67">
        <f t="shared" si="15"/>
        <v>42134</v>
      </c>
      <c r="U17" s="56">
        <f t="shared" si="3"/>
        <v>42134</v>
      </c>
      <c r="V17" s="68"/>
      <c r="W17" s="68"/>
      <c r="X17" s="68"/>
      <c r="Y17" s="68"/>
      <c r="Z17" s="69">
        <f t="shared" si="4"/>
        <v>0</v>
      </c>
      <c r="FN17" s="67">
        <f t="shared" si="16"/>
        <v>42134</v>
      </c>
      <c r="FO17" s="56">
        <f t="shared" si="5"/>
        <v>42134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42134</v>
      </c>
      <c r="FX17" s="56">
        <f t="shared" si="7"/>
        <v>42134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42135</v>
      </c>
      <c r="C18" s="56">
        <f t="shared" si="0"/>
        <v>42135</v>
      </c>
      <c r="D18" s="68"/>
      <c r="E18" s="68"/>
      <c r="F18" s="68"/>
      <c r="G18" s="68"/>
      <c r="H18" s="69">
        <f t="shared" si="13"/>
        <v>0</v>
      </c>
      <c r="K18" s="67">
        <f t="shared" si="14"/>
        <v>42135</v>
      </c>
      <c r="L18" s="56">
        <f t="shared" si="1"/>
        <v>42135</v>
      </c>
      <c r="M18" s="68"/>
      <c r="N18" s="68"/>
      <c r="O18" s="68"/>
      <c r="P18" s="68"/>
      <c r="Q18" s="69">
        <f t="shared" si="2"/>
        <v>0</v>
      </c>
      <c r="T18" s="67">
        <f t="shared" si="15"/>
        <v>42135</v>
      </c>
      <c r="U18" s="56">
        <f t="shared" si="3"/>
        <v>42135</v>
      </c>
      <c r="V18" s="68"/>
      <c r="W18" s="68"/>
      <c r="X18" s="68"/>
      <c r="Y18" s="68"/>
      <c r="Z18" s="69">
        <f t="shared" si="4"/>
        <v>0</v>
      </c>
      <c r="FN18" s="67">
        <f t="shared" si="16"/>
        <v>42135</v>
      </c>
      <c r="FO18" s="56">
        <f t="shared" si="5"/>
        <v>42135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42135</v>
      </c>
      <c r="FX18" s="56">
        <f t="shared" si="7"/>
        <v>42135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42136</v>
      </c>
      <c r="C19" s="56">
        <f t="shared" si="0"/>
        <v>42136</v>
      </c>
      <c r="D19" s="68"/>
      <c r="E19" s="68"/>
      <c r="F19" s="68"/>
      <c r="G19" s="68"/>
      <c r="H19" s="69">
        <f t="shared" si="13"/>
        <v>0</v>
      </c>
      <c r="K19" s="67">
        <f t="shared" si="14"/>
        <v>42136</v>
      </c>
      <c r="L19" s="56">
        <f t="shared" si="1"/>
        <v>42136</v>
      </c>
      <c r="M19" s="68"/>
      <c r="N19" s="68"/>
      <c r="O19" s="68"/>
      <c r="P19" s="68"/>
      <c r="Q19" s="69">
        <f t="shared" si="2"/>
        <v>0</v>
      </c>
      <c r="T19" s="67">
        <f t="shared" si="15"/>
        <v>42136</v>
      </c>
      <c r="U19" s="56">
        <f t="shared" si="3"/>
        <v>42136</v>
      </c>
      <c r="V19" s="68"/>
      <c r="W19" s="68"/>
      <c r="X19" s="68"/>
      <c r="Y19" s="68"/>
      <c r="Z19" s="69">
        <f t="shared" si="4"/>
        <v>0</v>
      </c>
      <c r="FN19" s="67">
        <f t="shared" si="16"/>
        <v>42136</v>
      </c>
      <c r="FO19" s="56">
        <f t="shared" si="5"/>
        <v>42136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42136</v>
      </c>
      <c r="FX19" s="56">
        <f t="shared" si="7"/>
        <v>42136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42137</v>
      </c>
      <c r="C20" s="56">
        <f t="shared" si="0"/>
        <v>42137</v>
      </c>
      <c r="D20" s="68"/>
      <c r="E20" s="68"/>
      <c r="F20" s="68"/>
      <c r="G20" s="68"/>
      <c r="H20" s="69">
        <f t="shared" si="13"/>
        <v>0</v>
      </c>
      <c r="K20" s="67">
        <f t="shared" si="14"/>
        <v>42137</v>
      </c>
      <c r="L20" s="56">
        <f t="shared" si="1"/>
        <v>42137</v>
      </c>
      <c r="M20" s="68"/>
      <c r="N20" s="68"/>
      <c r="O20" s="68"/>
      <c r="P20" s="68"/>
      <c r="Q20" s="69">
        <f t="shared" si="2"/>
        <v>0</v>
      </c>
      <c r="T20" s="67">
        <f t="shared" si="15"/>
        <v>42137</v>
      </c>
      <c r="U20" s="56">
        <f t="shared" si="3"/>
        <v>42137</v>
      </c>
      <c r="V20" s="68"/>
      <c r="W20" s="68"/>
      <c r="X20" s="68"/>
      <c r="Y20" s="68"/>
      <c r="Z20" s="69">
        <f t="shared" si="4"/>
        <v>0</v>
      </c>
      <c r="FN20" s="67">
        <f t="shared" si="16"/>
        <v>42137</v>
      </c>
      <c r="FO20" s="56">
        <f t="shared" si="5"/>
        <v>42137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42137</v>
      </c>
      <c r="FX20" s="56">
        <f t="shared" si="7"/>
        <v>42137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42138</v>
      </c>
      <c r="C21" s="56">
        <f t="shared" si="0"/>
        <v>42138</v>
      </c>
      <c r="D21" s="68"/>
      <c r="E21" s="68"/>
      <c r="F21" s="68"/>
      <c r="G21" s="68"/>
      <c r="H21" s="69">
        <f t="shared" si="13"/>
        <v>0</v>
      </c>
      <c r="K21" s="67">
        <f t="shared" si="14"/>
        <v>42138</v>
      </c>
      <c r="L21" s="56">
        <f t="shared" si="1"/>
        <v>42138</v>
      </c>
      <c r="M21" s="68"/>
      <c r="N21" s="68"/>
      <c r="O21" s="68"/>
      <c r="P21" s="68"/>
      <c r="Q21" s="69">
        <f t="shared" si="2"/>
        <v>0</v>
      </c>
      <c r="T21" s="67">
        <f t="shared" si="15"/>
        <v>42138</v>
      </c>
      <c r="U21" s="56">
        <f t="shared" si="3"/>
        <v>42138</v>
      </c>
      <c r="V21" s="68"/>
      <c r="W21" s="68"/>
      <c r="X21" s="68"/>
      <c r="Y21" s="68"/>
      <c r="Z21" s="69">
        <f t="shared" si="4"/>
        <v>0</v>
      </c>
      <c r="FN21" s="67">
        <f t="shared" si="16"/>
        <v>42138</v>
      </c>
      <c r="FO21" s="56">
        <f t="shared" si="5"/>
        <v>42138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42138</v>
      </c>
      <c r="FX21" s="56">
        <f t="shared" si="7"/>
        <v>42138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42139</v>
      </c>
      <c r="C22" s="56">
        <f t="shared" si="0"/>
        <v>42139</v>
      </c>
      <c r="D22" s="68"/>
      <c r="E22" s="68"/>
      <c r="F22" s="68"/>
      <c r="G22" s="68"/>
      <c r="H22" s="69">
        <f t="shared" si="13"/>
        <v>0</v>
      </c>
      <c r="K22" s="67">
        <f t="shared" si="14"/>
        <v>42139</v>
      </c>
      <c r="L22" s="56">
        <f t="shared" si="1"/>
        <v>42139</v>
      </c>
      <c r="M22" s="68"/>
      <c r="N22" s="68"/>
      <c r="O22" s="68"/>
      <c r="P22" s="68"/>
      <c r="Q22" s="69">
        <f t="shared" si="2"/>
        <v>0</v>
      </c>
      <c r="T22" s="67">
        <f t="shared" si="15"/>
        <v>42139</v>
      </c>
      <c r="U22" s="56">
        <f t="shared" si="3"/>
        <v>42139</v>
      </c>
      <c r="V22" s="68"/>
      <c r="W22" s="68"/>
      <c r="X22" s="68"/>
      <c r="Y22" s="68"/>
      <c r="Z22" s="69">
        <f t="shared" si="4"/>
        <v>0</v>
      </c>
      <c r="FN22" s="67">
        <f t="shared" si="16"/>
        <v>42139</v>
      </c>
      <c r="FO22" s="56">
        <f t="shared" si="5"/>
        <v>42139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42139</v>
      </c>
      <c r="FX22" s="56">
        <f t="shared" si="7"/>
        <v>42139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42140</v>
      </c>
      <c r="C23" s="56">
        <f t="shared" si="0"/>
        <v>42140</v>
      </c>
      <c r="D23" s="68"/>
      <c r="E23" s="68"/>
      <c r="F23" s="68"/>
      <c r="G23" s="68"/>
      <c r="H23" s="69">
        <f t="shared" si="13"/>
        <v>0</v>
      </c>
      <c r="K23" s="67">
        <f t="shared" si="14"/>
        <v>42140</v>
      </c>
      <c r="L23" s="56">
        <f t="shared" si="1"/>
        <v>42140</v>
      </c>
      <c r="M23" s="68"/>
      <c r="N23" s="68"/>
      <c r="O23" s="68"/>
      <c r="P23" s="68"/>
      <c r="Q23" s="69">
        <f t="shared" si="2"/>
        <v>0</v>
      </c>
      <c r="T23" s="67">
        <f t="shared" si="15"/>
        <v>42140</v>
      </c>
      <c r="U23" s="56">
        <f t="shared" si="3"/>
        <v>42140</v>
      </c>
      <c r="V23" s="68"/>
      <c r="W23" s="68"/>
      <c r="X23" s="68"/>
      <c r="Y23" s="68"/>
      <c r="Z23" s="69">
        <f t="shared" si="4"/>
        <v>0</v>
      </c>
      <c r="FN23" s="67">
        <f t="shared" si="16"/>
        <v>42140</v>
      </c>
      <c r="FO23" s="56">
        <f t="shared" si="5"/>
        <v>42140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42140</v>
      </c>
      <c r="FX23" s="56">
        <f t="shared" si="7"/>
        <v>42140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42141</v>
      </c>
      <c r="C24" s="56">
        <f t="shared" si="0"/>
        <v>42141</v>
      </c>
      <c r="D24" s="68"/>
      <c r="E24" s="68"/>
      <c r="F24" s="68"/>
      <c r="G24" s="68"/>
      <c r="H24" s="69">
        <f t="shared" si="13"/>
        <v>0</v>
      </c>
      <c r="K24" s="67">
        <f t="shared" si="14"/>
        <v>42141</v>
      </c>
      <c r="L24" s="56">
        <f t="shared" si="1"/>
        <v>42141</v>
      </c>
      <c r="M24" s="68"/>
      <c r="N24" s="68"/>
      <c r="O24" s="68"/>
      <c r="P24" s="68"/>
      <c r="Q24" s="69">
        <f t="shared" si="2"/>
        <v>0</v>
      </c>
      <c r="T24" s="67">
        <f t="shared" si="15"/>
        <v>42141</v>
      </c>
      <c r="U24" s="56">
        <f t="shared" si="3"/>
        <v>42141</v>
      </c>
      <c r="V24" s="68"/>
      <c r="W24" s="68"/>
      <c r="X24" s="68"/>
      <c r="Y24" s="68"/>
      <c r="Z24" s="69">
        <f t="shared" si="4"/>
        <v>0</v>
      </c>
      <c r="FN24" s="67">
        <f t="shared" si="16"/>
        <v>42141</v>
      </c>
      <c r="FO24" s="56">
        <f t="shared" si="5"/>
        <v>42141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42141</v>
      </c>
      <c r="FX24" s="56">
        <f t="shared" si="7"/>
        <v>42141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42142</v>
      </c>
      <c r="C25" s="56">
        <f t="shared" si="0"/>
        <v>42142</v>
      </c>
      <c r="D25" s="68"/>
      <c r="E25" s="68"/>
      <c r="F25" s="68"/>
      <c r="G25" s="68"/>
      <c r="H25" s="69">
        <f t="shared" si="13"/>
        <v>0</v>
      </c>
      <c r="K25" s="67">
        <f t="shared" si="14"/>
        <v>42142</v>
      </c>
      <c r="L25" s="56">
        <f t="shared" si="1"/>
        <v>42142</v>
      </c>
      <c r="M25" s="68"/>
      <c r="N25" s="68"/>
      <c r="O25" s="68"/>
      <c r="P25" s="68"/>
      <c r="Q25" s="69">
        <f t="shared" si="2"/>
        <v>0</v>
      </c>
      <c r="T25" s="67">
        <f t="shared" si="15"/>
        <v>42142</v>
      </c>
      <c r="U25" s="56">
        <f t="shared" si="3"/>
        <v>42142</v>
      </c>
      <c r="V25" s="68"/>
      <c r="W25" s="68"/>
      <c r="X25" s="68"/>
      <c r="Y25" s="68"/>
      <c r="Z25" s="69">
        <f t="shared" si="4"/>
        <v>0</v>
      </c>
      <c r="FN25" s="67">
        <f t="shared" si="16"/>
        <v>42142</v>
      </c>
      <c r="FO25" s="56">
        <f t="shared" si="5"/>
        <v>42142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42142</v>
      </c>
      <c r="FX25" s="56">
        <f t="shared" si="7"/>
        <v>42142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42143</v>
      </c>
      <c r="C26" s="56">
        <f t="shared" si="0"/>
        <v>42143</v>
      </c>
      <c r="D26" s="68"/>
      <c r="E26" s="68"/>
      <c r="F26" s="68"/>
      <c r="G26" s="68"/>
      <c r="H26" s="69">
        <f t="shared" si="13"/>
        <v>0</v>
      </c>
      <c r="K26" s="67">
        <f t="shared" si="14"/>
        <v>42143</v>
      </c>
      <c r="L26" s="56">
        <f t="shared" si="1"/>
        <v>42143</v>
      </c>
      <c r="M26" s="68"/>
      <c r="N26" s="68"/>
      <c r="O26" s="68"/>
      <c r="P26" s="68"/>
      <c r="Q26" s="69">
        <f t="shared" si="2"/>
        <v>0</v>
      </c>
      <c r="T26" s="67">
        <f t="shared" si="15"/>
        <v>42143</v>
      </c>
      <c r="U26" s="56">
        <f t="shared" si="3"/>
        <v>42143</v>
      </c>
      <c r="V26" s="68"/>
      <c r="W26" s="68"/>
      <c r="X26" s="68"/>
      <c r="Y26" s="68"/>
      <c r="Z26" s="69">
        <f t="shared" si="4"/>
        <v>0</v>
      </c>
      <c r="FN26" s="67">
        <f t="shared" si="16"/>
        <v>42143</v>
      </c>
      <c r="FO26" s="56">
        <f t="shared" si="5"/>
        <v>42143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42143</v>
      </c>
      <c r="FX26" s="56">
        <f t="shared" si="7"/>
        <v>42143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42144</v>
      </c>
      <c r="C27" s="56">
        <f t="shared" si="0"/>
        <v>42144</v>
      </c>
      <c r="D27" s="68"/>
      <c r="E27" s="68"/>
      <c r="F27" s="68"/>
      <c r="G27" s="68"/>
      <c r="H27" s="69">
        <f t="shared" si="13"/>
        <v>0</v>
      </c>
      <c r="K27" s="67">
        <f t="shared" si="14"/>
        <v>42144</v>
      </c>
      <c r="L27" s="56">
        <f t="shared" si="1"/>
        <v>42144</v>
      </c>
      <c r="M27" s="68"/>
      <c r="N27" s="68"/>
      <c r="O27" s="68"/>
      <c r="P27" s="68"/>
      <c r="Q27" s="69">
        <f t="shared" si="2"/>
        <v>0</v>
      </c>
      <c r="T27" s="67">
        <f t="shared" si="15"/>
        <v>42144</v>
      </c>
      <c r="U27" s="56">
        <f t="shared" si="3"/>
        <v>42144</v>
      </c>
      <c r="V27" s="68"/>
      <c r="W27" s="68"/>
      <c r="X27" s="68"/>
      <c r="Y27" s="68"/>
      <c r="Z27" s="69">
        <f t="shared" si="4"/>
        <v>0</v>
      </c>
      <c r="FN27" s="67">
        <f t="shared" si="16"/>
        <v>42144</v>
      </c>
      <c r="FO27" s="56">
        <f t="shared" si="5"/>
        <v>42144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42144</v>
      </c>
      <c r="FX27" s="56">
        <f t="shared" si="7"/>
        <v>42144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42145</v>
      </c>
      <c r="C28" s="56">
        <f t="shared" si="0"/>
        <v>42145</v>
      </c>
      <c r="D28" s="68"/>
      <c r="E28" s="68"/>
      <c r="F28" s="68"/>
      <c r="G28" s="68"/>
      <c r="H28" s="69">
        <f t="shared" si="13"/>
        <v>0</v>
      </c>
      <c r="K28" s="67">
        <f t="shared" si="14"/>
        <v>42145</v>
      </c>
      <c r="L28" s="56">
        <f t="shared" si="1"/>
        <v>42145</v>
      </c>
      <c r="M28" s="68"/>
      <c r="N28" s="68"/>
      <c r="O28" s="68"/>
      <c r="P28" s="68"/>
      <c r="Q28" s="69">
        <f t="shared" si="2"/>
        <v>0</v>
      </c>
      <c r="T28" s="67">
        <f t="shared" si="15"/>
        <v>42145</v>
      </c>
      <c r="U28" s="56">
        <f t="shared" si="3"/>
        <v>42145</v>
      </c>
      <c r="V28" s="68"/>
      <c r="W28" s="68"/>
      <c r="X28" s="68"/>
      <c r="Y28" s="68"/>
      <c r="Z28" s="69">
        <f t="shared" si="4"/>
        <v>0</v>
      </c>
      <c r="FN28" s="67">
        <f t="shared" si="16"/>
        <v>42145</v>
      </c>
      <c r="FO28" s="56">
        <f t="shared" si="5"/>
        <v>42145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42145</v>
      </c>
      <c r="FX28" s="56">
        <f t="shared" si="7"/>
        <v>42145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42146</v>
      </c>
      <c r="C29" s="56">
        <f t="shared" si="0"/>
        <v>42146</v>
      </c>
      <c r="D29" s="68"/>
      <c r="E29" s="68"/>
      <c r="F29" s="68"/>
      <c r="G29" s="68"/>
      <c r="H29" s="69">
        <f t="shared" si="13"/>
        <v>0</v>
      </c>
      <c r="K29" s="67">
        <f t="shared" si="14"/>
        <v>42146</v>
      </c>
      <c r="L29" s="56">
        <f t="shared" si="1"/>
        <v>42146</v>
      </c>
      <c r="M29" s="68"/>
      <c r="N29" s="68"/>
      <c r="O29" s="68"/>
      <c r="P29" s="68"/>
      <c r="Q29" s="69">
        <f t="shared" si="2"/>
        <v>0</v>
      </c>
      <c r="T29" s="67">
        <f t="shared" si="15"/>
        <v>42146</v>
      </c>
      <c r="U29" s="56">
        <f t="shared" si="3"/>
        <v>42146</v>
      </c>
      <c r="V29" s="68"/>
      <c r="W29" s="68"/>
      <c r="X29" s="68"/>
      <c r="Y29" s="68"/>
      <c r="Z29" s="69">
        <f t="shared" si="4"/>
        <v>0</v>
      </c>
      <c r="FN29" s="67">
        <f t="shared" si="16"/>
        <v>42146</v>
      </c>
      <c r="FO29" s="56">
        <f t="shared" si="5"/>
        <v>42146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42146</v>
      </c>
      <c r="FX29" s="56">
        <f t="shared" si="7"/>
        <v>42146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42147</v>
      </c>
      <c r="C30" s="56">
        <f t="shared" si="0"/>
        <v>42147</v>
      </c>
      <c r="D30" s="68"/>
      <c r="E30" s="68"/>
      <c r="F30" s="68"/>
      <c r="G30" s="68"/>
      <c r="H30" s="69">
        <f t="shared" si="13"/>
        <v>0</v>
      </c>
      <c r="K30" s="67">
        <f t="shared" si="14"/>
        <v>42147</v>
      </c>
      <c r="L30" s="56">
        <f t="shared" si="1"/>
        <v>42147</v>
      </c>
      <c r="M30" s="68"/>
      <c r="N30" s="68"/>
      <c r="O30" s="68"/>
      <c r="P30" s="68"/>
      <c r="Q30" s="69">
        <f t="shared" si="2"/>
        <v>0</v>
      </c>
      <c r="T30" s="67">
        <f t="shared" si="15"/>
        <v>42147</v>
      </c>
      <c r="U30" s="56">
        <f t="shared" si="3"/>
        <v>42147</v>
      </c>
      <c r="V30" s="68"/>
      <c r="W30" s="68"/>
      <c r="X30" s="68"/>
      <c r="Y30" s="68"/>
      <c r="Z30" s="69">
        <f t="shared" si="4"/>
        <v>0</v>
      </c>
      <c r="FN30" s="67">
        <f t="shared" si="16"/>
        <v>42147</v>
      </c>
      <c r="FO30" s="56">
        <f t="shared" si="5"/>
        <v>42147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42147</v>
      </c>
      <c r="FX30" s="56">
        <f t="shared" si="7"/>
        <v>42147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42148</v>
      </c>
      <c r="C31" s="56">
        <f t="shared" si="0"/>
        <v>42148</v>
      </c>
      <c r="D31" s="68"/>
      <c r="E31" s="68"/>
      <c r="F31" s="68"/>
      <c r="G31" s="68"/>
      <c r="H31" s="69">
        <f t="shared" si="13"/>
        <v>0</v>
      </c>
      <c r="K31" s="67">
        <f t="shared" si="14"/>
        <v>42148</v>
      </c>
      <c r="L31" s="56">
        <f t="shared" si="1"/>
        <v>42148</v>
      </c>
      <c r="M31" s="68"/>
      <c r="N31" s="68"/>
      <c r="O31" s="68"/>
      <c r="P31" s="68"/>
      <c r="Q31" s="69">
        <f>SUM(N31-M31,P31-O31)</f>
        <v>0</v>
      </c>
      <c r="T31" s="67">
        <f t="shared" si="15"/>
        <v>42148</v>
      </c>
      <c r="U31" s="56">
        <f t="shared" si="3"/>
        <v>42148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42148</v>
      </c>
      <c r="FO31" s="56">
        <f t="shared" si="5"/>
        <v>42148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42148</v>
      </c>
      <c r="FX31" s="56">
        <f t="shared" si="7"/>
        <v>42148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42149</v>
      </c>
      <c r="C32" s="56">
        <f t="shared" si="0"/>
        <v>42149</v>
      </c>
      <c r="D32" s="68"/>
      <c r="E32" s="68"/>
      <c r="F32" s="68"/>
      <c r="G32" s="68"/>
      <c r="H32" s="69">
        <f t="shared" si="13"/>
        <v>0</v>
      </c>
      <c r="K32" s="67">
        <f t="shared" si="14"/>
        <v>42149</v>
      </c>
      <c r="L32" s="56">
        <f t="shared" si="1"/>
        <v>42149</v>
      </c>
      <c r="M32" s="68"/>
      <c r="N32" s="68"/>
      <c r="O32" s="68"/>
      <c r="P32" s="68"/>
      <c r="Q32" s="69">
        <f t="shared" si="2"/>
        <v>0</v>
      </c>
      <c r="T32" s="67">
        <f t="shared" si="15"/>
        <v>42149</v>
      </c>
      <c r="U32" s="56">
        <f t="shared" si="3"/>
        <v>42149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42149</v>
      </c>
      <c r="FO32" s="56">
        <f t="shared" si="5"/>
        <v>42149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42149</v>
      </c>
      <c r="FX32" s="56">
        <f t="shared" si="7"/>
        <v>42149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42150</v>
      </c>
      <c r="C33" s="56">
        <f t="shared" si="0"/>
        <v>42150</v>
      </c>
      <c r="D33" s="68"/>
      <c r="E33" s="68"/>
      <c r="F33" s="68"/>
      <c r="G33" s="68"/>
      <c r="H33" s="69">
        <f t="shared" si="13"/>
        <v>0</v>
      </c>
      <c r="K33" s="67">
        <f>K32+1</f>
        <v>42150</v>
      </c>
      <c r="L33" s="56">
        <f t="shared" si="1"/>
        <v>42150</v>
      </c>
      <c r="M33" s="68"/>
      <c r="N33" s="68"/>
      <c r="O33" s="68"/>
      <c r="P33" s="68"/>
      <c r="Q33" s="69">
        <f t="shared" si="2"/>
        <v>0</v>
      </c>
      <c r="T33" s="67">
        <f>T32+1</f>
        <v>42150</v>
      </c>
      <c r="U33" s="56">
        <f t="shared" si="3"/>
        <v>42150</v>
      </c>
      <c r="V33" s="68"/>
      <c r="W33" s="68"/>
      <c r="X33" s="68"/>
      <c r="Y33" s="68"/>
      <c r="Z33" s="69">
        <f t="shared" si="18"/>
        <v>0</v>
      </c>
      <c r="FN33" s="67">
        <f>FN32+1</f>
        <v>42150</v>
      </c>
      <c r="FO33" s="56">
        <f t="shared" si="5"/>
        <v>42150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42150</v>
      </c>
      <c r="FX33" s="56">
        <f t="shared" si="7"/>
        <v>42150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42151</v>
      </c>
      <c r="C34" s="56">
        <f t="shared" si="0"/>
        <v>42151</v>
      </c>
      <c r="D34" s="68"/>
      <c r="E34" s="68"/>
      <c r="F34" s="68"/>
      <c r="G34" s="68"/>
      <c r="H34" s="69">
        <f>SUM(E34-D34,G34-F34)</f>
        <v>0</v>
      </c>
      <c r="K34" s="67">
        <f>K33+1</f>
        <v>42151</v>
      </c>
      <c r="L34" s="56">
        <f t="shared" si="1"/>
        <v>42151</v>
      </c>
      <c r="M34" s="68"/>
      <c r="N34" s="68"/>
      <c r="O34" s="68"/>
      <c r="P34" s="68"/>
      <c r="Q34" s="69">
        <f t="shared" si="2"/>
        <v>0</v>
      </c>
      <c r="T34" s="67">
        <f>T33+1</f>
        <v>42151</v>
      </c>
      <c r="U34" s="56">
        <f t="shared" si="3"/>
        <v>42151</v>
      </c>
      <c r="V34" s="68"/>
      <c r="W34" s="68"/>
      <c r="X34" s="68"/>
      <c r="Y34" s="68"/>
      <c r="Z34" s="69">
        <f t="shared" si="18"/>
        <v>0</v>
      </c>
      <c r="FN34" s="67">
        <f>FN33+1</f>
        <v>42151</v>
      </c>
      <c r="FO34" s="56">
        <f t="shared" si="5"/>
        <v>42151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42151</v>
      </c>
      <c r="FX34" s="56">
        <f t="shared" si="7"/>
        <v>42151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42152</v>
      </c>
      <c r="C35" s="56">
        <f t="shared" si="0"/>
        <v>42152</v>
      </c>
      <c r="D35" s="68"/>
      <c r="E35" s="68"/>
      <c r="F35" s="68"/>
      <c r="G35" s="68"/>
      <c r="H35" s="69">
        <f t="shared" si="13"/>
        <v>0</v>
      </c>
      <c r="K35" s="67">
        <f>K34+1</f>
        <v>42152</v>
      </c>
      <c r="L35" s="56">
        <f t="shared" si="1"/>
        <v>42152</v>
      </c>
      <c r="M35" s="68"/>
      <c r="N35" s="68"/>
      <c r="O35" s="68"/>
      <c r="P35" s="68"/>
      <c r="Q35" s="69">
        <f t="shared" si="2"/>
        <v>0</v>
      </c>
      <c r="T35" s="67">
        <f>T34+1</f>
        <v>42152</v>
      </c>
      <c r="U35" s="56">
        <f t="shared" si="3"/>
        <v>42152</v>
      </c>
      <c r="V35" s="68"/>
      <c r="W35" s="68"/>
      <c r="X35" s="68"/>
      <c r="Y35" s="68"/>
      <c r="Z35" s="69">
        <f t="shared" si="18"/>
        <v>0</v>
      </c>
      <c r="FN35" s="67">
        <f>FN34+1</f>
        <v>42152</v>
      </c>
      <c r="FO35" s="56">
        <f t="shared" si="5"/>
        <v>42152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42152</v>
      </c>
      <c r="FX35" s="56">
        <f t="shared" si="7"/>
        <v>42152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42153</v>
      </c>
      <c r="C36" s="56">
        <f>IF(B36="","",C35+1)</f>
        <v>42153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42153</v>
      </c>
      <c r="L36" s="56">
        <f t="shared" si="1"/>
        <v>42153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42153</v>
      </c>
      <c r="U36" s="56">
        <f t="shared" si="3"/>
        <v>42153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42153</v>
      </c>
      <c r="FO36" s="56">
        <f>IF(FN36="","",FO35+1)</f>
        <v>42153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42153</v>
      </c>
      <c r="FX36" s="56">
        <f>IF(FW36="","",FX35+1)</f>
        <v>42153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42154</v>
      </c>
      <c r="C37" s="56">
        <f>IF(B37="","",C36+1)</f>
        <v>42154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42154</v>
      </c>
      <c r="L37" s="56">
        <f t="shared" si="1"/>
        <v>42154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42154</v>
      </c>
      <c r="U37" s="56">
        <f t="shared" si="3"/>
        <v>42154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42154</v>
      </c>
      <c r="FO37" s="56">
        <f>IF(FN37="","",FO36+1)</f>
        <v>42154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42154</v>
      </c>
      <c r="FX37" s="56">
        <f>IF(FW37="","",FX36+1)</f>
        <v>42154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>
        <f>IF(MONTH($B$35+3)=MONTH($B$35),$B$35+3,"")</f>
        <v>42155</v>
      </c>
      <c r="C38" s="71">
        <f>IF(B38="","",C37+1)</f>
        <v>42155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42155</v>
      </c>
      <c r="L38" s="71">
        <f t="shared" si="1"/>
        <v>42155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42155</v>
      </c>
      <c r="U38" s="71">
        <f t="shared" si="3"/>
        <v>42155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42155</v>
      </c>
      <c r="FO38" s="71">
        <f>IF(FN38="","",FO37+1)</f>
        <v>42155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42155</v>
      </c>
      <c r="FX38" s="58">
        <f>IF(FW38="","",FX37+1)</f>
        <v>42155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160" priority="11" stopIfTrue="1">
      <formula>COUNTIF(Fériés,$B9)&gt;0</formula>
    </cfRule>
    <cfRule type="expression" dxfId="159" priority="12" stopIfTrue="1">
      <formula>WEEKDAY($B9,2)&gt;5</formula>
    </cfRule>
  </conditionalFormatting>
  <conditionalFormatting sqref="FX8:FX38">
    <cfRule type="expression" dxfId="158" priority="13" stopIfTrue="1">
      <formula>COUNTIF(Fériés,$B8)&gt;0</formula>
    </cfRule>
    <cfRule type="expression" dxfId="157" priority="14" stopIfTrue="1">
      <formula>WEEKDAY($B8,2)&gt;5</formula>
    </cfRule>
  </conditionalFormatting>
  <conditionalFormatting sqref="B8:H38">
    <cfRule type="expression" dxfId="156" priority="9" stopIfTrue="1">
      <formula>COUNTIF(Fériés,$B8)&gt;0</formula>
    </cfRule>
    <cfRule type="expression" dxfId="155" priority="10" stopIfTrue="1">
      <formula>WEEKDAY($B8,2)&gt;5</formula>
    </cfRule>
  </conditionalFormatting>
  <conditionalFormatting sqref="N9:O9">
    <cfRule type="expression" dxfId="154" priority="7" stopIfTrue="1">
      <formula>COUNTIF(Fériés,$B9)&gt;0</formula>
    </cfRule>
    <cfRule type="expression" dxfId="153" priority="8" stopIfTrue="1">
      <formula>WEEKDAY($B9,2)&gt;5</formula>
    </cfRule>
  </conditionalFormatting>
  <conditionalFormatting sqref="K8:Q38">
    <cfRule type="expression" dxfId="152" priority="5" stopIfTrue="1">
      <formula>COUNTIF(Fériés,$B8)&gt;0</formula>
    </cfRule>
    <cfRule type="expression" dxfId="151" priority="6" stopIfTrue="1">
      <formula>WEEKDAY($B8,2)&gt;5</formula>
    </cfRule>
  </conditionalFormatting>
  <conditionalFormatting sqref="T8:Z38">
    <cfRule type="expression" dxfId="150" priority="1" stopIfTrue="1">
      <formula>COUNTIF(Fériés,$B8)&gt;0</formula>
    </cfRule>
    <cfRule type="expression" dxfId="149" priority="2" stopIfTrue="1">
      <formula>WEEKDAY($B8,2)&gt;5</formula>
    </cfRule>
  </conditionalFormatting>
  <conditionalFormatting sqref="W9:X9">
    <cfRule type="expression" dxfId="148" priority="3" stopIfTrue="1">
      <formula>COUNTIF(Fériés,$B9)&gt;0</formula>
    </cfRule>
    <cfRule type="expression" dxfId="147" priority="4" stopIfTrue="1">
      <formula>WEEKDAY($B9,2)&gt;5</formula>
    </cfRule>
  </conditionalFormatting>
  <conditionalFormatting sqref="FQ9:FR9">
    <cfRule type="expression" dxfId="146" priority="19" stopIfTrue="1">
      <formula>COUNTIF(Fériés,$B9)&gt;0</formula>
    </cfRule>
    <cfRule type="expression" dxfId="145" priority="20" stopIfTrue="1">
      <formula>WEEKDAY($B9,2)&gt;5</formula>
    </cfRule>
  </conditionalFormatting>
  <conditionalFormatting sqref="FN8:FT38">
    <cfRule type="expression" dxfId="144" priority="17" stopIfTrue="1">
      <formula>COUNTIF(Fériés,$B8)&gt;0</formula>
    </cfRule>
    <cfRule type="expression" dxfId="143" priority="18" stopIfTrue="1">
      <formula>WEEKDAY($B8,2)&gt;5</formula>
    </cfRule>
  </conditionalFormatting>
  <conditionalFormatting sqref="FW8:GB38">
    <cfRule type="expression" dxfId="142" priority="15" stopIfTrue="1">
      <formula>COUNTIF(Fériés,$B8)&gt;0</formula>
    </cfRule>
    <cfRule type="expression" dxfId="14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GB39"/>
  <sheetViews>
    <sheetView topLeftCell="A7" zoomScale="67" zoomScaleNormal="67" workbookViewId="0">
      <selection activeCell="A2" sqref="A2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35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Juin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42156</v>
      </c>
      <c r="C8" s="56">
        <f>B8</f>
        <v>42156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42156</v>
      </c>
      <c r="L8" s="56">
        <f>$C8</f>
        <v>42156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42156</v>
      </c>
      <c r="U8" s="56">
        <f>$C8</f>
        <v>42156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42156</v>
      </c>
      <c r="FO8" s="56">
        <f>FN8</f>
        <v>42156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42156</v>
      </c>
      <c r="FX8" s="54">
        <f>FW8</f>
        <v>42156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42157</v>
      </c>
      <c r="C9" s="56">
        <f t="shared" ref="C9:C35" si="0">B9</f>
        <v>42157</v>
      </c>
      <c r="D9" s="68"/>
      <c r="E9" s="68"/>
      <c r="F9" s="68"/>
      <c r="G9" s="68"/>
      <c r="H9" s="69">
        <f>SUM(E9-D9,G9-F9)</f>
        <v>0</v>
      </c>
      <c r="K9" s="67">
        <f>K8+1</f>
        <v>42157</v>
      </c>
      <c r="L9" s="56">
        <f t="shared" ref="L9:L38" si="1">$C9</f>
        <v>42157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42157</v>
      </c>
      <c r="U9" s="56">
        <f t="shared" ref="U9:U38" si="3">$C9</f>
        <v>42157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42157</v>
      </c>
      <c r="FO9" s="56">
        <f t="shared" ref="FO9:FO35" si="5">FN9</f>
        <v>42157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42157</v>
      </c>
      <c r="FX9" s="56">
        <f t="shared" ref="FX9:FX35" si="7">FW9</f>
        <v>42157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42158</v>
      </c>
      <c r="C10" s="56">
        <f t="shared" si="0"/>
        <v>42158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42158</v>
      </c>
      <c r="L10" s="56">
        <f t="shared" si="1"/>
        <v>42158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42158</v>
      </c>
      <c r="U10" s="56">
        <f t="shared" si="3"/>
        <v>42158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42158</v>
      </c>
      <c r="FO10" s="56">
        <f t="shared" si="5"/>
        <v>42158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42158</v>
      </c>
      <c r="FX10" s="56">
        <f t="shared" si="7"/>
        <v>42158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42159</v>
      </c>
      <c r="C11" s="56">
        <f t="shared" si="0"/>
        <v>42159</v>
      </c>
      <c r="D11" s="68"/>
      <c r="E11" s="68"/>
      <c r="F11" s="68"/>
      <c r="G11" s="68"/>
      <c r="H11" s="69">
        <f t="shared" si="13"/>
        <v>0</v>
      </c>
      <c r="K11" s="67">
        <f t="shared" si="14"/>
        <v>42159</v>
      </c>
      <c r="L11" s="56">
        <f t="shared" si="1"/>
        <v>42159</v>
      </c>
      <c r="M11" s="68"/>
      <c r="N11" s="68"/>
      <c r="O11" s="68"/>
      <c r="P11" s="68"/>
      <c r="Q11" s="69">
        <f t="shared" si="2"/>
        <v>0</v>
      </c>
      <c r="T11" s="67">
        <f t="shared" si="15"/>
        <v>42159</v>
      </c>
      <c r="U11" s="56">
        <f t="shared" si="3"/>
        <v>42159</v>
      </c>
      <c r="V11" s="68"/>
      <c r="W11" s="68"/>
      <c r="X11" s="68"/>
      <c r="Y11" s="68"/>
      <c r="Z11" s="69">
        <f t="shared" si="4"/>
        <v>0</v>
      </c>
      <c r="FN11" s="67">
        <f t="shared" si="16"/>
        <v>42159</v>
      </c>
      <c r="FO11" s="56">
        <f t="shared" si="5"/>
        <v>42159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42159</v>
      </c>
      <c r="FX11" s="56">
        <f t="shared" si="7"/>
        <v>42159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42160</v>
      </c>
      <c r="C12" s="56">
        <f t="shared" si="0"/>
        <v>42160</v>
      </c>
      <c r="D12" s="68"/>
      <c r="E12" s="68"/>
      <c r="F12" s="68"/>
      <c r="G12" s="68"/>
      <c r="H12" s="69">
        <f t="shared" si="13"/>
        <v>0</v>
      </c>
      <c r="K12" s="67">
        <f t="shared" si="14"/>
        <v>42160</v>
      </c>
      <c r="L12" s="56">
        <f t="shared" si="1"/>
        <v>42160</v>
      </c>
      <c r="M12" s="68"/>
      <c r="N12" s="68"/>
      <c r="O12" s="68"/>
      <c r="P12" s="68"/>
      <c r="Q12" s="69">
        <f t="shared" si="2"/>
        <v>0</v>
      </c>
      <c r="T12" s="67">
        <f t="shared" si="15"/>
        <v>42160</v>
      </c>
      <c r="U12" s="56">
        <f t="shared" si="3"/>
        <v>42160</v>
      </c>
      <c r="V12" s="68"/>
      <c r="W12" s="68"/>
      <c r="X12" s="68"/>
      <c r="Y12" s="68"/>
      <c r="Z12" s="69">
        <f t="shared" si="4"/>
        <v>0</v>
      </c>
      <c r="FN12" s="67">
        <f t="shared" si="16"/>
        <v>42160</v>
      </c>
      <c r="FO12" s="56">
        <f t="shared" si="5"/>
        <v>42160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42160</v>
      </c>
      <c r="FX12" s="56">
        <f t="shared" si="7"/>
        <v>42160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42161</v>
      </c>
      <c r="C13" s="56">
        <f t="shared" si="0"/>
        <v>42161</v>
      </c>
      <c r="D13" s="68"/>
      <c r="E13" s="68"/>
      <c r="F13" s="68"/>
      <c r="G13" s="68"/>
      <c r="H13" s="69">
        <f t="shared" si="13"/>
        <v>0</v>
      </c>
      <c r="K13" s="67">
        <f t="shared" si="14"/>
        <v>42161</v>
      </c>
      <c r="L13" s="56">
        <f t="shared" si="1"/>
        <v>42161</v>
      </c>
      <c r="M13" s="68"/>
      <c r="N13" s="68"/>
      <c r="O13" s="68"/>
      <c r="P13" s="68"/>
      <c r="Q13" s="69">
        <f t="shared" si="2"/>
        <v>0</v>
      </c>
      <c r="T13" s="67">
        <f t="shared" si="15"/>
        <v>42161</v>
      </c>
      <c r="U13" s="56">
        <f t="shared" si="3"/>
        <v>42161</v>
      </c>
      <c r="V13" s="68"/>
      <c r="W13" s="68"/>
      <c r="X13" s="68"/>
      <c r="Y13" s="68"/>
      <c r="Z13" s="69">
        <f t="shared" si="4"/>
        <v>0</v>
      </c>
      <c r="FN13" s="67">
        <f t="shared" si="16"/>
        <v>42161</v>
      </c>
      <c r="FO13" s="56">
        <f t="shared" si="5"/>
        <v>42161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42161</v>
      </c>
      <c r="FX13" s="56">
        <f t="shared" si="7"/>
        <v>42161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42162</v>
      </c>
      <c r="C14" s="56">
        <f t="shared" si="0"/>
        <v>42162</v>
      </c>
      <c r="D14" s="68"/>
      <c r="E14" s="68"/>
      <c r="F14" s="68"/>
      <c r="G14" s="68"/>
      <c r="H14" s="69">
        <f t="shared" si="13"/>
        <v>0</v>
      </c>
      <c r="K14" s="67">
        <f t="shared" si="14"/>
        <v>42162</v>
      </c>
      <c r="L14" s="56">
        <f t="shared" si="1"/>
        <v>42162</v>
      </c>
      <c r="M14" s="68"/>
      <c r="N14" s="68"/>
      <c r="O14" s="68"/>
      <c r="P14" s="68"/>
      <c r="Q14" s="69">
        <f t="shared" si="2"/>
        <v>0</v>
      </c>
      <c r="T14" s="67">
        <f t="shared" si="15"/>
        <v>42162</v>
      </c>
      <c r="U14" s="56">
        <f t="shared" si="3"/>
        <v>42162</v>
      </c>
      <c r="V14" s="68"/>
      <c r="W14" s="68"/>
      <c r="X14" s="68"/>
      <c r="Y14" s="68"/>
      <c r="Z14" s="69">
        <f t="shared" si="4"/>
        <v>0</v>
      </c>
      <c r="FN14" s="67">
        <f t="shared" si="16"/>
        <v>42162</v>
      </c>
      <c r="FO14" s="56">
        <f t="shared" si="5"/>
        <v>42162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42162</v>
      </c>
      <c r="FX14" s="56">
        <f t="shared" si="7"/>
        <v>42162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42163</v>
      </c>
      <c r="C15" s="56">
        <f t="shared" si="0"/>
        <v>42163</v>
      </c>
      <c r="D15" s="68"/>
      <c r="E15" s="68"/>
      <c r="F15" s="68"/>
      <c r="G15" s="68"/>
      <c r="H15" s="69">
        <f t="shared" si="13"/>
        <v>0</v>
      </c>
      <c r="K15" s="67">
        <f t="shared" si="14"/>
        <v>42163</v>
      </c>
      <c r="L15" s="56">
        <f t="shared" si="1"/>
        <v>42163</v>
      </c>
      <c r="M15" s="68"/>
      <c r="N15" s="68"/>
      <c r="O15" s="68"/>
      <c r="P15" s="68"/>
      <c r="Q15" s="69">
        <f t="shared" si="2"/>
        <v>0</v>
      </c>
      <c r="T15" s="67">
        <f t="shared" si="15"/>
        <v>42163</v>
      </c>
      <c r="U15" s="56">
        <f t="shared" si="3"/>
        <v>42163</v>
      </c>
      <c r="V15" s="68"/>
      <c r="W15" s="68"/>
      <c r="X15" s="68"/>
      <c r="Y15" s="68"/>
      <c r="Z15" s="69">
        <f t="shared" si="4"/>
        <v>0</v>
      </c>
      <c r="FN15" s="67">
        <f t="shared" si="16"/>
        <v>42163</v>
      </c>
      <c r="FO15" s="56">
        <f t="shared" si="5"/>
        <v>42163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42163</v>
      </c>
      <c r="FX15" s="56">
        <f t="shared" si="7"/>
        <v>42163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42164</v>
      </c>
      <c r="C16" s="56">
        <f t="shared" si="0"/>
        <v>42164</v>
      </c>
      <c r="D16" s="68"/>
      <c r="E16" s="68"/>
      <c r="F16" s="68"/>
      <c r="G16" s="68"/>
      <c r="H16" s="69">
        <f t="shared" si="13"/>
        <v>0</v>
      </c>
      <c r="K16" s="67">
        <f t="shared" si="14"/>
        <v>42164</v>
      </c>
      <c r="L16" s="56">
        <f t="shared" si="1"/>
        <v>42164</v>
      </c>
      <c r="M16" s="68"/>
      <c r="N16" s="68"/>
      <c r="O16" s="68"/>
      <c r="P16" s="68"/>
      <c r="Q16" s="69">
        <f t="shared" si="2"/>
        <v>0</v>
      </c>
      <c r="T16" s="67">
        <f t="shared" si="15"/>
        <v>42164</v>
      </c>
      <c r="U16" s="56">
        <f t="shared" si="3"/>
        <v>42164</v>
      </c>
      <c r="V16" s="68"/>
      <c r="W16" s="68"/>
      <c r="X16" s="68"/>
      <c r="Y16" s="68"/>
      <c r="Z16" s="69">
        <f t="shared" si="4"/>
        <v>0</v>
      </c>
      <c r="FN16" s="67">
        <f t="shared" si="16"/>
        <v>42164</v>
      </c>
      <c r="FO16" s="56">
        <f t="shared" si="5"/>
        <v>42164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42164</v>
      </c>
      <c r="FX16" s="56">
        <f t="shared" si="7"/>
        <v>42164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42165</v>
      </c>
      <c r="C17" s="56">
        <f t="shared" si="0"/>
        <v>42165</v>
      </c>
      <c r="D17" s="68"/>
      <c r="E17" s="68"/>
      <c r="F17" s="68"/>
      <c r="G17" s="68"/>
      <c r="H17" s="69">
        <f t="shared" si="13"/>
        <v>0</v>
      </c>
      <c r="K17" s="67">
        <f t="shared" si="14"/>
        <v>42165</v>
      </c>
      <c r="L17" s="56">
        <f t="shared" si="1"/>
        <v>42165</v>
      </c>
      <c r="M17" s="68"/>
      <c r="N17" s="68"/>
      <c r="O17" s="68"/>
      <c r="P17" s="68"/>
      <c r="Q17" s="69">
        <f t="shared" si="2"/>
        <v>0</v>
      </c>
      <c r="T17" s="67">
        <f t="shared" si="15"/>
        <v>42165</v>
      </c>
      <c r="U17" s="56">
        <f t="shared" si="3"/>
        <v>42165</v>
      </c>
      <c r="V17" s="68"/>
      <c r="W17" s="68"/>
      <c r="X17" s="68"/>
      <c r="Y17" s="68"/>
      <c r="Z17" s="69">
        <f t="shared" si="4"/>
        <v>0</v>
      </c>
      <c r="FN17" s="67">
        <f t="shared" si="16"/>
        <v>42165</v>
      </c>
      <c r="FO17" s="56">
        <f t="shared" si="5"/>
        <v>42165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42165</v>
      </c>
      <c r="FX17" s="56">
        <f t="shared" si="7"/>
        <v>42165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42166</v>
      </c>
      <c r="C18" s="56">
        <f t="shared" si="0"/>
        <v>42166</v>
      </c>
      <c r="D18" s="68"/>
      <c r="E18" s="68"/>
      <c r="F18" s="68"/>
      <c r="G18" s="68"/>
      <c r="H18" s="69">
        <f t="shared" si="13"/>
        <v>0</v>
      </c>
      <c r="K18" s="67">
        <f t="shared" si="14"/>
        <v>42166</v>
      </c>
      <c r="L18" s="56">
        <f t="shared" si="1"/>
        <v>42166</v>
      </c>
      <c r="M18" s="68"/>
      <c r="N18" s="68"/>
      <c r="O18" s="68"/>
      <c r="P18" s="68"/>
      <c r="Q18" s="69">
        <f t="shared" si="2"/>
        <v>0</v>
      </c>
      <c r="T18" s="67">
        <f t="shared" si="15"/>
        <v>42166</v>
      </c>
      <c r="U18" s="56">
        <f t="shared" si="3"/>
        <v>42166</v>
      </c>
      <c r="V18" s="68"/>
      <c r="W18" s="68"/>
      <c r="X18" s="68"/>
      <c r="Y18" s="68"/>
      <c r="Z18" s="69">
        <f t="shared" si="4"/>
        <v>0</v>
      </c>
      <c r="FN18" s="67">
        <f t="shared" si="16"/>
        <v>42166</v>
      </c>
      <c r="FO18" s="56">
        <f t="shared" si="5"/>
        <v>42166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42166</v>
      </c>
      <c r="FX18" s="56">
        <f t="shared" si="7"/>
        <v>42166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42167</v>
      </c>
      <c r="C19" s="56">
        <f t="shared" si="0"/>
        <v>42167</v>
      </c>
      <c r="D19" s="68"/>
      <c r="E19" s="68"/>
      <c r="F19" s="68"/>
      <c r="G19" s="68"/>
      <c r="H19" s="69">
        <f t="shared" si="13"/>
        <v>0</v>
      </c>
      <c r="K19" s="67">
        <f t="shared" si="14"/>
        <v>42167</v>
      </c>
      <c r="L19" s="56">
        <f t="shared" si="1"/>
        <v>42167</v>
      </c>
      <c r="M19" s="68"/>
      <c r="N19" s="68"/>
      <c r="O19" s="68"/>
      <c r="P19" s="68"/>
      <c r="Q19" s="69">
        <f t="shared" si="2"/>
        <v>0</v>
      </c>
      <c r="T19" s="67">
        <f t="shared" si="15"/>
        <v>42167</v>
      </c>
      <c r="U19" s="56">
        <f t="shared" si="3"/>
        <v>42167</v>
      </c>
      <c r="V19" s="68"/>
      <c r="W19" s="68"/>
      <c r="X19" s="68"/>
      <c r="Y19" s="68"/>
      <c r="Z19" s="69">
        <f t="shared" si="4"/>
        <v>0</v>
      </c>
      <c r="FN19" s="67">
        <f t="shared" si="16"/>
        <v>42167</v>
      </c>
      <c r="FO19" s="56">
        <f t="shared" si="5"/>
        <v>42167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42167</v>
      </c>
      <c r="FX19" s="56">
        <f t="shared" si="7"/>
        <v>42167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42168</v>
      </c>
      <c r="C20" s="56">
        <f t="shared" si="0"/>
        <v>42168</v>
      </c>
      <c r="D20" s="68"/>
      <c r="E20" s="68"/>
      <c r="F20" s="68"/>
      <c r="G20" s="68"/>
      <c r="H20" s="69">
        <f t="shared" si="13"/>
        <v>0</v>
      </c>
      <c r="K20" s="67">
        <f t="shared" si="14"/>
        <v>42168</v>
      </c>
      <c r="L20" s="56">
        <f t="shared" si="1"/>
        <v>42168</v>
      </c>
      <c r="M20" s="68"/>
      <c r="N20" s="68"/>
      <c r="O20" s="68"/>
      <c r="P20" s="68"/>
      <c r="Q20" s="69">
        <f t="shared" si="2"/>
        <v>0</v>
      </c>
      <c r="T20" s="67">
        <f t="shared" si="15"/>
        <v>42168</v>
      </c>
      <c r="U20" s="56">
        <f t="shared" si="3"/>
        <v>42168</v>
      </c>
      <c r="V20" s="68"/>
      <c r="W20" s="68"/>
      <c r="X20" s="68"/>
      <c r="Y20" s="68"/>
      <c r="Z20" s="69">
        <f t="shared" si="4"/>
        <v>0</v>
      </c>
      <c r="FN20" s="67">
        <f t="shared" si="16"/>
        <v>42168</v>
      </c>
      <c r="FO20" s="56">
        <f t="shared" si="5"/>
        <v>42168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42168</v>
      </c>
      <c r="FX20" s="56">
        <f t="shared" si="7"/>
        <v>42168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42169</v>
      </c>
      <c r="C21" s="56">
        <f t="shared" si="0"/>
        <v>42169</v>
      </c>
      <c r="D21" s="68"/>
      <c r="E21" s="68"/>
      <c r="F21" s="68"/>
      <c r="G21" s="68"/>
      <c r="H21" s="69">
        <f t="shared" si="13"/>
        <v>0</v>
      </c>
      <c r="K21" s="67">
        <f t="shared" si="14"/>
        <v>42169</v>
      </c>
      <c r="L21" s="56">
        <f t="shared" si="1"/>
        <v>42169</v>
      </c>
      <c r="M21" s="68"/>
      <c r="N21" s="68"/>
      <c r="O21" s="68"/>
      <c r="P21" s="68"/>
      <c r="Q21" s="69">
        <f t="shared" si="2"/>
        <v>0</v>
      </c>
      <c r="T21" s="67">
        <f t="shared" si="15"/>
        <v>42169</v>
      </c>
      <c r="U21" s="56">
        <f t="shared" si="3"/>
        <v>42169</v>
      </c>
      <c r="V21" s="68"/>
      <c r="W21" s="68"/>
      <c r="X21" s="68"/>
      <c r="Y21" s="68"/>
      <c r="Z21" s="69">
        <f t="shared" si="4"/>
        <v>0</v>
      </c>
      <c r="FN21" s="67">
        <f t="shared" si="16"/>
        <v>42169</v>
      </c>
      <c r="FO21" s="56">
        <f t="shared" si="5"/>
        <v>42169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42169</v>
      </c>
      <c r="FX21" s="56">
        <f t="shared" si="7"/>
        <v>42169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42170</v>
      </c>
      <c r="C22" s="56">
        <f t="shared" si="0"/>
        <v>42170</v>
      </c>
      <c r="D22" s="68"/>
      <c r="E22" s="68"/>
      <c r="F22" s="68"/>
      <c r="G22" s="68"/>
      <c r="H22" s="69">
        <f t="shared" si="13"/>
        <v>0</v>
      </c>
      <c r="K22" s="67">
        <f t="shared" si="14"/>
        <v>42170</v>
      </c>
      <c r="L22" s="56">
        <f t="shared" si="1"/>
        <v>42170</v>
      </c>
      <c r="M22" s="68"/>
      <c r="N22" s="68"/>
      <c r="O22" s="68"/>
      <c r="P22" s="68"/>
      <c r="Q22" s="69">
        <f t="shared" si="2"/>
        <v>0</v>
      </c>
      <c r="T22" s="67">
        <f t="shared" si="15"/>
        <v>42170</v>
      </c>
      <c r="U22" s="56">
        <f t="shared" si="3"/>
        <v>42170</v>
      </c>
      <c r="V22" s="68"/>
      <c r="W22" s="68"/>
      <c r="X22" s="68"/>
      <c r="Y22" s="68"/>
      <c r="Z22" s="69">
        <f t="shared" si="4"/>
        <v>0</v>
      </c>
      <c r="FN22" s="67">
        <f t="shared" si="16"/>
        <v>42170</v>
      </c>
      <c r="FO22" s="56">
        <f t="shared" si="5"/>
        <v>42170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42170</v>
      </c>
      <c r="FX22" s="56">
        <f t="shared" si="7"/>
        <v>42170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42171</v>
      </c>
      <c r="C23" s="56">
        <f t="shared" si="0"/>
        <v>42171</v>
      </c>
      <c r="D23" s="68"/>
      <c r="E23" s="68"/>
      <c r="F23" s="68"/>
      <c r="G23" s="68"/>
      <c r="H23" s="69">
        <f t="shared" si="13"/>
        <v>0</v>
      </c>
      <c r="K23" s="67">
        <f t="shared" si="14"/>
        <v>42171</v>
      </c>
      <c r="L23" s="56">
        <f t="shared" si="1"/>
        <v>42171</v>
      </c>
      <c r="M23" s="68"/>
      <c r="N23" s="68"/>
      <c r="O23" s="68"/>
      <c r="P23" s="68"/>
      <c r="Q23" s="69">
        <f t="shared" si="2"/>
        <v>0</v>
      </c>
      <c r="T23" s="67">
        <f t="shared" si="15"/>
        <v>42171</v>
      </c>
      <c r="U23" s="56">
        <f t="shared" si="3"/>
        <v>42171</v>
      </c>
      <c r="V23" s="68"/>
      <c r="W23" s="68"/>
      <c r="X23" s="68"/>
      <c r="Y23" s="68"/>
      <c r="Z23" s="69">
        <f t="shared" si="4"/>
        <v>0</v>
      </c>
      <c r="FN23" s="67">
        <f t="shared" si="16"/>
        <v>42171</v>
      </c>
      <c r="FO23" s="56">
        <f t="shared" si="5"/>
        <v>42171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42171</v>
      </c>
      <c r="FX23" s="56">
        <f t="shared" si="7"/>
        <v>42171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42172</v>
      </c>
      <c r="C24" s="56">
        <f t="shared" si="0"/>
        <v>42172</v>
      </c>
      <c r="D24" s="68"/>
      <c r="E24" s="68"/>
      <c r="F24" s="68"/>
      <c r="G24" s="68"/>
      <c r="H24" s="69">
        <f t="shared" si="13"/>
        <v>0</v>
      </c>
      <c r="K24" s="67">
        <f t="shared" si="14"/>
        <v>42172</v>
      </c>
      <c r="L24" s="56">
        <f t="shared" si="1"/>
        <v>42172</v>
      </c>
      <c r="M24" s="68"/>
      <c r="N24" s="68"/>
      <c r="O24" s="68"/>
      <c r="P24" s="68"/>
      <c r="Q24" s="69">
        <f t="shared" si="2"/>
        <v>0</v>
      </c>
      <c r="T24" s="67">
        <f t="shared" si="15"/>
        <v>42172</v>
      </c>
      <c r="U24" s="56">
        <f t="shared" si="3"/>
        <v>42172</v>
      </c>
      <c r="V24" s="68"/>
      <c r="W24" s="68"/>
      <c r="X24" s="68"/>
      <c r="Y24" s="68"/>
      <c r="Z24" s="69">
        <f t="shared" si="4"/>
        <v>0</v>
      </c>
      <c r="FN24" s="67">
        <f t="shared" si="16"/>
        <v>42172</v>
      </c>
      <c r="FO24" s="56">
        <f t="shared" si="5"/>
        <v>42172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42172</v>
      </c>
      <c r="FX24" s="56">
        <f t="shared" si="7"/>
        <v>42172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42173</v>
      </c>
      <c r="C25" s="56">
        <f t="shared" si="0"/>
        <v>42173</v>
      </c>
      <c r="D25" s="68"/>
      <c r="E25" s="68"/>
      <c r="F25" s="68"/>
      <c r="G25" s="68"/>
      <c r="H25" s="69">
        <f t="shared" si="13"/>
        <v>0</v>
      </c>
      <c r="K25" s="67">
        <f t="shared" si="14"/>
        <v>42173</v>
      </c>
      <c r="L25" s="56">
        <f t="shared" si="1"/>
        <v>42173</v>
      </c>
      <c r="M25" s="68"/>
      <c r="N25" s="68"/>
      <c r="O25" s="68"/>
      <c r="P25" s="68"/>
      <c r="Q25" s="69">
        <f t="shared" si="2"/>
        <v>0</v>
      </c>
      <c r="T25" s="67">
        <f t="shared" si="15"/>
        <v>42173</v>
      </c>
      <c r="U25" s="56">
        <f t="shared" si="3"/>
        <v>42173</v>
      </c>
      <c r="V25" s="68"/>
      <c r="W25" s="68"/>
      <c r="X25" s="68"/>
      <c r="Y25" s="68"/>
      <c r="Z25" s="69">
        <f t="shared" si="4"/>
        <v>0</v>
      </c>
      <c r="FN25" s="67">
        <f t="shared" si="16"/>
        <v>42173</v>
      </c>
      <c r="FO25" s="56">
        <f t="shared" si="5"/>
        <v>42173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42173</v>
      </c>
      <c r="FX25" s="56">
        <f t="shared" si="7"/>
        <v>42173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42174</v>
      </c>
      <c r="C26" s="56">
        <f t="shared" si="0"/>
        <v>42174</v>
      </c>
      <c r="D26" s="68"/>
      <c r="E26" s="68"/>
      <c r="F26" s="68"/>
      <c r="G26" s="68"/>
      <c r="H26" s="69">
        <f t="shared" si="13"/>
        <v>0</v>
      </c>
      <c r="K26" s="67">
        <f t="shared" si="14"/>
        <v>42174</v>
      </c>
      <c r="L26" s="56">
        <f t="shared" si="1"/>
        <v>42174</v>
      </c>
      <c r="M26" s="68"/>
      <c r="N26" s="68"/>
      <c r="O26" s="68"/>
      <c r="P26" s="68"/>
      <c r="Q26" s="69">
        <f t="shared" si="2"/>
        <v>0</v>
      </c>
      <c r="T26" s="67">
        <f t="shared" si="15"/>
        <v>42174</v>
      </c>
      <c r="U26" s="56">
        <f t="shared" si="3"/>
        <v>42174</v>
      </c>
      <c r="V26" s="68"/>
      <c r="W26" s="68"/>
      <c r="X26" s="68"/>
      <c r="Y26" s="68"/>
      <c r="Z26" s="69">
        <f t="shared" si="4"/>
        <v>0</v>
      </c>
      <c r="FN26" s="67">
        <f t="shared" si="16"/>
        <v>42174</v>
      </c>
      <c r="FO26" s="56">
        <f t="shared" si="5"/>
        <v>42174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42174</v>
      </c>
      <c r="FX26" s="56">
        <f t="shared" si="7"/>
        <v>42174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42175</v>
      </c>
      <c r="C27" s="56">
        <f t="shared" si="0"/>
        <v>42175</v>
      </c>
      <c r="D27" s="68"/>
      <c r="E27" s="68"/>
      <c r="F27" s="68"/>
      <c r="G27" s="68"/>
      <c r="H27" s="69">
        <f t="shared" si="13"/>
        <v>0</v>
      </c>
      <c r="K27" s="67">
        <f t="shared" si="14"/>
        <v>42175</v>
      </c>
      <c r="L27" s="56">
        <f t="shared" si="1"/>
        <v>42175</v>
      </c>
      <c r="M27" s="68"/>
      <c r="N27" s="68"/>
      <c r="O27" s="68"/>
      <c r="P27" s="68"/>
      <c r="Q27" s="69">
        <f t="shared" si="2"/>
        <v>0</v>
      </c>
      <c r="T27" s="67">
        <f t="shared" si="15"/>
        <v>42175</v>
      </c>
      <c r="U27" s="56">
        <f t="shared" si="3"/>
        <v>42175</v>
      </c>
      <c r="V27" s="68"/>
      <c r="W27" s="68"/>
      <c r="X27" s="68"/>
      <c r="Y27" s="68"/>
      <c r="Z27" s="69">
        <f t="shared" si="4"/>
        <v>0</v>
      </c>
      <c r="FN27" s="67">
        <f t="shared" si="16"/>
        <v>42175</v>
      </c>
      <c r="FO27" s="56">
        <f t="shared" si="5"/>
        <v>42175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42175</v>
      </c>
      <c r="FX27" s="56">
        <f t="shared" si="7"/>
        <v>42175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42176</v>
      </c>
      <c r="C28" s="56">
        <f t="shared" si="0"/>
        <v>42176</v>
      </c>
      <c r="D28" s="68"/>
      <c r="E28" s="68"/>
      <c r="F28" s="68"/>
      <c r="G28" s="68"/>
      <c r="H28" s="69">
        <f t="shared" si="13"/>
        <v>0</v>
      </c>
      <c r="K28" s="67">
        <f t="shared" si="14"/>
        <v>42176</v>
      </c>
      <c r="L28" s="56">
        <f t="shared" si="1"/>
        <v>42176</v>
      </c>
      <c r="M28" s="68"/>
      <c r="N28" s="68"/>
      <c r="O28" s="68"/>
      <c r="P28" s="68"/>
      <c r="Q28" s="69">
        <f t="shared" si="2"/>
        <v>0</v>
      </c>
      <c r="T28" s="67">
        <f t="shared" si="15"/>
        <v>42176</v>
      </c>
      <c r="U28" s="56">
        <f t="shared" si="3"/>
        <v>42176</v>
      </c>
      <c r="V28" s="68"/>
      <c r="W28" s="68"/>
      <c r="X28" s="68"/>
      <c r="Y28" s="68"/>
      <c r="Z28" s="69">
        <f t="shared" si="4"/>
        <v>0</v>
      </c>
      <c r="FN28" s="67">
        <f t="shared" si="16"/>
        <v>42176</v>
      </c>
      <c r="FO28" s="56">
        <f t="shared" si="5"/>
        <v>42176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42176</v>
      </c>
      <c r="FX28" s="56">
        <f t="shared" si="7"/>
        <v>42176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42177</v>
      </c>
      <c r="C29" s="56">
        <f t="shared" si="0"/>
        <v>42177</v>
      </c>
      <c r="D29" s="68"/>
      <c r="E29" s="68"/>
      <c r="F29" s="68"/>
      <c r="G29" s="68"/>
      <c r="H29" s="69">
        <f t="shared" si="13"/>
        <v>0</v>
      </c>
      <c r="K29" s="67">
        <f t="shared" si="14"/>
        <v>42177</v>
      </c>
      <c r="L29" s="56">
        <f t="shared" si="1"/>
        <v>42177</v>
      </c>
      <c r="M29" s="68"/>
      <c r="N29" s="68"/>
      <c r="O29" s="68"/>
      <c r="P29" s="68"/>
      <c r="Q29" s="69">
        <f t="shared" si="2"/>
        <v>0</v>
      </c>
      <c r="T29" s="67">
        <f t="shared" si="15"/>
        <v>42177</v>
      </c>
      <c r="U29" s="56">
        <f t="shared" si="3"/>
        <v>42177</v>
      </c>
      <c r="V29" s="68"/>
      <c r="W29" s="68"/>
      <c r="X29" s="68"/>
      <c r="Y29" s="68"/>
      <c r="Z29" s="69">
        <f t="shared" si="4"/>
        <v>0</v>
      </c>
      <c r="FN29" s="67">
        <f t="shared" si="16"/>
        <v>42177</v>
      </c>
      <c r="FO29" s="56">
        <f t="shared" si="5"/>
        <v>42177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42177</v>
      </c>
      <c r="FX29" s="56">
        <f t="shared" si="7"/>
        <v>42177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42178</v>
      </c>
      <c r="C30" s="56">
        <f t="shared" si="0"/>
        <v>42178</v>
      </c>
      <c r="D30" s="68"/>
      <c r="E30" s="68"/>
      <c r="F30" s="68"/>
      <c r="G30" s="68"/>
      <c r="H30" s="69">
        <f t="shared" si="13"/>
        <v>0</v>
      </c>
      <c r="K30" s="67">
        <f t="shared" si="14"/>
        <v>42178</v>
      </c>
      <c r="L30" s="56">
        <f t="shared" si="1"/>
        <v>42178</v>
      </c>
      <c r="M30" s="68"/>
      <c r="N30" s="68"/>
      <c r="O30" s="68"/>
      <c r="P30" s="68"/>
      <c r="Q30" s="69">
        <f t="shared" si="2"/>
        <v>0</v>
      </c>
      <c r="T30" s="67">
        <f t="shared" si="15"/>
        <v>42178</v>
      </c>
      <c r="U30" s="56">
        <f t="shared" si="3"/>
        <v>42178</v>
      </c>
      <c r="V30" s="68"/>
      <c r="W30" s="68"/>
      <c r="X30" s="68"/>
      <c r="Y30" s="68"/>
      <c r="Z30" s="69">
        <f t="shared" si="4"/>
        <v>0</v>
      </c>
      <c r="FN30" s="67">
        <f t="shared" si="16"/>
        <v>42178</v>
      </c>
      <c r="FO30" s="56">
        <f t="shared" si="5"/>
        <v>42178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42178</v>
      </c>
      <c r="FX30" s="56">
        <f t="shared" si="7"/>
        <v>42178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42179</v>
      </c>
      <c r="C31" s="56">
        <f t="shared" si="0"/>
        <v>42179</v>
      </c>
      <c r="D31" s="68"/>
      <c r="E31" s="68"/>
      <c r="F31" s="68"/>
      <c r="G31" s="68"/>
      <c r="H31" s="69">
        <f t="shared" si="13"/>
        <v>0</v>
      </c>
      <c r="K31" s="67">
        <f t="shared" si="14"/>
        <v>42179</v>
      </c>
      <c r="L31" s="56">
        <f t="shared" si="1"/>
        <v>42179</v>
      </c>
      <c r="M31" s="68"/>
      <c r="N31" s="68"/>
      <c r="O31" s="68"/>
      <c r="P31" s="68"/>
      <c r="Q31" s="69">
        <f>SUM(N31-M31,P31-O31)</f>
        <v>0</v>
      </c>
      <c r="T31" s="67">
        <f t="shared" si="15"/>
        <v>42179</v>
      </c>
      <c r="U31" s="56">
        <f t="shared" si="3"/>
        <v>42179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42179</v>
      </c>
      <c r="FO31" s="56">
        <f t="shared" si="5"/>
        <v>42179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42179</v>
      </c>
      <c r="FX31" s="56">
        <f t="shared" si="7"/>
        <v>42179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42180</v>
      </c>
      <c r="C32" s="56">
        <f t="shared" si="0"/>
        <v>42180</v>
      </c>
      <c r="D32" s="68"/>
      <c r="E32" s="68"/>
      <c r="F32" s="68"/>
      <c r="G32" s="68"/>
      <c r="H32" s="69">
        <f t="shared" si="13"/>
        <v>0</v>
      </c>
      <c r="K32" s="67">
        <f t="shared" si="14"/>
        <v>42180</v>
      </c>
      <c r="L32" s="56">
        <f t="shared" si="1"/>
        <v>42180</v>
      </c>
      <c r="M32" s="68"/>
      <c r="N32" s="68"/>
      <c r="O32" s="68"/>
      <c r="P32" s="68"/>
      <c r="Q32" s="69">
        <f t="shared" si="2"/>
        <v>0</v>
      </c>
      <c r="T32" s="67">
        <f t="shared" si="15"/>
        <v>42180</v>
      </c>
      <c r="U32" s="56">
        <f t="shared" si="3"/>
        <v>42180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42180</v>
      </c>
      <c r="FO32" s="56">
        <f t="shared" si="5"/>
        <v>42180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42180</v>
      </c>
      <c r="FX32" s="56">
        <f t="shared" si="7"/>
        <v>42180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42181</v>
      </c>
      <c r="C33" s="56">
        <f t="shared" si="0"/>
        <v>42181</v>
      </c>
      <c r="D33" s="68"/>
      <c r="E33" s="68"/>
      <c r="F33" s="68"/>
      <c r="G33" s="68"/>
      <c r="H33" s="69">
        <f t="shared" si="13"/>
        <v>0</v>
      </c>
      <c r="K33" s="67">
        <f>K32+1</f>
        <v>42181</v>
      </c>
      <c r="L33" s="56">
        <f t="shared" si="1"/>
        <v>42181</v>
      </c>
      <c r="M33" s="68"/>
      <c r="N33" s="68"/>
      <c r="O33" s="68"/>
      <c r="P33" s="68"/>
      <c r="Q33" s="69">
        <f t="shared" si="2"/>
        <v>0</v>
      </c>
      <c r="T33" s="67">
        <f>T32+1</f>
        <v>42181</v>
      </c>
      <c r="U33" s="56">
        <f t="shared" si="3"/>
        <v>42181</v>
      </c>
      <c r="V33" s="68"/>
      <c r="W33" s="68"/>
      <c r="X33" s="68"/>
      <c r="Y33" s="68"/>
      <c r="Z33" s="69">
        <f t="shared" si="18"/>
        <v>0</v>
      </c>
      <c r="FN33" s="67">
        <f>FN32+1</f>
        <v>42181</v>
      </c>
      <c r="FO33" s="56">
        <f t="shared" si="5"/>
        <v>42181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42181</v>
      </c>
      <c r="FX33" s="56">
        <f t="shared" si="7"/>
        <v>42181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42182</v>
      </c>
      <c r="C34" s="56">
        <f t="shared" si="0"/>
        <v>42182</v>
      </c>
      <c r="D34" s="68"/>
      <c r="E34" s="68"/>
      <c r="F34" s="68"/>
      <c r="G34" s="68"/>
      <c r="H34" s="69">
        <f>SUM(E34-D34,G34-F34)</f>
        <v>0</v>
      </c>
      <c r="K34" s="67">
        <f>K33+1</f>
        <v>42182</v>
      </c>
      <c r="L34" s="56">
        <f t="shared" si="1"/>
        <v>42182</v>
      </c>
      <c r="M34" s="68"/>
      <c r="N34" s="68"/>
      <c r="O34" s="68"/>
      <c r="P34" s="68"/>
      <c r="Q34" s="69">
        <f t="shared" si="2"/>
        <v>0</v>
      </c>
      <c r="T34" s="67">
        <f>T33+1</f>
        <v>42182</v>
      </c>
      <c r="U34" s="56">
        <f t="shared" si="3"/>
        <v>42182</v>
      </c>
      <c r="V34" s="68"/>
      <c r="W34" s="68"/>
      <c r="X34" s="68"/>
      <c r="Y34" s="68"/>
      <c r="Z34" s="69">
        <f t="shared" si="18"/>
        <v>0</v>
      </c>
      <c r="FN34" s="67">
        <f>FN33+1</f>
        <v>42182</v>
      </c>
      <c r="FO34" s="56">
        <f t="shared" si="5"/>
        <v>42182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42182</v>
      </c>
      <c r="FX34" s="56">
        <f t="shared" si="7"/>
        <v>42182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42183</v>
      </c>
      <c r="C35" s="56">
        <f t="shared" si="0"/>
        <v>42183</v>
      </c>
      <c r="D35" s="68"/>
      <c r="E35" s="68"/>
      <c r="F35" s="68"/>
      <c r="G35" s="68"/>
      <c r="H35" s="69">
        <f t="shared" si="13"/>
        <v>0</v>
      </c>
      <c r="K35" s="67">
        <f>K34+1</f>
        <v>42183</v>
      </c>
      <c r="L35" s="56">
        <f t="shared" si="1"/>
        <v>42183</v>
      </c>
      <c r="M35" s="68"/>
      <c r="N35" s="68"/>
      <c r="O35" s="68"/>
      <c r="P35" s="68"/>
      <c r="Q35" s="69">
        <f t="shared" si="2"/>
        <v>0</v>
      </c>
      <c r="T35" s="67">
        <f>T34+1</f>
        <v>42183</v>
      </c>
      <c r="U35" s="56">
        <f t="shared" si="3"/>
        <v>42183</v>
      </c>
      <c r="V35" s="68"/>
      <c r="W35" s="68"/>
      <c r="X35" s="68"/>
      <c r="Y35" s="68"/>
      <c r="Z35" s="69">
        <f t="shared" si="18"/>
        <v>0</v>
      </c>
      <c r="FN35" s="67">
        <f>FN34+1</f>
        <v>42183</v>
      </c>
      <c r="FO35" s="56">
        <f t="shared" si="5"/>
        <v>42183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42183</v>
      </c>
      <c r="FX35" s="56">
        <f t="shared" si="7"/>
        <v>42183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42184</v>
      </c>
      <c r="C36" s="56">
        <f>IF(B36="","",C35+1)</f>
        <v>42184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42184</v>
      </c>
      <c r="L36" s="56">
        <f t="shared" si="1"/>
        <v>42184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42184</v>
      </c>
      <c r="U36" s="56">
        <f t="shared" si="3"/>
        <v>42184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42184</v>
      </c>
      <c r="FO36" s="56">
        <f>IF(FN36="","",FO35+1)</f>
        <v>42184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42184</v>
      </c>
      <c r="FX36" s="56">
        <f>IF(FW36="","",FX35+1)</f>
        <v>42184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42185</v>
      </c>
      <c r="C37" s="56">
        <f>IF(B37="","",C36+1)</f>
        <v>42185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42185</v>
      </c>
      <c r="L37" s="56">
        <f t="shared" si="1"/>
        <v>42185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42185</v>
      </c>
      <c r="U37" s="56">
        <f t="shared" si="3"/>
        <v>42185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42185</v>
      </c>
      <c r="FO37" s="56">
        <f>IF(FN37="","",FO36+1)</f>
        <v>42185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42185</v>
      </c>
      <c r="FX37" s="56">
        <f>IF(FW37="","",FX36+1)</f>
        <v>42185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140" priority="11" stopIfTrue="1">
      <formula>COUNTIF(Fériés,$B9)&gt;0</formula>
    </cfRule>
    <cfRule type="expression" dxfId="139" priority="12" stopIfTrue="1">
      <formula>WEEKDAY($B9,2)&gt;5</formula>
    </cfRule>
  </conditionalFormatting>
  <conditionalFormatting sqref="FX8:FX38">
    <cfRule type="expression" dxfId="138" priority="13" stopIfTrue="1">
      <formula>COUNTIF(Fériés,$B8)&gt;0</formula>
    </cfRule>
    <cfRule type="expression" dxfId="137" priority="14" stopIfTrue="1">
      <formula>WEEKDAY($B8,2)&gt;5</formula>
    </cfRule>
  </conditionalFormatting>
  <conditionalFormatting sqref="B8:H38">
    <cfRule type="expression" dxfId="136" priority="9" stopIfTrue="1">
      <formula>COUNTIF(Fériés,$B8)&gt;0</formula>
    </cfRule>
    <cfRule type="expression" dxfId="135" priority="10" stopIfTrue="1">
      <formula>WEEKDAY($B8,2)&gt;5</formula>
    </cfRule>
  </conditionalFormatting>
  <conditionalFormatting sqref="N9:O9">
    <cfRule type="expression" dxfId="134" priority="7" stopIfTrue="1">
      <formula>COUNTIF(Fériés,$B9)&gt;0</formula>
    </cfRule>
    <cfRule type="expression" dxfId="133" priority="8" stopIfTrue="1">
      <formula>WEEKDAY($B9,2)&gt;5</formula>
    </cfRule>
  </conditionalFormatting>
  <conditionalFormatting sqref="K8:Q38">
    <cfRule type="expression" dxfId="132" priority="5" stopIfTrue="1">
      <formula>COUNTIF(Fériés,$B8)&gt;0</formula>
    </cfRule>
    <cfRule type="expression" dxfId="131" priority="6" stopIfTrue="1">
      <formula>WEEKDAY($B8,2)&gt;5</formula>
    </cfRule>
  </conditionalFormatting>
  <conditionalFormatting sqref="T8:Z38">
    <cfRule type="expression" dxfId="130" priority="1" stopIfTrue="1">
      <formula>COUNTIF(Fériés,$B8)&gt;0</formula>
    </cfRule>
    <cfRule type="expression" dxfId="129" priority="2" stopIfTrue="1">
      <formula>WEEKDAY($B8,2)&gt;5</formula>
    </cfRule>
  </conditionalFormatting>
  <conditionalFormatting sqref="W9:X9">
    <cfRule type="expression" dxfId="128" priority="3" stopIfTrue="1">
      <formula>COUNTIF(Fériés,$B9)&gt;0</formula>
    </cfRule>
    <cfRule type="expression" dxfId="127" priority="4" stopIfTrue="1">
      <formula>WEEKDAY($B9,2)&gt;5</formula>
    </cfRule>
  </conditionalFormatting>
  <conditionalFormatting sqref="FQ9:FR9">
    <cfRule type="expression" dxfId="126" priority="19" stopIfTrue="1">
      <formula>COUNTIF(Fériés,$B9)&gt;0</formula>
    </cfRule>
    <cfRule type="expression" dxfId="125" priority="20" stopIfTrue="1">
      <formula>WEEKDAY($B9,2)&gt;5</formula>
    </cfRule>
  </conditionalFormatting>
  <conditionalFormatting sqref="FN8:FT38">
    <cfRule type="expression" dxfId="124" priority="17" stopIfTrue="1">
      <formula>COUNTIF(Fériés,$B8)&gt;0</formula>
    </cfRule>
    <cfRule type="expression" dxfId="123" priority="18" stopIfTrue="1">
      <formula>WEEKDAY($B8,2)&gt;5</formula>
    </cfRule>
  </conditionalFormatting>
  <conditionalFormatting sqref="FW8:GB38">
    <cfRule type="expression" dxfId="122" priority="15" stopIfTrue="1">
      <formula>COUNTIF(Fériés,$B8)&gt;0</formula>
    </cfRule>
    <cfRule type="expression" dxfId="12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GB39"/>
  <sheetViews>
    <sheetView topLeftCell="A7" zoomScale="67" zoomScaleNormal="67" workbookViewId="0">
      <selection activeCell="A2" sqref="A2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36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Juillet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42186</v>
      </c>
      <c r="C8" s="56">
        <f>B8</f>
        <v>42186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42186</v>
      </c>
      <c r="L8" s="56">
        <f>$C8</f>
        <v>42186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42186</v>
      </c>
      <c r="U8" s="56">
        <f>$C8</f>
        <v>42186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42186</v>
      </c>
      <c r="FO8" s="56">
        <f>FN8</f>
        <v>42186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42186</v>
      </c>
      <c r="FX8" s="54">
        <f>FW8</f>
        <v>42186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42187</v>
      </c>
      <c r="C9" s="56">
        <f t="shared" ref="C9:C35" si="0">B9</f>
        <v>42187</v>
      </c>
      <c r="D9" s="68"/>
      <c r="E9" s="68"/>
      <c r="F9" s="68"/>
      <c r="G9" s="68"/>
      <c r="H9" s="69">
        <f>SUM(E9-D9,G9-F9)</f>
        <v>0</v>
      </c>
      <c r="K9" s="67">
        <f>K8+1</f>
        <v>42187</v>
      </c>
      <c r="L9" s="56">
        <f t="shared" ref="L9:L38" si="1">$C9</f>
        <v>42187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42187</v>
      </c>
      <c r="U9" s="56">
        <f t="shared" ref="U9:U38" si="3">$C9</f>
        <v>42187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42187</v>
      </c>
      <c r="FO9" s="56">
        <f t="shared" ref="FO9:FO35" si="5">FN9</f>
        <v>42187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42187</v>
      </c>
      <c r="FX9" s="56">
        <f t="shared" ref="FX9:FX35" si="7">FW9</f>
        <v>42187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42188</v>
      </c>
      <c r="C10" s="56">
        <f t="shared" si="0"/>
        <v>42188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42188</v>
      </c>
      <c r="L10" s="56">
        <f t="shared" si="1"/>
        <v>42188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42188</v>
      </c>
      <c r="U10" s="56">
        <f t="shared" si="3"/>
        <v>42188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42188</v>
      </c>
      <c r="FO10" s="56">
        <f t="shared" si="5"/>
        <v>42188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42188</v>
      </c>
      <c r="FX10" s="56">
        <f t="shared" si="7"/>
        <v>42188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42189</v>
      </c>
      <c r="C11" s="56">
        <f t="shared" si="0"/>
        <v>42189</v>
      </c>
      <c r="D11" s="68"/>
      <c r="E11" s="68"/>
      <c r="F11" s="68"/>
      <c r="G11" s="68"/>
      <c r="H11" s="69">
        <f t="shared" si="13"/>
        <v>0</v>
      </c>
      <c r="K11" s="67">
        <f t="shared" si="14"/>
        <v>42189</v>
      </c>
      <c r="L11" s="56">
        <f t="shared" si="1"/>
        <v>42189</v>
      </c>
      <c r="M11" s="68"/>
      <c r="N11" s="68"/>
      <c r="O11" s="68"/>
      <c r="P11" s="68"/>
      <c r="Q11" s="69">
        <f t="shared" si="2"/>
        <v>0</v>
      </c>
      <c r="T11" s="67">
        <f t="shared" si="15"/>
        <v>42189</v>
      </c>
      <c r="U11" s="56">
        <f t="shared" si="3"/>
        <v>42189</v>
      </c>
      <c r="V11" s="68"/>
      <c r="W11" s="68"/>
      <c r="X11" s="68"/>
      <c r="Y11" s="68"/>
      <c r="Z11" s="69">
        <f t="shared" si="4"/>
        <v>0</v>
      </c>
      <c r="FN11" s="67">
        <f t="shared" si="16"/>
        <v>42189</v>
      </c>
      <c r="FO11" s="56">
        <f t="shared" si="5"/>
        <v>42189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42189</v>
      </c>
      <c r="FX11" s="56">
        <f t="shared" si="7"/>
        <v>42189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42190</v>
      </c>
      <c r="C12" s="56">
        <f t="shared" si="0"/>
        <v>42190</v>
      </c>
      <c r="D12" s="68"/>
      <c r="E12" s="68"/>
      <c r="F12" s="68"/>
      <c r="G12" s="68"/>
      <c r="H12" s="69">
        <f t="shared" si="13"/>
        <v>0</v>
      </c>
      <c r="K12" s="67">
        <f t="shared" si="14"/>
        <v>42190</v>
      </c>
      <c r="L12" s="56">
        <f t="shared" si="1"/>
        <v>42190</v>
      </c>
      <c r="M12" s="68"/>
      <c r="N12" s="68"/>
      <c r="O12" s="68"/>
      <c r="P12" s="68"/>
      <c r="Q12" s="69">
        <f t="shared" si="2"/>
        <v>0</v>
      </c>
      <c r="T12" s="67">
        <f t="shared" si="15"/>
        <v>42190</v>
      </c>
      <c r="U12" s="56">
        <f t="shared" si="3"/>
        <v>42190</v>
      </c>
      <c r="V12" s="68"/>
      <c r="W12" s="68"/>
      <c r="X12" s="68"/>
      <c r="Y12" s="68"/>
      <c r="Z12" s="69">
        <f t="shared" si="4"/>
        <v>0</v>
      </c>
      <c r="FN12" s="67">
        <f t="shared" si="16"/>
        <v>42190</v>
      </c>
      <c r="FO12" s="56">
        <f t="shared" si="5"/>
        <v>42190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42190</v>
      </c>
      <c r="FX12" s="56">
        <f t="shared" si="7"/>
        <v>42190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42191</v>
      </c>
      <c r="C13" s="56">
        <f t="shared" si="0"/>
        <v>42191</v>
      </c>
      <c r="D13" s="68"/>
      <c r="E13" s="68"/>
      <c r="F13" s="68"/>
      <c r="G13" s="68"/>
      <c r="H13" s="69">
        <f t="shared" si="13"/>
        <v>0</v>
      </c>
      <c r="K13" s="67">
        <f t="shared" si="14"/>
        <v>42191</v>
      </c>
      <c r="L13" s="56">
        <f t="shared" si="1"/>
        <v>42191</v>
      </c>
      <c r="M13" s="68"/>
      <c r="N13" s="68"/>
      <c r="O13" s="68"/>
      <c r="P13" s="68"/>
      <c r="Q13" s="69">
        <f t="shared" si="2"/>
        <v>0</v>
      </c>
      <c r="T13" s="67">
        <f t="shared" si="15"/>
        <v>42191</v>
      </c>
      <c r="U13" s="56">
        <f t="shared" si="3"/>
        <v>42191</v>
      </c>
      <c r="V13" s="68"/>
      <c r="W13" s="68"/>
      <c r="X13" s="68"/>
      <c r="Y13" s="68"/>
      <c r="Z13" s="69">
        <f t="shared" si="4"/>
        <v>0</v>
      </c>
      <c r="FN13" s="67">
        <f t="shared" si="16"/>
        <v>42191</v>
      </c>
      <c r="FO13" s="56">
        <f t="shared" si="5"/>
        <v>42191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42191</v>
      </c>
      <c r="FX13" s="56">
        <f t="shared" si="7"/>
        <v>42191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42192</v>
      </c>
      <c r="C14" s="56">
        <f t="shared" si="0"/>
        <v>42192</v>
      </c>
      <c r="D14" s="68"/>
      <c r="E14" s="68"/>
      <c r="F14" s="68"/>
      <c r="G14" s="68"/>
      <c r="H14" s="69">
        <f t="shared" si="13"/>
        <v>0</v>
      </c>
      <c r="K14" s="67">
        <f t="shared" si="14"/>
        <v>42192</v>
      </c>
      <c r="L14" s="56">
        <f t="shared" si="1"/>
        <v>42192</v>
      </c>
      <c r="M14" s="68"/>
      <c r="N14" s="68"/>
      <c r="O14" s="68"/>
      <c r="P14" s="68"/>
      <c r="Q14" s="69">
        <f t="shared" si="2"/>
        <v>0</v>
      </c>
      <c r="T14" s="67">
        <f t="shared" si="15"/>
        <v>42192</v>
      </c>
      <c r="U14" s="56">
        <f t="shared" si="3"/>
        <v>42192</v>
      </c>
      <c r="V14" s="68"/>
      <c r="W14" s="68"/>
      <c r="X14" s="68"/>
      <c r="Y14" s="68"/>
      <c r="Z14" s="69">
        <f t="shared" si="4"/>
        <v>0</v>
      </c>
      <c r="FN14" s="67">
        <f t="shared" si="16"/>
        <v>42192</v>
      </c>
      <c r="FO14" s="56">
        <f t="shared" si="5"/>
        <v>42192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42192</v>
      </c>
      <c r="FX14" s="56">
        <f t="shared" si="7"/>
        <v>42192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42193</v>
      </c>
      <c r="C15" s="56">
        <f t="shared" si="0"/>
        <v>42193</v>
      </c>
      <c r="D15" s="68"/>
      <c r="E15" s="68"/>
      <c r="F15" s="68"/>
      <c r="G15" s="68"/>
      <c r="H15" s="69">
        <f t="shared" si="13"/>
        <v>0</v>
      </c>
      <c r="K15" s="67">
        <f t="shared" si="14"/>
        <v>42193</v>
      </c>
      <c r="L15" s="56">
        <f t="shared" si="1"/>
        <v>42193</v>
      </c>
      <c r="M15" s="68"/>
      <c r="N15" s="68"/>
      <c r="O15" s="68"/>
      <c r="P15" s="68"/>
      <c r="Q15" s="69">
        <f t="shared" si="2"/>
        <v>0</v>
      </c>
      <c r="T15" s="67">
        <f t="shared" si="15"/>
        <v>42193</v>
      </c>
      <c r="U15" s="56">
        <f t="shared" si="3"/>
        <v>42193</v>
      </c>
      <c r="V15" s="68"/>
      <c r="W15" s="68"/>
      <c r="X15" s="68"/>
      <c r="Y15" s="68"/>
      <c r="Z15" s="69">
        <f t="shared" si="4"/>
        <v>0</v>
      </c>
      <c r="FN15" s="67">
        <f t="shared" si="16"/>
        <v>42193</v>
      </c>
      <c r="FO15" s="56">
        <f t="shared" si="5"/>
        <v>42193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42193</v>
      </c>
      <c r="FX15" s="56">
        <f t="shared" si="7"/>
        <v>42193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42194</v>
      </c>
      <c r="C16" s="56">
        <f t="shared" si="0"/>
        <v>42194</v>
      </c>
      <c r="D16" s="68"/>
      <c r="E16" s="68"/>
      <c r="F16" s="68"/>
      <c r="G16" s="68"/>
      <c r="H16" s="69">
        <f t="shared" si="13"/>
        <v>0</v>
      </c>
      <c r="K16" s="67">
        <f t="shared" si="14"/>
        <v>42194</v>
      </c>
      <c r="L16" s="56">
        <f t="shared" si="1"/>
        <v>42194</v>
      </c>
      <c r="M16" s="68"/>
      <c r="N16" s="68"/>
      <c r="O16" s="68"/>
      <c r="P16" s="68"/>
      <c r="Q16" s="69">
        <f t="shared" si="2"/>
        <v>0</v>
      </c>
      <c r="T16" s="67">
        <f t="shared" si="15"/>
        <v>42194</v>
      </c>
      <c r="U16" s="56">
        <f t="shared" si="3"/>
        <v>42194</v>
      </c>
      <c r="V16" s="68"/>
      <c r="W16" s="68"/>
      <c r="X16" s="68"/>
      <c r="Y16" s="68"/>
      <c r="Z16" s="69">
        <f t="shared" si="4"/>
        <v>0</v>
      </c>
      <c r="FN16" s="67">
        <f t="shared" si="16"/>
        <v>42194</v>
      </c>
      <c r="FO16" s="56">
        <f t="shared" si="5"/>
        <v>42194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42194</v>
      </c>
      <c r="FX16" s="56">
        <f t="shared" si="7"/>
        <v>42194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42195</v>
      </c>
      <c r="C17" s="56">
        <f t="shared" si="0"/>
        <v>42195</v>
      </c>
      <c r="D17" s="68"/>
      <c r="E17" s="68"/>
      <c r="F17" s="68"/>
      <c r="G17" s="68"/>
      <c r="H17" s="69">
        <f t="shared" si="13"/>
        <v>0</v>
      </c>
      <c r="K17" s="67">
        <f t="shared" si="14"/>
        <v>42195</v>
      </c>
      <c r="L17" s="56">
        <f t="shared" si="1"/>
        <v>42195</v>
      </c>
      <c r="M17" s="68"/>
      <c r="N17" s="68"/>
      <c r="O17" s="68"/>
      <c r="P17" s="68"/>
      <c r="Q17" s="69">
        <f t="shared" si="2"/>
        <v>0</v>
      </c>
      <c r="T17" s="67">
        <f t="shared" si="15"/>
        <v>42195</v>
      </c>
      <c r="U17" s="56">
        <f t="shared" si="3"/>
        <v>42195</v>
      </c>
      <c r="V17" s="68"/>
      <c r="W17" s="68"/>
      <c r="X17" s="68"/>
      <c r="Y17" s="68"/>
      <c r="Z17" s="69">
        <f t="shared" si="4"/>
        <v>0</v>
      </c>
      <c r="FN17" s="67">
        <f t="shared" si="16"/>
        <v>42195</v>
      </c>
      <c r="FO17" s="56">
        <f t="shared" si="5"/>
        <v>42195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42195</v>
      </c>
      <c r="FX17" s="56">
        <f t="shared" si="7"/>
        <v>42195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42196</v>
      </c>
      <c r="C18" s="56">
        <f t="shared" si="0"/>
        <v>42196</v>
      </c>
      <c r="D18" s="68"/>
      <c r="E18" s="68"/>
      <c r="F18" s="68"/>
      <c r="G18" s="68"/>
      <c r="H18" s="69">
        <f t="shared" si="13"/>
        <v>0</v>
      </c>
      <c r="K18" s="67">
        <f t="shared" si="14"/>
        <v>42196</v>
      </c>
      <c r="L18" s="56">
        <f t="shared" si="1"/>
        <v>42196</v>
      </c>
      <c r="M18" s="68"/>
      <c r="N18" s="68"/>
      <c r="O18" s="68"/>
      <c r="P18" s="68"/>
      <c r="Q18" s="69">
        <f t="shared" si="2"/>
        <v>0</v>
      </c>
      <c r="T18" s="67">
        <f t="shared" si="15"/>
        <v>42196</v>
      </c>
      <c r="U18" s="56">
        <f t="shared" si="3"/>
        <v>42196</v>
      </c>
      <c r="V18" s="68"/>
      <c r="W18" s="68"/>
      <c r="X18" s="68"/>
      <c r="Y18" s="68"/>
      <c r="Z18" s="69">
        <f t="shared" si="4"/>
        <v>0</v>
      </c>
      <c r="FN18" s="67">
        <f t="shared" si="16"/>
        <v>42196</v>
      </c>
      <c r="FO18" s="56">
        <f t="shared" si="5"/>
        <v>42196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42196</v>
      </c>
      <c r="FX18" s="56">
        <f t="shared" si="7"/>
        <v>42196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42197</v>
      </c>
      <c r="C19" s="56">
        <f t="shared" si="0"/>
        <v>42197</v>
      </c>
      <c r="D19" s="68"/>
      <c r="E19" s="68"/>
      <c r="F19" s="68"/>
      <c r="G19" s="68"/>
      <c r="H19" s="69">
        <f t="shared" si="13"/>
        <v>0</v>
      </c>
      <c r="K19" s="67">
        <f t="shared" si="14"/>
        <v>42197</v>
      </c>
      <c r="L19" s="56">
        <f t="shared" si="1"/>
        <v>42197</v>
      </c>
      <c r="M19" s="68"/>
      <c r="N19" s="68"/>
      <c r="O19" s="68"/>
      <c r="P19" s="68"/>
      <c r="Q19" s="69">
        <f t="shared" si="2"/>
        <v>0</v>
      </c>
      <c r="T19" s="67">
        <f t="shared" si="15"/>
        <v>42197</v>
      </c>
      <c r="U19" s="56">
        <f t="shared" si="3"/>
        <v>42197</v>
      </c>
      <c r="V19" s="68"/>
      <c r="W19" s="68"/>
      <c r="X19" s="68"/>
      <c r="Y19" s="68"/>
      <c r="Z19" s="69">
        <f t="shared" si="4"/>
        <v>0</v>
      </c>
      <c r="FN19" s="67">
        <f t="shared" si="16"/>
        <v>42197</v>
      </c>
      <c r="FO19" s="56">
        <f t="shared" si="5"/>
        <v>42197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42197</v>
      </c>
      <c r="FX19" s="56">
        <f t="shared" si="7"/>
        <v>42197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42198</v>
      </c>
      <c r="C20" s="56">
        <f t="shared" si="0"/>
        <v>42198</v>
      </c>
      <c r="D20" s="68"/>
      <c r="E20" s="68"/>
      <c r="F20" s="68"/>
      <c r="G20" s="68"/>
      <c r="H20" s="69">
        <f t="shared" si="13"/>
        <v>0</v>
      </c>
      <c r="K20" s="67">
        <f t="shared" si="14"/>
        <v>42198</v>
      </c>
      <c r="L20" s="56">
        <f t="shared" si="1"/>
        <v>42198</v>
      </c>
      <c r="M20" s="68"/>
      <c r="N20" s="68"/>
      <c r="O20" s="68"/>
      <c r="P20" s="68"/>
      <c r="Q20" s="69">
        <f t="shared" si="2"/>
        <v>0</v>
      </c>
      <c r="T20" s="67">
        <f t="shared" si="15"/>
        <v>42198</v>
      </c>
      <c r="U20" s="56">
        <f t="shared" si="3"/>
        <v>42198</v>
      </c>
      <c r="V20" s="68"/>
      <c r="W20" s="68"/>
      <c r="X20" s="68"/>
      <c r="Y20" s="68"/>
      <c r="Z20" s="69">
        <f t="shared" si="4"/>
        <v>0</v>
      </c>
      <c r="FN20" s="67">
        <f t="shared" si="16"/>
        <v>42198</v>
      </c>
      <c r="FO20" s="56">
        <f t="shared" si="5"/>
        <v>42198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42198</v>
      </c>
      <c r="FX20" s="56">
        <f t="shared" si="7"/>
        <v>42198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42199</v>
      </c>
      <c r="C21" s="56">
        <f t="shared" si="0"/>
        <v>42199</v>
      </c>
      <c r="D21" s="68"/>
      <c r="E21" s="68"/>
      <c r="F21" s="68"/>
      <c r="G21" s="68"/>
      <c r="H21" s="69">
        <f t="shared" si="13"/>
        <v>0</v>
      </c>
      <c r="K21" s="67">
        <f t="shared" si="14"/>
        <v>42199</v>
      </c>
      <c r="L21" s="56">
        <f t="shared" si="1"/>
        <v>42199</v>
      </c>
      <c r="M21" s="68"/>
      <c r="N21" s="68"/>
      <c r="O21" s="68"/>
      <c r="P21" s="68"/>
      <c r="Q21" s="69">
        <f t="shared" si="2"/>
        <v>0</v>
      </c>
      <c r="T21" s="67">
        <f t="shared" si="15"/>
        <v>42199</v>
      </c>
      <c r="U21" s="56">
        <f t="shared" si="3"/>
        <v>42199</v>
      </c>
      <c r="V21" s="68"/>
      <c r="W21" s="68"/>
      <c r="X21" s="68"/>
      <c r="Y21" s="68"/>
      <c r="Z21" s="69">
        <f t="shared" si="4"/>
        <v>0</v>
      </c>
      <c r="FN21" s="67">
        <f t="shared" si="16"/>
        <v>42199</v>
      </c>
      <c r="FO21" s="56">
        <f t="shared" si="5"/>
        <v>42199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42199</v>
      </c>
      <c r="FX21" s="56">
        <f t="shared" si="7"/>
        <v>42199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42200</v>
      </c>
      <c r="C22" s="56">
        <f t="shared" si="0"/>
        <v>42200</v>
      </c>
      <c r="D22" s="68"/>
      <c r="E22" s="68"/>
      <c r="F22" s="68"/>
      <c r="G22" s="68"/>
      <c r="H22" s="69">
        <f t="shared" si="13"/>
        <v>0</v>
      </c>
      <c r="K22" s="67">
        <f t="shared" si="14"/>
        <v>42200</v>
      </c>
      <c r="L22" s="56">
        <f t="shared" si="1"/>
        <v>42200</v>
      </c>
      <c r="M22" s="68"/>
      <c r="N22" s="68"/>
      <c r="O22" s="68"/>
      <c r="P22" s="68"/>
      <c r="Q22" s="69">
        <f t="shared" si="2"/>
        <v>0</v>
      </c>
      <c r="T22" s="67">
        <f t="shared" si="15"/>
        <v>42200</v>
      </c>
      <c r="U22" s="56">
        <f t="shared" si="3"/>
        <v>42200</v>
      </c>
      <c r="V22" s="68"/>
      <c r="W22" s="68"/>
      <c r="X22" s="68"/>
      <c r="Y22" s="68"/>
      <c r="Z22" s="69">
        <f t="shared" si="4"/>
        <v>0</v>
      </c>
      <c r="FN22" s="67">
        <f t="shared" si="16"/>
        <v>42200</v>
      </c>
      <c r="FO22" s="56">
        <f t="shared" si="5"/>
        <v>42200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42200</v>
      </c>
      <c r="FX22" s="56">
        <f t="shared" si="7"/>
        <v>42200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42201</v>
      </c>
      <c r="C23" s="56">
        <f t="shared" si="0"/>
        <v>42201</v>
      </c>
      <c r="D23" s="68"/>
      <c r="E23" s="68"/>
      <c r="F23" s="68"/>
      <c r="G23" s="68"/>
      <c r="H23" s="69">
        <f t="shared" si="13"/>
        <v>0</v>
      </c>
      <c r="K23" s="67">
        <f t="shared" si="14"/>
        <v>42201</v>
      </c>
      <c r="L23" s="56">
        <f t="shared" si="1"/>
        <v>42201</v>
      </c>
      <c r="M23" s="68"/>
      <c r="N23" s="68"/>
      <c r="O23" s="68"/>
      <c r="P23" s="68"/>
      <c r="Q23" s="69">
        <f t="shared" si="2"/>
        <v>0</v>
      </c>
      <c r="T23" s="67">
        <f t="shared" si="15"/>
        <v>42201</v>
      </c>
      <c r="U23" s="56">
        <f t="shared" si="3"/>
        <v>42201</v>
      </c>
      <c r="V23" s="68"/>
      <c r="W23" s="68"/>
      <c r="X23" s="68"/>
      <c r="Y23" s="68"/>
      <c r="Z23" s="69">
        <f t="shared" si="4"/>
        <v>0</v>
      </c>
      <c r="FN23" s="67">
        <f t="shared" si="16"/>
        <v>42201</v>
      </c>
      <c r="FO23" s="56">
        <f t="shared" si="5"/>
        <v>42201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42201</v>
      </c>
      <c r="FX23" s="56">
        <f t="shared" si="7"/>
        <v>42201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42202</v>
      </c>
      <c r="C24" s="56">
        <f t="shared" si="0"/>
        <v>42202</v>
      </c>
      <c r="D24" s="68"/>
      <c r="E24" s="68"/>
      <c r="F24" s="68"/>
      <c r="G24" s="68"/>
      <c r="H24" s="69">
        <f t="shared" si="13"/>
        <v>0</v>
      </c>
      <c r="K24" s="67">
        <f t="shared" si="14"/>
        <v>42202</v>
      </c>
      <c r="L24" s="56">
        <f t="shared" si="1"/>
        <v>42202</v>
      </c>
      <c r="M24" s="68"/>
      <c r="N24" s="68"/>
      <c r="O24" s="68"/>
      <c r="P24" s="68"/>
      <c r="Q24" s="69">
        <f t="shared" si="2"/>
        <v>0</v>
      </c>
      <c r="T24" s="67">
        <f t="shared" si="15"/>
        <v>42202</v>
      </c>
      <c r="U24" s="56">
        <f t="shared" si="3"/>
        <v>42202</v>
      </c>
      <c r="V24" s="68"/>
      <c r="W24" s="68"/>
      <c r="X24" s="68"/>
      <c r="Y24" s="68"/>
      <c r="Z24" s="69">
        <f t="shared" si="4"/>
        <v>0</v>
      </c>
      <c r="FN24" s="67">
        <f t="shared" si="16"/>
        <v>42202</v>
      </c>
      <c r="FO24" s="56">
        <f t="shared" si="5"/>
        <v>42202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42202</v>
      </c>
      <c r="FX24" s="56">
        <f t="shared" si="7"/>
        <v>42202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42203</v>
      </c>
      <c r="C25" s="56">
        <f t="shared" si="0"/>
        <v>42203</v>
      </c>
      <c r="D25" s="68"/>
      <c r="E25" s="68"/>
      <c r="F25" s="68"/>
      <c r="G25" s="68"/>
      <c r="H25" s="69">
        <f t="shared" si="13"/>
        <v>0</v>
      </c>
      <c r="K25" s="67">
        <f t="shared" si="14"/>
        <v>42203</v>
      </c>
      <c r="L25" s="56">
        <f t="shared" si="1"/>
        <v>42203</v>
      </c>
      <c r="M25" s="68"/>
      <c r="N25" s="68"/>
      <c r="O25" s="68"/>
      <c r="P25" s="68"/>
      <c r="Q25" s="69">
        <f t="shared" si="2"/>
        <v>0</v>
      </c>
      <c r="T25" s="67">
        <f t="shared" si="15"/>
        <v>42203</v>
      </c>
      <c r="U25" s="56">
        <f t="shared" si="3"/>
        <v>42203</v>
      </c>
      <c r="V25" s="68"/>
      <c r="W25" s="68"/>
      <c r="X25" s="68"/>
      <c r="Y25" s="68"/>
      <c r="Z25" s="69">
        <f t="shared" si="4"/>
        <v>0</v>
      </c>
      <c r="FN25" s="67">
        <f t="shared" si="16"/>
        <v>42203</v>
      </c>
      <c r="FO25" s="56">
        <f t="shared" si="5"/>
        <v>42203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42203</v>
      </c>
      <c r="FX25" s="56">
        <f t="shared" si="7"/>
        <v>42203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42204</v>
      </c>
      <c r="C26" s="56">
        <f t="shared" si="0"/>
        <v>42204</v>
      </c>
      <c r="D26" s="68"/>
      <c r="E26" s="68"/>
      <c r="F26" s="68"/>
      <c r="G26" s="68"/>
      <c r="H26" s="69">
        <f t="shared" si="13"/>
        <v>0</v>
      </c>
      <c r="K26" s="67">
        <f t="shared" si="14"/>
        <v>42204</v>
      </c>
      <c r="L26" s="56">
        <f t="shared" si="1"/>
        <v>42204</v>
      </c>
      <c r="M26" s="68"/>
      <c r="N26" s="68"/>
      <c r="O26" s="68"/>
      <c r="P26" s="68"/>
      <c r="Q26" s="69">
        <f t="shared" si="2"/>
        <v>0</v>
      </c>
      <c r="T26" s="67">
        <f t="shared" si="15"/>
        <v>42204</v>
      </c>
      <c r="U26" s="56">
        <f t="shared" si="3"/>
        <v>42204</v>
      </c>
      <c r="V26" s="68"/>
      <c r="W26" s="68"/>
      <c r="X26" s="68"/>
      <c r="Y26" s="68"/>
      <c r="Z26" s="69">
        <f t="shared" si="4"/>
        <v>0</v>
      </c>
      <c r="FN26" s="67">
        <f t="shared" si="16"/>
        <v>42204</v>
      </c>
      <c r="FO26" s="56">
        <f t="shared" si="5"/>
        <v>42204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42204</v>
      </c>
      <c r="FX26" s="56">
        <f t="shared" si="7"/>
        <v>42204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42205</v>
      </c>
      <c r="C27" s="56">
        <f t="shared" si="0"/>
        <v>42205</v>
      </c>
      <c r="D27" s="68"/>
      <c r="E27" s="68"/>
      <c r="F27" s="68"/>
      <c r="G27" s="68"/>
      <c r="H27" s="69">
        <f t="shared" si="13"/>
        <v>0</v>
      </c>
      <c r="K27" s="67">
        <f t="shared" si="14"/>
        <v>42205</v>
      </c>
      <c r="L27" s="56">
        <f t="shared" si="1"/>
        <v>42205</v>
      </c>
      <c r="M27" s="68"/>
      <c r="N27" s="68"/>
      <c r="O27" s="68"/>
      <c r="P27" s="68"/>
      <c r="Q27" s="69">
        <f t="shared" si="2"/>
        <v>0</v>
      </c>
      <c r="T27" s="67">
        <f t="shared" si="15"/>
        <v>42205</v>
      </c>
      <c r="U27" s="56">
        <f t="shared" si="3"/>
        <v>42205</v>
      </c>
      <c r="V27" s="68"/>
      <c r="W27" s="68"/>
      <c r="X27" s="68"/>
      <c r="Y27" s="68"/>
      <c r="Z27" s="69">
        <f t="shared" si="4"/>
        <v>0</v>
      </c>
      <c r="FN27" s="67">
        <f t="shared" si="16"/>
        <v>42205</v>
      </c>
      <c r="FO27" s="56">
        <f t="shared" si="5"/>
        <v>42205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42205</v>
      </c>
      <c r="FX27" s="56">
        <f t="shared" si="7"/>
        <v>42205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42206</v>
      </c>
      <c r="C28" s="56">
        <f t="shared" si="0"/>
        <v>42206</v>
      </c>
      <c r="D28" s="68"/>
      <c r="E28" s="68"/>
      <c r="F28" s="68"/>
      <c r="G28" s="68"/>
      <c r="H28" s="69">
        <f t="shared" si="13"/>
        <v>0</v>
      </c>
      <c r="K28" s="67">
        <f t="shared" si="14"/>
        <v>42206</v>
      </c>
      <c r="L28" s="56">
        <f t="shared" si="1"/>
        <v>42206</v>
      </c>
      <c r="M28" s="68"/>
      <c r="N28" s="68"/>
      <c r="O28" s="68"/>
      <c r="P28" s="68"/>
      <c r="Q28" s="69">
        <f t="shared" si="2"/>
        <v>0</v>
      </c>
      <c r="T28" s="67">
        <f t="shared" si="15"/>
        <v>42206</v>
      </c>
      <c r="U28" s="56">
        <f t="shared" si="3"/>
        <v>42206</v>
      </c>
      <c r="V28" s="68"/>
      <c r="W28" s="68"/>
      <c r="X28" s="68"/>
      <c r="Y28" s="68"/>
      <c r="Z28" s="69">
        <f t="shared" si="4"/>
        <v>0</v>
      </c>
      <c r="FN28" s="67">
        <f t="shared" si="16"/>
        <v>42206</v>
      </c>
      <c r="FO28" s="56">
        <f t="shared" si="5"/>
        <v>42206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42206</v>
      </c>
      <c r="FX28" s="56">
        <f t="shared" si="7"/>
        <v>42206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42207</v>
      </c>
      <c r="C29" s="56">
        <f t="shared" si="0"/>
        <v>42207</v>
      </c>
      <c r="D29" s="68"/>
      <c r="E29" s="68"/>
      <c r="F29" s="68"/>
      <c r="G29" s="68"/>
      <c r="H29" s="69">
        <f t="shared" si="13"/>
        <v>0</v>
      </c>
      <c r="K29" s="67">
        <f t="shared" si="14"/>
        <v>42207</v>
      </c>
      <c r="L29" s="56">
        <f t="shared" si="1"/>
        <v>42207</v>
      </c>
      <c r="M29" s="68"/>
      <c r="N29" s="68"/>
      <c r="O29" s="68"/>
      <c r="P29" s="68"/>
      <c r="Q29" s="69">
        <f t="shared" si="2"/>
        <v>0</v>
      </c>
      <c r="T29" s="67">
        <f t="shared" si="15"/>
        <v>42207</v>
      </c>
      <c r="U29" s="56">
        <f t="shared" si="3"/>
        <v>42207</v>
      </c>
      <c r="V29" s="68"/>
      <c r="W29" s="68"/>
      <c r="X29" s="68"/>
      <c r="Y29" s="68"/>
      <c r="Z29" s="69">
        <f t="shared" si="4"/>
        <v>0</v>
      </c>
      <c r="FN29" s="67">
        <f t="shared" si="16"/>
        <v>42207</v>
      </c>
      <c r="FO29" s="56">
        <f t="shared" si="5"/>
        <v>42207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42207</v>
      </c>
      <c r="FX29" s="56">
        <f t="shared" si="7"/>
        <v>42207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42208</v>
      </c>
      <c r="C30" s="56">
        <f t="shared" si="0"/>
        <v>42208</v>
      </c>
      <c r="D30" s="68"/>
      <c r="E30" s="68"/>
      <c r="F30" s="68"/>
      <c r="G30" s="68"/>
      <c r="H30" s="69">
        <f t="shared" si="13"/>
        <v>0</v>
      </c>
      <c r="K30" s="67">
        <f t="shared" si="14"/>
        <v>42208</v>
      </c>
      <c r="L30" s="56">
        <f t="shared" si="1"/>
        <v>42208</v>
      </c>
      <c r="M30" s="68"/>
      <c r="N30" s="68"/>
      <c r="O30" s="68"/>
      <c r="P30" s="68"/>
      <c r="Q30" s="69">
        <f t="shared" si="2"/>
        <v>0</v>
      </c>
      <c r="T30" s="67">
        <f t="shared" si="15"/>
        <v>42208</v>
      </c>
      <c r="U30" s="56">
        <f t="shared" si="3"/>
        <v>42208</v>
      </c>
      <c r="V30" s="68"/>
      <c r="W30" s="68"/>
      <c r="X30" s="68"/>
      <c r="Y30" s="68"/>
      <c r="Z30" s="69">
        <f t="shared" si="4"/>
        <v>0</v>
      </c>
      <c r="FN30" s="67">
        <f t="shared" si="16"/>
        <v>42208</v>
      </c>
      <c r="FO30" s="56">
        <f t="shared" si="5"/>
        <v>42208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42208</v>
      </c>
      <c r="FX30" s="56">
        <f t="shared" si="7"/>
        <v>42208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42209</v>
      </c>
      <c r="C31" s="56">
        <f t="shared" si="0"/>
        <v>42209</v>
      </c>
      <c r="D31" s="68"/>
      <c r="E31" s="68"/>
      <c r="F31" s="68"/>
      <c r="G31" s="68"/>
      <c r="H31" s="69">
        <f t="shared" si="13"/>
        <v>0</v>
      </c>
      <c r="K31" s="67">
        <f t="shared" si="14"/>
        <v>42209</v>
      </c>
      <c r="L31" s="56">
        <f t="shared" si="1"/>
        <v>42209</v>
      </c>
      <c r="M31" s="68"/>
      <c r="N31" s="68"/>
      <c r="O31" s="68"/>
      <c r="P31" s="68"/>
      <c r="Q31" s="69">
        <f>SUM(N31-M31,P31-O31)</f>
        <v>0</v>
      </c>
      <c r="T31" s="67">
        <f t="shared" si="15"/>
        <v>42209</v>
      </c>
      <c r="U31" s="56">
        <f t="shared" si="3"/>
        <v>42209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42209</v>
      </c>
      <c r="FO31" s="56">
        <f t="shared" si="5"/>
        <v>42209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42209</v>
      </c>
      <c r="FX31" s="56">
        <f t="shared" si="7"/>
        <v>42209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42210</v>
      </c>
      <c r="C32" s="56">
        <f t="shared" si="0"/>
        <v>42210</v>
      </c>
      <c r="D32" s="68"/>
      <c r="E32" s="68"/>
      <c r="F32" s="68"/>
      <c r="G32" s="68"/>
      <c r="H32" s="69">
        <f t="shared" si="13"/>
        <v>0</v>
      </c>
      <c r="K32" s="67">
        <f t="shared" si="14"/>
        <v>42210</v>
      </c>
      <c r="L32" s="56">
        <f t="shared" si="1"/>
        <v>42210</v>
      </c>
      <c r="M32" s="68"/>
      <c r="N32" s="68"/>
      <c r="O32" s="68"/>
      <c r="P32" s="68"/>
      <c r="Q32" s="69">
        <f t="shared" si="2"/>
        <v>0</v>
      </c>
      <c r="T32" s="67">
        <f t="shared" si="15"/>
        <v>42210</v>
      </c>
      <c r="U32" s="56">
        <f t="shared" si="3"/>
        <v>42210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42210</v>
      </c>
      <c r="FO32" s="56">
        <f t="shared" si="5"/>
        <v>42210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42210</v>
      </c>
      <c r="FX32" s="56">
        <f t="shared" si="7"/>
        <v>42210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42211</v>
      </c>
      <c r="C33" s="56">
        <f t="shared" si="0"/>
        <v>42211</v>
      </c>
      <c r="D33" s="68"/>
      <c r="E33" s="68"/>
      <c r="F33" s="68"/>
      <c r="G33" s="68"/>
      <c r="H33" s="69">
        <f t="shared" si="13"/>
        <v>0</v>
      </c>
      <c r="K33" s="67">
        <f>K32+1</f>
        <v>42211</v>
      </c>
      <c r="L33" s="56">
        <f t="shared" si="1"/>
        <v>42211</v>
      </c>
      <c r="M33" s="68"/>
      <c r="N33" s="68"/>
      <c r="O33" s="68"/>
      <c r="P33" s="68"/>
      <c r="Q33" s="69">
        <f t="shared" si="2"/>
        <v>0</v>
      </c>
      <c r="T33" s="67">
        <f>T32+1</f>
        <v>42211</v>
      </c>
      <c r="U33" s="56">
        <f t="shared" si="3"/>
        <v>42211</v>
      </c>
      <c r="V33" s="68"/>
      <c r="W33" s="68"/>
      <c r="X33" s="68"/>
      <c r="Y33" s="68"/>
      <c r="Z33" s="69">
        <f t="shared" si="18"/>
        <v>0</v>
      </c>
      <c r="FN33" s="67">
        <f>FN32+1</f>
        <v>42211</v>
      </c>
      <c r="FO33" s="56">
        <f t="shared" si="5"/>
        <v>42211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42211</v>
      </c>
      <c r="FX33" s="56">
        <f t="shared" si="7"/>
        <v>42211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42212</v>
      </c>
      <c r="C34" s="56">
        <f t="shared" si="0"/>
        <v>42212</v>
      </c>
      <c r="D34" s="68"/>
      <c r="E34" s="68"/>
      <c r="F34" s="68"/>
      <c r="G34" s="68"/>
      <c r="H34" s="69">
        <f>SUM(E34-D34,G34-F34)</f>
        <v>0</v>
      </c>
      <c r="K34" s="67">
        <f>K33+1</f>
        <v>42212</v>
      </c>
      <c r="L34" s="56">
        <f t="shared" si="1"/>
        <v>42212</v>
      </c>
      <c r="M34" s="68"/>
      <c r="N34" s="68"/>
      <c r="O34" s="68"/>
      <c r="P34" s="68"/>
      <c r="Q34" s="69">
        <f t="shared" si="2"/>
        <v>0</v>
      </c>
      <c r="T34" s="67">
        <f>T33+1</f>
        <v>42212</v>
      </c>
      <c r="U34" s="56">
        <f t="shared" si="3"/>
        <v>42212</v>
      </c>
      <c r="V34" s="68"/>
      <c r="W34" s="68"/>
      <c r="X34" s="68"/>
      <c r="Y34" s="68"/>
      <c r="Z34" s="69">
        <f t="shared" si="18"/>
        <v>0</v>
      </c>
      <c r="FN34" s="67">
        <f>FN33+1</f>
        <v>42212</v>
      </c>
      <c r="FO34" s="56">
        <f t="shared" si="5"/>
        <v>42212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42212</v>
      </c>
      <c r="FX34" s="56">
        <f t="shared" si="7"/>
        <v>42212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42213</v>
      </c>
      <c r="C35" s="56">
        <f t="shared" si="0"/>
        <v>42213</v>
      </c>
      <c r="D35" s="68"/>
      <c r="E35" s="68"/>
      <c r="F35" s="68"/>
      <c r="G35" s="68"/>
      <c r="H35" s="69">
        <f t="shared" si="13"/>
        <v>0</v>
      </c>
      <c r="K35" s="67">
        <f>K34+1</f>
        <v>42213</v>
      </c>
      <c r="L35" s="56">
        <f t="shared" si="1"/>
        <v>42213</v>
      </c>
      <c r="M35" s="68"/>
      <c r="N35" s="68"/>
      <c r="O35" s="68"/>
      <c r="P35" s="68"/>
      <c r="Q35" s="69">
        <f t="shared" si="2"/>
        <v>0</v>
      </c>
      <c r="T35" s="67">
        <f>T34+1</f>
        <v>42213</v>
      </c>
      <c r="U35" s="56">
        <f t="shared" si="3"/>
        <v>42213</v>
      </c>
      <c r="V35" s="68"/>
      <c r="W35" s="68"/>
      <c r="X35" s="68"/>
      <c r="Y35" s="68"/>
      <c r="Z35" s="69">
        <f t="shared" si="18"/>
        <v>0</v>
      </c>
      <c r="FN35" s="67">
        <f>FN34+1</f>
        <v>42213</v>
      </c>
      <c r="FO35" s="56">
        <f t="shared" si="5"/>
        <v>42213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42213</v>
      </c>
      <c r="FX35" s="56">
        <f t="shared" si="7"/>
        <v>42213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42214</v>
      </c>
      <c r="C36" s="56">
        <f>IF(B36="","",C35+1)</f>
        <v>42214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42214</v>
      </c>
      <c r="L36" s="56">
        <f t="shared" si="1"/>
        <v>42214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42214</v>
      </c>
      <c r="U36" s="56">
        <f t="shared" si="3"/>
        <v>42214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42214</v>
      </c>
      <c r="FO36" s="56">
        <f>IF(FN36="","",FO35+1)</f>
        <v>42214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42214</v>
      </c>
      <c r="FX36" s="56">
        <f>IF(FW36="","",FX35+1)</f>
        <v>42214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42215</v>
      </c>
      <c r="C37" s="56">
        <f>IF(B37="","",C36+1)</f>
        <v>42215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42215</v>
      </c>
      <c r="L37" s="56">
        <f t="shared" si="1"/>
        <v>42215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42215</v>
      </c>
      <c r="U37" s="56">
        <f t="shared" si="3"/>
        <v>42215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42215</v>
      </c>
      <c r="FO37" s="56">
        <f>IF(FN37="","",FO36+1)</f>
        <v>42215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42215</v>
      </c>
      <c r="FX37" s="56">
        <f>IF(FW37="","",FX36+1)</f>
        <v>42215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>
        <f>IF(MONTH($B$35+3)=MONTH($B$35),$B$35+3,"")</f>
        <v>42216</v>
      </c>
      <c r="C38" s="71">
        <f>IF(B38="","",C37+1)</f>
        <v>42216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42216</v>
      </c>
      <c r="L38" s="71">
        <f t="shared" si="1"/>
        <v>42216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42216</v>
      </c>
      <c r="U38" s="71">
        <f t="shared" si="3"/>
        <v>42216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42216</v>
      </c>
      <c r="FO38" s="71">
        <f>IF(FN38="","",FO37+1)</f>
        <v>42216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42216</v>
      </c>
      <c r="FX38" s="58">
        <f>IF(FW38="","",FX37+1)</f>
        <v>42216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120" priority="11" stopIfTrue="1">
      <formula>COUNTIF(Fériés,$B9)&gt;0</formula>
    </cfRule>
    <cfRule type="expression" dxfId="119" priority="12" stopIfTrue="1">
      <formula>WEEKDAY($B9,2)&gt;5</formula>
    </cfRule>
  </conditionalFormatting>
  <conditionalFormatting sqref="FX8:FX38">
    <cfRule type="expression" dxfId="118" priority="13" stopIfTrue="1">
      <formula>COUNTIF(Fériés,$B8)&gt;0</formula>
    </cfRule>
    <cfRule type="expression" dxfId="117" priority="14" stopIfTrue="1">
      <formula>WEEKDAY($B8,2)&gt;5</formula>
    </cfRule>
  </conditionalFormatting>
  <conditionalFormatting sqref="B8:H38">
    <cfRule type="expression" dxfId="116" priority="9" stopIfTrue="1">
      <formula>COUNTIF(Fériés,$B8)&gt;0</formula>
    </cfRule>
    <cfRule type="expression" dxfId="115" priority="10" stopIfTrue="1">
      <formula>WEEKDAY($B8,2)&gt;5</formula>
    </cfRule>
  </conditionalFormatting>
  <conditionalFormatting sqref="N9:O9">
    <cfRule type="expression" dxfId="114" priority="7" stopIfTrue="1">
      <formula>COUNTIF(Fériés,$B9)&gt;0</formula>
    </cfRule>
    <cfRule type="expression" dxfId="113" priority="8" stopIfTrue="1">
      <formula>WEEKDAY($B9,2)&gt;5</formula>
    </cfRule>
  </conditionalFormatting>
  <conditionalFormatting sqref="K8:Q38">
    <cfRule type="expression" dxfId="112" priority="5" stopIfTrue="1">
      <formula>COUNTIF(Fériés,$B8)&gt;0</formula>
    </cfRule>
    <cfRule type="expression" dxfId="111" priority="6" stopIfTrue="1">
      <formula>WEEKDAY($B8,2)&gt;5</formula>
    </cfRule>
  </conditionalFormatting>
  <conditionalFormatting sqref="T8:Z38">
    <cfRule type="expression" dxfId="110" priority="1" stopIfTrue="1">
      <formula>COUNTIF(Fériés,$B8)&gt;0</formula>
    </cfRule>
    <cfRule type="expression" dxfId="109" priority="2" stopIfTrue="1">
      <formula>WEEKDAY($B8,2)&gt;5</formula>
    </cfRule>
  </conditionalFormatting>
  <conditionalFormatting sqref="W9:X9">
    <cfRule type="expression" dxfId="108" priority="3" stopIfTrue="1">
      <formula>COUNTIF(Fériés,$B9)&gt;0</formula>
    </cfRule>
    <cfRule type="expression" dxfId="107" priority="4" stopIfTrue="1">
      <formula>WEEKDAY($B9,2)&gt;5</formula>
    </cfRule>
  </conditionalFormatting>
  <conditionalFormatting sqref="FQ9:FR9">
    <cfRule type="expression" dxfId="106" priority="19" stopIfTrue="1">
      <formula>COUNTIF(Fériés,$B9)&gt;0</formula>
    </cfRule>
    <cfRule type="expression" dxfId="105" priority="20" stopIfTrue="1">
      <formula>WEEKDAY($B9,2)&gt;5</formula>
    </cfRule>
  </conditionalFormatting>
  <conditionalFormatting sqref="FN8:FT38">
    <cfRule type="expression" dxfId="104" priority="17" stopIfTrue="1">
      <formula>COUNTIF(Fériés,$B8)&gt;0</formula>
    </cfRule>
    <cfRule type="expression" dxfId="103" priority="18" stopIfTrue="1">
      <formula>WEEKDAY($B8,2)&gt;5</formula>
    </cfRule>
  </conditionalFormatting>
  <conditionalFormatting sqref="FW8:GB38">
    <cfRule type="expression" dxfId="102" priority="15" stopIfTrue="1">
      <formula>COUNTIF(Fériés,$B8)&gt;0</formula>
    </cfRule>
    <cfRule type="expression" dxfId="10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GB39"/>
  <sheetViews>
    <sheetView topLeftCell="A4" zoomScale="67" zoomScaleNormal="67" workbookViewId="0">
      <selection activeCell="G3" sqref="G3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30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Août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42217</v>
      </c>
      <c r="C8" s="56">
        <f>B8</f>
        <v>42217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42217</v>
      </c>
      <c r="L8" s="56">
        <f>$C8</f>
        <v>42217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42217</v>
      </c>
      <c r="U8" s="56">
        <f>$C8</f>
        <v>42217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42217</v>
      </c>
      <c r="FO8" s="56">
        <f>FN8</f>
        <v>42217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42217</v>
      </c>
      <c r="FX8" s="54">
        <f>FW8</f>
        <v>42217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42218</v>
      </c>
      <c r="C9" s="56">
        <f t="shared" ref="C9:C35" si="0">B9</f>
        <v>42218</v>
      </c>
      <c r="D9" s="68"/>
      <c r="E9" s="68"/>
      <c r="F9" s="68"/>
      <c r="G9" s="68"/>
      <c r="H9" s="69">
        <f>SUM(E9-D9,G9-F9)</f>
        <v>0</v>
      </c>
      <c r="K9" s="67">
        <f>K8+1</f>
        <v>42218</v>
      </c>
      <c r="L9" s="56">
        <f t="shared" ref="L9:L38" si="1">$C9</f>
        <v>42218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42218</v>
      </c>
      <c r="U9" s="56">
        <f t="shared" ref="U9:U38" si="3">$C9</f>
        <v>42218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42218</v>
      </c>
      <c r="FO9" s="56">
        <f t="shared" ref="FO9:FO35" si="5">FN9</f>
        <v>42218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42218</v>
      </c>
      <c r="FX9" s="56">
        <f t="shared" ref="FX9:FX35" si="7">FW9</f>
        <v>42218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42219</v>
      </c>
      <c r="C10" s="56">
        <f t="shared" si="0"/>
        <v>42219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42219</v>
      </c>
      <c r="L10" s="56">
        <f t="shared" si="1"/>
        <v>42219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42219</v>
      </c>
      <c r="U10" s="56">
        <f t="shared" si="3"/>
        <v>42219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42219</v>
      </c>
      <c r="FO10" s="56">
        <f t="shared" si="5"/>
        <v>42219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42219</v>
      </c>
      <c r="FX10" s="56">
        <f t="shared" si="7"/>
        <v>42219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42220</v>
      </c>
      <c r="C11" s="56">
        <f t="shared" si="0"/>
        <v>42220</v>
      </c>
      <c r="D11" s="68"/>
      <c r="E11" s="68"/>
      <c r="F11" s="68"/>
      <c r="G11" s="68"/>
      <c r="H11" s="69">
        <f t="shared" si="13"/>
        <v>0</v>
      </c>
      <c r="K11" s="67">
        <f t="shared" si="14"/>
        <v>42220</v>
      </c>
      <c r="L11" s="56">
        <f t="shared" si="1"/>
        <v>42220</v>
      </c>
      <c r="M11" s="68"/>
      <c r="N11" s="68"/>
      <c r="O11" s="68"/>
      <c r="P11" s="68"/>
      <c r="Q11" s="69">
        <f t="shared" si="2"/>
        <v>0</v>
      </c>
      <c r="T11" s="67">
        <f t="shared" si="15"/>
        <v>42220</v>
      </c>
      <c r="U11" s="56">
        <f t="shared" si="3"/>
        <v>42220</v>
      </c>
      <c r="V11" s="68"/>
      <c r="W11" s="68"/>
      <c r="X11" s="68"/>
      <c r="Y11" s="68"/>
      <c r="Z11" s="69">
        <f t="shared" si="4"/>
        <v>0</v>
      </c>
      <c r="FN11" s="67">
        <f t="shared" si="16"/>
        <v>42220</v>
      </c>
      <c r="FO11" s="56">
        <f t="shared" si="5"/>
        <v>42220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42220</v>
      </c>
      <c r="FX11" s="56">
        <f t="shared" si="7"/>
        <v>42220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42221</v>
      </c>
      <c r="C12" s="56">
        <f t="shared" si="0"/>
        <v>42221</v>
      </c>
      <c r="D12" s="68"/>
      <c r="E12" s="68"/>
      <c r="F12" s="68"/>
      <c r="G12" s="68"/>
      <c r="H12" s="69">
        <f t="shared" si="13"/>
        <v>0</v>
      </c>
      <c r="K12" s="67">
        <f t="shared" si="14"/>
        <v>42221</v>
      </c>
      <c r="L12" s="56">
        <f t="shared" si="1"/>
        <v>42221</v>
      </c>
      <c r="M12" s="68"/>
      <c r="N12" s="68"/>
      <c r="O12" s="68"/>
      <c r="P12" s="68"/>
      <c r="Q12" s="69">
        <f t="shared" si="2"/>
        <v>0</v>
      </c>
      <c r="T12" s="67">
        <f t="shared" si="15"/>
        <v>42221</v>
      </c>
      <c r="U12" s="56">
        <f t="shared" si="3"/>
        <v>42221</v>
      </c>
      <c r="V12" s="68"/>
      <c r="W12" s="68"/>
      <c r="X12" s="68"/>
      <c r="Y12" s="68"/>
      <c r="Z12" s="69">
        <f t="shared" si="4"/>
        <v>0</v>
      </c>
      <c r="FN12" s="67">
        <f t="shared" si="16"/>
        <v>42221</v>
      </c>
      <c r="FO12" s="56">
        <f t="shared" si="5"/>
        <v>42221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42221</v>
      </c>
      <c r="FX12" s="56">
        <f t="shared" si="7"/>
        <v>42221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42222</v>
      </c>
      <c r="C13" s="56">
        <f t="shared" si="0"/>
        <v>42222</v>
      </c>
      <c r="D13" s="68"/>
      <c r="E13" s="68"/>
      <c r="F13" s="68"/>
      <c r="G13" s="68"/>
      <c r="H13" s="69">
        <f t="shared" si="13"/>
        <v>0</v>
      </c>
      <c r="K13" s="67">
        <f t="shared" si="14"/>
        <v>42222</v>
      </c>
      <c r="L13" s="56">
        <f t="shared" si="1"/>
        <v>42222</v>
      </c>
      <c r="M13" s="68"/>
      <c r="N13" s="68"/>
      <c r="O13" s="68"/>
      <c r="P13" s="68"/>
      <c r="Q13" s="69">
        <f t="shared" si="2"/>
        <v>0</v>
      </c>
      <c r="T13" s="67">
        <f t="shared" si="15"/>
        <v>42222</v>
      </c>
      <c r="U13" s="56">
        <f t="shared" si="3"/>
        <v>42222</v>
      </c>
      <c r="V13" s="68"/>
      <c r="W13" s="68"/>
      <c r="X13" s="68"/>
      <c r="Y13" s="68"/>
      <c r="Z13" s="69">
        <f t="shared" si="4"/>
        <v>0</v>
      </c>
      <c r="FN13" s="67">
        <f t="shared" si="16"/>
        <v>42222</v>
      </c>
      <c r="FO13" s="56">
        <f t="shared" si="5"/>
        <v>42222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42222</v>
      </c>
      <c r="FX13" s="56">
        <f t="shared" si="7"/>
        <v>42222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42223</v>
      </c>
      <c r="C14" s="56">
        <f t="shared" si="0"/>
        <v>42223</v>
      </c>
      <c r="D14" s="68"/>
      <c r="E14" s="68"/>
      <c r="F14" s="68"/>
      <c r="G14" s="68"/>
      <c r="H14" s="69">
        <f t="shared" si="13"/>
        <v>0</v>
      </c>
      <c r="K14" s="67">
        <f t="shared" si="14"/>
        <v>42223</v>
      </c>
      <c r="L14" s="56">
        <f t="shared" si="1"/>
        <v>42223</v>
      </c>
      <c r="M14" s="68"/>
      <c r="N14" s="68"/>
      <c r="O14" s="68"/>
      <c r="P14" s="68"/>
      <c r="Q14" s="69">
        <f t="shared" si="2"/>
        <v>0</v>
      </c>
      <c r="T14" s="67">
        <f t="shared" si="15"/>
        <v>42223</v>
      </c>
      <c r="U14" s="56">
        <f t="shared" si="3"/>
        <v>42223</v>
      </c>
      <c r="V14" s="68"/>
      <c r="W14" s="68"/>
      <c r="X14" s="68"/>
      <c r="Y14" s="68"/>
      <c r="Z14" s="69">
        <f t="shared" si="4"/>
        <v>0</v>
      </c>
      <c r="FN14" s="67">
        <f t="shared" si="16"/>
        <v>42223</v>
      </c>
      <c r="FO14" s="56">
        <f t="shared" si="5"/>
        <v>42223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42223</v>
      </c>
      <c r="FX14" s="56">
        <f t="shared" si="7"/>
        <v>42223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42224</v>
      </c>
      <c r="C15" s="56">
        <f t="shared" si="0"/>
        <v>42224</v>
      </c>
      <c r="D15" s="68"/>
      <c r="E15" s="68"/>
      <c r="F15" s="68"/>
      <c r="G15" s="68"/>
      <c r="H15" s="69">
        <f t="shared" si="13"/>
        <v>0</v>
      </c>
      <c r="K15" s="67">
        <f t="shared" si="14"/>
        <v>42224</v>
      </c>
      <c r="L15" s="56">
        <f t="shared" si="1"/>
        <v>42224</v>
      </c>
      <c r="M15" s="68"/>
      <c r="N15" s="68"/>
      <c r="O15" s="68"/>
      <c r="P15" s="68"/>
      <c r="Q15" s="69">
        <f t="shared" si="2"/>
        <v>0</v>
      </c>
      <c r="T15" s="67">
        <f t="shared" si="15"/>
        <v>42224</v>
      </c>
      <c r="U15" s="56">
        <f t="shared" si="3"/>
        <v>42224</v>
      </c>
      <c r="V15" s="68"/>
      <c r="W15" s="68"/>
      <c r="X15" s="68"/>
      <c r="Y15" s="68"/>
      <c r="Z15" s="69">
        <f t="shared" si="4"/>
        <v>0</v>
      </c>
      <c r="FN15" s="67">
        <f t="shared" si="16"/>
        <v>42224</v>
      </c>
      <c r="FO15" s="56">
        <f t="shared" si="5"/>
        <v>42224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42224</v>
      </c>
      <c r="FX15" s="56">
        <f t="shared" si="7"/>
        <v>42224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42225</v>
      </c>
      <c r="C16" s="56">
        <f t="shared" si="0"/>
        <v>42225</v>
      </c>
      <c r="D16" s="68"/>
      <c r="E16" s="68"/>
      <c r="F16" s="68"/>
      <c r="G16" s="68"/>
      <c r="H16" s="69">
        <f t="shared" si="13"/>
        <v>0</v>
      </c>
      <c r="K16" s="67">
        <f t="shared" si="14"/>
        <v>42225</v>
      </c>
      <c r="L16" s="56">
        <f t="shared" si="1"/>
        <v>42225</v>
      </c>
      <c r="M16" s="68"/>
      <c r="N16" s="68"/>
      <c r="O16" s="68"/>
      <c r="P16" s="68"/>
      <c r="Q16" s="69">
        <f t="shared" si="2"/>
        <v>0</v>
      </c>
      <c r="T16" s="67">
        <f t="shared" si="15"/>
        <v>42225</v>
      </c>
      <c r="U16" s="56">
        <f t="shared" si="3"/>
        <v>42225</v>
      </c>
      <c r="V16" s="68"/>
      <c r="W16" s="68"/>
      <c r="X16" s="68"/>
      <c r="Y16" s="68"/>
      <c r="Z16" s="69">
        <f t="shared" si="4"/>
        <v>0</v>
      </c>
      <c r="FN16" s="67">
        <f t="shared" si="16"/>
        <v>42225</v>
      </c>
      <c r="FO16" s="56">
        <f t="shared" si="5"/>
        <v>42225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42225</v>
      </c>
      <c r="FX16" s="56">
        <f t="shared" si="7"/>
        <v>42225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42226</v>
      </c>
      <c r="C17" s="56">
        <f t="shared" si="0"/>
        <v>42226</v>
      </c>
      <c r="D17" s="68"/>
      <c r="E17" s="68"/>
      <c r="F17" s="68"/>
      <c r="G17" s="68"/>
      <c r="H17" s="69">
        <f t="shared" si="13"/>
        <v>0</v>
      </c>
      <c r="K17" s="67">
        <f t="shared" si="14"/>
        <v>42226</v>
      </c>
      <c r="L17" s="56">
        <f t="shared" si="1"/>
        <v>42226</v>
      </c>
      <c r="M17" s="68"/>
      <c r="N17" s="68"/>
      <c r="O17" s="68"/>
      <c r="P17" s="68"/>
      <c r="Q17" s="69">
        <f t="shared" si="2"/>
        <v>0</v>
      </c>
      <c r="T17" s="67">
        <f t="shared" si="15"/>
        <v>42226</v>
      </c>
      <c r="U17" s="56">
        <f t="shared" si="3"/>
        <v>42226</v>
      </c>
      <c r="V17" s="68"/>
      <c r="W17" s="68"/>
      <c r="X17" s="68"/>
      <c r="Y17" s="68"/>
      <c r="Z17" s="69">
        <f t="shared" si="4"/>
        <v>0</v>
      </c>
      <c r="FN17" s="67">
        <f t="shared" si="16"/>
        <v>42226</v>
      </c>
      <c r="FO17" s="56">
        <f t="shared" si="5"/>
        <v>42226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42226</v>
      </c>
      <c r="FX17" s="56">
        <f t="shared" si="7"/>
        <v>42226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42227</v>
      </c>
      <c r="C18" s="56">
        <f t="shared" si="0"/>
        <v>42227</v>
      </c>
      <c r="D18" s="68"/>
      <c r="E18" s="68"/>
      <c r="F18" s="68"/>
      <c r="G18" s="68"/>
      <c r="H18" s="69">
        <f t="shared" si="13"/>
        <v>0</v>
      </c>
      <c r="K18" s="67">
        <f t="shared" si="14"/>
        <v>42227</v>
      </c>
      <c r="L18" s="56">
        <f t="shared" si="1"/>
        <v>42227</v>
      </c>
      <c r="M18" s="68"/>
      <c r="N18" s="68"/>
      <c r="O18" s="68"/>
      <c r="P18" s="68"/>
      <c r="Q18" s="69">
        <f t="shared" si="2"/>
        <v>0</v>
      </c>
      <c r="T18" s="67">
        <f t="shared" si="15"/>
        <v>42227</v>
      </c>
      <c r="U18" s="56">
        <f t="shared" si="3"/>
        <v>42227</v>
      </c>
      <c r="V18" s="68"/>
      <c r="W18" s="68"/>
      <c r="X18" s="68"/>
      <c r="Y18" s="68"/>
      <c r="Z18" s="69">
        <f t="shared" si="4"/>
        <v>0</v>
      </c>
      <c r="FN18" s="67">
        <f t="shared" si="16"/>
        <v>42227</v>
      </c>
      <c r="FO18" s="56">
        <f t="shared" si="5"/>
        <v>42227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42227</v>
      </c>
      <c r="FX18" s="56">
        <f t="shared" si="7"/>
        <v>42227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42228</v>
      </c>
      <c r="C19" s="56">
        <f t="shared" si="0"/>
        <v>42228</v>
      </c>
      <c r="D19" s="68"/>
      <c r="E19" s="68"/>
      <c r="F19" s="68"/>
      <c r="G19" s="68"/>
      <c r="H19" s="69">
        <f t="shared" si="13"/>
        <v>0</v>
      </c>
      <c r="K19" s="67">
        <f t="shared" si="14"/>
        <v>42228</v>
      </c>
      <c r="L19" s="56">
        <f t="shared" si="1"/>
        <v>42228</v>
      </c>
      <c r="M19" s="68"/>
      <c r="N19" s="68"/>
      <c r="O19" s="68"/>
      <c r="P19" s="68"/>
      <c r="Q19" s="69">
        <f t="shared" si="2"/>
        <v>0</v>
      </c>
      <c r="T19" s="67">
        <f t="shared" si="15"/>
        <v>42228</v>
      </c>
      <c r="U19" s="56">
        <f t="shared" si="3"/>
        <v>42228</v>
      </c>
      <c r="V19" s="68"/>
      <c r="W19" s="68"/>
      <c r="X19" s="68"/>
      <c r="Y19" s="68"/>
      <c r="Z19" s="69">
        <f t="shared" si="4"/>
        <v>0</v>
      </c>
      <c r="FN19" s="67">
        <f t="shared" si="16"/>
        <v>42228</v>
      </c>
      <c r="FO19" s="56">
        <f t="shared" si="5"/>
        <v>42228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42228</v>
      </c>
      <c r="FX19" s="56">
        <f t="shared" si="7"/>
        <v>42228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42229</v>
      </c>
      <c r="C20" s="56">
        <f t="shared" si="0"/>
        <v>42229</v>
      </c>
      <c r="D20" s="68"/>
      <c r="E20" s="68"/>
      <c r="F20" s="68"/>
      <c r="G20" s="68"/>
      <c r="H20" s="69">
        <f t="shared" si="13"/>
        <v>0</v>
      </c>
      <c r="K20" s="67">
        <f t="shared" si="14"/>
        <v>42229</v>
      </c>
      <c r="L20" s="56">
        <f t="shared" si="1"/>
        <v>42229</v>
      </c>
      <c r="M20" s="68"/>
      <c r="N20" s="68"/>
      <c r="O20" s="68"/>
      <c r="P20" s="68"/>
      <c r="Q20" s="69">
        <f t="shared" si="2"/>
        <v>0</v>
      </c>
      <c r="T20" s="67">
        <f t="shared" si="15"/>
        <v>42229</v>
      </c>
      <c r="U20" s="56">
        <f t="shared" si="3"/>
        <v>42229</v>
      </c>
      <c r="V20" s="68"/>
      <c r="W20" s="68"/>
      <c r="X20" s="68"/>
      <c r="Y20" s="68"/>
      <c r="Z20" s="69">
        <f t="shared" si="4"/>
        <v>0</v>
      </c>
      <c r="FN20" s="67">
        <f t="shared" si="16"/>
        <v>42229</v>
      </c>
      <c r="FO20" s="56">
        <f t="shared" si="5"/>
        <v>42229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42229</v>
      </c>
      <c r="FX20" s="56">
        <f t="shared" si="7"/>
        <v>42229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42230</v>
      </c>
      <c r="C21" s="56">
        <f t="shared" si="0"/>
        <v>42230</v>
      </c>
      <c r="D21" s="68"/>
      <c r="E21" s="68"/>
      <c r="F21" s="68"/>
      <c r="G21" s="68"/>
      <c r="H21" s="69">
        <f t="shared" si="13"/>
        <v>0</v>
      </c>
      <c r="K21" s="67">
        <f t="shared" si="14"/>
        <v>42230</v>
      </c>
      <c r="L21" s="56">
        <f t="shared" si="1"/>
        <v>42230</v>
      </c>
      <c r="M21" s="68"/>
      <c r="N21" s="68"/>
      <c r="O21" s="68"/>
      <c r="P21" s="68"/>
      <c r="Q21" s="69">
        <f t="shared" si="2"/>
        <v>0</v>
      </c>
      <c r="T21" s="67">
        <f t="shared" si="15"/>
        <v>42230</v>
      </c>
      <c r="U21" s="56">
        <f t="shared" si="3"/>
        <v>42230</v>
      </c>
      <c r="V21" s="68"/>
      <c r="W21" s="68"/>
      <c r="X21" s="68"/>
      <c r="Y21" s="68"/>
      <c r="Z21" s="69">
        <f t="shared" si="4"/>
        <v>0</v>
      </c>
      <c r="FN21" s="67">
        <f t="shared" si="16"/>
        <v>42230</v>
      </c>
      <c r="FO21" s="56">
        <f t="shared" si="5"/>
        <v>42230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42230</v>
      </c>
      <c r="FX21" s="56">
        <f t="shared" si="7"/>
        <v>42230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42231</v>
      </c>
      <c r="C22" s="56">
        <f t="shared" si="0"/>
        <v>42231</v>
      </c>
      <c r="D22" s="68"/>
      <c r="E22" s="68"/>
      <c r="F22" s="68"/>
      <c r="G22" s="68"/>
      <c r="H22" s="69">
        <f t="shared" si="13"/>
        <v>0</v>
      </c>
      <c r="K22" s="67">
        <f t="shared" si="14"/>
        <v>42231</v>
      </c>
      <c r="L22" s="56">
        <f t="shared" si="1"/>
        <v>42231</v>
      </c>
      <c r="M22" s="68"/>
      <c r="N22" s="68"/>
      <c r="O22" s="68"/>
      <c r="P22" s="68"/>
      <c r="Q22" s="69">
        <f t="shared" si="2"/>
        <v>0</v>
      </c>
      <c r="T22" s="67">
        <f t="shared" si="15"/>
        <v>42231</v>
      </c>
      <c r="U22" s="56">
        <f t="shared" si="3"/>
        <v>42231</v>
      </c>
      <c r="V22" s="68"/>
      <c r="W22" s="68"/>
      <c r="X22" s="68"/>
      <c r="Y22" s="68"/>
      <c r="Z22" s="69">
        <f t="shared" si="4"/>
        <v>0</v>
      </c>
      <c r="FN22" s="67">
        <f t="shared" si="16"/>
        <v>42231</v>
      </c>
      <c r="FO22" s="56">
        <f t="shared" si="5"/>
        <v>42231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42231</v>
      </c>
      <c r="FX22" s="56">
        <f t="shared" si="7"/>
        <v>42231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42232</v>
      </c>
      <c r="C23" s="56">
        <f t="shared" si="0"/>
        <v>42232</v>
      </c>
      <c r="D23" s="68"/>
      <c r="E23" s="68"/>
      <c r="F23" s="68"/>
      <c r="G23" s="68"/>
      <c r="H23" s="69">
        <f t="shared" si="13"/>
        <v>0</v>
      </c>
      <c r="K23" s="67">
        <f t="shared" si="14"/>
        <v>42232</v>
      </c>
      <c r="L23" s="56">
        <f t="shared" si="1"/>
        <v>42232</v>
      </c>
      <c r="M23" s="68"/>
      <c r="N23" s="68"/>
      <c r="O23" s="68"/>
      <c r="P23" s="68"/>
      <c r="Q23" s="69">
        <f t="shared" si="2"/>
        <v>0</v>
      </c>
      <c r="T23" s="67">
        <f t="shared" si="15"/>
        <v>42232</v>
      </c>
      <c r="U23" s="56">
        <f t="shared" si="3"/>
        <v>42232</v>
      </c>
      <c r="V23" s="68"/>
      <c r="W23" s="68"/>
      <c r="X23" s="68"/>
      <c r="Y23" s="68"/>
      <c r="Z23" s="69">
        <f t="shared" si="4"/>
        <v>0</v>
      </c>
      <c r="FN23" s="67">
        <f t="shared" si="16"/>
        <v>42232</v>
      </c>
      <c r="FO23" s="56">
        <f t="shared" si="5"/>
        <v>42232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42232</v>
      </c>
      <c r="FX23" s="56">
        <f t="shared" si="7"/>
        <v>42232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42233</v>
      </c>
      <c r="C24" s="56">
        <f t="shared" si="0"/>
        <v>42233</v>
      </c>
      <c r="D24" s="68"/>
      <c r="E24" s="68"/>
      <c r="F24" s="68"/>
      <c r="G24" s="68"/>
      <c r="H24" s="69">
        <f t="shared" si="13"/>
        <v>0</v>
      </c>
      <c r="K24" s="67">
        <f t="shared" si="14"/>
        <v>42233</v>
      </c>
      <c r="L24" s="56">
        <f t="shared" si="1"/>
        <v>42233</v>
      </c>
      <c r="M24" s="68"/>
      <c r="N24" s="68"/>
      <c r="O24" s="68"/>
      <c r="P24" s="68"/>
      <c r="Q24" s="69">
        <f t="shared" si="2"/>
        <v>0</v>
      </c>
      <c r="T24" s="67">
        <f t="shared" si="15"/>
        <v>42233</v>
      </c>
      <c r="U24" s="56">
        <f t="shared" si="3"/>
        <v>42233</v>
      </c>
      <c r="V24" s="68"/>
      <c r="W24" s="68"/>
      <c r="X24" s="68"/>
      <c r="Y24" s="68"/>
      <c r="Z24" s="69">
        <f t="shared" si="4"/>
        <v>0</v>
      </c>
      <c r="FN24" s="67">
        <f t="shared" si="16"/>
        <v>42233</v>
      </c>
      <c r="FO24" s="56">
        <f t="shared" si="5"/>
        <v>42233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42233</v>
      </c>
      <c r="FX24" s="56">
        <f t="shared" si="7"/>
        <v>42233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42234</v>
      </c>
      <c r="C25" s="56">
        <f t="shared" si="0"/>
        <v>42234</v>
      </c>
      <c r="D25" s="68"/>
      <c r="E25" s="68"/>
      <c r="F25" s="68"/>
      <c r="G25" s="68"/>
      <c r="H25" s="69">
        <f t="shared" si="13"/>
        <v>0</v>
      </c>
      <c r="K25" s="67">
        <f t="shared" si="14"/>
        <v>42234</v>
      </c>
      <c r="L25" s="56">
        <f t="shared" si="1"/>
        <v>42234</v>
      </c>
      <c r="M25" s="68"/>
      <c r="N25" s="68"/>
      <c r="O25" s="68"/>
      <c r="P25" s="68"/>
      <c r="Q25" s="69">
        <f t="shared" si="2"/>
        <v>0</v>
      </c>
      <c r="T25" s="67">
        <f t="shared" si="15"/>
        <v>42234</v>
      </c>
      <c r="U25" s="56">
        <f t="shared" si="3"/>
        <v>42234</v>
      </c>
      <c r="V25" s="68"/>
      <c r="W25" s="68"/>
      <c r="X25" s="68"/>
      <c r="Y25" s="68"/>
      <c r="Z25" s="69">
        <f t="shared" si="4"/>
        <v>0</v>
      </c>
      <c r="FN25" s="67">
        <f t="shared" si="16"/>
        <v>42234</v>
      </c>
      <c r="FO25" s="56">
        <f t="shared" si="5"/>
        <v>42234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42234</v>
      </c>
      <c r="FX25" s="56">
        <f t="shared" si="7"/>
        <v>42234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42235</v>
      </c>
      <c r="C26" s="56">
        <f t="shared" si="0"/>
        <v>42235</v>
      </c>
      <c r="D26" s="68"/>
      <c r="E26" s="68"/>
      <c r="F26" s="68"/>
      <c r="G26" s="68"/>
      <c r="H26" s="69">
        <f t="shared" si="13"/>
        <v>0</v>
      </c>
      <c r="K26" s="67">
        <f t="shared" si="14"/>
        <v>42235</v>
      </c>
      <c r="L26" s="56">
        <f t="shared" si="1"/>
        <v>42235</v>
      </c>
      <c r="M26" s="68"/>
      <c r="N26" s="68"/>
      <c r="O26" s="68"/>
      <c r="P26" s="68"/>
      <c r="Q26" s="69">
        <f t="shared" si="2"/>
        <v>0</v>
      </c>
      <c r="T26" s="67">
        <f t="shared" si="15"/>
        <v>42235</v>
      </c>
      <c r="U26" s="56">
        <f t="shared" si="3"/>
        <v>42235</v>
      </c>
      <c r="V26" s="68"/>
      <c r="W26" s="68"/>
      <c r="X26" s="68"/>
      <c r="Y26" s="68"/>
      <c r="Z26" s="69">
        <f t="shared" si="4"/>
        <v>0</v>
      </c>
      <c r="FN26" s="67">
        <f t="shared" si="16"/>
        <v>42235</v>
      </c>
      <c r="FO26" s="56">
        <f t="shared" si="5"/>
        <v>42235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42235</v>
      </c>
      <c r="FX26" s="56">
        <f t="shared" si="7"/>
        <v>42235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42236</v>
      </c>
      <c r="C27" s="56">
        <f t="shared" si="0"/>
        <v>42236</v>
      </c>
      <c r="D27" s="68"/>
      <c r="E27" s="68"/>
      <c r="F27" s="68"/>
      <c r="G27" s="68"/>
      <c r="H27" s="69">
        <f t="shared" si="13"/>
        <v>0</v>
      </c>
      <c r="K27" s="67">
        <f t="shared" si="14"/>
        <v>42236</v>
      </c>
      <c r="L27" s="56">
        <f t="shared" si="1"/>
        <v>42236</v>
      </c>
      <c r="M27" s="68"/>
      <c r="N27" s="68"/>
      <c r="O27" s="68"/>
      <c r="P27" s="68"/>
      <c r="Q27" s="69">
        <f t="shared" si="2"/>
        <v>0</v>
      </c>
      <c r="T27" s="67">
        <f t="shared" si="15"/>
        <v>42236</v>
      </c>
      <c r="U27" s="56">
        <f t="shared" si="3"/>
        <v>42236</v>
      </c>
      <c r="V27" s="68"/>
      <c r="W27" s="68"/>
      <c r="X27" s="68"/>
      <c r="Y27" s="68"/>
      <c r="Z27" s="69">
        <f t="shared" si="4"/>
        <v>0</v>
      </c>
      <c r="FN27" s="67">
        <f t="shared" si="16"/>
        <v>42236</v>
      </c>
      <c r="FO27" s="56">
        <f t="shared" si="5"/>
        <v>42236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42236</v>
      </c>
      <c r="FX27" s="56">
        <f t="shared" si="7"/>
        <v>42236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42237</v>
      </c>
      <c r="C28" s="56">
        <f t="shared" si="0"/>
        <v>42237</v>
      </c>
      <c r="D28" s="68"/>
      <c r="E28" s="68"/>
      <c r="F28" s="68"/>
      <c r="G28" s="68"/>
      <c r="H28" s="69">
        <f t="shared" si="13"/>
        <v>0</v>
      </c>
      <c r="K28" s="67">
        <f t="shared" si="14"/>
        <v>42237</v>
      </c>
      <c r="L28" s="56">
        <f t="shared" si="1"/>
        <v>42237</v>
      </c>
      <c r="M28" s="68"/>
      <c r="N28" s="68"/>
      <c r="O28" s="68"/>
      <c r="P28" s="68"/>
      <c r="Q28" s="69">
        <f t="shared" si="2"/>
        <v>0</v>
      </c>
      <c r="T28" s="67">
        <f t="shared" si="15"/>
        <v>42237</v>
      </c>
      <c r="U28" s="56">
        <f t="shared" si="3"/>
        <v>42237</v>
      </c>
      <c r="V28" s="68"/>
      <c r="W28" s="68"/>
      <c r="X28" s="68"/>
      <c r="Y28" s="68"/>
      <c r="Z28" s="69">
        <f t="shared" si="4"/>
        <v>0</v>
      </c>
      <c r="FN28" s="67">
        <f t="shared" si="16"/>
        <v>42237</v>
      </c>
      <c r="FO28" s="56">
        <f t="shared" si="5"/>
        <v>42237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42237</v>
      </c>
      <c r="FX28" s="56">
        <f t="shared" si="7"/>
        <v>42237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42238</v>
      </c>
      <c r="C29" s="56">
        <f t="shared" si="0"/>
        <v>42238</v>
      </c>
      <c r="D29" s="68"/>
      <c r="E29" s="68"/>
      <c r="F29" s="68"/>
      <c r="G29" s="68"/>
      <c r="H29" s="69">
        <f t="shared" si="13"/>
        <v>0</v>
      </c>
      <c r="K29" s="67">
        <f t="shared" si="14"/>
        <v>42238</v>
      </c>
      <c r="L29" s="56">
        <f t="shared" si="1"/>
        <v>42238</v>
      </c>
      <c r="M29" s="68"/>
      <c r="N29" s="68"/>
      <c r="O29" s="68"/>
      <c r="P29" s="68"/>
      <c r="Q29" s="69">
        <f t="shared" si="2"/>
        <v>0</v>
      </c>
      <c r="T29" s="67">
        <f t="shared" si="15"/>
        <v>42238</v>
      </c>
      <c r="U29" s="56">
        <f t="shared" si="3"/>
        <v>42238</v>
      </c>
      <c r="V29" s="68"/>
      <c r="W29" s="68"/>
      <c r="X29" s="68"/>
      <c r="Y29" s="68"/>
      <c r="Z29" s="69">
        <f t="shared" si="4"/>
        <v>0</v>
      </c>
      <c r="FN29" s="67">
        <f t="shared" si="16"/>
        <v>42238</v>
      </c>
      <c r="FO29" s="56">
        <f t="shared" si="5"/>
        <v>42238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42238</v>
      </c>
      <c r="FX29" s="56">
        <f t="shared" si="7"/>
        <v>42238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42239</v>
      </c>
      <c r="C30" s="56">
        <f t="shared" si="0"/>
        <v>42239</v>
      </c>
      <c r="D30" s="68"/>
      <c r="E30" s="68"/>
      <c r="F30" s="68"/>
      <c r="G30" s="68"/>
      <c r="H30" s="69">
        <f t="shared" si="13"/>
        <v>0</v>
      </c>
      <c r="K30" s="67">
        <f t="shared" si="14"/>
        <v>42239</v>
      </c>
      <c r="L30" s="56">
        <f t="shared" si="1"/>
        <v>42239</v>
      </c>
      <c r="M30" s="68"/>
      <c r="N30" s="68"/>
      <c r="O30" s="68"/>
      <c r="P30" s="68"/>
      <c r="Q30" s="69">
        <f t="shared" si="2"/>
        <v>0</v>
      </c>
      <c r="T30" s="67">
        <f t="shared" si="15"/>
        <v>42239</v>
      </c>
      <c r="U30" s="56">
        <f t="shared" si="3"/>
        <v>42239</v>
      </c>
      <c r="V30" s="68"/>
      <c r="W30" s="68"/>
      <c r="X30" s="68"/>
      <c r="Y30" s="68"/>
      <c r="Z30" s="69">
        <f t="shared" si="4"/>
        <v>0</v>
      </c>
      <c r="FN30" s="67">
        <f t="shared" si="16"/>
        <v>42239</v>
      </c>
      <c r="FO30" s="56">
        <f t="shared" si="5"/>
        <v>42239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42239</v>
      </c>
      <c r="FX30" s="56">
        <f t="shared" si="7"/>
        <v>42239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42240</v>
      </c>
      <c r="C31" s="56">
        <f t="shared" si="0"/>
        <v>42240</v>
      </c>
      <c r="D31" s="68"/>
      <c r="E31" s="68"/>
      <c r="F31" s="68"/>
      <c r="G31" s="68"/>
      <c r="H31" s="69">
        <f t="shared" si="13"/>
        <v>0</v>
      </c>
      <c r="K31" s="67">
        <f t="shared" si="14"/>
        <v>42240</v>
      </c>
      <c r="L31" s="56">
        <f t="shared" si="1"/>
        <v>42240</v>
      </c>
      <c r="M31" s="68"/>
      <c r="N31" s="68"/>
      <c r="O31" s="68"/>
      <c r="P31" s="68"/>
      <c r="Q31" s="69">
        <f>SUM(N31-M31,P31-O31)</f>
        <v>0</v>
      </c>
      <c r="T31" s="67">
        <f t="shared" si="15"/>
        <v>42240</v>
      </c>
      <c r="U31" s="56">
        <f t="shared" si="3"/>
        <v>42240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42240</v>
      </c>
      <c r="FO31" s="56">
        <f t="shared" si="5"/>
        <v>42240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42240</v>
      </c>
      <c r="FX31" s="56">
        <f t="shared" si="7"/>
        <v>42240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42241</v>
      </c>
      <c r="C32" s="56">
        <f t="shared" si="0"/>
        <v>42241</v>
      </c>
      <c r="D32" s="68"/>
      <c r="E32" s="68"/>
      <c r="F32" s="68"/>
      <c r="G32" s="68"/>
      <c r="H32" s="69">
        <f t="shared" si="13"/>
        <v>0</v>
      </c>
      <c r="K32" s="67">
        <f t="shared" si="14"/>
        <v>42241</v>
      </c>
      <c r="L32" s="56">
        <f t="shared" si="1"/>
        <v>42241</v>
      </c>
      <c r="M32" s="68"/>
      <c r="N32" s="68"/>
      <c r="O32" s="68"/>
      <c r="P32" s="68"/>
      <c r="Q32" s="69">
        <f t="shared" si="2"/>
        <v>0</v>
      </c>
      <c r="T32" s="67">
        <f t="shared" si="15"/>
        <v>42241</v>
      </c>
      <c r="U32" s="56">
        <f t="shared" si="3"/>
        <v>42241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42241</v>
      </c>
      <c r="FO32" s="56">
        <f t="shared" si="5"/>
        <v>42241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42241</v>
      </c>
      <c r="FX32" s="56">
        <f t="shared" si="7"/>
        <v>42241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42242</v>
      </c>
      <c r="C33" s="56">
        <f t="shared" si="0"/>
        <v>42242</v>
      </c>
      <c r="D33" s="68"/>
      <c r="E33" s="68"/>
      <c r="F33" s="68"/>
      <c r="G33" s="68"/>
      <c r="H33" s="69">
        <f t="shared" si="13"/>
        <v>0</v>
      </c>
      <c r="K33" s="67">
        <f>K32+1</f>
        <v>42242</v>
      </c>
      <c r="L33" s="56">
        <f t="shared" si="1"/>
        <v>42242</v>
      </c>
      <c r="M33" s="68"/>
      <c r="N33" s="68"/>
      <c r="O33" s="68"/>
      <c r="P33" s="68"/>
      <c r="Q33" s="69">
        <f t="shared" si="2"/>
        <v>0</v>
      </c>
      <c r="T33" s="67">
        <f>T32+1</f>
        <v>42242</v>
      </c>
      <c r="U33" s="56">
        <f t="shared" si="3"/>
        <v>42242</v>
      </c>
      <c r="V33" s="68"/>
      <c r="W33" s="68"/>
      <c r="X33" s="68"/>
      <c r="Y33" s="68"/>
      <c r="Z33" s="69">
        <f t="shared" si="18"/>
        <v>0</v>
      </c>
      <c r="FN33" s="67">
        <f>FN32+1</f>
        <v>42242</v>
      </c>
      <c r="FO33" s="56">
        <f t="shared" si="5"/>
        <v>42242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42242</v>
      </c>
      <c r="FX33" s="56">
        <f t="shared" si="7"/>
        <v>42242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42243</v>
      </c>
      <c r="C34" s="56">
        <f t="shared" si="0"/>
        <v>42243</v>
      </c>
      <c r="D34" s="68"/>
      <c r="E34" s="68"/>
      <c r="F34" s="68"/>
      <c r="G34" s="68"/>
      <c r="H34" s="69">
        <f>SUM(E34-D34,G34-F34)</f>
        <v>0</v>
      </c>
      <c r="K34" s="67">
        <f>K33+1</f>
        <v>42243</v>
      </c>
      <c r="L34" s="56">
        <f t="shared" si="1"/>
        <v>42243</v>
      </c>
      <c r="M34" s="68"/>
      <c r="N34" s="68"/>
      <c r="O34" s="68"/>
      <c r="P34" s="68"/>
      <c r="Q34" s="69">
        <f t="shared" si="2"/>
        <v>0</v>
      </c>
      <c r="T34" s="67">
        <f>T33+1</f>
        <v>42243</v>
      </c>
      <c r="U34" s="56">
        <f t="shared" si="3"/>
        <v>42243</v>
      </c>
      <c r="V34" s="68"/>
      <c r="W34" s="68"/>
      <c r="X34" s="68"/>
      <c r="Y34" s="68"/>
      <c r="Z34" s="69">
        <f t="shared" si="18"/>
        <v>0</v>
      </c>
      <c r="FN34" s="67">
        <f>FN33+1</f>
        <v>42243</v>
      </c>
      <c r="FO34" s="56">
        <f t="shared" si="5"/>
        <v>42243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42243</v>
      </c>
      <c r="FX34" s="56">
        <f t="shared" si="7"/>
        <v>42243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42244</v>
      </c>
      <c r="C35" s="56">
        <f t="shared" si="0"/>
        <v>42244</v>
      </c>
      <c r="D35" s="68"/>
      <c r="E35" s="68"/>
      <c r="F35" s="68"/>
      <c r="G35" s="68"/>
      <c r="H35" s="69">
        <f t="shared" si="13"/>
        <v>0</v>
      </c>
      <c r="K35" s="67">
        <f>K34+1</f>
        <v>42244</v>
      </c>
      <c r="L35" s="56">
        <f t="shared" si="1"/>
        <v>42244</v>
      </c>
      <c r="M35" s="68"/>
      <c r="N35" s="68"/>
      <c r="O35" s="68"/>
      <c r="P35" s="68"/>
      <c r="Q35" s="69">
        <f t="shared" si="2"/>
        <v>0</v>
      </c>
      <c r="T35" s="67">
        <f>T34+1</f>
        <v>42244</v>
      </c>
      <c r="U35" s="56">
        <f t="shared" si="3"/>
        <v>42244</v>
      </c>
      <c r="V35" s="68"/>
      <c r="W35" s="68"/>
      <c r="X35" s="68"/>
      <c r="Y35" s="68"/>
      <c r="Z35" s="69">
        <f t="shared" si="18"/>
        <v>0</v>
      </c>
      <c r="FN35" s="67">
        <f>FN34+1</f>
        <v>42244</v>
      </c>
      <c r="FO35" s="56">
        <f t="shared" si="5"/>
        <v>42244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42244</v>
      </c>
      <c r="FX35" s="56">
        <f t="shared" si="7"/>
        <v>42244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42245</v>
      </c>
      <c r="C36" s="56">
        <f>IF(B36="","",C35+1)</f>
        <v>42245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42245</v>
      </c>
      <c r="L36" s="56">
        <f t="shared" si="1"/>
        <v>42245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42245</v>
      </c>
      <c r="U36" s="56">
        <f t="shared" si="3"/>
        <v>42245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42245</v>
      </c>
      <c r="FO36" s="56">
        <f>IF(FN36="","",FO35+1)</f>
        <v>42245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42245</v>
      </c>
      <c r="FX36" s="56">
        <f>IF(FW36="","",FX35+1)</f>
        <v>42245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42246</v>
      </c>
      <c r="C37" s="56">
        <f>IF(B37="","",C36+1)</f>
        <v>42246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42246</v>
      </c>
      <c r="L37" s="56">
        <f t="shared" si="1"/>
        <v>42246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42246</v>
      </c>
      <c r="U37" s="56">
        <f t="shared" si="3"/>
        <v>42246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42246</v>
      </c>
      <c r="FO37" s="56">
        <f>IF(FN37="","",FO36+1)</f>
        <v>42246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42246</v>
      </c>
      <c r="FX37" s="56">
        <f>IF(FW37="","",FX36+1)</f>
        <v>42246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>
        <f>IF(MONTH($B$35+3)=MONTH($B$35),$B$35+3,"")</f>
        <v>42247</v>
      </c>
      <c r="C38" s="71">
        <f>IF(B38="","",C37+1)</f>
        <v>42247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42247</v>
      </c>
      <c r="L38" s="71">
        <f t="shared" si="1"/>
        <v>42247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42247</v>
      </c>
      <c r="U38" s="71">
        <f t="shared" si="3"/>
        <v>42247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42247</v>
      </c>
      <c r="FO38" s="71">
        <f>IF(FN38="","",FO37+1)</f>
        <v>42247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42247</v>
      </c>
      <c r="FX38" s="58">
        <f>IF(FW38="","",FX37+1)</f>
        <v>42247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100" priority="11" stopIfTrue="1">
      <formula>COUNTIF(Fériés,$B9)&gt;0</formula>
    </cfRule>
    <cfRule type="expression" dxfId="99" priority="12" stopIfTrue="1">
      <formula>WEEKDAY($B9,2)&gt;5</formula>
    </cfRule>
  </conditionalFormatting>
  <conditionalFormatting sqref="FX8:FX38">
    <cfRule type="expression" dxfId="98" priority="13" stopIfTrue="1">
      <formula>COUNTIF(Fériés,$B8)&gt;0</formula>
    </cfRule>
    <cfRule type="expression" dxfId="97" priority="14" stopIfTrue="1">
      <formula>WEEKDAY($B8,2)&gt;5</formula>
    </cfRule>
  </conditionalFormatting>
  <conditionalFormatting sqref="B8:H38">
    <cfRule type="expression" dxfId="96" priority="9" stopIfTrue="1">
      <formula>COUNTIF(Fériés,$B8)&gt;0</formula>
    </cfRule>
    <cfRule type="expression" dxfId="95" priority="10" stopIfTrue="1">
      <formula>WEEKDAY($B8,2)&gt;5</formula>
    </cfRule>
  </conditionalFormatting>
  <conditionalFormatting sqref="N9:O9">
    <cfRule type="expression" dxfId="94" priority="7" stopIfTrue="1">
      <formula>COUNTIF(Fériés,$B9)&gt;0</formula>
    </cfRule>
    <cfRule type="expression" dxfId="93" priority="8" stopIfTrue="1">
      <formula>WEEKDAY($B9,2)&gt;5</formula>
    </cfRule>
  </conditionalFormatting>
  <conditionalFormatting sqref="K8:Q38">
    <cfRule type="expression" dxfId="92" priority="5" stopIfTrue="1">
      <formula>COUNTIF(Fériés,$B8)&gt;0</formula>
    </cfRule>
    <cfRule type="expression" dxfId="91" priority="6" stopIfTrue="1">
      <formula>WEEKDAY($B8,2)&gt;5</formula>
    </cfRule>
  </conditionalFormatting>
  <conditionalFormatting sqref="T8:Z38">
    <cfRule type="expression" dxfId="90" priority="1" stopIfTrue="1">
      <formula>COUNTIF(Fériés,$B8)&gt;0</formula>
    </cfRule>
    <cfRule type="expression" dxfId="89" priority="2" stopIfTrue="1">
      <formula>WEEKDAY($B8,2)&gt;5</formula>
    </cfRule>
  </conditionalFormatting>
  <conditionalFormatting sqref="W9:X9">
    <cfRule type="expression" dxfId="88" priority="3" stopIfTrue="1">
      <formula>COUNTIF(Fériés,$B9)&gt;0</formula>
    </cfRule>
    <cfRule type="expression" dxfId="87" priority="4" stopIfTrue="1">
      <formula>WEEKDAY($B9,2)&gt;5</formula>
    </cfRule>
  </conditionalFormatting>
  <conditionalFormatting sqref="FQ9:FR9">
    <cfRule type="expression" dxfId="86" priority="19" stopIfTrue="1">
      <formula>COUNTIF(Fériés,$B9)&gt;0</formula>
    </cfRule>
    <cfRule type="expression" dxfId="85" priority="20" stopIfTrue="1">
      <formula>WEEKDAY($B9,2)&gt;5</formula>
    </cfRule>
  </conditionalFormatting>
  <conditionalFormatting sqref="FN8:FT38">
    <cfRule type="expression" dxfId="84" priority="17" stopIfTrue="1">
      <formula>COUNTIF(Fériés,$B8)&gt;0</formula>
    </cfRule>
    <cfRule type="expression" dxfId="83" priority="18" stopIfTrue="1">
      <formula>WEEKDAY($B8,2)&gt;5</formula>
    </cfRule>
  </conditionalFormatting>
  <conditionalFormatting sqref="FW8:GB38">
    <cfRule type="expression" dxfId="82" priority="15" stopIfTrue="1">
      <formula>COUNTIF(Fériés,$B8)&gt;0</formula>
    </cfRule>
    <cfRule type="expression" dxfId="8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/>
  <dimension ref="A1:GB39"/>
  <sheetViews>
    <sheetView zoomScale="67" zoomScaleNormal="67" workbookViewId="0">
      <selection activeCell="A2" sqref="A2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37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Septembre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42248</v>
      </c>
      <c r="C8" s="56">
        <f>B8</f>
        <v>42248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42248</v>
      </c>
      <c r="L8" s="56">
        <f>$C8</f>
        <v>42248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42248</v>
      </c>
      <c r="U8" s="56">
        <f>$C8</f>
        <v>42248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42248</v>
      </c>
      <c r="FO8" s="56">
        <f>FN8</f>
        <v>42248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42248</v>
      </c>
      <c r="FX8" s="54">
        <f>FW8</f>
        <v>42248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42249</v>
      </c>
      <c r="C9" s="56">
        <f t="shared" ref="C9:C35" si="0">B9</f>
        <v>42249</v>
      </c>
      <c r="D9" s="68"/>
      <c r="E9" s="68"/>
      <c r="F9" s="68"/>
      <c r="G9" s="68"/>
      <c r="H9" s="69">
        <f>SUM(E9-D9,G9-F9)</f>
        <v>0</v>
      </c>
      <c r="K9" s="67">
        <f>K8+1</f>
        <v>42249</v>
      </c>
      <c r="L9" s="56">
        <f t="shared" ref="L9:L38" si="1">$C9</f>
        <v>42249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42249</v>
      </c>
      <c r="U9" s="56">
        <f t="shared" ref="U9:U38" si="3">$C9</f>
        <v>42249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42249</v>
      </c>
      <c r="FO9" s="56">
        <f t="shared" ref="FO9:FO35" si="5">FN9</f>
        <v>42249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42249</v>
      </c>
      <c r="FX9" s="56">
        <f t="shared" ref="FX9:FX35" si="7">FW9</f>
        <v>42249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42250</v>
      </c>
      <c r="C10" s="56">
        <f t="shared" si="0"/>
        <v>42250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42250</v>
      </c>
      <c r="L10" s="56">
        <f t="shared" si="1"/>
        <v>42250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42250</v>
      </c>
      <c r="U10" s="56">
        <f t="shared" si="3"/>
        <v>42250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42250</v>
      </c>
      <c r="FO10" s="56">
        <f t="shared" si="5"/>
        <v>42250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42250</v>
      </c>
      <c r="FX10" s="56">
        <f t="shared" si="7"/>
        <v>42250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42251</v>
      </c>
      <c r="C11" s="56">
        <f t="shared" si="0"/>
        <v>42251</v>
      </c>
      <c r="D11" s="68"/>
      <c r="E11" s="68"/>
      <c r="F11" s="68"/>
      <c r="G11" s="68"/>
      <c r="H11" s="69">
        <f t="shared" si="13"/>
        <v>0</v>
      </c>
      <c r="K11" s="67">
        <f t="shared" si="14"/>
        <v>42251</v>
      </c>
      <c r="L11" s="56">
        <f t="shared" si="1"/>
        <v>42251</v>
      </c>
      <c r="M11" s="68"/>
      <c r="N11" s="68"/>
      <c r="O11" s="68"/>
      <c r="P11" s="68"/>
      <c r="Q11" s="69">
        <f t="shared" si="2"/>
        <v>0</v>
      </c>
      <c r="T11" s="67">
        <f t="shared" si="15"/>
        <v>42251</v>
      </c>
      <c r="U11" s="56">
        <f t="shared" si="3"/>
        <v>42251</v>
      </c>
      <c r="V11" s="68"/>
      <c r="W11" s="68"/>
      <c r="X11" s="68"/>
      <c r="Y11" s="68"/>
      <c r="Z11" s="69">
        <f t="shared" si="4"/>
        <v>0</v>
      </c>
      <c r="FN11" s="67">
        <f t="shared" si="16"/>
        <v>42251</v>
      </c>
      <c r="FO11" s="56">
        <f t="shared" si="5"/>
        <v>42251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42251</v>
      </c>
      <c r="FX11" s="56">
        <f t="shared" si="7"/>
        <v>42251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42252</v>
      </c>
      <c r="C12" s="56">
        <f t="shared" si="0"/>
        <v>42252</v>
      </c>
      <c r="D12" s="68"/>
      <c r="E12" s="68"/>
      <c r="F12" s="68"/>
      <c r="G12" s="68"/>
      <c r="H12" s="69">
        <f t="shared" si="13"/>
        <v>0</v>
      </c>
      <c r="K12" s="67">
        <f t="shared" si="14"/>
        <v>42252</v>
      </c>
      <c r="L12" s="56">
        <f t="shared" si="1"/>
        <v>42252</v>
      </c>
      <c r="M12" s="68"/>
      <c r="N12" s="68"/>
      <c r="O12" s="68"/>
      <c r="P12" s="68"/>
      <c r="Q12" s="69">
        <f t="shared" si="2"/>
        <v>0</v>
      </c>
      <c r="T12" s="67">
        <f t="shared" si="15"/>
        <v>42252</v>
      </c>
      <c r="U12" s="56">
        <f t="shared" si="3"/>
        <v>42252</v>
      </c>
      <c r="V12" s="68"/>
      <c r="W12" s="68"/>
      <c r="X12" s="68"/>
      <c r="Y12" s="68"/>
      <c r="Z12" s="69">
        <f t="shared" si="4"/>
        <v>0</v>
      </c>
      <c r="FN12" s="67">
        <f t="shared" si="16"/>
        <v>42252</v>
      </c>
      <c r="FO12" s="56">
        <f t="shared" si="5"/>
        <v>42252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42252</v>
      </c>
      <c r="FX12" s="56">
        <f t="shared" si="7"/>
        <v>42252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42253</v>
      </c>
      <c r="C13" s="56">
        <f t="shared" si="0"/>
        <v>42253</v>
      </c>
      <c r="D13" s="68"/>
      <c r="E13" s="68"/>
      <c r="F13" s="68"/>
      <c r="G13" s="68"/>
      <c r="H13" s="69">
        <f t="shared" si="13"/>
        <v>0</v>
      </c>
      <c r="K13" s="67">
        <f t="shared" si="14"/>
        <v>42253</v>
      </c>
      <c r="L13" s="56">
        <f t="shared" si="1"/>
        <v>42253</v>
      </c>
      <c r="M13" s="68"/>
      <c r="N13" s="68"/>
      <c r="O13" s="68"/>
      <c r="P13" s="68"/>
      <c r="Q13" s="69">
        <f t="shared" si="2"/>
        <v>0</v>
      </c>
      <c r="T13" s="67">
        <f t="shared" si="15"/>
        <v>42253</v>
      </c>
      <c r="U13" s="56">
        <f t="shared" si="3"/>
        <v>42253</v>
      </c>
      <c r="V13" s="68"/>
      <c r="W13" s="68"/>
      <c r="X13" s="68"/>
      <c r="Y13" s="68"/>
      <c r="Z13" s="69">
        <f t="shared" si="4"/>
        <v>0</v>
      </c>
      <c r="FN13" s="67">
        <f t="shared" si="16"/>
        <v>42253</v>
      </c>
      <c r="FO13" s="56">
        <f t="shared" si="5"/>
        <v>42253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42253</v>
      </c>
      <c r="FX13" s="56">
        <f t="shared" si="7"/>
        <v>42253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42254</v>
      </c>
      <c r="C14" s="56">
        <f t="shared" si="0"/>
        <v>42254</v>
      </c>
      <c r="D14" s="68"/>
      <c r="E14" s="68"/>
      <c r="F14" s="68"/>
      <c r="G14" s="68"/>
      <c r="H14" s="69">
        <f t="shared" si="13"/>
        <v>0</v>
      </c>
      <c r="K14" s="67">
        <f t="shared" si="14"/>
        <v>42254</v>
      </c>
      <c r="L14" s="56">
        <f t="shared" si="1"/>
        <v>42254</v>
      </c>
      <c r="M14" s="68"/>
      <c r="N14" s="68"/>
      <c r="O14" s="68"/>
      <c r="P14" s="68"/>
      <c r="Q14" s="69">
        <f t="shared" si="2"/>
        <v>0</v>
      </c>
      <c r="T14" s="67">
        <f t="shared" si="15"/>
        <v>42254</v>
      </c>
      <c r="U14" s="56">
        <f t="shared" si="3"/>
        <v>42254</v>
      </c>
      <c r="V14" s="68"/>
      <c r="W14" s="68"/>
      <c r="X14" s="68"/>
      <c r="Y14" s="68"/>
      <c r="Z14" s="69">
        <f t="shared" si="4"/>
        <v>0</v>
      </c>
      <c r="FN14" s="67">
        <f t="shared" si="16"/>
        <v>42254</v>
      </c>
      <c r="FO14" s="56">
        <f t="shared" si="5"/>
        <v>42254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42254</v>
      </c>
      <c r="FX14" s="56">
        <f t="shared" si="7"/>
        <v>42254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42255</v>
      </c>
      <c r="C15" s="56">
        <f t="shared" si="0"/>
        <v>42255</v>
      </c>
      <c r="D15" s="68"/>
      <c r="E15" s="68"/>
      <c r="F15" s="68"/>
      <c r="G15" s="68"/>
      <c r="H15" s="69">
        <f t="shared" si="13"/>
        <v>0</v>
      </c>
      <c r="K15" s="67">
        <f t="shared" si="14"/>
        <v>42255</v>
      </c>
      <c r="L15" s="56">
        <f t="shared" si="1"/>
        <v>42255</v>
      </c>
      <c r="M15" s="68"/>
      <c r="N15" s="68"/>
      <c r="O15" s="68"/>
      <c r="P15" s="68"/>
      <c r="Q15" s="69">
        <f t="shared" si="2"/>
        <v>0</v>
      </c>
      <c r="T15" s="67">
        <f t="shared" si="15"/>
        <v>42255</v>
      </c>
      <c r="U15" s="56">
        <f t="shared" si="3"/>
        <v>42255</v>
      </c>
      <c r="V15" s="68"/>
      <c r="W15" s="68"/>
      <c r="X15" s="68"/>
      <c r="Y15" s="68"/>
      <c r="Z15" s="69">
        <f t="shared" si="4"/>
        <v>0</v>
      </c>
      <c r="FN15" s="67">
        <f t="shared" si="16"/>
        <v>42255</v>
      </c>
      <c r="FO15" s="56">
        <f t="shared" si="5"/>
        <v>42255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42255</v>
      </c>
      <c r="FX15" s="56">
        <f t="shared" si="7"/>
        <v>42255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42256</v>
      </c>
      <c r="C16" s="56">
        <f t="shared" si="0"/>
        <v>42256</v>
      </c>
      <c r="D16" s="68"/>
      <c r="E16" s="68"/>
      <c r="F16" s="68"/>
      <c r="G16" s="68"/>
      <c r="H16" s="69">
        <f t="shared" si="13"/>
        <v>0</v>
      </c>
      <c r="K16" s="67">
        <f t="shared" si="14"/>
        <v>42256</v>
      </c>
      <c r="L16" s="56">
        <f t="shared" si="1"/>
        <v>42256</v>
      </c>
      <c r="M16" s="68"/>
      <c r="N16" s="68"/>
      <c r="O16" s="68"/>
      <c r="P16" s="68"/>
      <c r="Q16" s="69">
        <f t="shared" si="2"/>
        <v>0</v>
      </c>
      <c r="T16" s="67">
        <f t="shared" si="15"/>
        <v>42256</v>
      </c>
      <c r="U16" s="56">
        <f t="shared" si="3"/>
        <v>42256</v>
      </c>
      <c r="V16" s="68"/>
      <c r="W16" s="68"/>
      <c r="X16" s="68"/>
      <c r="Y16" s="68"/>
      <c r="Z16" s="69">
        <f t="shared" si="4"/>
        <v>0</v>
      </c>
      <c r="FN16" s="67">
        <f t="shared" si="16"/>
        <v>42256</v>
      </c>
      <c r="FO16" s="56">
        <f t="shared" si="5"/>
        <v>42256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42256</v>
      </c>
      <c r="FX16" s="56">
        <f t="shared" si="7"/>
        <v>42256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42257</v>
      </c>
      <c r="C17" s="56">
        <f t="shared" si="0"/>
        <v>42257</v>
      </c>
      <c r="D17" s="68"/>
      <c r="E17" s="68"/>
      <c r="F17" s="68"/>
      <c r="G17" s="68"/>
      <c r="H17" s="69">
        <f t="shared" si="13"/>
        <v>0</v>
      </c>
      <c r="K17" s="67">
        <f t="shared" si="14"/>
        <v>42257</v>
      </c>
      <c r="L17" s="56">
        <f t="shared" si="1"/>
        <v>42257</v>
      </c>
      <c r="M17" s="68"/>
      <c r="N17" s="68"/>
      <c r="O17" s="68"/>
      <c r="P17" s="68"/>
      <c r="Q17" s="69">
        <f t="shared" si="2"/>
        <v>0</v>
      </c>
      <c r="T17" s="67">
        <f t="shared" si="15"/>
        <v>42257</v>
      </c>
      <c r="U17" s="56">
        <f t="shared" si="3"/>
        <v>42257</v>
      </c>
      <c r="V17" s="68"/>
      <c r="W17" s="68"/>
      <c r="X17" s="68"/>
      <c r="Y17" s="68"/>
      <c r="Z17" s="69">
        <f t="shared" si="4"/>
        <v>0</v>
      </c>
      <c r="FN17" s="67">
        <f t="shared" si="16"/>
        <v>42257</v>
      </c>
      <c r="FO17" s="56">
        <f t="shared" si="5"/>
        <v>42257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42257</v>
      </c>
      <c r="FX17" s="56">
        <f t="shared" si="7"/>
        <v>42257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42258</v>
      </c>
      <c r="C18" s="56">
        <f t="shared" si="0"/>
        <v>42258</v>
      </c>
      <c r="D18" s="68"/>
      <c r="E18" s="68"/>
      <c r="F18" s="68"/>
      <c r="G18" s="68"/>
      <c r="H18" s="69">
        <f t="shared" si="13"/>
        <v>0</v>
      </c>
      <c r="K18" s="67">
        <f t="shared" si="14"/>
        <v>42258</v>
      </c>
      <c r="L18" s="56">
        <f t="shared" si="1"/>
        <v>42258</v>
      </c>
      <c r="M18" s="68"/>
      <c r="N18" s="68"/>
      <c r="O18" s="68"/>
      <c r="P18" s="68"/>
      <c r="Q18" s="69">
        <f t="shared" si="2"/>
        <v>0</v>
      </c>
      <c r="T18" s="67">
        <f t="shared" si="15"/>
        <v>42258</v>
      </c>
      <c r="U18" s="56">
        <f t="shared" si="3"/>
        <v>42258</v>
      </c>
      <c r="V18" s="68"/>
      <c r="W18" s="68"/>
      <c r="X18" s="68"/>
      <c r="Y18" s="68"/>
      <c r="Z18" s="69">
        <f t="shared" si="4"/>
        <v>0</v>
      </c>
      <c r="FN18" s="67">
        <f t="shared" si="16"/>
        <v>42258</v>
      </c>
      <c r="FO18" s="56">
        <f t="shared" si="5"/>
        <v>42258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42258</v>
      </c>
      <c r="FX18" s="56">
        <f t="shared" si="7"/>
        <v>42258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42259</v>
      </c>
      <c r="C19" s="56">
        <f t="shared" si="0"/>
        <v>42259</v>
      </c>
      <c r="D19" s="68"/>
      <c r="E19" s="68"/>
      <c r="F19" s="68"/>
      <c r="G19" s="68"/>
      <c r="H19" s="69">
        <f t="shared" si="13"/>
        <v>0</v>
      </c>
      <c r="K19" s="67">
        <f t="shared" si="14"/>
        <v>42259</v>
      </c>
      <c r="L19" s="56">
        <f t="shared" si="1"/>
        <v>42259</v>
      </c>
      <c r="M19" s="68"/>
      <c r="N19" s="68"/>
      <c r="O19" s="68"/>
      <c r="P19" s="68"/>
      <c r="Q19" s="69">
        <f t="shared" si="2"/>
        <v>0</v>
      </c>
      <c r="T19" s="67">
        <f t="shared" si="15"/>
        <v>42259</v>
      </c>
      <c r="U19" s="56">
        <f t="shared" si="3"/>
        <v>42259</v>
      </c>
      <c r="V19" s="68"/>
      <c r="W19" s="68"/>
      <c r="X19" s="68"/>
      <c r="Y19" s="68"/>
      <c r="Z19" s="69">
        <f t="shared" si="4"/>
        <v>0</v>
      </c>
      <c r="FN19" s="67">
        <f t="shared" si="16"/>
        <v>42259</v>
      </c>
      <c r="FO19" s="56">
        <f t="shared" si="5"/>
        <v>42259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42259</v>
      </c>
      <c r="FX19" s="56">
        <f t="shared" si="7"/>
        <v>42259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42260</v>
      </c>
      <c r="C20" s="56">
        <f t="shared" si="0"/>
        <v>42260</v>
      </c>
      <c r="D20" s="68"/>
      <c r="E20" s="68"/>
      <c r="F20" s="68"/>
      <c r="G20" s="68"/>
      <c r="H20" s="69">
        <f t="shared" si="13"/>
        <v>0</v>
      </c>
      <c r="K20" s="67">
        <f t="shared" si="14"/>
        <v>42260</v>
      </c>
      <c r="L20" s="56">
        <f t="shared" si="1"/>
        <v>42260</v>
      </c>
      <c r="M20" s="68"/>
      <c r="N20" s="68"/>
      <c r="O20" s="68"/>
      <c r="P20" s="68"/>
      <c r="Q20" s="69">
        <f t="shared" si="2"/>
        <v>0</v>
      </c>
      <c r="T20" s="67">
        <f t="shared" si="15"/>
        <v>42260</v>
      </c>
      <c r="U20" s="56">
        <f t="shared" si="3"/>
        <v>42260</v>
      </c>
      <c r="V20" s="68"/>
      <c r="W20" s="68"/>
      <c r="X20" s="68"/>
      <c r="Y20" s="68"/>
      <c r="Z20" s="69">
        <f t="shared" si="4"/>
        <v>0</v>
      </c>
      <c r="FN20" s="67">
        <f t="shared" si="16"/>
        <v>42260</v>
      </c>
      <c r="FO20" s="56">
        <f t="shared" si="5"/>
        <v>42260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42260</v>
      </c>
      <c r="FX20" s="56">
        <f t="shared" si="7"/>
        <v>42260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42261</v>
      </c>
      <c r="C21" s="56">
        <f t="shared" si="0"/>
        <v>42261</v>
      </c>
      <c r="D21" s="68"/>
      <c r="E21" s="68"/>
      <c r="F21" s="68"/>
      <c r="G21" s="68"/>
      <c r="H21" s="69">
        <f t="shared" si="13"/>
        <v>0</v>
      </c>
      <c r="K21" s="67">
        <f t="shared" si="14"/>
        <v>42261</v>
      </c>
      <c r="L21" s="56">
        <f t="shared" si="1"/>
        <v>42261</v>
      </c>
      <c r="M21" s="68"/>
      <c r="N21" s="68"/>
      <c r="O21" s="68"/>
      <c r="P21" s="68"/>
      <c r="Q21" s="69">
        <f t="shared" si="2"/>
        <v>0</v>
      </c>
      <c r="T21" s="67">
        <f t="shared" si="15"/>
        <v>42261</v>
      </c>
      <c r="U21" s="56">
        <f t="shared" si="3"/>
        <v>42261</v>
      </c>
      <c r="V21" s="68"/>
      <c r="W21" s="68"/>
      <c r="X21" s="68"/>
      <c r="Y21" s="68"/>
      <c r="Z21" s="69">
        <f t="shared" si="4"/>
        <v>0</v>
      </c>
      <c r="FN21" s="67">
        <f t="shared" si="16"/>
        <v>42261</v>
      </c>
      <c r="FO21" s="56">
        <f t="shared" si="5"/>
        <v>42261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42261</v>
      </c>
      <c r="FX21" s="56">
        <f t="shared" si="7"/>
        <v>42261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42262</v>
      </c>
      <c r="C22" s="56">
        <f t="shared" si="0"/>
        <v>42262</v>
      </c>
      <c r="D22" s="68"/>
      <c r="E22" s="68"/>
      <c r="F22" s="68"/>
      <c r="G22" s="68"/>
      <c r="H22" s="69">
        <f t="shared" si="13"/>
        <v>0</v>
      </c>
      <c r="K22" s="67">
        <f t="shared" si="14"/>
        <v>42262</v>
      </c>
      <c r="L22" s="56">
        <f t="shared" si="1"/>
        <v>42262</v>
      </c>
      <c r="M22" s="68"/>
      <c r="N22" s="68"/>
      <c r="O22" s="68"/>
      <c r="P22" s="68"/>
      <c r="Q22" s="69">
        <f t="shared" si="2"/>
        <v>0</v>
      </c>
      <c r="T22" s="67">
        <f t="shared" si="15"/>
        <v>42262</v>
      </c>
      <c r="U22" s="56">
        <f t="shared" si="3"/>
        <v>42262</v>
      </c>
      <c r="V22" s="68"/>
      <c r="W22" s="68"/>
      <c r="X22" s="68"/>
      <c r="Y22" s="68"/>
      <c r="Z22" s="69">
        <f t="shared" si="4"/>
        <v>0</v>
      </c>
      <c r="FN22" s="67">
        <f t="shared" si="16"/>
        <v>42262</v>
      </c>
      <c r="FO22" s="56">
        <f t="shared" si="5"/>
        <v>42262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42262</v>
      </c>
      <c r="FX22" s="56">
        <f t="shared" si="7"/>
        <v>42262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42263</v>
      </c>
      <c r="C23" s="56">
        <f t="shared" si="0"/>
        <v>42263</v>
      </c>
      <c r="D23" s="68"/>
      <c r="E23" s="68"/>
      <c r="F23" s="68"/>
      <c r="G23" s="68"/>
      <c r="H23" s="69">
        <f t="shared" si="13"/>
        <v>0</v>
      </c>
      <c r="K23" s="67">
        <f t="shared" si="14"/>
        <v>42263</v>
      </c>
      <c r="L23" s="56">
        <f t="shared" si="1"/>
        <v>42263</v>
      </c>
      <c r="M23" s="68"/>
      <c r="N23" s="68"/>
      <c r="O23" s="68"/>
      <c r="P23" s="68"/>
      <c r="Q23" s="69">
        <f t="shared" si="2"/>
        <v>0</v>
      </c>
      <c r="T23" s="67">
        <f t="shared" si="15"/>
        <v>42263</v>
      </c>
      <c r="U23" s="56">
        <f t="shared" si="3"/>
        <v>42263</v>
      </c>
      <c r="V23" s="68"/>
      <c r="W23" s="68"/>
      <c r="X23" s="68"/>
      <c r="Y23" s="68"/>
      <c r="Z23" s="69">
        <f t="shared" si="4"/>
        <v>0</v>
      </c>
      <c r="FN23" s="67">
        <f t="shared" si="16"/>
        <v>42263</v>
      </c>
      <c r="FO23" s="56">
        <f t="shared" si="5"/>
        <v>42263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42263</v>
      </c>
      <c r="FX23" s="56">
        <f t="shared" si="7"/>
        <v>42263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42264</v>
      </c>
      <c r="C24" s="56">
        <f t="shared" si="0"/>
        <v>42264</v>
      </c>
      <c r="D24" s="68"/>
      <c r="E24" s="68"/>
      <c r="F24" s="68"/>
      <c r="G24" s="68"/>
      <c r="H24" s="69">
        <f t="shared" si="13"/>
        <v>0</v>
      </c>
      <c r="K24" s="67">
        <f t="shared" si="14"/>
        <v>42264</v>
      </c>
      <c r="L24" s="56">
        <f t="shared" si="1"/>
        <v>42264</v>
      </c>
      <c r="M24" s="68"/>
      <c r="N24" s="68"/>
      <c r="O24" s="68"/>
      <c r="P24" s="68"/>
      <c r="Q24" s="69">
        <f t="shared" si="2"/>
        <v>0</v>
      </c>
      <c r="T24" s="67">
        <f t="shared" si="15"/>
        <v>42264</v>
      </c>
      <c r="U24" s="56">
        <f t="shared" si="3"/>
        <v>42264</v>
      </c>
      <c r="V24" s="68"/>
      <c r="W24" s="68"/>
      <c r="X24" s="68"/>
      <c r="Y24" s="68"/>
      <c r="Z24" s="69">
        <f t="shared" si="4"/>
        <v>0</v>
      </c>
      <c r="FN24" s="67">
        <f t="shared" si="16"/>
        <v>42264</v>
      </c>
      <c r="FO24" s="56">
        <f t="shared" si="5"/>
        <v>42264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42264</v>
      </c>
      <c r="FX24" s="56">
        <f t="shared" si="7"/>
        <v>42264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42265</v>
      </c>
      <c r="C25" s="56">
        <f t="shared" si="0"/>
        <v>42265</v>
      </c>
      <c r="D25" s="68"/>
      <c r="E25" s="68"/>
      <c r="F25" s="68"/>
      <c r="G25" s="68"/>
      <c r="H25" s="69">
        <f t="shared" si="13"/>
        <v>0</v>
      </c>
      <c r="K25" s="67">
        <f t="shared" si="14"/>
        <v>42265</v>
      </c>
      <c r="L25" s="56">
        <f t="shared" si="1"/>
        <v>42265</v>
      </c>
      <c r="M25" s="68"/>
      <c r="N25" s="68"/>
      <c r="O25" s="68"/>
      <c r="P25" s="68"/>
      <c r="Q25" s="69">
        <f t="shared" si="2"/>
        <v>0</v>
      </c>
      <c r="T25" s="67">
        <f t="shared" si="15"/>
        <v>42265</v>
      </c>
      <c r="U25" s="56">
        <f t="shared" si="3"/>
        <v>42265</v>
      </c>
      <c r="V25" s="68"/>
      <c r="W25" s="68"/>
      <c r="X25" s="68"/>
      <c r="Y25" s="68"/>
      <c r="Z25" s="69">
        <f t="shared" si="4"/>
        <v>0</v>
      </c>
      <c r="FN25" s="67">
        <f t="shared" si="16"/>
        <v>42265</v>
      </c>
      <c r="FO25" s="56">
        <f t="shared" si="5"/>
        <v>42265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42265</v>
      </c>
      <c r="FX25" s="56">
        <f t="shared" si="7"/>
        <v>42265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42266</v>
      </c>
      <c r="C26" s="56">
        <f t="shared" si="0"/>
        <v>42266</v>
      </c>
      <c r="D26" s="68"/>
      <c r="E26" s="68"/>
      <c r="F26" s="68"/>
      <c r="G26" s="68"/>
      <c r="H26" s="69">
        <f t="shared" si="13"/>
        <v>0</v>
      </c>
      <c r="K26" s="67">
        <f t="shared" si="14"/>
        <v>42266</v>
      </c>
      <c r="L26" s="56">
        <f t="shared" si="1"/>
        <v>42266</v>
      </c>
      <c r="M26" s="68"/>
      <c r="N26" s="68"/>
      <c r="O26" s="68"/>
      <c r="P26" s="68"/>
      <c r="Q26" s="69">
        <f t="shared" si="2"/>
        <v>0</v>
      </c>
      <c r="T26" s="67">
        <f t="shared" si="15"/>
        <v>42266</v>
      </c>
      <c r="U26" s="56">
        <f t="shared" si="3"/>
        <v>42266</v>
      </c>
      <c r="V26" s="68"/>
      <c r="W26" s="68"/>
      <c r="X26" s="68"/>
      <c r="Y26" s="68"/>
      <c r="Z26" s="69">
        <f t="shared" si="4"/>
        <v>0</v>
      </c>
      <c r="FN26" s="67">
        <f t="shared" si="16"/>
        <v>42266</v>
      </c>
      <c r="FO26" s="56">
        <f t="shared" si="5"/>
        <v>42266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42266</v>
      </c>
      <c r="FX26" s="56">
        <f t="shared" si="7"/>
        <v>42266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42267</v>
      </c>
      <c r="C27" s="56">
        <f t="shared" si="0"/>
        <v>42267</v>
      </c>
      <c r="D27" s="68"/>
      <c r="E27" s="68"/>
      <c r="F27" s="68"/>
      <c r="G27" s="68"/>
      <c r="H27" s="69">
        <f t="shared" si="13"/>
        <v>0</v>
      </c>
      <c r="K27" s="67">
        <f t="shared" si="14"/>
        <v>42267</v>
      </c>
      <c r="L27" s="56">
        <f t="shared" si="1"/>
        <v>42267</v>
      </c>
      <c r="M27" s="68"/>
      <c r="N27" s="68"/>
      <c r="O27" s="68"/>
      <c r="P27" s="68"/>
      <c r="Q27" s="69">
        <f t="shared" si="2"/>
        <v>0</v>
      </c>
      <c r="T27" s="67">
        <f t="shared" si="15"/>
        <v>42267</v>
      </c>
      <c r="U27" s="56">
        <f t="shared" si="3"/>
        <v>42267</v>
      </c>
      <c r="V27" s="68"/>
      <c r="W27" s="68"/>
      <c r="X27" s="68"/>
      <c r="Y27" s="68"/>
      <c r="Z27" s="69">
        <f t="shared" si="4"/>
        <v>0</v>
      </c>
      <c r="FN27" s="67">
        <f t="shared" si="16"/>
        <v>42267</v>
      </c>
      <c r="FO27" s="56">
        <f t="shared" si="5"/>
        <v>42267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42267</v>
      </c>
      <c r="FX27" s="56">
        <f t="shared" si="7"/>
        <v>42267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42268</v>
      </c>
      <c r="C28" s="56">
        <f t="shared" si="0"/>
        <v>42268</v>
      </c>
      <c r="D28" s="68"/>
      <c r="E28" s="68"/>
      <c r="F28" s="68"/>
      <c r="G28" s="68"/>
      <c r="H28" s="69">
        <f t="shared" si="13"/>
        <v>0</v>
      </c>
      <c r="K28" s="67">
        <f t="shared" si="14"/>
        <v>42268</v>
      </c>
      <c r="L28" s="56">
        <f t="shared" si="1"/>
        <v>42268</v>
      </c>
      <c r="M28" s="68"/>
      <c r="N28" s="68"/>
      <c r="O28" s="68"/>
      <c r="P28" s="68"/>
      <c r="Q28" s="69">
        <f t="shared" si="2"/>
        <v>0</v>
      </c>
      <c r="T28" s="67">
        <f t="shared" si="15"/>
        <v>42268</v>
      </c>
      <c r="U28" s="56">
        <f t="shared" si="3"/>
        <v>42268</v>
      </c>
      <c r="V28" s="68"/>
      <c r="W28" s="68"/>
      <c r="X28" s="68"/>
      <c r="Y28" s="68"/>
      <c r="Z28" s="69">
        <f t="shared" si="4"/>
        <v>0</v>
      </c>
      <c r="FN28" s="67">
        <f t="shared" si="16"/>
        <v>42268</v>
      </c>
      <c r="FO28" s="56">
        <f t="shared" si="5"/>
        <v>42268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42268</v>
      </c>
      <c r="FX28" s="56">
        <f t="shared" si="7"/>
        <v>42268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42269</v>
      </c>
      <c r="C29" s="56">
        <f t="shared" si="0"/>
        <v>42269</v>
      </c>
      <c r="D29" s="68"/>
      <c r="E29" s="68"/>
      <c r="F29" s="68"/>
      <c r="G29" s="68"/>
      <c r="H29" s="69">
        <f t="shared" si="13"/>
        <v>0</v>
      </c>
      <c r="K29" s="67">
        <f t="shared" si="14"/>
        <v>42269</v>
      </c>
      <c r="L29" s="56">
        <f t="shared" si="1"/>
        <v>42269</v>
      </c>
      <c r="M29" s="68"/>
      <c r="N29" s="68"/>
      <c r="O29" s="68"/>
      <c r="P29" s="68"/>
      <c r="Q29" s="69">
        <f t="shared" si="2"/>
        <v>0</v>
      </c>
      <c r="T29" s="67">
        <f t="shared" si="15"/>
        <v>42269</v>
      </c>
      <c r="U29" s="56">
        <f t="shared" si="3"/>
        <v>42269</v>
      </c>
      <c r="V29" s="68"/>
      <c r="W29" s="68"/>
      <c r="X29" s="68"/>
      <c r="Y29" s="68"/>
      <c r="Z29" s="69">
        <f t="shared" si="4"/>
        <v>0</v>
      </c>
      <c r="FN29" s="67">
        <f t="shared" si="16"/>
        <v>42269</v>
      </c>
      <c r="FO29" s="56">
        <f t="shared" si="5"/>
        <v>42269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42269</v>
      </c>
      <c r="FX29" s="56">
        <f t="shared" si="7"/>
        <v>42269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42270</v>
      </c>
      <c r="C30" s="56">
        <f t="shared" si="0"/>
        <v>42270</v>
      </c>
      <c r="D30" s="68"/>
      <c r="E30" s="68"/>
      <c r="F30" s="68"/>
      <c r="G30" s="68"/>
      <c r="H30" s="69">
        <f t="shared" si="13"/>
        <v>0</v>
      </c>
      <c r="K30" s="67">
        <f t="shared" si="14"/>
        <v>42270</v>
      </c>
      <c r="L30" s="56">
        <f t="shared" si="1"/>
        <v>42270</v>
      </c>
      <c r="M30" s="68"/>
      <c r="N30" s="68"/>
      <c r="O30" s="68"/>
      <c r="P30" s="68"/>
      <c r="Q30" s="69">
        <f t="shared" si="2"/>
        <v>0</v>
      </c>
      <c r="T30" s="67">
        <f t="shared" si="15"/>
        <v>42270</v>
      </c>
      <c r="U30" s="56">
        <f t="shared" si="3"/>
        <v>42270</v>
      </c>
      <c r="V30" s="68"/>
      <c r="W30" s="68"/>
      <c r="X30" s="68"/>
      <c r="Y30" s="68"/>
      <c r="Z30" s="69">
        <f t="shared" si="4"/>
        <v>0</v>
      </c>
      <c r="FN30" s="67">
        <f t="shared" si="16"/>
        <v>42270</v>
      </c>
      <c r="FO30" s="56">
        <f t="shared" si="5"/>
        <v>42270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42270</v>
      </c>
      <c r="FX30" s="56">
        <f t="shared" si="7"/>
        <v>42270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42271</v>
      </c>
      <c r="C31" s="56">
        <f t="shared" si="0"/>
        <v>42271</v>
      </c>
      <c r="D31" s="68"/>
      <c r="E31" s="68"/>
      <c r="F31" s="68"/>
      <c r="G31" s="68"/>
      <c r="H31" s="69">
        <f t="shared" si="13"/>
        <v>0</v>
      </c>
      <c r="K31" s="67">
        <f t="shared" si="14"/>
        <v>42271</v>
      </c>
      <c r="L31" s="56">
        <f t="shared" si="1"/>
        <v>42271</v>
      </c>
      <c r="M31" s="68"/>
      <c r="N31" s="68"/>
      <c r="O31" s="68"/>
      <c r="P31" s="68"/>
      <c r="Q31" s="69">
        <f>SUM(N31-M31,P31-O31)</f>
        <v>0</v>
      </c>
      <c r="T31" s="67">
        <f t="shared" si="15"/>
        <v>42271</v>
      </c>
      <c r="U31" s="56">
        <f t="shared" si="3"/>
        <v>42271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42271</v>
      </c>
      <c r="FO31" s="56">
        <f t="shared" si="5"/>
        <v>42271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42271</v>
      </c>
      <c r="FX31" s="56">
        <f t="shared" si="7"/>
        <v>42271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42272</v>
      </c>
      <c r="C32" s="56">
        <f t="shared" si="0"/>
        <v>42272</v>
      </c>
      <c r="D32" s="68"/>
      <c r="E32" s="68"/>
      <c r="F32" s="68"/>
      <c r="G32" s="68"/>
      <c r="H32" s="69">
        <f t="shared" si="13"/>
        <v>0</v>
      </c>
      <c r="K32" s="67">
        <f t="shared" si="14"/>
        <v>42272</v>
      </c>
      <c r="L32" s="56">
        <f t="shared" si="1"/>
        <v>42272</v>
      </c>
      <c r="M32" s="68"/>
      <c r="N32" s="68"/>
      <c r="O32" s="68"/>
      <c r="P32" s="68"/>
      <c r="Q32" s="69">
        <f t="shared" si="2"/>
        <v>0</v>
      </c>
      <c r="T32" s="67">
        <f t="shared" si="15"/>
        <v>42272</v>
      </c>
      <c r="U32" s="56">
        <f t="shared" si="3"/>
        <v>42272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42272</v>
      </c>
      <c r="FO32" s="56">
        <f t="shared" si="5"/>
        <v>42272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42272</v>
      </c>
      <c r="FX32" s="56">
        <f t="shared" si="7"/>
        <v>42272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42273</v>
      </c>
      <c r="C33" s="56">
        <f t="shared" si="0"/>
        <v>42273</v>
      </c>
      <c r="D33" s="68"/>
      <c r="E33" s="68"/>
      <c r="F33" s="68"/>
      <c r="G33" s="68"/>
      <c r="H33" s="69">
        <f t="shared" si="13"/>
        <v>0</v>
      </c>
      <c r="K33" s="67">
        <f>K32+1</f>
        <v>42273</v>
      </c>
      <c r="L33" s="56">
        <f t="shared" si="1"/>
        <v>42273</v>
      </c>
      <c r="M33" s="68"/>
      <c r="N33" s="68"/>
      <c r="O33" s="68"/>
      <c r="P33" s="68"/>
      <c r="Q33" s="69">
        <f t="shared" si="2"/>
        <v>0</v>
      </c>
      <c r="T33" s="67">
        <f>T32+1</f>
        <v>42273</v>
      </c>
      <c r="U33" s="56">
        <f t="shared" si="3"/>
        <v>42273</v>
      </c>
      <c r="V33" s="68"/>
      <c r="W33" s="68"/>
      <c r="X33" s="68"/>
      <c r="Y33" s="68"/>
      <c r="Z33" s="69">
        <f t="shared" si="18"/>
        <v>0</v>
      </c>
      <c r="FN33" s="67">
        <f>FN32+1</f>
        <v>42273</v>
      </c>
      <c r="FO33" s="56">
        <f t="shared" si="5"/>
        <v>42273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42273</v>
      </c>
      <c r="FX33" s="56">
        <f t="shared" si="7"/>
        <v>42273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42274</v>
      </c>
      <c r="C34" s="56">
        <f t="shared" si="0"/>
        <v>42274</v>
      </c>
      <c r="D34" s="68"/>
      <c r="E34" s="68"/>
      <c r="F34" s="68"/>
      <c r="G34" s="68"/>
      <c r="H34" s="69">
        <f>SUM(E34-D34,G34-F34)</f>
        <v>0</v>
      </c>
      <c r="K34" s="67">
        <f>K33+1</f>
        <v>42274</v>
      </c>
      <c r="L34" s="56">
        <f t="shared" si="1"/>
        <v>42274</v>
      </c>
      <c r="M34" s="68"/>
      <c r="N34" s="68"/>
      <c r="O34" s="68"/>
      <c r="P34" s="68"/>
      <c r="Q34" s="69">
        <f t="shared" si="2"/>
        <v>0</v>
      </c>
      <c r="T34" s="67">
        <f>T33+1</f>
        <v>42274</v>
      </c>
      <c r="U34" s="56">
        <f t="shared" si="3"/>
        <v>42274</v>
      </c>
      <c r="V34" s="68"/>
      <c r="W34" s="68"/>
      <c r="X34" s="68"/>
      <c r="Y34" s="68"/>
      <c r="Z34" s="69">
        <f t="shared" si="18"/>
        <v>0</v>
      </c>
      <c r="FN34" s="67">
        <f>FN33+1</f>
        <v>42274</v>
      </c>
      <c r="FO34" s="56">
        <f t="shared" si="5"/>
        <v>42274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42274</v>
      </c>
      <c r="FX34" s="56">
        <f t="shared" si="7"/>
        <v>42274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42275</v>
      </c>
      <c r="C35" s="56">
        <f t="shared" si="0"/>
        <v>42275</v>
      </c>
      <c r="D35" s="68"/>
      <c r="E35" s="68"/>
      <c r="F35" s="68"/>
      <c r="G35" s="68"/>
      <c r="H35" s="69">
        <f t="shared" si="13"/>
        <v>0</v>
      </c>
      <c r="K35" s="67">
        <f>K34+1</f>
        <v>42275</v>
      </c>
      <c r="L35" s="56">
        <f t="shared" si="1"/>
        <v>42275</v>
      </c>
      <c r="M35" s="68"/>
      <c r="N35" s="68"/>
      <c r="O35" s="68"/>
      <c r="P35" s="68"/>
      <c r="Q35" s="69">
        <f t="shared" si="2"/>
        <v>0</v>
      </c>
      <c r="T35" s="67">
        <f>T34+1</f>
        <v>42275</v>
      </c>
      <c r="U35" s="56">
        <f t="shared" si="3"/>
        <v>42275</v>
      </c>
      <c r="V35" s="68"/>
      <c r="W35" s="68"/>
      <c r="X35" s="68"/>
      <c r="Y35" s="68"/>
      <c r="Z35" s="69">
        <f t="shared" si="18"/>
        <v>0</v>
      </c>
      <c r="FN35" s="67">
        <f>FN34+1</f>
        <v>42275</v>
      </c>
      <c r="FO35" s="56">
        <f t="shared" si="5"/>
        <v>42275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42275</v>
      </c>
      <c r="FX35" s="56">
        <f t="shared" si="7"/>
        <v>42275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42276</v>
      </c>
      <c r="C36" s="56">
        <f>IF(B36="","",C35+1)</f>
        <v>42276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42276</v>
      </c>
      <c r="L36" s="56">
        <f t="shared" si="1"/>
        <v>42276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42276</v>
      </c>
      <c r="U36" s="56">
        <f t="shared" si="3"/>
        <v>42276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42276</v>
      </c>
      <c r="FO36" s="56">
        <f>IF(FN36="","",FO35+1)</f>
        <v>42276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42276</v>
      </c>
      <c r="FX36" s="56">
        <f>IF(FW36="","",FX35+1)</f>
        <v>42276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42277</v>
      </c>
      <c r="C37" s="56">
        <f>IF(B37="","",C36+1)</f>
        <v>42277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42277</v>
      </c>
      <c r="L37" s="56">
        <f t="shared" si="1"/>
        <v>42277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42277</v>
      </c>
      <c r="U37" s="56">
        <f t="shared" si="3"/>
        <v>42277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42277</v>
      </c>
      <c r="FO37" s="56">
        <f>IF(FN37="","",FO36+1)</f>
        <v>42277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42277</v>
      </c>
      <c r="FX37" s="56">
        <f>IF(FW37="","",FX36+1)</f>
        <v>42277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80" priority="11" stopIfTrue="1">
      <formula>COUNTIF(Fériés,$B9)&gt;0</formula>
    </cfRule>
    <cfRule type="expression" dxfId="79" priority="12" stopIfTrue="1">
      <formula>WEEKDAY($B9,2)&gt;5</formula>
    </cfRule>
  </conditionalFormatting>
  <conditionalFormatting sqref="FX8:FX38">
    <cfRule type="expression" dxfId="78" priority="13" stopIfTrue="1">
      <formula>COUNTIF(Fériés,$B8)&gt;0</formula>
    </cfRule>
    <cfRule type="expression" dxfId="77" priority="14" stopIfTrue="1">
      <formula>WEEKDAY($B8,2)&gt;5</formula>
    </cfRule>
  </conditionalFormatting>
  <conditionalFormatting sqref="B8:H38">
    <cfRule type="expression" dxfId="76" priority="9" stopIfTrue="1">
      <formula>COUNTIF(Fériés,$B8)&gt;0</formula>
    </cfRule>
    <cfRule type="expression" dxfId="75" priority="10" stopIfTrue="1">
      <formula>WEEKDAY($B8,2)&gt;5</formula>
    </cfRule>
  </conditionalFormatting>
  <conditionalFormatting sqref="N9:O9">
    <cfRule type="expression" dxfId="74" priority="7" stopIfTrue="1">
      <formula>COUNTIF(Fériés,$B9)&gt;0</formula>
    </cfRule>
    <cfRule type="expression" dxfId="73" priority="8" stopIfTrue="1">
      <formula>WEEKDAY($B9,2)&gt;5</formula>
    </cfRule>
  </conditionalFormatting>
  <conditionalFormatting sqref="K8:Q38">
    <cfRule type="expression" dxfId="72" priority="5" stopIfTrue="1">
      <formula>COUNTIF(Fériés,$B8)&gt;0</formula>
    </cfRule>
    <cfRule type="expression" dxfId="71" priority="6" stopIfTrue="1">
      <formula>WEEKDAY($B8,2)&gt;5</formula>
    </cfRule>
  </conditionalFormatting>
  <conditionalFormatting sqref="T8:Z38">
    <cfRule type="expression" dxfId="70" priority="1" stopIfTrue="1">
      <formula>COUNTIF(Fériés,$B8)&gt;0</formula>
    </cfRule>
    <cfRule type="expression" dxfId="69" priority="2" stopIfTrue="1">
      <formula>WEEKDAY($B8,2)&gt;5</formula>
    </cfRule>
  </conditionalFormatting>
  <conditionalFormatting sqref="W9:X9">
    <cfRule type="expression" dxfId="68" priority="3" stopIfTrue="1">
      <formula>COUNTIF(Fériés,$B9)&gt;0</formula>
    </cfRule>
    <cfRule type="expression" dxfId="67" priority="4" stopIfTrue="1">
      <formula>WEEKDAY($B9,2)&gt;5</formula>
    </cfRule>
  </conditionalFormatting>
  <conditionalFormatting sqref="FQ9:FR9">
    <cfRule type="expression" dxfId="66" priority="19" stopIfTrue="1">
      <formula>COUNTIF(Fériés,$B9)&gt;0</formula>
    </cfRule>
    <cfRule type="expression" dxfId="65" priority="20" stopIfTrue="1">
      <formula>WEEKDAY($B9,2)&gt;5</formula>
    </cfRule>
  </conditionalFormatting>
  <conditionalFormatting sqref="FN8:FT38">
    <cfRule type="expression" dxfId="64" priority="17" stopIfTrue="1">
      <formula>COUNTIF(Fériés,$B8)&gt;0</formula>
    </cfRule>
    <cfRule type="expression" dxfId="63" priority="18" stopIfTrue="1">
      <formula>WEEKDAY($B8,2)&gt;5</formula>
    </cfRule>
  </conditionalFormatting>
  <conditionalFormatting sqref="FW8:GB38">
    <cfRule type="expression" dxfId="62" priority="15" stopIfTrue="1">
      <formula>COUNTIF(Fériés,$B8)&gt;0</formula>
    </cfRule>
    <cfRule type="expression" dxfId="6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GB39"/>
  <sheetViews>
    <sheetView zoomScale="67" zoomScaleNormal="67" workbookViewId="0">
      <selection activeCell="A2" sqref="A2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38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Octobre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42278</v>
      </c>
      <c r="C8" s="56">
        <f>B8</f>
        <v>42278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42278</v>
      </c>
      <c r="L8" s="56">
        <f>$C8</f>
        <v>42278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42278</v>
      </c>
      <c r="U8" s="56">
        <f>$C8</f>
        <v>42278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42278</v>
      </c>
      <c r="FO8" s="56">
        <f>FN8</f>
        <v>42278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42278</v>
      </c>
      <c r="FX8" s="54">
        <f>FW8</f>
        <v>42278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42279</v>
      </c>
      <c r="C9" s="56">
        <f t="shared" ref="C9:C35" si="0">B9</f>
        <v>42279</v>
      </c>
      <c r="D9" s="68"/>
      <c r="E9" s="68"/>
      <c r="F9" s="68"/>
      <c r="G9" s="68"/>
      <c r="H9" s="69">
        <f>SUM(E9-D9,G9-F9)</f>
        <v>0</v>
      </c>
      <c r="K9" s="67">
        <f>K8+1</f>
        <v>42279</v>
      </c>
      <c r="L9" s="56">
        <f t="shared" ref="L9:L38" si="1">$C9</f>
        <v>42279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42279</v>
      </c>
      <c r="U9" s="56">
        <f t="shared" ref="U9:U38" si="3">$C9</f>
        <v>42279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42279</v>
      </c>
      <c r="FO9" s="56">
        <f t="shared" ref="FO9:FO35" si="5">FN9</f>
        <v>42279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42279</v>
      </c>
      <c r="FX9" s="56">
        <f t="shared" ref="FX9:FX35" si="7">FW9</f>
        <v>42279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42280</v>
      </c>
      <c r="C10" s="56">
        <f t="shared" si="0"/>
        <v>42280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42280</v>
      </c>
      <c r="L10" s="56">
        <f t="shared" si="1"/>
        <v>42280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42280</v>
      </c>
      <c r="U10" s="56">
        <f t="shared" si="3"/>
        <v>42280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42280</v>
      </c>
      <c r="FO10" s="56">
        <f t="shared" si="5"/>
        <v>42280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42280</v>
      </c>
      <c r="FX10" s="56">
        <f t="shared" si="7"/>
        <v>42280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42281</v>
      </c>
      <c r="C11" s="56">
        <f t="shared" si="0"/>
        <v>42281</v>
      </c>
      <c r="D11" s="68"/>
      <c r="E11" s="68"/>
      <c r="F11" s="68"/>
      <c r="G11" s="68"/>
      <c r="H11" s="69">
        <f t="shared" si="13"/>
        <v>0</v>
      </c>
      <c r="K11" s="67">
        <f t="shared" si="14"/>
        <v>42281</v>
      </c>
      <c r="L11" s="56">
        <f t="shared" si="1"/>
        <v>42281</v>
      </c>
      <c r="M11" s="68"/>
      <c r="N11" s="68"/>
      <c r="O11" s="68"/>
      <c r="P11" s="68"/>
      <c r="Q11" s="69">
        <f t="shared" si="2"/>
        <v>0</v>
      </c>
      <c r="T11" s="67">
        <f t="shared" si="15"/>
        <v>42281</v>
      </c>
      <c r="U11" s="56">
        <f t="shared" si="3"/>
        <v>42281</v>
      </c>
      <c r="V11" s="68"/>
      <c r="W11" s="68"/>
      <c r="X11" s="68"/>
      <c r="Y11" s="68"/>
      <c r="Z11" s="69">
        <f t="shared" si="4"/>
        <v>0</v>
      </c>
      <c r="FN11" s="67">
        <f t="shared" si="16"/>
        <v>42281</v>
      </c>
      <c r="FO11" s="56">
        <f t="shared" si="5"/>
        <v>42281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42281</v>
      </c>
      <c r="FX11" s="56">
        <f t="shared" si="7"/>
        <v>42281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42282</v>
      </c>
      <c r="C12" s="56">
        <f t="shared" si="0"/>
        <v>42282</v>
      </c>
      <c r="D12" s="68"/>
      <c r="E12" s="68"/>
      <c r="F12" s="68"/>
      <c r="G12" s="68"/>
      <c r="H12" s="69">
        <f t="shared" si="13"/>
        <v>0</v>
      </c>
      <c r="K12" s="67">
        <f t="shared" si="14"/>
        <v>42282</v>
      </c>
      <c r="L12" s="56">
        <f t="shared" si="1"/>
        <v>42282</v>
      </c>
      <c r="M12" s="68"/>
      <c r="N12" s="68"/>
      <c r="O12" s="68"/>
      <c r="P12" s="68"/>
      <c r="Q12" s="69">
        <f t="shared" si="2"/>
        <v>0</v>
      </c>
      <c r="T12" s="67">
        <f t="shared" si="15"/>
        <v>42282</v>
      </c>
      <c r="U12" s="56">
        <f t="shared" si="3"/>
        <v>42282</v>
      </c>
      <c r="V12" s="68"/>
      <c r="W12" s="68"/>
      <c r="X12" s="68"/>
      <c r="Y12" s="68"/>
      <c r="Z12" s="69">
        <f t="shared" si="4"/>
        <v>0</v>
      </c>
      <c r="FN12" s="67">
        <f t="shared" si="16"/>
        <v>42282</v>
      </c>
      <c r="FO12" s="56">
        <f t="shared" si="5"/>
        <v>42282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42282</v>
      </c>
      <c r="FX12" s="56">
        <f t="shared" si="7"/>
        <v>42282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42283</v>
      </c>
      <c r="C13" s="56">
        <f t="shared" si="0"/>
        <v>42283</v>
      </c>
      <c r="D13" s="68"/>
      <c r="E13" s="68"/>
      <c r="F13" s="68"/>
      <c r="G13" s="68"/>
      <c r="H13" s="69">
        <f t="shared" si="13"/>
        <v>0</v>
      </c>
      <c r="K13" s="67">
        <f t="shared" si="14"/>
        <v>42283</v>
      </c>
      <c r="L13" s="56">
        <f t="shared" si="1"/>
        <v>42283</v>
      </c>
      <c r="M13" s="68"/>
      <c r="N13" s="68"/>
      <c r="O13" s="68"/>
      <c r="P13" s="68"/>
      <c r="Q13" s="69">
        <f t="shared" si="2"/>
        <v>0</v>
      </c>
      <c r="T13" s="67">
        <f t="shared" si="15"/>
        <v>42283</v>
      </c>
      <c r="U13" s="56">
        <f t="shared" si="3"/>
        <v>42283</v>
      </c>
      <c r="V13" s="68"/>
      <c r="W13" s="68"/>
      <c r="X13" s="68"/>
      <c r="Y13" s="68"/>
      <c r="Z13" s="69">
        <f t="shared" si="4"/>
        <v>0</v>
      </c>
      <c r="FN13" s="67">
        <f t="shared" si="16"/>
        <v>42283</v>
      </c>
      <c r="FO13" s="56">
        <f t="shared" si="5"/>
        <v>42283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42283</v>
      </c>
      <c r="FX13" s="56">
        <f t="shared" si="7"/>
        <v>42283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42284</v>
      </c>
      <c r="C14" s="56">
        <f t="shared" si="0"/>
        <v>42284</v>
      </c>
      <c r="D14" s="68"/>
      <c r="E14" s="68"/>
      <c r="F14" s="68"/>
      <c r="G14" s="68"/>
      <c r="H14" s="69">
        <f t="shared" si="13"/>
        <v>0</v>
      </c>
      <c r="K14" s="67">
        <f t="shared" si="14"/>
        <v>42284</v>
      </c>
      <c r="L14" s="56">
        <f t="shared" si="1"/>
        <v>42284</v>
      </c>
      <c r="M14" s="68"/>
      <c r="N14" s="68"/>
      <c r="O14" s="68"/>
      <c r="P14" s="68"/>
      <c r="Q14" s="69">
        <f t="shared" si="2"/>
        <v>0</v>
      </c>
      <c r="T14" s="67">
        <f t="shared" si="15"/>
        <v>42284</v>
      </c>
      <c r="U14" s="56">
        <f t="shared" si="3"/>
        <v>42284</v>
      </c>
      <c r="V14" s="68"/>
      <c r="W14" s="68"/>
      <c r="X14" s="68"/>
      <c r="Y14" s="68"/>
      <c r="Z14" s="69">
        <f t="shared" si="4"/>
        <v>0</v>
      </c>
      <c r="FN14" s="67">
        <f t="shared" si="16"/>
        <v>42284</v>
      </c>
      <c r="FO14" s="56">
        <f t="shared" si="5"/>
        <v>42284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42284</v>
      </c>
      <c r="FX14" s="56">
        <f t="shared" si="7"/>
        <v>42284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42285</v>
      </c>
      <c r="C15" s="56">
        <f t="shared" si="0"/>
        <v>42285</v>
      </c>
      <c r="D15" s="68"/>
      <c r="E15" s="68"/>
      <c r="F15" s="68"/>
      <c r="G15" s="68"/>
      <c r="H15" s="69">
        <f t="shared" si="13"/>
        <v>0</v>
      </c>
      <c r="K15" s="67">
        <f t="shared" si="14"/>
        <v>42285</v>
      </c>
      <c r="L15" s="56">
        <f t="shared" si="1"/>
        <v>42285</v>
      </c>
      <c r="M15" s="68"/>
      <c r="N15" s="68"/>
      <c r="O15" s="68"/>
      <c r="P15" s="68"/>
      <c r="Q15" s="69">
        <f t="shared" si="2"/>
        <v>0</v>
      </c>
      <c r="T15" s="67">
        <f t="shared" si="15"/>
        <v>42285</v>
      </c>
      <c r="U15" s="56">
        <f t="shared" si="3"/>
        <v>42285</v>
      </c>
      <c r="V15" s="68"/>
      <c r="W15" s="68"/>
      <c r="X15" s="68"/>
      <c r="Y15" s="68"/>
      <c r="Z15" s="69">
        <f t="shared" si="4"/>
        <v>0</v>
      </c>
      <c r="FN15" s="67">
        <f t="shared" si="16"/>
        <v>42285</v>
      </c>
      <c r="FO15" s="56">
        <f t="shared" si="5"/>
        <v>42285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42285</v>
      </c>
      <c r="FX15" s="56">
        <f t="shared" si="7"/>
        <v>42285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42286</v>
      </c>
      <c r="C16" s="56">
        <f t="shared" si="0"/>
        <v>42286</v>
      </c>
      <c r="D16" s="68"/>
      <c r="E16" s="68"/>
      <c r="F16" s="68"/>
      <c r="G16" s="68"/>
      <c r="H16" s="69">
        <f t="shared" si="13"/>
        <v>0</v>
      </c>
      <c r="K16" s="67">
        <f t="shared" si="14"/>
        <v>42286</v>
      </c>
      <c r="L16" s="56">
        <f t="shared" si="1"/>
        <v>42286</v>
      </c>
      <c r="M16" s="68"/>
      <c r="N16" s="68"/>
      <c r="O16" s="68"/>
      <c r="P16" s="68"/>
      <c r="Q16" s="69">
        <f t="shared" si="2"/>
        <v>0</v>
      </c>
      <c r="T16" s="67">
        <f t="shared" si="15"/>
        <v>42286</v>
      </c>
      <c r="U16" s="56">
        <f t="shared" si="3"/>
        <v>42286</v>
      </c>
      <c r="V16" s="68"/>
      <c r="W16" s="68"/>
      <c r="X16" s="68"/>
      <c r="Y16" s="68"/>
      <c r="Z16" s="69">
        <f t="shared" si="4"/>
        <v>0</v>
      </c>
      <c r="FN16" s="67">
        <f t="shared" si="16"/>
        <v>42286</v>
      </c>
      <c r="FO16" s="56">
        <f t="shared" si="5"/>
        <v>42286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42286</v>
      </c>
      <c r="FX16" s="56">
        <f t="shared" si="7"/>
        <v>42286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42287</v>
      </c>
      <c r="C17" s="56">
        <f t="shared" si="0"/>
        <v>42287</v>
      </c>
      <c r="D17" s="68"/>
      <c r="E17" s="68"/>
      <c r="F17" s="68"/>
      <c r="G17" s="68"/>
      <c r="H17" s="69">
        <f t="shared" si="13"/>
        <v>0</v>
      </c>
      <c r="K17" s="67">
        <f t="shared" si="14"/>
        <v>42287</v>
      </c>
      <c r="L17" s="56">
        <f t="shared" si="1"/>
        <v>42287</v>
      </c>
      <c r="M17" s="68"/>
      <c r="N17" s="68"/>
      <c r="O17" s="68"/>
      <c r="P17" s="68"/>
      <c r="Q17" s="69">
        <f t="shared" si="2"/>
        <v>0</v>
      </c>
      <c r="T17" s="67">
        <f t="shared" si="15"/>
        <v>42287</v>
      </c>
      <c r="U17" s="56">
        <f t="shared" si="3"/>
        <v>42287</v>
      </c>
      <c r="V17" s="68"/>
      <c r="W17" s="68"/>
      <c r="X17" s="68"/>
      <c r="Y17" s="68"/>
      <c r="Z17" s="69">
        <f t="shared" si="4"/>
        <v>0</v>
      </c>
      <c r="FN17" s="67">
        <f t="shared" si="16"/>
        <v>42287</v>
      </c>
      <c r="FO17" s="56">
        <f t="shared" si="5"/>
        <v>42287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42287</v>
      </c>
      <c r="FX17" s="56">
        <f t="shared" si="7"/>
        <v>42287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42288</v>
      </c>
      <c r="C18" s="56">
        <f t="shared" si="0"/>
        <v>42288</v>
      </c>
      <c r="D18" s="68"/>
      <c r="E18" s="68"/>
      <c r="F18" s="68"/>
      <c r="G18" s="68"/>
      <c r="H18" s="69">
        <f t="shared" si="13"/>
        <v>0</v>
      </c>
      <c r="K18" s="67">
        <f t="shared" si="14"/>
        <v>42288</v>
      </c>
      <c r="L18" s="56">
        <f t="shared" si="1"/>
        <v>42288</v>
      </c>
      <c r="M18" s="68"/>
      <c r="N18" s="68"/>
      <c r="O18" s="68"/>
      <c r="P18" s="68"/>
      <c r="Q18" s="69">
        <f t="shared" si="2"/>
        <v>0</v>
      </c>
      <c r="T18" s="67">
        <f t="shared" si="15"/>
        <v>42288</v>
      </c>
      <c r="U18" s="56">
        <f t="shared" si="3"/>
        <v>42288</v>
      </c>
      <c r="V18" s="68"/>
      <c r="W18" s="68"/>
      <c r="X18" s="68"/>
      <c r="Y18" s="68"/>
      <c r="Z18" s="69">
        <f t="shared" si="4"/>
        <v>0</v>
      </c>
      <c r="FN18" s="67">
        <f t="shared" si="16"/>
        <v>42288</v>
      </c>
      <c r="FO18" s="56">
        <f t="shared" si="5"/>
        <v>42288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42288</v>
      </c>
      <c r="FX18" s="56">
        <f t="shared" si="7"/>
        <v>42288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42289</v>
      </c>
      <c r="C19" s="56">
        <f t="shared" si="0"/>
        <v>42289</v>
      </c>
      <c r="D19" s="68"/>
      <c r="E19" s="68"/>
      <c r="F19" s="68"/>
      <c r="G19" s="68"/>
      <c r="H19" s="69">
        <f t="shared" si="13"/>
        <v>0</v>
      </c>
      <c r="K19" s="67">
        <f t="shared" si="14"/>
        <v>42289</v>
      </c>
      <c r="L19" s="56">
        <f t="shared" si="1"/>
        <v>42289</v>
      </c>
      <c r="M19" s="68"/>
      <c r="N19" s="68"/>
      <c r="O19" s="68"/>
      <c r="P19" s="68"/>
      <c r="Q19" s="69">
        <f t="shared" si="2"/>
        <v>0</v>
      </c>
      <c r="T19" s="67">
        <f t="shared" si="15"/>
        <v>42289</v>
      </c>
      <c r="U19" s="56">
        <f t="shared" si="3"/>
        <v>42289</v>
      </c>
      <c r="V19" s="68"/>
      <c r="W19" s="68"/>
      <c r="X19" s="68"/>
      <c r="Y19" s="68"/>
      <c r="Z19" s="69">
        <f t="shared" si="4"/>
        <v>0</v>
      </c>
      <c r="FN19" s="67">
        <f t="shared" si="16"/>
        <v>42289</v>
      </c>
      <c r="FO19" s="56">
        <f t="shared" si="5"/>
        <v>42289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42289</v>
      </c>
      <c r="FX19" s="56">
        <f t="shared" si="7"/>
        <v>42289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42290</v>
      </c>
      <c r="C20" s="56">
        <f t="shared" si="0"/>
        <v>42290</v>
      </c>
      <c r="D20" s="68"/>
      <c r="E20" s="68"/>
      <c r="F20" s="68"/>
      <c r="G20" s="68"/>
      <c r="H20" s="69">
        <f t="shared" si="13"/>
        <v>0</v>
      </c>
      <c r="K20" s="67">
        <f t="shared" si="14"/>
        <v>42290</v>
      </c>
      <c r="L20" s="56">
        <f t="shared" si="1"/>
        <v>42290</v>
      </c>
      <c r="M20" s="68"/>
      <c r="N20" s="68"/>
      <c r="O20" s="68"/>
      <c r="P20" s="68"/>
      <c r="Q20" s="69">
        <f t="shared" si="2"/>
        <v>0</v>
      </c>
      <c r="T20" s="67">
        <f t="shared" si="15"/>
        <v>42290</v>
      </c>
      <c r="U20" s="56">
        <f t="shared" si="3"/>
        <v>42290</v>
      </c>
      <c r="V20" s="68"/>
      <c r="W20" s="68"/>
      <c r="X20" s="68"/>
      <c r="Y20" s="68"/>
      <c r="Z20" s="69">
        <f t="shared" si="4"/>
        <v>0</v>
      </c>
      <c r="FN20" s="67">
        <f t="shared" si="16"/>
        <v>42290</v>
      </c>
      <c r="FO20" s="56">
        <f t="shared" si="5"/>
        <v>42290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42290</v>
      </c>
      <c r="FX20" s="56">
        <f t="shared" si="7"/>
        <v>42290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42291</v>
      </c>
      <c r="C21" s="56">
        <f t="shared" si="0"/>
        <v>42291</v>
      </c>
      <c r="D21" s="68"/>
      <c r="E21" s="68"/>
      <c r="F21" s="68"/>
      <c r="G21" s="68"/>
      <c r="H21" s="69">
        <f t="shared" si="13"/>
        <v>0</v>
      </c>
      <c r="K21" s="67">
        <f t="shared" si="14"/>
        <v>42291</v>
      </c>
      <c r="L21" s="56">
        <f t="shared" si="1"/>
        <v>42291</v>
      </c>
      <c r="M21" s="68"/>
      <c r="N21" s="68"/>
      <c r="O21" s="68"/>
      <c r="P21" s="68"/>
      <c r="Q21" s="69">
        <f t="shared" si="2"/>
        <v>0</v>
      </c>
      <c r="T21" s="67">
        <f t="shared" si="15"/>
        <v>42291</v>
      </c>
      <c r="U21" s="56">
        <f t="shared" si="3"/>
        <v>42291</v>
      </c>
      <c r="V21" s="68"/>
      <c r="W21" s="68"/>
      <c r="X21" s="68"/>
      <c r="Y21" s="68"/>
      <c r="Z21" s="69">
        <f t="shared" si="4"/>
        <v>0</v>
      </c>
      <c r="FN21" s="67">
        <f t="shared" si="16"/>
        <v>42291</v>
      </c>
      <c r="FO21" s="56">
        <f t="shared" si="5"/>
        <v>42291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42291</v>
      </c>
      <c r="FX21" s="56">
        <f t="shared" si="7"/>
        <v>42291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42292</v>
      </c>
      <c r="C22" s="56">
        <f t="shared" si="0"/>
        <v>42292</v>
      </c>
      <c r="D22" s="68"/>
      <c r="E22" s="68"/>
      <c r="F22" s="68"/>
      <c r="G22" s="68"/>
      <c r="H22" s="69">
        <f t="shared" si="13"/>
        <v>0</v>
      </c>
      <c r="K22" s="67">
        <f t="shared" si="14"/>
        <v>42292</v>
      </c>
      <c r="L22" s="56">
        <f t="shared" si="1"/>
        <v>42292</v>
      </c>
      <c r="M22" s="68"/>
      <c r="N22" s="68"/>
      <c r="O22" s="68"/>
      <c r="P22" s="68"/>
      <c r="Q22" s="69">
        <f t="shared" si="2"/>
        <v>0</v>
      </c>
      <c r="T22" s="67">
        <f t="shared" si="15"/>
        <v>42292</v>
      </c>
      <c r="U22" s="56">
        <f t="shared" si="3"/>
        <v>42292</v>
      </c>
      <c r="V22" s="68"/>
      <c r="W22" s="68"/>
      <c r="X22" s="68"/>
      <c r="Y22" s="68"/>
      <c r="Z22" s="69">
        <f t="shared" si="4"/>
        <v>0</v>
      </c>
      <c r="FN22" s="67">
        <f t="shared" si="16"/>
        <v>42292</v>
      </c>
      <c r="FO22" s="56">
        <f t="shared" si="5"/>
        <v>42292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42292</v>
      </c>
      <c r="FX22" s="56">
        <f t="shared" si="7"/>
        <v>42292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42293</v>
      </c>
      <c r="C23" s="56">
        <f t="shared" si="0"/>
        <v>42293</v>
      </c>
      <c r="D23" s="68"/>
      <c r="E23" s="68"/>
      <c r="F23" s="68"/>
      <c r="G23" s="68"/>
      <c r="H23" s="69">
        <f t="shared" si="13"/>
        <v>0</v>
      </c>
      <c r="K23" s="67">
        <f t="shared" si="14"/>
        <v>42293</v>
      </c>
      <c r="L23" s="56">
        <f t="shared" si="1"/>
        <v>42293</v>
      </c>
      <c r="M23" s="68"/>
      <c r="N23" s="68"/>
      <c r="O23" s="68"/>
      <c r="P23" s="68"/>
      <c r="Q23" s="69">
        <f t="shared" si="2"/>
        <v>0</v>
      </c>
      <c r="T23" s="67">
        <f t="shared" si="15"/>
        <v>42293</v>
      </c>
      <c r="U23" s="56">
        <f t="shared" si="3"/>
        <v>42293</v>
      </c>
      <c r="V23" s="68"/>
      <c r="W23" s="68"/>
      <c r="X23" s="68"/>
      <c r="Y23" s="68"/>
      <c r="Z23" s="69">
        <f t="shared" si="4"/>
        <v>0</v>
      </c>
      <c r="FN23" s="67">
        <f t="shared" si="16"/>
        <v>42293</v>
      </c>
      <c r="FO23" s="56">
        <f t="shared" si="5"/>
        <v>42293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42293</v>
      </c>
      <c r="FX23" s="56">
        <f t="shared" si="7"/>
        <v>42293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42294</v>
      </c>
      <c r="C24" s="56">
        <f t="shared" si="0"/>
        <v>42294</v>
      </c>
      <c r="D24" s="68"/>
      <c r="E24" s="68"/>
      <c r="F24" s="68"/>
      <c r="G24" s="68"/>
      <c r="H24" s="69">
        <f t="shared" si="13"/>
        <v>0</v>
      </c>
      <c r="K24" s="67">
        <f t="shared" si="14"/>
        <v>42294</v>
      </c>
      <c r="L24" s="56">
        <f t="shared" si="1"/>
        <v>42294</v>
      </c>
      <c r="M24" s="68"/>
      <c r="N24" s="68"/>
      <c r="O24" s="68"/>
      <c r="P24" s="68"/>
      <c r="Q24" s="69">
        <f t="shared" si="2"/>
        <v>0</v>
      </c>
      <c r="T24" s="67">
        <f t="shared" si="15"/>
        <v>42294</v>
      </c>
      <c r="U24" s="56">
        <f t="shared" si="3"/>
        <v>42294</v>
      </c>
      <c r="V24" s="68"/>
      <c r="W24" s="68"/>
      <c r="X24" s="68"/>
      <c r="Y24" s="68"/>
      <c r="Z24" s="69">
        <f t="shared" si="4"/>
        <v>0</v>
      </c>
      <c r="FN24" s="67">
        <f t="shared" si="16"/>
        <v>42294</v>
      </c>
      <c r="FO24" s="56">
        <f t="shared" si="5"/>
        <v>42294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42294</v>
      </c>
      <c r="FX24" s="56">
        <f t="shared" si="7"/>
        <v>42294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42295</v>
      </c>
      <c r="C25" s="56">
        <f t="shared" si="0"/>
        <v>42295</v>
      </c>
      <c r="D25" s="68"/>
      <c r="E25" s="68"/>
      <c r="F25" s="68"/>
      <c r="G25" s="68"/>
      <c r="H25" s="69">
        <f t="shared" si="13"/>
        <v>0</v>
      </c>
      <c r="K25" s="67">
        <f t="shared" si="14"/>
        <v>42295</v>
      </c>
      <c r="L25" s="56">
        <f t="shared" si="1"/>
        <v>42295</v>
      </c>
      <c r="M25" s="68"/>
      <c r="N25" s="68"/>
      <c r="O25" s="68"/>
      <c r="P25" s="68"/>
      <c r="Q25" s="69">
        <f t="shared" si="2"/>
        <v>0</v>
      </c>
      <c r="T25" s="67">
        <f t="shared" si="15"/>
        <v>42295</v>
      </c>
      <c r="U25" s="56">
        <f t="shared" si="3"/>
        <v>42295</v>
      </c>
      <c r="V25" s="68"/>
      <c r="W25" s="68"/>
      <c r="X25" s="68"/>
      <c r="Y25" s="68"/>
      <c r="Z25" s="69">
        <f t="shared" si="4"/>
        <v>0</v>
      </c>
      <c r="FN25" s="67">
        <f t="shared" si="16"/>
        <v>42295</v>
      </c>
      <c r="FO25" s="56">
        <f t="shared" si="5"/>
        <v>42295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42295</v>
      </c>
      <c r="FX25" s="56">
        <f t="shared" si="7"/>
        <v>42295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42296</v>
      </c>
      <c r="C26" s="56">
        <f t="shared" si="0"/>
        <v>42296</v>
      </c>
      <c r="D26" s="68"/>
      <c r="E26" s="68"/>
      <c r="F26" s="68"/>
      <c r="G26" s="68"/>
      <c r="H26" s="69">
        <f t="shared" si="13"/>
        <v>0</v>
      </c>
      <c r="K26" s="67">
        <f t="shared" si="14"/>
        <v>42296</v>
      </c>
      <c r="L26" s="56">
        <f t="shared" si="1"/>
        <v>42296</v>
      </c>
      <c r="M26" s="68"/>
      <c r="N26" s="68"/>
      <c r="O26" s="68"/>
      <c r="P26" s="68"/>
      <c r="Q26" s="69">
        <f t="shared" si="2"/>
        <v>0</v>
      </c>
      <c r="T26" s="67">
        <f t="shared" si="15"/>
        <v>42296</v>
      </c>
      <c r="U26" s="56">
        <f t="shared" si="3"/>
        <v>42296</v>
      </c>
      <c r="V26" s="68"/>
      <c r="W26" s="68"/>
      <c r="X26" s="68"/>
      <c r="Y26" s="68"/>
      <c r="Z26" s="69">
        <f t="shared" si="4"/>
        <v>0</v>
      </c>
      <c r="FN26" s="67">
        <f t="shared" si="16"/>
        <v>42296</v>
      </c>
      <c r="FO26" s="56">
        <f t="shared" si="5"/>
        <v>42296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42296</v>
      </c>
      <c r="FX26" s="56">
        <f t="shared" si="7"/>
        <v>42296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42297</v>
      </c>
      <c r="C27" s="56">
        <f t="shared" si="0"/>
        <v>42297</v>
      </c>
      <c r="D27" s="68"/>
      <c r="E27" s="68"/>
      <c r="F27" s="68"/>
      <c r="G27" s="68"/>
      <c r="H27" s="69">
        <f t="shared" si="13"/>
        <v>0</v>
      </c>
      <c r="K27" s="67">
        <f t="shared" si="14"/>
        <v>42297</v>
      </c>
      <c r="L27" s="56">
        <f t="shared" si="1"/>
        <v>42297</v>
      </c>
      <c r="M27" s="68"/>
      <c r="N27" s="68"/>
      <c r="O27" s="68"/>
      <c r="P27" s="68"/>
      <c r="Q27" s="69">
        <f t="shared" si="2"/>
        <v>0</v>
      </c>
      <c r="T27" s="67">
        <f t="shared" si="15"/>
        <v>42297</v>
      </c>
      <c r="U27" s="56">
        <f t="shared" si="3"/>
        <v>42297</v>
      </c>
      <c r="V27" s="68"/>
      <c r="W27" s="68"/>
      <c r="X27" s="68"/>
      <c r="Y27" s="68"/>
      <c r="Z27" s="69">
        <f t="shared" si="4"/>
        <v>0</v>
      </c>
      <c r="FN27" s="67">
        <f t="shared" si="16"/>
        <v>42297</v>
      </c>
      <c r="FO27" s="56">
        <f t="shared" si="5"/>
        <v>42297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42297</v>
      </c>
      <c r="FX27" s="56">
        <f t="shared" si="7"/>
        <v>42297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42298</v>
      </c>
      <c r="C28" s="56">
        <f t="shared" si="0"/>
        <v>42298</v>
      </c>
      <c r="D28" s="68"/>
      <c r="E28" s="68"/>
      <c r="F28" s="68"/>
      <c r="G28" s="68"/>
      <c r="H28" s="69">
        <f t="shared" si="13"/>
        <v>0</v>
      </c>
      <c r="K28" s="67">
        <f t="shared" si="14"/>
        <v>42298</v>
      </c>
      <c r="L28" s="56">
        <f t="shared" si="1"/>
        <v>42298</v>
      </c>
      <c r="M28" s="68"/>
      <c r="N28" s="68"/>
      <c r="O28" s="68"/>
      <c r="P28" s="68"/>
      <c r="Q28" s="69">
        <f t="shared" si="2"/>
        <v>0</v>
      </c>
      <c r="T28" s="67">
        <f t="shared" si="15"/>
        <v>42298</v>
      </c>
      <c r="U28" s="56">
        <f t="shared" si="3"/>
        <v>42298</v>
      </c>
      <c r="V28" s="68"/>
      <c r="W28" s="68"/>
      <c r="X28" s="68"/>
      <c r="Y28" s="68"/>
      <c r="Z28" s="69">
        <f t="shared" si="4"/>
        <v>0</v>
      </c>
      <c r="FN28" s="67">
        <f t="shared" si="16"/>
        <v>42298</v>
      </c>
      <c r="FO28" s="56">
        <f t="shared" si="5"/>
        <v>42298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42298</v>
      </c>
      <c r="FX28" s="56">
        <f t="shared" si="7"/>
        <v>42298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42299</v>
      </c>
      <c r="C29" s="56">
        <f t="shared" si="0"/>
        <v>42299</v>
      </c>
      <c r="D29" s="68"/>
      <c r="E29" s="68"/>
      <c r="F29" s="68"/>
      <c r="G29" s="68"/>
      <c r="H29" s="69">
        <f t="shared" si="13"/>
        <v>0</v>
      </c>
      <c r="K29" s="67">
        <f t="shared" si="14"/>
        <v>42299</v>
      </c>
      <c r="L29" s="56">
        <f t="shared" si="1"/>
        <v>42299</v>
      </c>
      <c r="M29" s="68"/>
      <c r="N29" s="68"/>
      <c r="O29" s="68"/>
      <c r="P29" s="68"/>
      <c r="Q29" s="69">
        <f t="shared" si="2"/>
        <v>0</v>
      </c>
      <c r="T29" s="67">
        <f t="shared" si="15"/>
        <v>42299</v>
      </c>
      <c r="U29" s="56">
        <f t="shared" si="3"/>
        <v>42299</v>
      </c>
      <c r="V29" s="68"/>
      <c r="W29" s="68"/>
      <c r="X29" s="68"/>
      <c r="Y29" s="68"/>
      <c r="Z29" s="69">
        <f t="shared" si="4"/>
        <v>0</v>
      </c>
      <c r="FN29" s="67">
        <f t="shared" si="16"/>
        <v>42299</v>
      </c>
      <c r="FO29" s="56">
        <f t="shared" si="5"/>
        <v>42299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42299</v>
      </c>
      <c r="FX29" s="56">
        <f t="shared" si="7"/>
        <v>42299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42300</v>
      </c>
      <c r="C30" s="56">
        <f t="shared" si="0"/>
        <v>42300</v>
      </c>
      <c r="D30" s="68"/>
      <c r="E30" s="68"/>
      <c r="F30" s="68"/>
      <c r="G30" s="68"/>
      <c r="H30" s="69">
        <f t="shared" si="13"/>
        <v>0</v>
      </c>
      <c r="K30" s="67">
        <f t="shared" si="14"/>
        <v>42300</v>
      </c>
      <c r="L30" s="56">
        <f t="shared" si="1"/>
        <v>42300</v>
      </c>
      <c r="M30" s="68"/>
      <c r="N30" s="68"/>
      <c r="O30" s="68"/>
      <c r="P30" s="68"/>
      <c r="Q30" s="69">
        <f t="shared" si="2"/>
        <v>0</v>
      </c>
      <c r="T30" s="67">
        <f t="shared" si="15"/>
        <v>42300</v>
      </c>
      <c r="U30" s="56">
        <f t="shared" si="3"/>
        <v>42300</v>
      </c>
      <c r="V30" s="68"/>
      <c r="W30" s="68"/>
      <c r="X30" s="68"/>
      <c r="Y30" s="68"/>
      <c r="Z30" s="69">
        <f t="shared" si="4"/>
        <v>0</v>
      </c>
      <c r="FN30" s="67">
        <f t="shared" si="16"/>
        <v>42300</v>
      </c>
      <c r="FO30" s="56">
        <f t="shared" si="5"/>
        <v>42300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42300</v>
      </c>
      <c r="FX30" s="56">
        <f t="shared" si="7"/>
        <v>42300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42301</v>
      </c>
      <c r="C31" s="56">
        <f t="shared" si="0"/>
        <v>42301</v>
      </c>
      <c r="D31" s="68"/>
      <c r="E31" s="68"/>
      <c r="F31" s="68"/>
      <c r="G31" s="68"/>
      <c r="H31" s="69">
        <f t="shared" si="13"/>
        <v>0</v>
      </c>
      <c r="K31" s="67">
        <f t="shared" si="14"/>
        <v>42301</v>
      </c>
      <c r="L31" s="56">
        <f t="shared" si="1"/>
        <v>42301</v>
      </c>
      <c r="M31" s="68"/>
      <c r="N31" s="68"/>
      <c r="O31" s="68"/>
      <c r="P31" s="68"/>
      <c r="Q31" s="69">
        <f>SUM(N31-M31,P31-O31)</f>
        <v>0</v>
      </c>
      <c r="T31" s="67">
        <f t="shared" si="15"/>
        <v>42301</v>
      </c>
      <c r="U31" s="56">
        <f t="shared" si="3"/>
        <v>42301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42301</v>
      </c>
      <c r="FO31" s="56">
        <f t="shared" si="5"/>
        <v>42301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42301</v>
      </c>
      <c r="FX31" s="56">
        <f t="shared" si="7"/>
        <v>42301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42302</v>
      </c>
      <c r="C32" s="56">
        <f t="shared" si="0"/>
        <v>42302</v>
      </c>
      <c r="D32" s="68"/>
      <c r="E32" s="68"/>
      <c r="F32" s="68"/>
      <c r="G32" s="68"/>
      <c r="H32" s="69">
        <f t="shared" si="13"/>
        <v>0</v>
      </c>
      <c r="K32" s="67">
        <f t="shared" si="14"/>
        <v>42302</v>
      </c>
      <c r="L32" s="56">
        <f t="shared" si="1"/>
        <v>42302</v>
      </c>
      <c r="M32" s="68"/>
      <c r="N32" s="68"/>
      <c r="O32" s="68"/>
      <c r="P32" s="68"/>
      <c r="Q32" s="69">
        <f t="shared" si="2"/>
        <v>0</v>
      </c>
      <c r="T32" s="67">
        <f t="shared" si="15"/>
        <v>42302</v>
      </c>
      <c r="U32" s="56">
        <f t="shared" si="3"/>
        <v>42302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42302</v>
      </c>
      <c r="FO32" s="56">
        <f t="shared" si="5"/>
        <v>42302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42302</v>
      </c>
      <c r="FX32" s="56">
        <f t="shared" si="7"/>
        <v>42302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42303</v>
      </c>
      <c r="C33" s="56">
        <f t="shared" si="0"/>
        <v>42303</v>
      </c>
      <c r="D33" s="68"/>
      <c r="E33" s="68"/>
      <c r="F33" s="68"/>
      <c r="G33" s="68"/>
      <c r="H33" s="69">
        <f t="shared" si="13"/>
        <v>0</v>
      </c>
      <c r="K33" s="67">
        <f>K32+1</f>
        <v>42303</v>
      </c>
      <c r="L33" s="56">
        <f t="shared" si="1"/>
        <v>42303</v>
      </c>
      <c r="M33" s="68"/>
      <c r="N33" s="68"/>
      <c r="O33" s="68"/>
      <c r="P33" s="68"/>
      <c r="Q33" s="69">
        <f t="shared" si="2"/>
        <v>0</v>
      </c>
      <c r="T33" s="67">
        <f>T32+1</f>
        <v>42303</v>
      </c>
      <c r="U33" s="56">
        <f t="shared" si="3"/>
        <v>42303</v>
      </c>
      <c r="V33" s="68"/>
      <c r="W33" s="68"/>
      <c r="X33" s="68"/>
      <c r="Y33" s="68"/>
      <c r="Z33" s="69">
        <f t="shared" si="18"/>
        <v>0</v>
      </c>
      <c r="FN33" s="67">
        <f>FN32+1</f>
        <v>42303</v>
      </c>
      <c r="FO33" s="56">
        <f t="shared" si="5"/>
        <v>42303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42303</v>
      </c>
      <c r="FX33" s="56">
        <f t="shared" si="7"/>
        <v>42303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42304</v>
      </c>
      <c r="C34" s="56">
        <f t="shared" si="0"/>
        <v>42304</v>
      </c>
      <c r="D34" s="68"/>
      <c r="E34" s="68"/>
      <c r="F34" s="68"/>
      <c r="G34" s="68"/>
      <c r="H34" s="69">
        <f>SUM(E34-D34,G34-F34)</f>
        <v>0</v>
      </c>
      <c r="K34" s="67">
        <f>K33+1</f>
        <v>42304</v>
      </c>
      <c r="L34" s="56">
        <f t="shared" si="1"/>
        <v>42304</v>
      </c>
      <c r="M34" s="68"/>
      <c r="N34" s="68"/>
      <c r="O34" s="68"/>
      <c r="P34" s="68"/>
      <c r="Q34" s="69">
        <f t="shared" si="2"/>
        <v>0</v>
      </c>
      <c r="T34" s="67">
        <f>T33+1</f>
        <v>42304</v>
      </c>
      <c r="U34" s="56">
        <f t="shared" si="3"/>
        <v>42304</v>
      </c>
      <c r="V34" s="68"/>
      <c r="W34" s="68"/>
      <c r="X34" s="68"/>
      <c r="Y34" s="68"/>
      <c r="Z34" s="69">
        <f t="shared" si="18"/>
        <v>0</v>
      </c>
      <c r="FN34" s="67">
        <f>FN33+1</f>
        <v>42304</v>
      </c>
      <c r="FO34" s="56">
        <f t="shared" si="5"/>
        <v>42304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42304</v>
      </c>
      <c r="FX34" s="56">
        <f t="shared" si="7"/>
        <v>42304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42305</v>
      </c>
      <c r="C35" s="56">
        <f t="shared" si="0"/>
        <v>42305</v>
      </c>
      <c r="D35" s="68"/>
      <c r="E35" s="68"/>
      <c r="F35" s="68"/>
      <c r="G35" s="68"/>
      <c r="H35" s="69">
        <f t="shared" si="13"/>
        <v>0</v>
      </c>
      <c r="K35" s="67">
        <f>K34+1</f>
        <v>42305</v>
      </c>
      <c r="L35" s="56">
        <f t="shared" si="1"/>
        <v>42305</v>
      </c>
      <c r="M35" s="68"/>
      <c r="N35" s="68"/>
      <c r="O35" s="68"/>
      <c r="P35" s="68"/>
      <c r="Q35" s="69">
        <f t="shared" si="2"/>
        <v>0</v>
      </c>
      <c r="T35" s="67">
        <f>T34+1</f>
        <v>42305</v>
      </c>
      <c r="U35" s="56">
        <f t="shared" si="3"/>
        <v>42305</v>
      </c>
      <c r="V35" s="68"/>
      <c r="W35" s="68"/>
      <c r="X35" s="68"/>
      <c r="Y35" s="68"/>
      <c r="Z35" s="69">
        <f t="shared" si="18"/>
        <v>0</v>
      </c>
      <c r="FN35" s="67">
        <f>FN34+1</f>
        <v>42305</v>
      </c>
      <c r="FO35" s="56">
        <f t="shared" si="5"/>
        <v>42305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42305</v>
      </c>
      <c r="FX35" s="56">
        <f t="shared" si="7"/>
        <v>42305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42306</v>
      </c>
      <c r="C36" s="56">
        <f>IF(B36="","",C35+1)</f>
        <v>42306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42306</v>
      </c>
      <c r="L36" s="56">
        <f t="shared" si="1"/>
        <v>42306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42306</v>
      </c>
      <c r="U36" s="56">
        <f t="shared" si="3"/>
        <v>42306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42306</v>
      </c>
      <c r="FO36" s="56">
        <f>IF(FN36="","",FO35+1)</f>
        <v>42306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42306</v>
      </c>
      <c r="FX36" s="56">
        <f>IF(FW36="","",FX35+1)</f>
        <v>42306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42307</v>
      </c>
      <c r="C37" s="56">
        <f>IF(B37="","",C36+1)</f>
        <v>42307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42307</v>
      </c>
      <c r="L37" s="56">
        <f t="shared" si="1"/>
        <v>42307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42307</v>
      </c>
      <c r="U37" s="56">
        <f t="shared" si="3"/>
        <v>42307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42307</v>
      </c>
      <c r="FO37" s="56">
        <f>IF(FN37="","",FO36+1)</f>
        <v>42307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42307</v>
      </c>
      <c r="FX37" s="56">
        <f>IF(FW37="","",FX36+1)</f>
        <v>42307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>
        <f>IF(MONTH($B$35+3)=MONTH($B$35),$B$35+3,"")</f>
        <v>42308</v>
      </c>
      <c r="C38" s="71">
        <f>IF(B38="","",C37+1)</f>
        <v>42308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42308</v>
      </c>
      <c r="L38" s="71">
        <f t="shared" si="1"/>
        <v>42308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42308</v>
      </c>
      <c r="U38" s="71">
        <f t="shared" si="3"/>
        <v>42308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42308</v>
      </c>
      <c r="FO38" s="71">
        <f>IF(FN38="","",FO37+1)</f>
        <v>42308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42308</v>
      </c>
      <c r="FX38" s="58">
        <f>IF(FW38="","",FX37+1)</f>
        <v>42308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60" priority="11" stopIfTrue="1">
      <formula>COUNTIF(Fériés,$B9)&gt;0</formula>
    </cfRule>
    <cfRule type="expression" dxfId="59" priority="12" stopIfTrue="1">
      <formula>WEEKDAY($B9,2)&gt;5</formula>
    </cfRule>
  </conditionalFormatting>
  <conditionalFormatting sqref="FX8:FX38">
    <cfRule type="expression" dxfId="58" priority="13" stopIfTrue="1">
      <formula>COUNTIF(Fériés,$B8)&gt;0</formula>
    </cfRule>
    <cfRule type="expression" dxfId="57" priority="14" stopIfTrue="1">
      <formula>WEEKDAY($B8,2)&gt;5</formula>
    </cfRule>
  </conditionalFormatting>
  <conditionalFormatting sqref="B8:H38">
    <cfRule type="expression" dxfId="56" priority="9" stopIfTrue="1">
      <formula>COUNTIF(Fériés,$B8)&gt;0</formula>
    </cfRule>
    <cfRule type="expression" dxfId="55" priority="10" stopIfTrue="1">
      <formula>WEEKDAY($B8,2)&gt;5</formula>
    </cfRule>
  </conditionalFormatting>
  <conditionalFormatting sqref="N9:O9">
    <cfRule type="expression" dxfId="54" priority="7" stopIfTrue="1">
      <formula>COUNTIF(Fériés,$B9)&gt;0</formula>
    </cfRule>
    <cfRule type="expression" dxfId="53" priority="8" stopIfTrue="1">
      <formula>WEEKDAY($B9,2)&gt;5</formula>
    </cfRule>
  </conditionalFormatting>
  <conditionalFormatting sqref="K8:Q38">
    <cfRule type="expression" dxfId="52" priority="5" stopIfTrue="1">
      <formula>COUNTIF(Fériés,$B8)&gt;0</formula>
    </cfRule>
    <cfRule type="expression" dxfId="51" priority="6" stopIfTrue="1">
      <formula>WEEKDAY($B8,2)&gt;5</formula>
    </cfRule>
  </conditionalFormatting>
  <conditionalFormatting sqref="T8:Z38">
    <cfRule type="expression" dxfId="50" priority="1" stopIfTrue="1">
      <formula>COUNTIF(Fériés,$B8)&gt;0</formula>
    </cfRule>
    <cfRule type="expression" dxfId="49" priority="2" stopIfTrue="1">
      <formula>WEEKDAY($B8,2)&gt;5</formula>
    </cfRule>
  </conditionalFormatting>
  <conditionalFormatting sqref="W9:X9">
    <cfRule type="expression" dxfId="48" priority="3" stopIfTrue="1">
      <formula>COUNTIF(Fériés,$B9)&gt;0</formula>
    </cfRule>
    <cfRule type="expression" dxfId="47" priority="4" stopIfTrue="1">
      <formula>WEEKDAY($B9,2)&gt;5</formula>
    </cfRule>
  </conditionalFormatting>
  <conditionalFormatting sqref="FQ9:FR9">
    <cfRule type="expression" dxfId="46" priority="19" stopIfTrue="1">
      <formula>COUNTIF(Fériés,$B9)&gt;0</formula>
    </cfRule>
    <cfRule type="expression" dxfId="45" priority="20" stopIfTrue="1">
      <formula>WEEKDAY($B9,2)&gt;5</formula>
    </cfRule>
  </conditionalFormatting>
  <conditionalFormatting sqref="FN8:FT38">
    <cfRule type="expression" dxfId="44" priority="17" stopIfTrue="1">
      <formula>COUNTIF(Fériés,$B8)&gt;0</formula>
    </cfRule>
    <cfRule type="expression" dxfId="43" priority="18" stopIfTrue="1">
      <formula>WEEKDAY($B8,2)&gt;5</formula>
    </cfRule>
  </conditionalFormatting>
  <conditionalFormatting sqref="FW8:GB38">
    <cfRule type="expression" dxfId="42" priority="15" stopIfTrue="1">
      <formula>COUNTIF(Fériés,$B8)&gt;0</formula>
    </cfRule>
    <cfRule type="expression" dxfId="4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/>
  <dimension ref="A1:GB39"/>
  <sheetViews>
    <sheetView zoomScale="67" zoomScaleNormal="67" workbookViewId="0">
      <selection activeCell="A2" sqref="A2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39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Novembre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42309</v>
      </c>
      <c r="C8" s="56">
        <f>B8</f>
        <v>42309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42309</v>
      </c>
      <c r="L8" s="56">
        <f>$C8</f>
        <v>42309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42309</v>
      </c>
      <c r="U8" s="56">
        <f>$C8</f>
        <v>42309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42309</v>
      </c>
      <c r="FO8" s="56">
        <f>FN8</f>
        <v>42309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42309</v>
      </c>
      <c r="FX8" s="54">
        <f>FW8</f>
        <v>42309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42310</v>
      </c>
      <c r="C9" s="56">
        <f t="shared" ref="C9:C35" si="0">B9</f>
        <v>42310</v>
      </c>
      <c r="D9" s="68"/>
      <c r="E9" s="68"/>
      <c r="F9" s="68"/>
      <c r="G9" s="68"/>
      <c r="H9" s="69">
        <f>SUM(E9-D9,G9-F9)</f>
        <v>0</v>
      </c>
      <c r="K9" s="67">
        <f>K8+1</f>
        <v>42310</v>
      </c>
      <c r="L9" s="56">
        <f t="shared" ref="L9:L38" si="1">$C9</f>
        <v>42310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42310</v>
      </c>
      <c r="U9" s="56">
        <f t="shared" ref="U9:U38" si="3">$C9</f>
        <v>42310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42310</v>
      </c>
      <c r="FO9" s="56">
        <f t="shared" ref="FO9:FO35" si="5">FN9</f>
        <v>42310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42310</v>
      </c>
      <c r="FX9" s="56">
        <f t="shared" ref="FX9:FX35" si="7">FW9</f>
        <v>42310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42311</v>
      </c>
      <c r="C10" s="56">
        <f t="shared" si="0"/>
        <v>42311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42311</v>
      </c>
      <c r="L10" s="56">
        <f t="shared" si="1"/>
        <v>42311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42311</v>
      </c>
      <c r="U10" s="56">
        <f t="shared" si="3"/>
        <v>42311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42311</v>
      </c>
      <c r="FO10" s="56">
        <f t="shared" si="5"/>
        <v>42311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42311</v>
      </c>
      <c r="FX10" s="56">
        <f t="shared" si="7"/>
        <v>42311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42312</v>
      </c>
      <c r="C11" s="56">
        <f t="shared" si="0"/>
        <v>42312</v>
      </c>
      <c r="D11" s="68"/>
      <c r="E11" s="68"/>
      <c r="F11" s="68"/>
      <c r="G11" s="68"/>
      <c r="H11" s="69">
        <f t="shared" si="13"/>
        <v>0</v>
      </c>
      <c r="K11" s="67">
        <f t="shared" si="14"/>
        <v>42312</v>
      </c>
      <c r="L11" s="56">
        <f t="shared" si="1"/>
        <v>42312</v>
      </c>
      <c r="M11" s="68"/>
      <c r="N11" s="68"/>
      <c r="O11" s="68"/>
      <c r="P11" s="68"/>
      <c r="Q11" s="69">
        <f t="shared" si="2"/>
        <v>0</v>
      </c>
      <c r="T11" s="67">
        <f t="shared" si="15"/>
        <v>42312</v>
      </c>
      <c r="U11" s="56">
        <f t="shared" si="3"/>
        <v>42312</v>
      </c>
      <c r="V11" s="68"/>
      <c r="W11" s="68"/>
      <c r="X11" s="68"/>
      <c r="Y11" s="68"/>
      <c r="Z11" s="69">
        <f t="shared" si="4"/>
        <v>0</v>
      </c>
      <c r="FN11" s="67">
        <f t="shared" si="16"/>
        <v>42312</v>
      </c>
      <c r="FO11" s="56">
        <f t="shared" si="5"/>
        <v>42312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42312</v>
      </c>
      <c r="FX11" s="56">
        <f t="shared" si="7"/>
        <v>42312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42313</v>
      </c>
      <c r="C12" s="56">
        <f t="shared" si="0"/>
        <v>42313</v>
      </c>
      <c r="D12" s="68"/>
      <c r="E12" s="68"/>
      <c r="F12" s="68"/>
      <c r="G12" s="68"/>
      <c r="H12" s="69">
        <f t="shared" si="13"/>
        <v>0</v>
      </c>
      <c r="K12" s="67">
        <f t="shared" si="14"/>
        <v>42313</v>
      </c>
      <c r="L12" s="56">
        <f t="shared" si="1"/>
        <v>42313</v>
      </c>
      <c r="M12" s="68"/>
      <c r="N12" s="68"/>
      <c r="O12" s="68"/>
      <c r="P12" s="68"/>
      <c r="Q12" s="69">
        <f t="shared" si="2"/>
        <v>0</v>
      </c>
      <c r="T12" s="67">
        <f t="shared" si="15"/>
        <v>42313</v>
      </c>
      <c r="U12" s="56">
        <f t="shared" si="3"/>
        <v>42313</v>
      </c>
      <c r="V12" s="68"/>
      <c r="W12" s="68"/>
      <c r="X12" s="68"/>
      <c r="Y12" s="68"/>
      <c r="Z12" s="69">
        <f t="shared" si="4"/>
        <v>0</v>
      </c>
      <c r="FN12" s="67">
        <f t="shared" si="16"/>
        <v>42313</v>
      </c>
      <c r="FO12" s="56">
        <f t="shared" si="5"/>
        <v>42313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42313</v>
      </c>
      <c r="FX12" s="56">
        <f t="shared" si="7"/>
        <v>42313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42314</v>
      </c>
      <c r="C13" s="56">
        <f t="shared" si="0"/>
        <v>42314</v>
      </c>
      <c r="D13" s="68"/>
      <c r="E13" s="68"/>
      <c r="F13" s="68"/>
      <c r="G13" s="68"/>
      <c r="H13" s="69">
        <f t="shared" si="13"/>
        <v>0</v>
      </c>
      <c r="K13" s="67">
        <f t="shared" si="14"/>
        <v>42314</v>
      </c>
      <c r="L13" s="56">
        <f t="shared" si="1"/>
        <v>42314</v>
      </c>
      <c r="M13" s="68"/>
      <c r="N13" s="68"/>
      <c r="O13" s="68"/>
      <c r="P13" s="68"/>
      <c r="Q13" s="69">
        <f t="shared" si="2"/>
        <v>0</v>
      </c>
      <c r="T13" s="67">
        <f t="shared" si="15"/>
        <v>42314</v>
      </c>
      <c r="U13" s="56">
        <f t="shared" si="3"/>
        <v>42314</v>
      </c>
      <c r="V13" s="68"/>
      <c r="W13" s="68"/>
      <c r="X13" s="68"/>
      <c r="Y13" s="68"/>
      <c r="Z13" s="69">
        <f t="shared" si="4"/>
        <v>0</v>
      </c>
      <c r="FN13" s="67">
        <f t="shared" si="16"/>
        <v>42314</v>
      </c>
      <c r="FO13" s="56">
        <f t="shared" si="5"/>
        <v>42314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42314</v>
      </c>
      <c r="FX13" s="56">
        <f t="shared" si="7"/>
        <v>42314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42315</v>
      </c>
      <c r="C14" s="56">
        <f t="shared" si="0"/>
        <v>42315</v>
      </c>
      <c r="D14" s="68"/>
      <c r="E14" s="68"/>
      <c r="F14" s="68"/>
      <c r="G14" s="68"/>
      <c r="H14" s="69">
        <f t="shared" si="13"/>
        <v>0</v>
      </c>
      <c r="K14" s="67">
        <f t="shared" si="14"/>
        <v>42315</v>
      </c>
      <c r="L14" s="56">
        <f t="shared" si="1"/>
        <v>42315</v>
      </c>
      <c r="M14" s="68"/>
      <c r="N14" s="68"/>
      <c r="O14" s="68"/>
      <c r="P14" s="68"/>
      <c r="Q14" s="69">
        <f t="shared" si="2"/>
        <v>0</v>
      </c>
      <c r="T14" s="67">
        <f t="shared" si="15"/>
        <v>42315</v>
      </c>
      <c r="U14" s="56">
        <f t="shared" si="3"/>
        <v>42315</v>
      </c>
      <c r="V14" s="68"/>
      <c r="W14" s="68"/>
      <c r="X14" s="68"/>
      <c r="Y14" s="68"/>
      <c r="Z14" s="69">
        <f t="shared" si="4"/>
        <v>0</v>
      </c>
      <c r="FN14" s="67">
        <f t="shared" si="16"/>
        <v>42315</v>
      </c>
      <c r="FO14" s="56">
        <f t="shared" si="5"/>
        <v>42315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42315</v>
      </c>
      <c r="FX14" s="56">
        <f t="shared" si="7"/>
        <v>42315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42316</v>
      </c>
      <c r="C15" s="56">
        <f t="shared" si="0"/>
        <v>42316</v>
      </c>
      <c r="D15" s="68"/>
      <c r="E15" s="68"/>
      <c r="F15" s="68"/>
      <c r="G15" s="68"/>
      <c r="H15" s="69">
        <f t="shared" si="13"/>
        <v>0</v>
      </c>
      <c r="K15" s="67">
        <f t="shared" si="14"/>
        <v>42316</v>
      </c>
      <c r="L15" s="56">
        <f t="shared" si="1"/>
        <v>42316</v>
      </c>
      <c r="M15" s="68"/>
      <c r="N15" s="68"/>
      <c r="O15" s="68"/>
      <c r="P15" s="68"/>
      <c r="Q15" s="69">
        <f t="shared" si="2"/>
        <v>0</v>
      </c>
      <c r="T15" s="67">
        <f t="shared" si="15"/>
        <v>42316</v>
      </c>
      <c r="U15" s="56">
        <f t="shared" si="3"/>
        <v>42316</v>
      </c>
      <c r="V15" s="68"/>
      <c r="W15" s="68"/>
      <c r="X15" s="68"/>
      <c r="Y15" s="68"/>
      <c r="Z15" s="69">
        <f t="shared" si="4"/>
        <v>0</v>
      </c>
      <c r="FN15" s="67">
        <f t="shared" si="16"/>
        <v>42316</v>
      </c>
      <c r="FO15" s="56">
        <f t="shared" si="5"/>
        <v>42316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42316</v>
      </c>
      <c r="FX15" s="56">
        <f t="shared" si="7"/>
        <v>42316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42317</v>
      </c>
      <c r="C16" s="56">
        <f t="shared" si="0"/>
        <v>42317</v>
      </c>
      <c r="D16" s="68"/>
      <c r="E16" s="68"/>
      <c r="F16" s="68"/>
      <c r="G16" s="68"/>
      <c r="H16" s="69">
        <f t="shared" si="13"/>
        <v>0</v>
      </c>
      <c r="K16" s="67">
        <f t="shared" si="14"/>
        <v>42317</v>
      </c>
      <c r="L16" s="56">
        <f t="shared" si="1"/>
        <v>42317</v>
      </c>
      <c r="M16" s="68"/>
      <c r="N16" s="68"/>
      <c r="O16" s="68"/>
      <c r="P16" s="68"/>
      <c r="Q16" s="69">
        <f t="shared" si="2"/>
        <v>0</v>
      </c>
      <c r="T16" s="67">
        <f t="shared" si="15"/>
        <v>42317</v>
      </c>
      <c r="U16" s="56">
        <f t="shared" si="3"/>
        <v>42317</v>
      </c>
      <c r="V16" s="68"/>
      <c r="W16" s="68"/>
      <c r="X16" s="68"/>
      <c r="Y16" s="68"/>
      <c r="Z16" s="69">
        <f t="shared" si="4"/>
        <v>0</v>
      </c>
      <c r="FN16" s="67">
        <f t="shared" si="16"/>
        <v>42317</v>
      </c>
      <c r="FO16" s="56">
        <f t="shared" si="5"/>
        <v>42317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42317</v>
      </c>
      <c r="FX16" s="56">
        <f t="shared" si="7"/>
        <v>42317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42318</v>
      </c>
      <c r="C17" s="56">
        <f t="shared" si="0"/>
        <v>42318</v>
      </c>
      <c r="D17" s="68"/>
      <c r="E17" s="68"/>
      <c r="F17" s="68"/>
      <c r="G17" s="68"/>
      <c r="H17" s="69">
        <f t="shared" si="13"/>
        <v>0</v>
      </c>
      <c r="K17" s="67">
        <f t="shared" si="14"/>
        <v>42318</v>
      </c>
      <c r="L17" s="56">
        <f t="shared" si="1"/>
        <v>42318</v>
      </c>
      <c r="M17" s="68"/>
      <c r="N17" s="68"/>
      <c r="O17" s="68"/>
      <c r="P17" s="68"/>
      <c r="Q17" s="69">
        <f t="shared" si="2"/>
        <v>0</v>
      </c>
      <c r="T17" s="67">
        <f t="shared" si="15"/>
        <v>42318</v>
      </c>
      <c r="U17" s="56">
        <f t="shared" si="3"/>
        <v>42318</v>
      </c>
      <c r="V17" s="68"/>
      <c r="W17" s="68"/>
      <c r="X17" s="68"/>
      <c r="Y17" s="68"/>
      <c r="Z17" s="69">
        <f t="shared" si="4"/>
        <v>0</v>
      </c>
      <c r="FN17" s="67">
        <f t="shared" si="16"/>
        <v>42318</v>
      </c>
      <c r="FO17" s="56">
        <f t="shared" si="5"/>
        <v>42318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42318</v>
      </c>
      <c r="FX17" s="56">
        <f t="shared" si="7"/>
        <v>42318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42319</v>
      </c>
      <c r="C18" s="56">
        <f t="shared" si="0"/>
        <v>42319</v>
      </c>
      <c r="D18" s="68"/>
      <c r="E18" s="68"/>
      <c r="F18" s="68"/>
      <c r="G18" s="68"/>
      <c r="H18" s="69">
        <f t="shared" si="13"/>
        <v>0</v>
      </c>
      <c r="K18" s="67">
        <f t="shared" si="14"/>
        <v>42319</v>
      </c>
      <c r="L18" s="56">
        <f t="shared" si="1"/>
        <v>42319</v>
      </c>
      <c r="M18" s="68"/>
      <c r="N18" s="68"/>
      <c r="O18" s="68"/>
      <c r="P18" s="68"/>
      <c r="Q18" s="69">
        <f t="shared" si="2"/>
        <v>0</v>
      </c>
      <c r="T18" s="67">
        <f t="shared" si="15"/>
        <v>42319</v>
      </c>
      <c r="U18" s="56">
        <f t="shared" si="3"/>
        <v>42319</v>
      </c>
      <c r="V18" s="68"/>
      <c r="W18" s="68"/>
      <c r="X18" s="68"/>
      <c r="Y18" s="68"/>
      <c r="Z18" s="69">
        <f t="shared" si="4"/>
        <v>0</v>
      </c>
      <c r="FN18" s="67">
        <f t="shared" si="16"/>
        <v>42319</v>
      </c>
      <c r="FO18" s="56">
        <f t="shared" si="5"/>
        <v>42319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42319</v>
      </c>
      <c r="FX18" s="56">
        <f t="shared" si="7"/>
        <v>42319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42320</v>
      </c>
      <c r="C19" s="56">
        <f t="shared" si="0"/>
        <v>42320</v>
      </c>
      <c r="D19" s="68"/>
      <c r="E19" s="68"/>
      <c r="F19" s="68"/>
      <c r="G19" s="68"/>
      <c r="H19" s="69">
        <f t="shared" si="13"/>
        <v>0</v>
      </c>
      <c r="K19" s="67">
        <f t="shared" si="14"/>
        <v>42320</v>
      </c>
      <c r="L19" s="56">
        <f t="shared" si="1"/>
        <v>42320</v>
      </c>
      <c r="M19" s="68"/>
      <c r="N19" s="68"/>
      <c r="O19" s="68"/>
      <c r="P19" s="68"/>
      <c r="Q19" s="69">
        <f t="shared" si="2"/>
        <v>0</v>
      </c>
      <c r="T19" s="67">
        <f t="shared" si="15"/>
        <v>42320</v>
      </c>
      <c r="U19" s="56">
        <f t="shared" si="3"/>
        <v>42320</v>
      </c>
      <c r="V19" s="68"/>
      <c r="W19" s="68"/>
      <c r="X19" s="68"/>
      <c r="Y19" s="68"/>
      <c r="Z19" s="69">
        <f t="shared" si="4"/>
        <v>0</v>
      </c>
      <c r="FN19" s="67">
        <f t="shared" si="16"/>
        <v>42320</v>
      </c>
      <c r="FO19" s="56">
        <f t="shared" si="5"/>
        <v>42320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42320</v>
      </c>
      <c r="FX19" s="56">
        <f t="shared" si="7"/>
        <v>42320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42321</v>
      </c>
      <c r="C20" s="56">
        <f t="shared" si="0"/>
        <v>42321</v>
      </c>
      <c r="D20" s="68"/>
      <c r="E20" s="68"/>
      <c r="F20" s="68"/>
      <c r="G20" s="68"/>
      <c r="H20" s="69">
        <f t="shared" si="13"/>
        <v>0</v>
      </c>
      <c r="K20" s="67">
        <f t="shared" si="14"/>
        <v>42321</v>
      </c>
      <c r="L20" s="56">
        <f t="shared" si="1"/>
        <v>42321</v>
      </c>
      <c r="M20" s="68"/>
      <c r="N20" s="68"/>
      <c r="O20" s="68"/>
      <c r="P20" s="68"/>
      <c r="Q20" s="69">
        <f t="shared" si="2"/>
        <v>0</v>
      </c>
      <c r="T20" s="67">
        <f t="shared" si="15"/>
        <v>42321</v>
      </c>
      <c r="U20" s="56">
        <f t="shared" si="3"/>
        <v>42321</v>
      </c>
      <c r="V20" s="68"/>
      <c r="W20" s="68"/>
      <c r="X20" s="68"/>
      <c r="Y20" s="68"/>
      <c r="Z20" s="69">
        <f t="shared" si="4"/>
        <v>0</v>
      </c>
      <c r="FN20" s="67">
        <f t="shared" si="16"/>
        <v>42321</v>
      </c>
      <c r="FO20" s="56">
        <f t="shared" si="5"/>
        <v>42321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42321</v>
      </c>
      <c r="FX20" s="56">
        <f t="shared" si="7"/>
        <v>42321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42322</v>
      </c>
      <c r="C21" s="56">
        <f t="shared" si="0"/>
        <v>42322</v>
      </c>
      <c r="D21" s="68"/>
      <c r="E21" s="68"/>
      <c r="F21" s="68"/>
      <c r="G21" s="68"/>
      <c r="H21" s="69">
        <f t="shared" si="13"/>
        <v>0</v>
      </c>
      <c r="K21" s="67">
        <f t="shared" si="14"/>
        <v>42322</v>
      </c>
      <c r="L21" s="56">
        <f t="shared" si="1"/>
        <v>42322</v>
      </c>
      <c r="M21" s="68"/>
      <c r="N21" s="68"/>
      <c r="O21" s="68"/>
      <c r="P21" s="68"/>
      <c r="Q21" s="69">
        <f t="shared" si="2"/>
        <v>0</v>
      </c>
      <c r="T21" s="67">
        <f t="shared" si="15"/>
        <v>42322</v>
      </c>
      <c r="U21" s="56">
        <f t="shared" si="3"/>
        <v>42322</v>
      </c>
      <c r="V21" s="68"/>
      <c r="W21" s="68"/>
      <c r="X21" s="68"/>
      <c r="Y21" s="68"/>
      <c r="Z21" s="69">
        <f t="shared" si="4"/>
        <v>0</v>
      </c>
      <c r="FN21" s="67">
        <f t="shared" si="16"/>
        <v>42322</v>
      </c>
      <c r="FO21" s="56">
        <f t="shared" si="5"/>
        <v>42322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42322</v>
      </c>
      <c r="FX21" s="56">
        <f t="shared" si="7"/>
        <v>42322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42323</v>
      </c>
      <c r="C22" s="56">
        <f t="shared" si="0"/>
        <v>42323</v>
      </c>
      <c r="D22" s="68"/>
      <c r="E22" s="68"/>
      <c r="F22" s="68"/>
      <c r="G22" s="68"/>
      <c r="H22" s="69">
        <f t="shared" si="13"/>
        <v>0</v>
      </c>
      <c r="K22" s="67">
        <f t="shared" si="14"/>
        <v>42323</v>
      </c>
      <c r="L22" s="56">
        <f t="shared" si="1"/>
        <v>42323</v>
      </c>
      <c r="M22" s="68"/>
      <c r="N22" s="68"/>
      <c r="O22" s="68"/>
      <c r="P22" s="68"/>
      <c r="Q22" s="69">
        <f t="shared" si="2"/>
        <v>0</v>
      </c>
      <c r="T22" s="67">
        <f t="shared" si="15"/>
        <v>42323</v>
      </c>
      <c r="U22" s="56">
        <f t="shared" si="3"/>
        <v>42323</v>
      </c>
      <c r="V22" s="68"/>
      <c r="W22" s="68"/>
      <c r="X22" s="68"/>
      <c r="Y22" s="68"/>
      <c r="Z22" s="69">
        <f t="shared" si="4"/>
        <v>0</v>
      </c>
      <c r="FN22" s="67">
        <f t="shared" si="16"/>
        <v>42323</v>
      </c>
      <c r="FO22" s="56">
        <f t="shared" si="5"/>
        <v>42323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42323</v>
      </c>
      <c r="FX22" s="56">
        <f t="shared" si="7"/>
        <v>42323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42324</v>
      </c>
      <c r="C23" s="56">
        <f t="shared" si="0"/>
        <v>42324</v>
      </c>
      <c r="D23" s="68"/>
      <c r="E23" s="68"/>
      <c r="F23" s="68"/>
      <c r="G23" s="68"/>
      <c r="H23" s="69">
        <f t="shared" si="13"/>
        <v>0</v>
      </c>
      <c r="K23" s="67">
        <f t="shared" si="14"/>
        <v>42324</v>
      </c>
      <c r="L23" s="56">
        <f t="shared" si="1"/>
        <v>42324</v>
      </c>
      <c r="M23" s="68"/>
      <c r="N23" s="68"/>
      <c r="O23" s="68"/>
      <c r="P23" s="68"/>
      <c r="Q23" s="69">
        <f t="shared" si="2"/>
        <v>0</v>
      </c>
      <c r="T23" s="67">
        <f t="shared" si="15"/>
        <v>42324</v>
      </c>
      <c r="U23" s="56">
        <f t="shared" si="3"/>
        <v>42324</v>
      </c>
      <c r="V23" s="68"/>
      <c r="W23" s="68"/>
      <c r="X23" s="68"/>
      <c r="Y23" s="68"/>
      <c r="Z23" s="69">
        <f t="shared" si="4"/>
        <v>0</v>
      </c>
      <c r="FN23" s="67">
        <f t="shared" si="16"/>
        <v>42324</v>
      </c>
      <c r="FO23" s="56">
        <f t="shared" si="5"/>
        <v>42324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42324</v>
      </c>
      <c r="FX23" s="56">
        <f t="shared" si="7"/>
        <v>42324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42325</v>
      </c>
      <c r="C24" s="56">
        <f t="shared" si="0"/>
        <v>42325</v>
      </c>
      <c r="D24" s="68"/>
      <c r="E24" s="68"/>
      <c r="F24" s="68"/>
      <c r="G24" s="68"/>
      <c r="H24" s="69">
        <f t="shared" si="13"/>
        <v>0</v>
      </c>
      <c r="K24" s="67">
        <f t="shared" si="14"/>
        <v>42325</v>
      </c>
      <c r="L24" s="56">
        <f t="shared" si="1"/>
        <v>42325</v>
      </c>
      <c r="M24" s="68"/>
      <c r="N24" s="68"/>
      <c r="O24" s="68"/>
      <c r="P24" s="68"/>
      <c r="Q24" s="69">
        <f t="shared" si="2"/>
        <v>0</v>
      </c>
      <c r="T24" s="67">
        <f t="shared" si="15"/>
        <v>42325</v>
      </c>
      <c r="U24" s="56">
        <f t="shared" si="3"/>
        <v>42325</v>
      </c>
      <c r="V24" s="68"/>
      <c r="W24" s="68"/>
      <c r="X24" s="68"/>
      <c r="Y24" s="68"/>
      <c r="Z24" s="69">
        <f t="shared" si="4"/>
        <v>0</v>
      </c>
      <c r="FN24" s="67">
        <f t="shared" si="16"/>
        <v>42325</v>
      </c>
      <c r="FO24" s="56">
        <f t="shared" si="5"/>
        <v>42325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42325</v>
      </c>
      <c r="FX24" s="56">
        <f t="shared" si="7"/>
        <v>42325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42326</v>
      </c>
      <c r="C25" s="56">
        <f t="shared" si="0"/>
        <v>42326</v>
      </c>
      <c r="D25" s="68"/>
      <c r="E25" s="68"/>
      <c r="F25" s="68"/>
      <c r="G25" s="68"/>
      <c r="H25" s="69">
        <f t="shared" si="13"/>
        <v>0</v>
      </c>
      <c r="K25" s="67">
        <f t="shared" si="14"/>
        <v>42326</v>
      </c>
      <c r="L25" s="56">
        <f t="shared" si="1"/>
        <v>42326</v>
      </c>
      <c r="M25" s="68"/>
      <c r="N25" s="68"/>
      <c r="O25" s="68"/>
      <c r="P25" s="68"/>
      <c r="Q25" s="69">
        <f t="shared" si="2"/>
        <v>0</v>
      </c>
      <c r="T25" s="67">
        <f t="shared" si="15"/>
        <v>42326</v>
      </c>
      <c r="U25" s="56">
        <f t="shared" si="3"/>
        <v>42326</v>
      </c>
      <c r="V25" s="68"/>
      <c r="W25" s="68"/>
      <c r="X25" s="68"/>
      <c r="Y25" s="68"/>
      <c r="Z25" s="69">
        <f t="shared" si="4"/>
        <v>0</v>
      </c>
      <c r="FN25" s="67">
        <f t="shared" si="16"/>
        <v>42326</v>
      </c>
      <c r="FO25" s="56">
        <f t="shared" si="5"/>
        <v>42326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42326</v>
      </c>
      <c r="FX25" s="56">
        <f t="shared" si="7"/>
        <v>42326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42327</v>
      </c>
      <c r="C26" s="56">
        <f t="shared" si="0"/>
        <v>42327</v>
      </c>
      <c r="D26" s="68"/>
      <c r="E26" s="68"/>
      <c r="F26" s="68"/>
      <c r="G26" s="68"/>
      <c r="H26" s="69">
        <f t="shared" si="13"/>
        <v>0</v>
      </c>
      <c r="K26" s="67">
        <f t="shared" si="14"/>
        <v>42327</v>
      </c>
      <c r="L26" s="56">
        <f t="shared" si="1"/>
        <v>42327</v>
      </c>
      <c r="M26" s="68"/>
      <c r="N26" s="68"/>
      <c r="O26" s="68"/>
      <c r="P26" s="68"/>
      <c r="Q26" s="69">
        <f t="shared" si="2"/>
        <v>0</v>
      </c>
      <c r="T26" s="67">
        <f t="shared" si="15"/>
        <v>42327</v>
      </c>
      <c r="U26" s="56">
        <f t="shared" si="3"/>
        <v>42327</v>
      </c>
      <c r="V26" s="68"/>
      <c r="W26" s="68"/>
      <c r="X26" s="68"/>
      <c r="Y26" s="68"/>
      <c r="Z26" s="69">
        <f t="shared" si="4"/>
        <v>0</v>
      </c>
      <c r="FN26" s="67">
        <f t="shared" si="16"/>
        <v>42327</v>
      </c>
      <c r="FO26" s="56">
        <f t="shared" si="5"/>
        <v>42327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42327</v>
      </c>
      <c r="FX26" s="56">
        <f t="shared" si="7"/>
        <v>42327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42328</v>
      </c>
      <c r="C27" s="56">
        <f t="shared" si="0"/>
        <v>42328</v>
      </c>
      <c r="D27" s="68"/>
      <c r="E27" s="68"/>
      <c r="F27" s="68"/>
      <c r="G27" s="68"/>
      <c r="H27" s="69">
        <f t="shared" si="13"/>
        <v>0</v>
      </c>
      <c r="K27" s="67">
        <f t="shared" si="14"/>
        <v>42328</v>
      </c>
      <c r="L27" s="56">
        <f t="shared" si="1"/>
        <v>42328</v>
      </c>
      <c r="M27" s="68"/>
      <c r="N27" s="68"/>
      <c r="O27" s="68"/>
      <c r="P27" s="68"/>
      <c r="Q27" s="69">
        <f t="shared" si="2"/>
        <v>0</v>
      </c>
      <c r="T27" s="67">
        <f t="shared" si="15"/>
        <v>42328</v>
      </c>
      <c r="U27" s="56">
        <f t="shared" si="3"/>
        <v>42328</v>
      </c>
      <c r="V27" s="68"/>
      <c r="W27" s="68"/>
      <c r="X27" s="68"/>
      <c r="Y27" s="68"/>
      <c r="Z27" s="69">
        <f t="shared" si="4"/>
        <v>0</v>
      </c>
      <c r="FN27" s="67">
        <f t="shared" si="16"/>
        <v>42328</v>
      </c>
      <c r="FO27" s="56">
        <f t="shared" si="5"/>
        <v>42328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42328</v>
      </c>
      <c r="FX27" s="56">
        <f t="shared" si="7"/>
        <v>42328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42329</v>
      </c>
      <c r="C28" s="56">
        <f t="shared" si="0"/>
        <v>42329</v>
      </c>
      <c r="D28" s="68"/>
      <c r="E28" s="68"/>
      <c r="F28" s="68"/>
      <c r="G28" s="68"/>
      <c r="H28" s="69">
        <f t="shared" si="13"/>
        <v>0</v>
      </c>
      <c r="K28" s="67">
        <f t="shared" si="14"/>
        <v>42329</v>
      </c>
      <c r="L28" s="56">
        <f t="shared" si="1"/>
        <v>42329</v>
      </c>
      <c r="M28" s="68"/>
      <c r="N28" s="68"/>
      <c r="O28" s="68"/>
      <c r="P28" s="68"/>
      <c r="Q28" s="69">
        <f t="shared" si="2"/>
        <v>0</v>
      </c>
      <c r="T28" s="67">
        <f t="shared" si="15"/>
        <v>42329</v>
      </c>
      <c r="U28" s="56">
        <f t="shared" si="3"/>
        <v>42329</v>
      </c>
      <c r="V28" s="68"/>
      <c r="W28" s="68"/>
      <c r="X28" s="68"/>
      <c r="Y28" s="68"/>
      <c r="Z28" s="69">
        <f t="shared" si="4"/>
        <v>0</v>
      </c>
      <c r="FN28" s="67">
        <f t="shared" si="16"/>
        <v>42329</v>
      </c>
      <c r="FO28" s="56">
        <f t="shared" si="5"/>
        <v>42329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42329</v>
      </c>
      <c r="FX28" s="56">
        <f t="shared" si="7"/>
        <v>42329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42330</v>
      </c>
      <c r="C29" s="56">
        <f t="shared" si="0"/>
        <v>42330</v>
      </c>
      <c r="D29" s="68"/>
      <c r="E29" s="68"/>
      <c r="F29" s="68"/>
      <c r="G29" s="68"/>
      <c r="H29" s="69">
        <f t="shared" si="13"/>
        <v>0</v>
      </c>
      <c r="K29" s="67">
        <f t="shared" si="14"/>
        <v>42330</v>
      </c>
      <c r="L29" s="56">
        <f t="shared" si="1"/>
        <v>42330</v>
      </c>
      <c r="M29" s="68"/>
      <c r="N29" s="68"/>
      <c r="O29" s="68"/>
      <c r="P29" s="68"/>
      <c r="Q29" s="69">
        <f t="shared" si="2"/>
        <v>0</v>
      </c>
      <c r="T29" s="67">
        <f t="shared" si="15"/>
        <v>42330</v>
      </c>
      <c r="U29" s="56">
        <f t="shared" si="3"/>
        <v>42330</v>
      </c>
      <c r="V29" s="68"/>
      <c r="W29" s="68"/>
      <c r="X29" s="68"/>
      <c r="Y29" s="68"/>
      <c r="Z29" s="69">
        <f t="shared" si="4"/>
        <v>0</v>
      </c>
      <c r="FN29" s="67">
        <f t="shared" si="16"/>
        <v>42330</v>
      </c>
      <c r="FO29" s="56">
        <f t="shared" si="5"/>
        <v>42330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42330</v>
      </c>
      <c r="FX29" s="56">
        <f t="shared" si="7"/>
        <v>42330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42331</v>
      </c>
      <c r="C30" s="56">
        <f t="shared" si="0"/>
        <v>42331</v>
      </c>
      <c r="D30" s="68"/>
      <c r="E30" s="68"/>
      <c r="F30" s="68"/>
      <c r="G30" s="68"/>
      <c r="H30" s="69">
        <f t="shared" si="13"/>
        <v>0</v>
      </c>
      <c r="K30" s="67">
        <f t="shared" si="14"/>
        <v>42331</v>
      </c>
      <c r="L30" s="56">
        <f t="shared" si="1"/>
        <v>42331</v>
      </c>
      <c r="M30" s="68"/>
      <c r="N30" s="68"/>
      <c r="O30" s="68"/>
      <c r="P30" s="68"/>
      <c r="Q30" s="69">
        <f t="shared" si="2"/>
        <v>0</v>
      </c>
      <c r="T30" s="67">
        <f t="shared" si="15"/>
        <v>42331</v>
      </c>
      <c r="U30" s="56">
        <f t="shared" si="3"/>
        <v>42331</v>
      </c>
      <c r="V30" s="68"/>
      <c r="W30" s="68"/>
      <c r="X30" s="68"/>
      <c r="Y30" s="68"/>
      <c r="Z30" s="69">
        <f t="shared" si="4"/>
        <v>0</v>
      </c>
      <c r="FN30" s="67">
        <f t="shared" si="16"/>
        <v>42331</v>
      </c>
      <c r="FO30" s="56">
        <f t="shared" si="5"/>
        <v>42331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42331</v>
      </c>
      <c r="FX30" s="56">
        <f t="shared" si="7"/>
        <v>42331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42332</v>
      </c>
      <c r="C31" s="56">
        <f t="shared" si="0"/>
        <v>42332</v>
      </c>
      <c r="D31" s="68"/>
      <c r="E31" s="68"/>
      <c r="F31" s="68"/>
      <c r="G31" s="68"/>
      <c r="H31" s="69">
        <f t="shared" si="13"/>
        <v>0</v>
      </c>
      <c r="K31" s="67">
        <f t="shared" si="14"/>
        <v>42332</v>
      </c>
      <c r="L31" s="56">
        <f t="shared" si="1"/>
        <v>42332</v>
      </c>
      <c r="M31" s="68"/>
      <c r="N31" s="68"/>
      <c r="O31" s="68"/>
      <c r="P31" s="68"/>
      <c r="Q31" s="69">
        <f>SUM(N31-M31,P31-O31)</f>
        <v>0</v>
      </c>
      <c r="T31" s="67">
        <f t="shared" si="15"/>
        <v>42332</v>
      </c>
      <c r="U31" s="56">
        <f t="shared" si="3"/>
        <v>42332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42332</v>
      </c>
      <c r="FO31" s="56">
        <f t="shared" si="5"/>
        <v>42332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42332</v>
      </c>
      <c r="FX31" s="56">
        <f t="shared" si="7"/>
        <v>42332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42333</v>
      </c>
      <c r="C32" s="56">
        <f t="shared" si="0"/>
        <v>42333</v>
      </c>
      <c r="D32" s="68"/>
      <c r="E32" s="68"/>
      <c r="F32" s="68"/>
      <c r="G32" s="68"/>
      <c r="H32" s="69">
        <f t="shared" si="13"/>
        <v>0</v>
      </c>
      <c r="K32" s="67">
        <f t="shared" si="14"/>
        <v>42333</v>
      </c>
      <c r="L32" s="56">
        <f t="shared" si="1"/>
        <v>42333</v>
      </c>
      <c r="M32" s="68"/>
      <c r="N32" s="68"/>
      <c r="O32" s="68"/>
      <c r="P32" s="68"/>
      <c r="Q32" s="69">
        <f t="shared" si="2"/>
        <v>0</v>
      </c>
      <c r="T32" s="67">
        <f t="shared" si="15"/>
        <v>42333</v>
      </c>
      <c r="U32" s="56">
        <f t="shared" si="3"/>
        <v>42333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42333</v>
      </c>
      <c r="FO32" s="56">
        <f t="shared" si="5"/>
        <v>42333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42333</v>
      </c>
      <c r="FX32" s="56">
        <f t="shared" si="7"/>
        <v>42333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42334</v>
      </c>
      <c r="C33" s="56">
        <f t="shared" si="0"/>
        <v>42334</v>
      </c>
      <c r="D33" s="68"/>
      <c r="E33" s="68"/>
      <c r="F33" s="68"/>
      <c r="G33" s="68"/>
      <c r="H33" s="69">
        <f t="shared" si="13"/>
        <v>0</v>
      </c>
      <c r="K33" s="67">
        <f>K32+1</f>
        <v>42334</v>
      </c>
      <c r="L33" s="56">
        <f t="shared" si="1"/>
        <v>42334</v>
      </c>
      <c r="M33" s="68"/>
      <c r="N33" s="68"/>
      <c r="O33" s="68"/>
      <c r="P33" s="68"/>
      <c r="Q33" s="69">
        <f t="shared" si="2"/>
        <v>0</v>
      </c>
      <c r="T33" s="67">
        <f>T32+1</f>
        <v>42334</v>
      </c>
      <c r="U33" s="56">
        <f t="shared" si="3"/>
        <v>42334</v>
      </c>
      <c r="V33" s="68"/>
      <c r="W33" s="68"/>
      <c r="X33" s="68"/>
      <c r="Y33" s="68"/>
      <c r="Z33" s="69">
        <f t="shared" si="18"/>
        <v>0</v>
      </c>
      <c r="FN33" s="67">
        <f>FN32+1</f>
        <v>42334</v>
      </c>
      <c r="FO33" s="56">
        <f t="shared" si="5"/>
        <v>42334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42334</v>
      </c>
      <c r="FX33" s="56">
        <f t="shared" si="7"/>
        <v>42334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42335</v>
      </c>
      <c r="C34" s="56">
        <f t="shared" si="0"/>
        <v>42335</v>
      </c>
      <c r="D34" s="68"/>
      <c r="E34" s="68"/>
      <c r="F34" s="68"/>
      <c r="G34" s="68"/>
      <c r="H34" s="69">
        <f>SUM(E34-D34,G34-F34)</f>
        <v>0</v>
      </c>
      <c r="K34" s="67">
        <f>K33+1</f>
        <v>42335</v>
      </c>
      <c r="L34" s="56">
        <f t="shared" si="1"/>
        <v>42335</v>
      </c>
      <c r="M34" s="68"/>
      <c r="N34" s="68"/>
      <c r="O34" s="68"/>
      <c r="P34" s="68"/>
      <c r="Q34" s="69">
        <f t="shared" si="2"/>
        <v>0</v>
      </c>
      <c r="T34" s="67">
        <f>T33+1</f>
        <v>42335</v>
      </c>
      <c r="U34" s="56">
        <f t="shared" si="3"/>
        <v>42335</v>
      </c>
      <c r="V34" s="68"/>
      <c r="W34" s="68"/>
      <c r="X34" s="68"/>
      <c r="Y34" s="68"/>
      <c r="Z34" s="69">
        <f t="shared" si="18"/>
        <v>0</v>
      </c>
      <c r="FN34" s="67">
        <f>FN33+1</f>
        <v>42335</v>
      </c>
      <c r="FO34" s="56">
        <f t="shared" si="5"/>
        <v>42335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42335</v>
      </c>
      <c r="FX34" s="56">
        <f t="shared" si="7"/>
        <v>42335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42336</v>
      </c>
      <c r="C35" s="56">
        <f t="shared" si="0"/>
        <v>42336</v>
      </c>
      <c r="D35" s="68"/>
      <c r="E35" s="68"/>
      <c r="F35" s="68"/>
      <c r="G35" s="68"/>
      <c r="H35" s="69">
        <f t="shared" si="13"/>
        <v>0</v>
      </c>
      <c r="K35" s="67">
        <f>K34+1</f>
        <v>42336</v>
      </c>
      <c r="L35" s="56">
        <f t="shared" si="1"/>
        <v>42336</v>
      </c>
      <c r="M35" s="68"/>
      <c r="N35" s="68"/>
      <c r="O35" s="68"/>
      <c r="P35" s="68"/>
      <c r="Q35" s="69">
        <f t="shared" si="2"/>
        <v>0</v>
      </c>
      <c r="T35" s="67">
        <f>T34+1</f>
        <v>42336</v>
      </c>
      <c r="U35" s="56">
        <f t="shared" si="3"/>
        <v>42336</v>
      </c>
      <c r="V35" s="68"/>
      <c r="W35" s="68"/>
      <c r="X35" s="68"/>
      <c r="Y35" s="68"/>
      <c r="Z35" s="69">
        <f t="shared" si="18"/>
        <v>0</v>
      </c>
      <c r="FN35" s="67">
        <f>FN34+1</f>
        <v>42336</v>
      </c>
      <c r="FO35" s="56">
        <f t="shared" si="5"/>
        <v>42336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42336</v>
      </c>
      <c r="FX35" s="56">
        <f t="shared" si="7"/>
        <v>42336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42337</v>
      </c>
      <c r="C36" s="56">
        <f>IF(B36="","",C35+1)</f>
        <v>42337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42337</v>
      </c>
      <c r="L36" s="56">
        <f t="shared" si="1"/>
        <v>42337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42337</v>
      </c>
      <c r="U36" s="56">
        <f t="shared" si="3"/>
        <v>42337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42337</v>
      </c>
      <c r="FO36" s="56">
        <f>IF(FN36="","",FO35+1)</f>
        <v>42337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42337</v>
      </c>
      <c r="FX36" s="56">
        <f>IF(FW36="","",FX35+1)</f>
        <v>42337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42338</v>
      </c>
      <c r="C37" s="56">
        <f>IF(B37="","",C36+1)</f>
        <v>42338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42338</v>
      </c>
      <c r="L37" s="56">
        <f t="shared" si="1"/>
        <v>42338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42338</v>
      </c>
      <c r="U37" s="56">
        <f t="shared" si="3"/>
        <v>42338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42338</v>
      </c>
      <c r="FO37" s="56">
        <f>IF(FN37="","",FO36+1)</f>
        <v>42338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42338</v>
      </c>
      <c r="FX37" s="56">
        <f>IF(FW37="","",FX36+1)</f>
        <v>42338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40" priority="11" stopIfTrue="1">
      <formula>COUNTIF(Fériés,$B9)&gt;0</formula>
    </cfRule>
    <cfRule type="expression" dxfId="39" priority="12" stopIfTrue="1">
      <formula>WEEKDAY($B9,2)&gt;5</formula>
    </cfRule>
  </conditionalFormatting>
  <conditionalFormatting sqref="FX8:FX38">
    <cfRule type="expression" dxfId="38" priority="13" stopIfTrue="1">
      <formula>COUNTIF(Fériés,$B8)&gt;0</formula>
    </cfRule>
    <cfRule type="expression" dxfId="37" priority="14" stopIfTrue="1">
      <formula>WEEKDAY($B8,2)&gt;5</formula>
    </cfRule>
  </conditionalFormatting>
  <conditionalFormatting sqref="B8:H38">
    <cfRule type="expression" dxfId="36" priority="9" stopIfTrue="1">
      <formula>COUNTIF(Fériés,$B8)&gt;0</formula>
    </cfRule>
    <cfRule type="expression" dxfId="35" priority="10" stopIfTrue="1">
      <formula>WEEKDAY($B8,2)&gt;5</formula>
    </cfRule>
  </conditionalFormatting>
  <conditionalFormatting sqref="N9:O9">
    <cfRule type="expression" dxfId="34" priority="7" stopIfTrue="1">
      <formula>COUNTIF(Fériés,$B9)&gt;0</formula>
    </cfRule>
    <cfRule type="expression" dxfId="33" priority="8" stopIfTrue="1">
      <formula>WEEKDAY($B9,2)&gt;5</formula>
    </cfRule>
  </conditionalFormatting>
  <conditionalFormatting sqref="K8:Q38">
    <cfRule type="expression" dxfId="32" priority="5" stopIfTrue="1">
      <formula>COUNTIF(Fériés,$B8)&gt;0</formula>
    </cfRule>
    <cfRule type="expression" dxfId="31" priority="6" stopIfTrue="1">
      <formula>WEEKDAY($B8,2)&gt;5</formula>
    </cfRule>
  </conditionalFormatting>
  <conditionalFormatting sqref="T8:Z38">
    <cfRule type="expression" dxfId="30" priority="1" stopIfTrue="1">
      <formula>COUNTIF(Fériés,$B8)&gt;0</formula>
    </cfRule>
    <cfRule type="expression" dxfId="29" priority="2" stopIfTrue="1">
      <formula>WEEKDAY($B8,2)&gt;5</formula>
    </cfRule>
  </conditionalFormatting>
  <conditionalFormatting sqref="W9:X9">
    <cfRule type="expression" dxfId="28" priority="3" stopIfTrue="1">
      <formula>COUNTIF(Fériés,$B9)&gt;0</formula>
    </cfRule>
    <cfRule type="expression" dxfId="27" priority="4" stopIfTrue="1">
      <formula>WEEKDAY($B9,2)&gt;5</formula>
    </cfRule>
  </conditionalFormatting>
  <conditionalFormatting sqref="FQ9:FR9">
    <cfRule type="expression" dxfId="26" priority="19" stopIfTrue="1">
      <formula>COUNTIF(Fériés,$B9)&gt;0</formula>
    </cfRule>
    <cfRule type="expression" dxfId="25" priority="20" stopIfTrue="1">
      <formula>WEEKDAY($B9,2)&gt;5</formula>
    </cfRule>
  </conditionalFormatting>
  <conditionalFormatting sqref="FN8:FT38">
    <cfRule type="expression" dxfId="24" priority="17" stopIfTrue="1">
      <formula>COUNTIF(Fériés,$B8)&gt;0</formula>
    </cfRule>
    <cfRule type="expression" dxfId="23" priority="18" stopIfTrue="1">
      <formula>WEEKDAY($B8,2)&gt;5</formula>
    </cfRule>
  </conditionalFormatting>
  <conditionalFormatting sqref="FW8:GB38">
    <cfRule type="expression" dxfId="22" priority="15" stopIfTrue="1">
      <formula>COUNTIF(Fériés,$B8)&gt;0</formula>
    </cfRule>
    <cfRule type="expression" dxfId="2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GB39"/>
  <sheetViews>
    <sheetView zoomScale="67" zoomScaleNormal="67" workbookViewId="0">
      <selection activeCell="J3" sqref="J3"/>
    </sheetView>
  </sheetViews>
  <sheetFormatPr baseColWidth="10" defaultColWidth="13" defaultRowHeight="14.5"/>
  <cols>
    <col min="2" max="2" width="9.81640625" customWidth="1"/>
    <col min="3" max="3" width="7" customWidth="1"/>
    <col min="4" max="7" width="6.81640625" customWidth="1"/>
    <col min="8" max="8" width="10" customWidth="1"/>
    <col min="9" max="10" width="5.26953125" customWidth="1"/>
    <col min="11" max="11" width="9.81640625" customWidth="1"/>
    <col min="12" max="12" width="7" customWidth="1"/>
    <col min="13" max="16" width="6.81640625" customWidth="1"/>
    <col min="17" max="17" width="10" customWidth="1"/>
    <col min="18" max="19" width="5.26953125" customWidth="1"/>
    <col min="20" max="20" width="9.81640625" customWidth="1"/>
    <col min="21" max="21" width="7" customWidth="1"/>
    <col min="22" max="25" width="6.81640625" customWidth="1"/>
    <col min="26" max="26" width="10" customWidth="1"/>
    <col min="27" max="27" width="0" hidden="1" customWidth="1"/>
    <col min="28" max="167" width="13" hidden="1" customWidth="1"/>
    <col min="168" max="169" width="5.26953125" customWidth="1"/>
    <col min="170" max="170" width="9.81640625" customWidth="1"/>
    <col min="171" max="171" width="7.26953125" customWidth="1"/>
    <col min="172" max="175" width="6.81640625" customWidth="1"/>
    <col min="176" max="176" width="10" customWidth="1"/>
    <col min="177" max="178" width="5.26953125" customWidth="1"/>
    <col min="180" max="180" width="6" customWidth="1"/>
    <col min="181" max="184" width="9.453125" customWidth="1"/>
  </cols>
  <sheetData>
    <row r="1" spans="1:184" ht="15" thickBot="1">
      <c r="A1" s="8" t="s">
        <v>0</v>
      </c>
      <c r="B1" s="9" t="s">
        <v>1</v>
      </c>
      <c r="FS1" s="36"/>
      <c r="FT1" s="36"/>
    </row>
    <row r="2" spans="1:184" ht="15" thickBot="1">
      <c r="A2" s="2" t="s">
        <v>40</v>
      </c>
      <c r="B2" s="14">
        <v>2015</v>
      </c>
      <c r="FS2" s="37"/>
      <c r="FT2" s="38"/>
    </row>
    <row r="4" spans="1:184" ht="15" thickBot="1"/>
    <row r="5" spans="1:184" ht="15" thickBot="1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Décembre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" thickBot="1">
      <c r="FW6" s="49">
        <f>An</f>
        <v>2015</v>
      </c>
      <c r="FX6" s="49"/>
    </row>
    <row r="7" spans="1:184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>
      <c r="B8" s="67">
        <f>DATE(An,MONTH("1/"&amp;$A$2),1)</f>
        <v>42339</v>
      </c>
      <c r="C8" s="56">
        <f>B8</f>
        <v>42339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42339</v>
      </c>
      <c r="L8" s="56">
        <f>$C8</f>
        <v>42339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42339</v>
      </c>
      <c r="U8" s="56">
        <f>$C8</f>
        <v>42339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42339</v>
      </c>
      <c r="FO8" s="56">
        <f>FN8</f>
        <v>42339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42339</v>
      </c>
      <c r="FX8" s="54">
        <f>FW8</f>
        <v>42339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>
      <c r="B9" s="67">
        <f>B8+1</f>
        <v>42340</v>
      </c>
      <c r="C9" s="56">
        <f t="shared" ref="C9:C35" si="0">B9</f>
        <v>42340</v>
      </c>
      <c r="D9" s="68"/>
      <c r="E9" s="68"/>
      <c r="F9" s="68"/>
      <c r="G9" s="68"/>
      <c r="H9" s="69">
        <f>SUM(E9-D9,G9-F9)</f>
        <v>0</v>
      </c>
      <c r="K9" s="67">
        <f>K8+1</f>
        <v>42340</v>
      </c>
      <c r="L9" s="56">
        <f t="shared" ref="L9:L38" si="1">$C9</f>
        <v>42340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42340</v>
      </c>
      <c r="U9" s="56">
        <f t="shared" ref="U9:U38" si="3">$C9</f>
        <v>42340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42340</v>
      </c>
      <c r="FO9" s="56">
        <f t="shared" ref="FO9:FO35" si="5">FN9</f>
        <v>42340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42340</v>
      </c>
      <c r="FX9" s="56">
        <f t="shared" ref="FX9:FX35" si="7">FW9</f>
        <v>42340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>
      <c r="B10" s="67">
        <f t="shared" ref="B10:B32" si="12">B9+1</f>
        <v>42341</v>
      </c>
      <c r="C10" s="56">
        <f t="shared" si="0"/>
        <v>42341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42341</v>
      </c>
      <c r="L10" s="56">
        <f t="shared" si="1"/>
        <v>42341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42341</v>
      </c>
      <c r="U10" s="56">
        <f t="shared" si="3"/>
        <v>42341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42341</v>
      </c>
      <c r="FO10" s="56">
        <f t="shared" si="5"/>
        <v>42341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42341</v>
      </c>
      <c r="FX10" s="56">
        <f t="shared" si="7"/>
        <v>42341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>
      <c r="B11" s="67">
        <f t="shared" si="12"/>
        <v>42342</v>
      </c>
      <c r="C11" s="56">
        <f t="shared" si="0"/>
        <v>42342</v>
      </c>
      <c r="D11" s="68"/>
      <c r="E11" s="68"/>
      <c r="F11" s="68"/>
      <c r="G11" s="68"/>
      <c r="H11" s="69">
        <f t="shared" si="13"/>
        <v>0</v>
      </c>
      <c r="K11" s="67">
        <f t="shared" si="14"/>
        <v>42342</v>
      </c>
      <c r="L11" s="56">
        <f t="shared" si="1"/>
        <v>42342</v>
      </c>
      <c r="M11" s="68"/>
      <c r="N11" s="68"/>
      <c r="O11" s="68"/>
      <c r="P11" s="68"/>
      <c r="Q11" s="69">
        <f t="shared" si="2"/>
        <v>0</v>
      </c>
      <c r="T11" s="67">
        <f t="shared" si="15"/>
        <v>42342</v>
      </c>
      <c r="U11" s="56">
        <f t="shared" si="3"/>
        <v>42342</v>
      </c>
      <c r="V11" s="68"/>
      <c r="W11" s="68"/>
      <c r="X11" s="68"/>
      <c r="Y11" s="68"/>
      <c r="Z11" s="69">
        <f t="shared" si="4"/>
        <v>0</v>
      </c>
      <c r="FN11" s="67">
        <f t="shared" si="16"/>
        <v>42342</v>
      </c>
      <c r="FO11" s="56">
        <f t="shared" si="5"/>
        <v>42342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42342</v>
      </c>
      <c r="FX11" s="56">
        <f t="shared" si="7"/>
        <v>42342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>
      <c r="B12" s="67">
        <f t="shared" si="12"/>
        <v>42343</v>
      </c>
      <c r="C12" s="56">
        <f t="shared" si="0"/>
        <v>42343</v>
      </c>
      <c r="D12" s="68"/>
      <c r="E12" s="68"/>
      <c r="F12" s="68"/>
      <c r="G12" s="68"/>
      <c r="H12" s="69">
        <f t="shared" si="13"/>
        <v>0</v>
      </c>
      <c r="K12" s="67">
        <f t="shared" si="14"/>
        <v>42343</v>
      </c>
      <c r="L12" s="56">
        <f t="shared" si="1"/>
        <v>42343</v>
      </c>
      <c r="M12" s="68"/>
      <c r="N12" s="68"/>
      <c r="O12" s="68"/>
      <c r="P12" s="68"/>
      <c r="Q12" s="69">
        <f t="shared" si="2"/>
        <v>0</v>
      </c>
      <c r="T12" s="67">
        <f t="shared" si="15"/>
        <v>42343</v>
      </c>
      <c r="U12" s="56">
        <f t="shared" si="3"/>
        <v>42343</v>
      </c>
      <c r="V12" s="68"/>
      <c r="W12" s="68"/>
      <c r="X12" s="68"/>
      <c r="Y12" s="68"/>
      <c r="Z12" s="69">
        <f t="shared" si="4"/>
        <v>0</v>
      </c>
      <c r="FN12" s="67">
        <f t="shared" si="16"/>
        <v>42343</v>
      </c>
      <c r="FO12" s="56">
        <f t="shared" si="5"/>
        <v>42343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42343</v>
      </c>
      <c r="FX12" s="56">
        <f t="shared" si="7"/>
        <v>42343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>
      <c r="B13" s="67">
        <f t="shared" si="12"/>
        <v>42344</v>
      </c>
      <c r="C13" s="56">
        <f t="shared" si="0"/>
        <v>42344</v>
      </c>
      <c r="D13" s="68">
        <v>0.375</v>
      </c>
      <c r="E13" s="68">
        <v>0.5</v>
      </c>
      <c r="F13" s="68"/>
      <c r="G13" s="68"/>
      <c r="H13" s="69">
        <f t="shared" si="13"/>
        <v>0.125</v>
      </c>
      <c r="K13" s="67">
        <f t="shared" si="14"/>
        <v>42344</v>
      </c>
      <c r="L13" s="56">
        <f t="shared" si="1"/>
        <v>42344</v>
      </c>
      <c r="M13" s="68"/>
      <c r="N13" s="68"/>
      <c r="O13" s="68"/>
      <c r="P13" s="68"/>
      <c r="Q13" s="69">
        <f t="shared" si="2"/>
        <v>0</v>
      </c>
      <c r="T13" s="67">
        <f t="shared" si="15"/>
        <v>42344</v>
      </c>
      <c r="U13" s="56">
        <f t="shared" si="3"/>
        <v>42344</v>
      </c>
      <c r="V13" s="68"/>
      <c r="W13" s="68"/>
      <c r="X13" s="68"/>
      <c r="Y13" s="68"/>
      <c r="Z13" s="69">
        <f t="shared" si="4"/>
        <v>0</v>
      </c>
      <c r="FN13" s="67">
        <f t="shared" si="16"/>
        <v>42344</v>
      </c>
      <c r="FO13" s="56">
        <f t="shared" si="5"/>
        <v>42344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42344</v>
      </c>
      <c r="FX13" s="56">
        <f t="shared" si="7"/>
        <v>42344</v>
      </c>
      <c r="FY13" s="51">
        <f t="shared" si="8"/>
        <v>0.125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>
      <c r="B14" s="67">
        <f t="shared" si="12"/>
        <v>42345</v>
      </c>
      <c r="C14" s="56">
        <f t="shared" si="0"/>
        <v>42345</v>
      </c>
      <c r="D14" s="68"/>
      <c r="E14" s="68"/>
      <c r="F14" s="68"/>
      <c r="G14" s="68"/>
      <c r="H14" s="69">
        <f t="shared" si="13"/>
        <v>0</v>
      </c>
      <c r="K14" s="67">
        <f t="shared" si="14"/>
        <v>42345</v>
      </c>
      <c r="L14" s="56">
        <f t="shared" si="1"/>
        <v>42345</v>
      </c>
      <c r="M14" s="68"/>
      <c r="N14" s="68"/>
      <c r="O14" s="68"/>
      <c r="P14" s="68"/>
      <c r="Q14" s="69">
        <f t="shared" si="2"/>
        <v>0</v>
      </c>
      <c r="T14" s="67">
        <f t="shared" si="15"/>
        <v>42345</v>
      </c>
      <c r="U14" s="56">
        <f t="shared" si="3"/>
        <v>42345</v>
      </c>
      <c r="V14" s="68"/>
      <c r="W14" s="68"/>
      <c r="X14" s="68"/>
      <c r="Y14" s="68"/>
      <c r="Z14" s="69">
        <f t="shared" si="4"/>
        <v>0</v>
      </c>
      <c r="FN14" s="67">
        <f t="shared" si="16"/>
        <v>42345</v>
      </c>
      <c r="FO14" s="56">
        <f t="shared" si="5"/>
        <v>42345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42345</v>
      </c>
      <c r="FX14" s="56">
        <f t="shared" si="7"/>
        <v>42345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>
      <c r="B15" s="67">
        <f t="shared" si="12"/>
        <v>42346</v>
      </c>
      <c r="C15" s="56">
        <f t="shared" si="0"/>
        <v>42346</v>
      </c>
      <c r="D15" s="68"/>
      <c r="E15" s="68"/>
      <c r="F15" s="68"/>
      <c r="G15" s="68"/>
      <c r="H15" s="69">
        <f t="shared" si="13"/>
        <v>0</v>
      </c>
      <c r="K15" s="67">
        <f t="shared" si="14"/>
        <v>42346</v>
      </c>
      <c r="L15" s="56">
        <f t="shared" si="1"/>
        <v>42346</v>
      </c>
      <c r="M15" s="68"/>
      <c r="N15" s="68"/>
      <c r="O15" s="68"/>
      <c r="P15" s="68"/>
      <c r="Q15" s="69">
        <f t="shared" si="2"/>
        <v>0</v>
      </c>
      <c r="T15" s="67">
        <f t="shared" si="15"/>
        <v>42346</v>
      </c>
      <c r="U15" s="56">
        <f t="shared" si="3"/>
        <v>42346</v>
      </c>
      <c r="V15" s="68"/>
      <c r="W15" s="68"/>
      <c r="X15" s="68"/>
      <c r="Y15" s="68"/>
      <c r="Z15" s="69">
        <f t="shared" si="4"/>
        <v>0</v>
      </c>
      <c r="FN15" s="67">
        <f t="shared" si="16"/>
        <v>42346</v>
      </c>
      <c r="FO15" s="56">
        <f t="shared" si="5"/>
        <v>42346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42346</v>
      </c>
      <c r="FX15" s="56">
        <f t="shared" si="7"/>
        <v>42346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>
      <c r="B16" s="67">
        <f t="shared" si="12"/>
        <v>42347</v>
      </c>
      <c r="C16" s="56">
        <f t="shared" si="0"/>
        <v>42347</v>
      </c>
      <c r="D16" s="68"/>
      <c r="E16" s="68"/>
      <c r="F16" s="68"/>
      <c r="G16" s="68"/>
      <c r="H16" s="69">
        <f t="shared" si="13"/>
        <v>0</v>
      </c>
      <c r="K16" s="67">
        <f t="shared" si="14"/>
        <v>42347</v>
      </c>
      <c r="L16" s="56">
        <f t="shared" si="1"/>
        <v>42347</v>
      </c>
      <c r="M16" s="68"/>
      <c r="N16" s="68"/>
      <c r="O16" s="68"/>
      <c r="P16" s="68"/>
      <c r="Q16" s="69">
        <f t="shared" si="2"/>
        <v>0</v>
      </c>
      <c r="T16" s="67">
        <f t="shared" si="15"/>
        <v>42347</v>
      </c>
      <c r="U16" s="56">
        <f t="shared" si="3"/>
        <v>42347</v>
      </c>
      <c r="V16" s="68"/>
      <c r="W16" s="68"/>
      <c r="X16" s="68"/>
      <c r="Y16" s="68"/>
      <c r="Z16" s="69">
        <f t="shared" si="4"/>
        <v>0</v>
      </c>
      <c r="FN16" s="67">
        <f t="shared" si="16"/>
        <v>42347</v>
      </c>
      <c r="FO16" s="56">
        <f t="shared" si="5"/>
        <v>42347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42347</v>
      </c>
      <c r="FX16" s="56">
        <f t="shared" si="7"/>
        <v>42347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>
      <c r="B17" s="67">
        <f t="shared" si="12"/>
        <v>42348</v>
      </c>
      <c r="C17" s="56">
        <f t="shared" si="0"/>
        <v>42348</v>
      </c>
      <c r="D17" s="68"/>
      <c r="E17" s="68"/>
      <c r="F17" s="68"/>
      <c r="G17" s="68"/>
      <c r="H17" s="69">
        <f t="shared" si="13"/>
        <v>0</v>
      </c>
      <c r="K17" s="67">
        <f t="shared" si="14"/>
        <v>42348</v>
      </c>
      <c r="L17" s="56">
        <f t="shared" si="1"/>
        <v>42348</v>
      </c>
      <c r="M17" s="68"/>
      <c r="N17" s="68"/>
      <c r="O17" s="68"/>
      <c r="P17" s="68"/>
      <c r="Q17" s="69">
        <f t="shared" si="2"/>
        <v>0</v>
      </c>
      <c r="T17" s="67">
        <f t="shared" si="15"/>
        <v>42348</v>
      </c>
      <c r="U17" s="56">
        <f t="shared" si="3"/>
        <v>42348</v>
      </c>
      <c r="V17" s="68"/>
      <c r="W17" s="68"/>
      <c r="X17" s="68"/>
      <c r="Y17" s="68"/>
      <c r="Z17" s="69">
        <f t="shared" si="4"/>
        <v>0</v>
      </c>
      <c r="FN17" s="67">
        <f t="shared" si="16"/>
        <v>42348</v>
      </c>
      <c r="FO17" s="56">
        <f t="shared" si="5"/>
        <v>42348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42348</v>
      </c>
      <c r="FX17" s="56">
        <f t="shared" si="7"/>
        <v>42348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>
      <c r="B18" s="67">
        <f t="shared" si="12"/>
        <v>42349</v>
      </c>
      <c r="C18" s="56">
        <f t="shared" si="0"/>
        <v>42349</v>
      </c>
      <c r="D18" s="68"/>
      <c r="E18" s="68"/>
      <c r="F18" s="68"/>
      <c r="G18" s="68"/>
      <c r="H18" s="69">
        <f t="shared" si="13"/>
        <v>0</v>
      </c>
      <c r="K18" s="67">
        <f t="shared" si="14"/>
        <v>42349</v>
      </c>
      <c r="L18" s="56">
        <f t="shared" si="1"/>
        <v>42349</v>
      </c>
      <c r="M18" s="68"/>
      <c r="N18" s="68"/>
      <c r="O18" s="68"/>
      <c r="P18" s="68"/>
      <c r="Q18" s="69">
        <f t="shared" si="2"/>
        <v>0</v>
      </c>
      <c r="T18" s="67">
        <f t="shared" si="15"/>
        <v>42349</v>
      </c>
      <c r="U18" s="56">
        <f t="shared" si="3"/>
        <v>42349</v>
      </c>
      <c r="V18" s="68"/>
      <c r="W18" s="68"/>
      <c r="X18" s="68"/>
      <c r="Y18" s="68"/>
      <c r="Z18" s="69">
        <f t="shared" si="4"/>
        <v>0</v>
      </c>
      <c r="FN18" s="67">
        <f t="shared" si="16"/>
        <v>42349</v>
      </c>
      <c r="FO18" s="56">
        <f t="shared" si="5"/>
        <v>42349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42349</v>
      </c>
      <c r="FX18" s="56">
        <f t="shared" si="7"/>
        <v>42349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>
      <c r="B19" s="67">
        <f t="shared" si="12"/>
        <v>42350</v>
      </c>
      <c r="C19" s="56">
        <f t="shared" si="0"/>
        <v>42350</v>
      </c>
      <c r="D19" s="68"/>
      <c r="E19" s="68"/>
      <c r="F19" s="68"/>
      <c r="G19" s="68"/>
      <c r="H19" s="69">
        <f t="shared" si="13"/>
        <v>0</v>
      </c>
      <c r="K19" s="67">
        <f t="shared" si="14"/>
        <v>42350</v>
      </c>
      <c r="L19" s="56">
        <f t="shared" si="1"/>
        <v>42350</v>
      </c>
      <c r="M19" s="68"/>
      <c r="N19" s="68"/>
      <c r="O19" s="68"/>
      <c r="P19" s="68"/>
      <c r="Q19" s="69">
        <f t="shared" si="2"/>
        <v>0</v>
      </c>
      <c r="T19" s="67">
        <f t="shared" si="15"/>
        <v>42350</v>
      </c>
      <c r="U19" s="56">
        <f t="shared" si="3"/>
        <v>42350</v>
      </c>
      <c r="V19" s="68"/>
      <c r="W19" s="68"/>
      <c r="X19" s="68"/>
      <c r="Y19" s="68"/>
      <c r="Z19" s="69">
        <f t="shared" si="4"/>
        <v>0</v>
      </c>
      <c r="FN19" s="67">
        <f t="shared" si="16"/>
        <v>42350</v>
      </c>
      <c r="FO19" s="56">
        <f t="shared" si="5"/>
        <v>42350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42350</v>
      </c>
      <c r="FX19" s="56">
        <f t="shared" si="7"/>
        <v>42350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>
      <c r="B20" s="67">
        <f t="shared" si="12"/>
        <v>42351</v>
      </c>
      <c r="C20" s="56">
        <f t="shared" si="0"/>
        <v>42351</v>
      </c>
      <c r="D20" s="68"/>
      <c r="E20" s="68"/>
      <c r="F20" s="68"/>
      <c r="G20" s="68"/>
      <c r="H20" s="69">
        <f t="shared" si="13"/>
        <v>0</v>
      </c>
      <c r="K20" s="67">
        <f t="shared" si="14"/>
        <v>42351</v>
      </c>
      <c r="L20" s="56">
        <f t="shared" si="1"/>
        <v>42351</v>
      </c>
      <c r="M20" s="68"/>
      <c r="N20" s="68"/>
      <c r="O20" s="68"/>
      <c r="P20" s="68"/>
      <c r="Q20" s="69">
        <f t="shared" si="2"/>
        <v>0</v>
      </c>
      <c r="T20" s="67">
        <f t="shared" si="15"/>
        <v>42351</v>
      </c>
      <c r="U20" s="56">
        <f t="shared" si="3"/>
        <v>42351</v>
      </c>
      <c r="V20" s="68"/>
      <c r="W20" s="68"/>
      <c r="X20" s="68"/>
      <c r="Y20" s="68"/>
      <c r="Z20" s="69">
        <f t="shared" si="4"/>
        <v>0</v>
      </c>
      <c r="FN20" s="67">
        <f t="shared" si="16"/>
        <v>42351</v>
      </c>
      <c r="FO20" s="56">
        <f t="shared" si="5"/>
        <v>42351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42351</v>
      </c>
      <c r="FX20" s="56">
        <f t="shared" si="7"/>
        <v>42351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>
      <c r="B21" s="67">
        <f t="shared" si="12"/>
        <v>42352</v>
      </c>
      <c r="C21" s="56">
        <f t="shared" si="0"/>
        <v>42352</v>
      </c>
      <c r="D21" s="68"/>
      <c r="E21" s="68"/>
      <c r="F21" s="68"/>
      <c r="G21" s="68"/>
      <c r="H21" s="69">
        <f t="shared" si="13"/>
        <v>0</v>
      </c>
      <c r="K21" s="67">
        <f t="shared" si="14"/>
        <v>42352</v>
      </c>
      <c r="L21" s="56">
        <f t="shared" si="1"/>
        <v>42352</v>
      </c>
      <c r="M21" s="68"/>
      <c r="N21" s="68"/>
      <c r="O21" s="68"/>
      <c r="P21" s="68"/>
      <c r="Q21" s="69">
        <f t="shared" si="2"/>
        <v>0</v>
      </c>
      <c r="T21" s="67">
        <f t="shared" si="15"/>
        <v>42352</v>
      </c>
      <c r="U21" s="56">
        <f t="shared" si="3"/>
        <v>42352</v>
      </c>
      <c r="V21" s="68"/>
      <c r="W21" s="68"/>
      <c r="X21" s="68"/>
      <c r="Y21" s="68"/>
      <c r="Z21" s="69">
        <f t="shared" si="4"/>
        <v>0</v>
      </c>
      <c r="FN21" s="67">
        <f t="shared" si="16"/>
        <v>42352</v>
      </c>
      <c r="FO21" s="56">
        <f t="shared" si="5"/>
        <v>42352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42352</v>
      </c>
      <c r="FX21" s="56">
        <f t="shared" si="7"/>
        <v>42352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>
      <c r="B22" s="67">
        <f t="shared" si="12"/>
        <v>42353</v>
      </c>
      <c r="C22" s="56">
        <f t="shared" si="0"/>
        <v>42353</v>
      </c>
      <c r="D22" s="68"/>
      <c r="E22" s="68"/>
      <c r="F22" s="68"/>
      <c r="G22" s="68"/>
      <c r="H22" s="69">
        <f t="shared" si="13"/>
        <v>0</v>
      </c>
      <c r="K22" s="67">
        <f t="shared" si="14"/>
        <v>42353</v>
      </c>
      <c r="L22" s="56">
        <f t="shared" si="1"/>
        <v>42353</v>
      </c>
      <c r="M22" s="68"/>
      <c r="N22" s="68"/>
      <c r="O22" s="68"/>
      <c r="P22" s="68"/>
      <c r="Q22" s="69">
        <f t="shared" si="2"/>
        <v>0</v>
      </c>
      <c r="T22" s="67">
        <f t="shared" si="15"/>
        <v>42353</v>
      </c>
      <c r="U22" s="56">
        <f t="shared" si="3"/>
        <v>42353</v>
      </c>
      <c r="V22" s="68"/>
      <c r="W22" s="68"/>
      <c r="X22" s="68"/>
      <c r="Y22" s="68"/>
      <c r="Z22" s="69">
        <f t="shared" si="4"/>
        <v>0</v>
      </c>
      <c r="FN22" s="67">
        <f t="shared" si="16"/>
        <v>42353</v>
      </c>
      <c r="FO22" s="56">
        <f t="shared" si="5"/>
        <v>42353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42353</v>
      </c>
      <c r="FX22" s="56">
        <f t="shared" si="7"/>
        <v>42353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>
      <c r="B23" s="67">
        <f t="shared" si="12"/>
        <v>42354</v>
      </c>
      <c r="C23" s="56">
        <f t="shared" si="0"/>
        <v>42354</v>
      </c>
      <c r="D23" s="68"/>
      <c r="E23" s="68"/>
      <c r="F23" s="68"/>
      <c r="G23" s="68"/>
      <c r="H23" s="69">
        <f t="shared" si="13"/>
        <v>0</v>
      </c>
      <c r="K23" s="67">
        <f t="shared" si="14"/>
        <v>42354</v>
      </c>
      <c r="L23" s="56">
        <f t="shared" si="1"/>
        <v>42354</v>
      </c>
      <c r="M23" s="68"/>
      <c r="N23" s="68"/>
      <c r="O23" s="68"/>
      <c r="P23" s="68"/>
      <c r="Q23" s="69">
        <f t="shared" si="2"/>
        <v>0</v>
      </c>
      <c r="T23" s="67">
        <f t="shared" si="15"/>
        <v>42354</v>
      </c>
      <c r="U23" s="56">
        <f t="shared" si="3"/>
        <v>42354</v>
      </c>
      <c r="V23" s="68"/>
      <c r="W23" s="68"/>
      <c r="X23" s="68"/>
      <c r="Y23" s="68"/>
      <c r="Z23" s="69">
        <f t="shared" si="4"/>
        <v>0</v>
      </c>
      <c r="FN23" s="67">
        <f t="shared" si="16"/>
        <v>42354</v>
      </c>
      <c r="FO23" s="56">
        <f t="shared" si="5"/>
        <v>42354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42354</v>
      </c>
      <c r="FX23" s="56">
        <f t="shared" si="7"/>
        <v>42354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>
      <c r="B24" s="67">
        <f t="shared" si="12"/>
        <v>42355</v>
      </c>
      <c r="C24" s="56">
        <f t="shared" si="0"/>
        <v>42355</v>
      </c>
      <c r="D24" s="68"/>
      <c r="E24" s="68"/>
      <c r="F24" s="68"/>
      <c r="G24" s="68"/>
      <c r="H24" s="69">
        <f t="shared" si="13"/>
        <v>0</v>
      </c>
      <c r="K24" s="67">
        <f t="shared" si="14"/>
        <v>42355</v>
      </c>
      <c r="L24" s="56">
        <f t="shared" si="1"/>
        <v>42355</v>
      </c>
      <c r="M24" s="68"/>
      <c r="N24" s="68"/>
      <c r="O24" s="68"/>
      <c r="P24" s="68"/>
      <c r="Q24" s="69">
        <f t="shared" si="2"/>
        <v>0</v>
      </c>
      <c r="T24" s="67">
        <f t="shared" si="15"/>
        <v>42355</v>
      </c>
      <c r="U24" s="56">
        <f t="shared" si="3"/>
        <v>42355</v>
      </c>
      <c r="V24" s="68"/>
      <c r="W24" s="68"/>
      <c r="X24" s="68"/>
      <c r="Y24" s="68"/>
      <c r="Z24" s="69">
        <f t="shared" si="4"/>
        <v>0</v>
      </c>
      <c r="FN24" s="67">
        <f t="shared" si="16"/>
        <v>42355</v>
      </c>
      <c r="FO24" s="56">
        <f t="shared" si="5"/>
        <v>42355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42355</v>
      </c>
      <c r="FX24" s="56">
        <f t="shared" si="7"/>
        <v>42355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>
      <c r="B25" s="67">
        <f t="shared" si="12"/>
        <v>42356</v>
      </c>
      <c r="C25" s="56">
        <f t="shared" si="0"/>
        <v>42356</v>
      </c>
      <c r="D25" s="68"/>
      <c r="E25" s="68"/>
      <c r="F25" s="68"/>
      <c r="G25" s="68"/>
      <c r="H25" s="69">
        <f t="shared" si="13"/>
        <v>0</v>
      </c>
      <c r="K25" s="67">
        <f t="shared" si="14"/>
        <v>42356</v>
      </c>
      <c r="L25" s="56">
        <f t="shared" si="1"/>
        <v>42356</v>
      </c>
      <c r="M25" s="68"/>
      <c r="N25" s="68"/>
      <c r="O25" s="68"/>
      <c r="P25" s="68"/>
      <c r="Q25" s="69">
        <f t="shared" si="2"/>
        <v>0</v>
      </c>
      <c r="T25" s="67">
        <f t="shared" si="15"/>
        <v>42356</v>
      </c>
      <c r="U25" s="56">
        <f t="shared" si="3"/>
        <v>42356</v>
      </c>
      <c r="V25" s="68"/>
      <c r="W25" s="68"/>
      <c r="X25" s="68"/>
      <c r="Y25" s="68"/>
      <c r="Z25" s="69">
        <f t="shared" si="4"/>
        <v>0</v>
      </c>
      <c r="FN25" s="67">
        <f t="shared" si="16"/>
        <v>42356</v>
      </c>
      <c r="FO25" s="56">
        <f t="shared" si="5"/>
        <v>42356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42356</v>
      </c>
      <c r="FX25" s="56">
        <f t="shared" si="7"/>
        <v>42356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>
      <c r="B26" s="67">
        <f t="shared" si="12"/>
        <v>42357</v>
      </c>
      <c r="C26" s="56">
        <f t="shared" si="0"/>
        <v>42357</v>
      </c>
      <c r="D26" s="68"/>
      <c r="E26" s="68"/>
      <c r="F26" s="68"/>
      <c r="G26" s="68"/>
      <c r="H26" s="69">
        <f t="shared" si="13"/>
        <v>0</v>
      </c>
      <c r="K26" s="67">
        <f t="shared" si="14"/>
        <v>42357</v>
      </c>
      <c r="L26" s="56">
        <f t="shared" si="1"/>
        <v>42357</v>
      </c>
      <c r="M26" s="68"/>
      <c r="N26" s="68"/>
      <c r="O26" s="68"/>
      <c r="P26" s="68"/>
      <c r="Q26" s="69">
        <f t="shared" si="2"/>
        <v>0</v>
      </c>
      <c r="T26" s="67">
        <f t="shared" si="15"/>
        <v>42357</v>
      </c>
      <c r="U26" s="56">
        <f t="shared" si="3"/>
        <v>42357</v>
      </c>
      <c r="V26" s="68"/>
      <c r="W26" s="68"/>
      <c r="X26" s="68"/>
      <c r="Y26" s="68"/>
      <c r="Z26" s="69">
        <f t="shared" si="4"/>
        <v>0</v>
      </c>
      <c r="FN26" s="67">
        <f t="shared" si="16"/>
        <v>42357</v>
      </c>
      <c r="FO26" s="56">
        <f t="shared" si="5"/>
        <v>42357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42357</v>
      </c>
      <c r="FX26" s="56">
        <f t="shared" si="7"/>
        <v>42357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>
      <c r="B27" s="67">
        <f t="shared" si="12"/>
        <v>42358</v>
      </c>
      <c r="C27" s="56">
        <f t="shared" si="0"/>
        <v>42358</v>
      </c>
      <c r="D27" s="68"/>
      <c r="E27" s="68"/>
      <c r="F27" s="68"/>
      <c r="G27" s="68"/>
      <c r="H27" s="69">
        <f t="shared" si="13"/>
        <v>0</v>
      </c>
      <c r="K27" s="67">
        <f t="shared" si="14"/>
        <v>42358</v>
      </c>
      <c r="L27" s="56">
        <f t="shared" si="1"/>
        <v>42358</v>
      </c>
      <c r="M27" s="68"/>
      <c r="N27" s="68"/>
      <c r="O27" s="68"/>
      <c r="P27" s="68"/>
      <c r="Q27" s="69">
        <f t="shared" si="2"/>
        <v>0</v>
      </c>
      <c r="T27" s="67">
        <f t="shared" si="15"/>
        <v>42358</v>
      </c>
      <c r="U27" s="56">
        <f t="shared" si="3"/>
        <v>42358</v>
      </c>
      <c r="V27" s="68"/>
      <c r="W27" s="68"/>
      <c r="X27" s="68"/>
      <c r="Y27" s="68"/>
      <c r="Z27" s="69">
        <f t="shared" si="4"/>
        <v>0</v>
      </c>
      <c r="FN27" s="67">
        <f t="shared" si="16"/>
        <v>42358</v>
      </c>
      <c r="FO27" s="56">
        <f t="shared" si="5"/>
        <v>42358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42358</v>
      </c>
      <c r="FX27" s="56">
        <f t="shared" si="7"/>
        <v>42358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>
      <c r="B28" s="67">
        <f t="shared" si="12"/>
        <v>42359</v>
      </c>
      <c r="C28" s="56">
        <f t="shared" si="0"/>
        <v>42359</v>
      </c>
      <c r="D28" s="68"/>
      <c r="E28" s="68"/>
      <c r="F28" s="68"/>
      <c r="G28" s="68"/>
      <c r="H28" s="69">
        <f t="shared" si="13"/>
        <v>0</v>
      </c>
      <c r="K28" s="67">
        <f t="shared" si="14"/>
        <v>42359</v>
      </c>
      <c r="L28" s="56">
        <f t="shared" si="1"/>
        <v>42359</v>
      </c>
      <c r="M28" s="68"/>
      <c r="N28" s="68"/>
      <c r="O28" s="68"/>
      <c r="P28" s="68"/>
      <c r="Q28" s="69">
        <f t="shared" si="2"/>
        <v>0</v>
      </c>
      <c r="T28" s="67">
        <f t="shared" si="15"/>
        <v>42359</v>
      </c>
      <c r="U28" s="56">
        <f t="shared" si="3"/>
        <v>42359</v>
      </c>
      <c r="V28" s="68"/>
      <c r="W28" s="68"/>
      <c r="X28" s="68"/>
      <c r="Y28" s="68"/>
      <c r="Z28" s="69">
        <f t="shared" si="4"/>
        <v>0</v>
      </c>
      <c r="FN28" s="67">
        <f t="shared" si="16"/>
        <v>42359</v>
      </c>
      <c r="FO28" s="56">
        <f t="shared" si="5"/>
        <v>42359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42359</v>
      </c>
      <c r="FX28" s="56">
        <f t="shared" si="7"/>
        <v>42359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>
      <c r="B29" s="67">
        <f t="shared" si="12"/>
        <v>42360</v>
      </c>
      <c r="C29" s="56">
        <f t="shared" si="0"/>
        <v>42360</v>
      </c>
      <c r="D29" s="68"/>
      <c r="E29" s="68"/>
      <c r="F29" s="68"/>
      <c r="G29" s="68"/>
      <c r="H29" s="69">
        <f t="shared" si="13"/>
        <v>0</v>
      </c>
      <c r="K29" s="67">
        <f t="shared" si="14"/>
        <v>42360</v>
      </c>
      <c r="L29" s="56">
        <f t="shared" si="1"/>
        <v>42360</v>
      </c>
      <c r="M29" s="68"/>
      <c r="N29" s="68"/>
      <c r="O29" s="68"/>
      <c r="P29" s="68"/>
      <c r="Q29" s="69">
        <f t="shared" si="2"/>
        <v>0</v>
      </c>
      <c r="T29" s="67">
        <f t="shared" si="15"/>
        <v>42360</v>
      </c>
      <c r="U29" s="56">
        <f t="shared" si="3"/>
        <v>42360</v>
      </c>
      <c r="V29" s="68"/>
      <c r="W29" s="68"/>
      <c r="X29" s="68"/>
      <c r="Y29" s="68"/>
      <c r="Z29" s="69">
        <f t="shared" si="4"/>
        <v>0</v>
      </c>
      <c r="FN29" s="67">
        <f t="shared" si="16"/>
        <v>42360</v>
      </c>
      <c r="FO29" s="56">
        <f t="shared" si="5"/>
        <v>42360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42360</v>
      </c>
      <c r="FX29" s="56">
        <f t="shared" si="7"/>
        <v>42360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>
      <c r="B30" s="67">
        <f t="shared" si="12"/>
        <v>42361</v>
      </c>
      <c r="C30" s="56">
        <f t="shared" si="0"/>
        <v>42361</v>
      </c>
      <c r="D30" s="68"/>
      <c r="E30" s="68"/>
      <c r="F30" s="68"/>
      <c r="G30" s="68"/>
      <c r="H30" s="69">
        <f t="shared" si="13"/>
        <v>0</v>
      </c>
      <c r="K30" s="67">
        <f t="shared" si="14"/>
        <v>42361</v>
      </c>
      <c r="L30" s="56">
        <f t="shared" si="1"/>
        <v>42361</v>
      </c>
      <c r="M30" s="68"/>
      <c r="N30" s="68"/>
      <c r="O30" s="68"/>
      <c r="P30" s="68"/>
      <c r="Q30" s="69">
        <f t="shared" si="2"/>
        <v>0</v>
      </c>
      <c r="T30" s="67">
        <f t="shared" si="15"/>
        <v>42361</v>
      </c>
      <c r="U30" s="56">
        <f t="shared" si="3"/>
        <v>42361</v>
      </c>
      <c r="V30" s="68"/>
      <c r="W30" s="68"/>
      <c r="X30" s="68"/>
      <c r="Y30" s="68"/>
      <c r="Z30" s="69">
        <f t="shared" si="4"/>
        <v>0</v>
      </c>
      <c r="FN30" s="67">
        <f t="shared" si="16"/>
        <v>42361</v>
      </c>
      <c r="FO30" s="56">
        <f t="shared" si="5"/>
        <v>42361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42361</v>
      </c>
      <c r="FX30" s="56">
        <f t="shared" si="7"/>
        <v>42361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>
      <c r="B31" s="67">
        <f t="shared" si="12"/>
        <v>42362</v>
      </c>
      <c r="C31" s="56">
        <f t="shared" si="0"/>
        <v>42362</v>
      </c>
      <c r="D31" s="68"/>
      <c r="E31" s="68"/>
      <c r="F31" s="68"/>
      <c r="G31" s="68"/>
      <c r="H31" s="69">
        <f t="shared" si="13"/>
        <v>0</v>
      </c>
      <c r="K31" s="67">
        <f t="shared" si="14"/>
        <v>42362</v>
      </c>
      <c r="L31" s="56">
        <f t="shared" si="1"/>
        <v>42362</v>
      </c>
      <c r="M31" s="68"/>
      <c r="N31" s="68"/>
      <c r="O31" s="68"/>
      <c r="P31" s="68"/>
      <c r="Q31" s="69">
        <f>SUM(N31-M31,P31-O31)</f>
        <v>0</v>
      </c>
      <c r="T31" s="67">
        <f t="shared" si="15"/>
        <v>42362</v>
      </c>
      <c r="U31" s="56">
        <f t="shared" si="3"/>
        <v>42362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42362</v>
      </c>
      <c r="FO31" s="56">
        <f t="shared" si="5"/>
        <v>42362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42362</v>
      </c>
      <c r="FX31" s="56">
        <f t="shared" si="7"/>
        <v>42362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>
      <c r="B32" s="67">
        <f t="shared" si="12"/>
        <v>42363</v>
      </c>
      <c r="C32" s="56">
        <f t="shared" si="0"/>
        <v>42363</v>
      </c>
      <c r="D32" s="68"/>
      <c r="E32" s="68"/>
      <c r="F32" s="68"/>
      <c r="G32" s="68"/>
      <c r="H32" s="69">
        <f t="shared" si="13"/>
        <v>0</v>
      </c>
      <c r="K32" s="67">
        <f t="shared" si="14"/>
        <v>42363</v>
      </c>
      <c r="L32" s="56">
        <f t="shared" si="1"/>
        <v>42363</v>
      </c>
      <c r="M32" s="68"/>
      <c r="N32" s="68"/>
      <c r="O32" s="68"/>
      <c r="P32" s="68"/>
      <c r="Q32" s="69">
        <f t="shared" si="2"/>
        <v>0</v>
      </c>
      <c r="T32" s="67">
        <f t="shared" si="15"/>
        <v>42363</v>
      </c>
      <c r="U32" s="56">
        <f t="shared" si="3"/>
        <v>42363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42363</v>
      </c>
      <c r="FO32" s="56">
        <f t="shared" si="5"/>
        <v>42363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42363</v>
      </c>
      <c r="FX32" s="56">
        <f t="shared" si="7"/>
        <v>42363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>
      <c r="B33" s="67">
        <f>B32+1</f>
        <v>42364</v>
      </c>
      <c r="C33" s="56">
        <f t="shared" si="0"/>
        <v>42364</v>
      </c>
      <c r="D33" s="68"/>
      <c r="E33" s="68"/>
      <c r="F33" s="68"/>
      <c r="G33" s="68"/>
      <c r="H33" s="69">
        <f t="shared" si="13"/>
        <v>0</v>
      </c>
      <c r="K33" s="67">
        <f>K32+1</f>
        <v>42364</v>
      </c>
      <c r="L33" s="56">
        <f t="shared" si="1"/>
        <v>42364</v>
      </c>
      <c r="M33" s="68"/>
      <c r="N33" s="68"/>
      <c r="O33" s="68"/>
      <c r="P33" s="68"/>
      <c r="Q33" s="69">
        <f t="shared" si="2"/>
        <v>0</v>
      </c>
      <c r="T33" s="67">
        <f>T32+1</f>
        <v>42364</v>
      </c>
      <c r="U33" s="56">
        <f t="shared" si="3"/>
        <v>42364</v>
      </c>
      <c r="V33" s="68"/>
      <c r="W33" s="68"/>
      <c r="X33" s="68"/>
      <c r="Y33" s="68"/>
      <c r="Z33" s="69">
        <f t="shared" si="18"/>
        <v>0</v>
      </c>
      <c r="FN33" s="67">
        <f>FN32+1</f>
        <v>42364</v>
      </c>
      <c r="FO33" s="56">
        <f t="shared" si="5"/>
        <v>42364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42364</v>
      </c>
      <c r="FX33" s="56">
        <f t="shared" si="7"/>
        <v>42364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>
      <c r="B34" s="67">
        <f>B33+1</f>
        <v>42365</v>
      </c>
      <c r="C34" s="56">
        <f t="shared" si="0"/>
        <v>42365</v>
      </c>
      <c r="D34" s="68"/>
      <c r="E34" s="68"/>
      <c r="F34" s="68"/>
      <c r="G34" s="68"/>
      <c r="H34" s="69">
        <f>SUM(E34-D34,G34-F34)</f>
        <v>0</v>
      </c>
      <c r="K34" s="67">
        <f>K33+1</f>
        <v>42365</v>
      </c>
      <c r="L34" s="56">
        <f t="shared" si="1"/>
        <v>42365</v>
      </c>
      <c r="M34" s="68"/>
      <c r="N34" s="68"/>
      <c r="O34" s="68"/>
      <c r="P34" s="68"/>
      <c r="Q34" s="69">
        <f t="shared" si="2"/>
        <v>0</v>
      </c>
      <c r="T34" s="67">
        <f>T33+1</f>
        <v>42365</v>
      </c>
      <c r="U34" s="56">
        <f t="shared" si="3"/>
        <v>42365</v>
      </c>
      <c r="V34" s="68"/>
      <c r="W34" s="68"/>
      <c r="X34" s="68"/>
      <c r="Y34" s="68"/>
      <c r="Z34" s="69">
        <f t="shared" si="18"/>
        <v>0</v>
      </c>
      <c r="FN34" s="67">
        <f>FN33+1</f>
        <v>42365</v>
      </c>
      <c r="FO34" s="56">
        <f t="shared" si="5"/>
        <v>42365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42365</v>
      </c>
      <c r="FX34" s="56">
        <f t="shared" si="7"/>
        <v>42365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>
      <c r="B35" s="67">
        <f>B34+1</f>
        <v>42366</v>
      </c>
      <c r="C35" s="56">
        <f t="shared" si="0"/>
        <v>42366</v>
      </c>
      <c r="D35" s="68"/>
      <c r="E35" s="68"/>
      <c r="F35" s="68"/>
      <c r="G35" s="68"/>
      <c r="H35" s="69">
        <f t="shared" si="13"/>
        <v>0</v>
      </c>
      <c r="K35" s="67">
        <f>K34+1</f>
        <v>42366</v>
      </c>
      <c r="L35" s="56">
        <f t="shared" si="1"/>
        <v>42366</v>
      </c>
      <c r="M35" s="68"/>
      <c r="N35" s="68"/>
      <c r="O35" s="68"/>
      <c r="P35" s="68"/>
      <c r="Q35" s="69">
        <f t="shared" si="2"/>
        <v>0</v>
      </c>
      <c r="T35" s="67">
        <f>T34+1</f>
        <v>42366</v>
      </c>
      <c r="U35" s="56">
        <f t="shared" si="3"/>
        <v>42366</v>
      </c>
      <c r="V35" s="68"/>
      <c r="W35" s="68"/>
      <c r="X35" s="68"/>
      <c r="Y35" s="68"/>
      <c r="Z35" s="69">
        <f t="shared" si="18"/>
        <v>0</v>
      </c>
      <c r="FN35" s="67">
        <f>FN34+1</f>
        <v>42366</v>
      </c>
      <c r="FO35" s="56">
        <f t="shared" si="5"/>
        <v>42366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42366</v>
      </c>
      <c r="FX35" s="56">
        <f t="shared" si="7"/>
        <v>42366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>
      <c r="B36" s="67">
        <f>IF(MONTH($B$35+1)=MONTH($B$35),$B$35+1,"")</f>
        <v>42367</v>
      </c>
      <c r="C36" s="56">
        <f>IF(B36="","",C35+1)</f>
        <v>42367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42367</v>
      </c>
      <c r="L36" s="56">
        <f t="shared" si="1"/>
        <v>42367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42367</v>
      </c>
      <c r="U36" s="56">
        <f t="shared" si="3"/>
        <v>42367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42367</v>
      </c>
      <c r="FO36" s="56">
        <f>IF(FN36="","",FO35+1)</f>
        <v>42367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42367</v>
      </c>
      <c r="FX36" s="56">
        <f>IF(FW36="","",FX35+1)</f>
        <v>42367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>
      <c r="B37" s="67">
        <f>IF(MONTH($B$35+2)=MONTH($B$35),$B$35+2,"")</f>
        <v>42368</v>
      </c>
      <c r="C37" s="56">
        <f>IF(B37="","",C36+1)</f>
        <v>42368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42368</v>
      </c>
      <c r="L37" s="56">
        <f t="shared" si="1"/>
        <v>42368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42368</v>
      </c>
      <c r="U37" s="56">
        <f t="shared" si="3"/>
        <v>42368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42368</v>
      </c>
      <c r="FO37" s="56">
        <f>IF(FN37="","",FO36+1)</f>
        <v>42368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42368</v>
      </c>
      <c r="FX37" s="56">
        <f>IF(FW37="","",FX36+1)</f>
        <v>42368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" thickBot="1">
      <c r="B38" s="70">
        <f>IF(MONTH($B$35+3)=MONTH($B$35),$B$35+3,"")</f>
        <v>42369</v>
      </c>
      <c r="C38" s="71">
        <f>IF(B38="","",C37+1)</f>
        <v>42369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42369</v>
      </c>
      <c r="L38" s="71">
        <f t="shared" si="1"/>
        <v>42369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42369</v>
      </c>
      <c r="U38" s="71">
        <f t="shared" si="3"/>
        <v>42369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42369</v>
      </c>
      <c r="FO38" s="71">
        <f>IF(FN38="","",FO37+1)</f>
        <v>42369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42369</v>
      </c>
      <c r="FX38" s="58">
        <f>IF(FW38="","",FX37+1)</f>
        <v>42369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" thickBot="1">
      <c r="B39" s="10"/>
      <c r="C39" s="10"/>
      <c r="G39" s="13" t="s">
        <v>15</v>
      </c>
      <c r="H39" s="27">
        <f>SUM(H8:H38)</f>
        <v>0.125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0.125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20" priority="11" stopIfTrue="1">
      <formula>COUNTIF(Fériés,$B9)&gt;0</formula>
    </cfRule>
    <cfRule type="expression" dxfId="19" priority="12" stopIfTrue="1">
      <formula>WEEKDAY($B9,2)&gt;5</formula>
    </cfRule>
  </conditionalFormatting>
  <conditionalFormatting sqref="FX8:FX38">
    <cfRule type="expression" dxfId="18" priority="13" stopIfTrue="1">
      <formula>COUNTIF(Fériés,$B8)&gt;0</formula>
    </cfRule>
    <cfRule type="expression" dxfId="17" priority="14" stopIfTrue="1">
      <formula>WEEKDAY($B8,2)&gt;5</formula>
    </cfRule>
  </conditionalFormatting>
  <conditionalFormatting sqref="B8:H38">
    <cfRule type="expression" dxfId="16" priority="9" stopIfTrue="1">
      <formula>COUNTIF(Fériés,$B8)&gt;0</formula>
    </cfRule>
    <cfRule type="expression" dxfId="15" priority="10" stopIfTrue="1">
      <formula>WEEKDAY($B8,2)&gt;5</formula>
    </cfRule>
  </conditionalFormatting>
  <conditionalFormatting sqref="N9:O9">
    <cfRule type="expression" dxfId="14" priority="7" stopIfTrue="1">
      <formula>COUNTIF(Fériés,$B9)&gt;0</formula>
    </cfRule>
    <cfRule type="expression" dxfId="13" priority="8" stopIfTrue="1">
      <formula>WEEKDAY($B9,2)&gt;5</formula>
    </cfRule>
  </conditionalFormatting>
  <conditionalFormatting sqref="K8:Q38">
    <cfRule type="expression" dxfId="12" priority="5" stopIfTrue="1">
      <formula>COUNTIF(Fériés,$B8)&gt;0</formula>
    </cfRule>
    <cfRule type="expression" dxfId="11" priority="6" stopIfTrue="1">
      <formula>WEEKDAY($B8,2)&gt;5</formula>
    </cfRule>
  </conditionalFormatting>
  <conditionalFormatting sqref="T8:Z38">
    <cfRule type="expression" dxfId="10" priority="1" stopIfTrue="1">
      <formula>COUNTIF(Fériés,$B8)&gt;0</formula>
    </cfRule>
    <cfRule type="expression" dxfId="9" priority="2" stopIfTrue="1">
      <formula>WEEKDAY($B8,2)&gt;5</formula>
    </cfRule>
  </conditionalFormatting>
  <conditionalFormatting sqref="W9:X9">
    <cfRule type="expression" dxfId="8" priority="3" stopIfTrue="1">
      <formula>COUNTIF(Fériés,$B9)&gt;0</formula>
    </cfRule>
    <cfRule type="expression" dxfId="7" priority="4" stopIfTrue="1">
      <formula>WEEKDAY($B9,2)&gt;5</formula>
    </cfRule>
  </conditionalFormatting>
  <conditionalFormatting sqref="FQ9:FR9">
    <cfRule type="expression" dxfId="6" priority="19" stopIfTrue="1">
      <formula>COUNTIF(Fériés,$B9)&gt;0</formula>
    </cfRule>
    <cfRule type="expression" dxfId="5" priority="20" stopIfTrue="1">
      <formula>WEEKDAY($B9,2)&gt;5</formula>
    </cfRule>
  </conditionalFormatting>
  <conditionalFormatting sqref="FN8:FT38">
    <cfRule type="expression" dxfId="4" priority="17" stopIfTrue="1">
      <formula>COUNTIF(Fériés,$B8)&gt;0</formula>
    </cfRule>
    <cfRule type="expression" dxfId="3" priority="18" stopIfTrue="1">
      <formula>WEEKDAY($B8,2)&gt;5</formula>
    </cfRule>
  </conditionalFormatting>
  <conditionalFormatting sqref="FW8:GB38">
    <cfRule type="expression" dxfId="2" priority="15" stopIfTrue="1">
      <formula>COUNTIF(Fériés,$B8)&gt;0</formula>
    </cfRule>
    <cfRule type="expression" dxfId="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/>
  <dimension ref="B1:M21"/>
  <sheetViews>
    <sheetView workbookViewId="0">
      <selection activeCell="M3" sqref="M3"/>
    </sheetView>
  </sheetViews>
  <sheetFormatPr baseColWidth="10" defaultColWidth="12.54296875" defaultRowHeight="15.5"/>
  <cols>
    <col min="1" max="1" width="2.453125" style="16" customWidth="1"/>
    <col min="2" max="2" width="26.453125" style="16" customWidth="1"/>
    <col min="3" max="3" width="3.26953125" style="16" customWidth="1"/>
    <col min="4" max="4" width="32.81640625" style="18" customWidth="1"/>
    <col min="5" max="5" width="3.26953125" style="16" customWidth="1"/>
    <col min="6" max="6" width="17.26953125" style="16" bestFit="1" customWidth="1"/>
    <col min="7" max="10" width="12.54296875" style="16"/>
    <col min="11" max="11" width="12.81640625" style="16" hidden="1" customWidth="1"/>
    <col min="12" max="12" width="29.1796875" style="16" customWidth="1"/>
    <col min="13" max="13" width="17.453125" style="16" customWidth="1"/>
    <col min="14" max="16384" width="12.54296875" style="16"/>
  </cols>
  <sheetData>
    <row r="1" spans="2:13">
      <c r="B1" s="15"/>
      <c r="C1" s="15"/>
      <c r="D1" s="15"/>
      <c r="K1" s="17">
        <v>2000</v>
      </c>
      <c r="L1" s="16" t="s">
        <v>50</v>
      </c>
      <c r="M1" s="16" t="s">
        <v>54</v>
      </c>
    </row>
    <row r="2" spans="2:13">
      <c r="K2" s="17">
        <v>2001</v>
      </c>
      <c r="L2" s="16" t="s">
        <v>4</v>
      </c>
      <c r="M2" s="16">
        <v>151.66999999999999</v>
      </c>
    </row>
    <row r="3" spans="2:13">
      <c r="B3" s="19"/>
      <c r="C3" s="19"/>
      <c r="D3" s="20"/>
      <c r="K3" s="17">
        <v>2002</v>
      </c>
      <c r="L3" s="16" t="s">
        <v>5</v>
      </c>
    </row>
    <row r="4" spans="2:13">
      <c r="B4" s="21" t="s">
        <v>16</v>
      </c>
      <c r="C4" s="22"/>
      <c r="D4" s="23">
        <f>DATE(An,1,1)</f>
        <v>42005</v>
      </c>
      <c r="F4" s="24"/>
      <c r="K4" s="17">
        <v>2003</v>
      </c>
      <c r="L4" s="16" t="s">
        <v>6</v>
      </c>
    </row>
    <row r="5" spans="2:13">
      <c r="B5" s="21" t="s">
        <v>17</v>
      </c>
      <c r="C5" s="22"/>
      <c r="D5" s="25">
        <f>FLOOR(DATE(An,5,DAY(MINUTE(An/38)/2+56)),7)-34+7*(An=2079)</f>
        <v>42099</v>
      </c>
      <c r="F5" s="24"/>
      <c r="K5" s="17">
        <v>2004</v>
      </c>
      <c r="L5" s="16" t="s">
        <v>7</v>
      </c>
    </row>
    <row r="6" spans="2:13">
      <c r="B6" s="21" t="s">
        <v>18</v>
      </c>
      <c r="C6" s="22"/>
      <c r="D6" s="25">
        <f>D5+1</f>
        <v>42100</v>
      </c>
      <c r="F6" s="26"/>
      <c r="K6" s="17">
        <v>2005</v>
      </c>
    </row>
    <row r="7" spans="2:13">
      <c r="B7" s="21" t="s">
        <v>19</v>
      </c>
      <c r="C7" s="22"/>
      <c r="D7" s="25">
        <f>DATE(An,5,1)</f>
        <v>42125</v>
      </c>
      <c r="K7" s="17">
        <v>2006</v>
      </c>
    </row>
    <row r="8" spans="2:13">
      <c r="B8" s="21" t="s">
        <v>20</v>
      </c>
      <c r="C8" s="22"/>
      <c r="D8" s="25">
        <f>DATE(An,5,8)</f>
        <v>42132</v>
      </c>
      <c r="K8" s="17">
        <v>2007</v>
      </c>
    </row>
    <row r="9" spans="2:13">
      <c r="B9" s="21" t="s">
        <v>21</v>
      </c>
      <c r="C9" s="22"/>
      <c r="D9" s="25">
        <f>D5+39</f>
        <v>42138</v>
      </c>
      <c r="K9" s="17">
        <v>2008</v>
      </c>
    </row>
    <row r="10" spans="2:13">
      <c r="B10" s="21" t="s">
        <v>22</v>
      </c>
      <c r="C10" s="22"/>
      <c r="D10" s="23">
        <f>D5+49</f>
        <v>42148</v>
      </c>
      <c r="K10" s="17">
        <v>2009</v>
      </c>
    </row>
    <row r="11" spans="2:13">
      <c r="B11" s="21" t="s">
        <v>23</v>
      </c>
      <c r="C11" s="22"/>
      <c r="D11" s="23">
        <f>D10+1</f>
        <v>42149</v>
      </c>
      <c r="K11" s="17">
        <v>2010</v>
      </c>
    </row>
    <row r="12" spans="2:13">
      <c r="B12" s="21" t="s">
        <v>24</v>
      </c>
      <c r="C12" s="22"/>
      <c r="D12" s="23">
        <f>DATE(An,7,14)</f>
        <v>42199</v>
      </c>
      <c r="K12" s="17">
        <v>2011</v>
      </c>
    </row>
    <row r="13" spans="2:13">
      <c r="B13" s="21" t="s">
        <v>25</v>
      </c>
      <c r="C13" s="22"/>
      <c r="D13" s="23">
        <f>DATE(An,8,15)</f>
        <v>42231</v>
      </c>
      <c r="F13" s="24"/>
      <c r="K13" s="17">
        <v>2012</v>
      </c>
    </row>
    <row r="14" spans="2:13">
      <c r="B14" s="21" t="s">
        <v>26</v>
      </c>
      <c r="C14" s="22"/>
      <c r="D14" s="23">
        <f>DATE(An,11,1)</f>
        <v>42309</v>
      </c>
      <c r="K14" s="17">
        <v>2013</v>
      </c>
    </row>
    <row r="15" spans="2:13">
      <c r="B15" s="21" t="s">
        <v>27</v>
      </c>
      <c r="C15" s="22"/>
      <c r="D15" s="23">
        <f>DATE(An,11,11)</f>
        <v>42319</v>
      </c>
      <c r="K15" s="17">
        <v>2014</v>
      </c>
    </row>
    <row r="16" spans="2:13">
      <c r="B16" s="21" t="s">
        <v>28</v>
      </c>
      <c r="C16" s="22"/>
      <c r="D16" s="23">
        <f>DATE(An,12,25)</f>
        <v>42363</v>
      </c>
      <c r="K16" s="17">
        <v>2015</v>
      </c>
    </row>
    <row r="17" spans="2:4">
      <c r="B17" s="19"/>
      <c r="C17" s="19"/>
      <c r="D17" s="20"/>
    </row>
    <row r="18" spans="2:4">
      <c r="B18" s="19"/>
      <c r="C18" s="19"/>
      <c r="D18" s="20"/>
    </row>
    <row r="19" spans="2:4">
      <c r="B19" s="19"/>
      <c r="C19" s="19"/>
      <c r="D19" s="20"/>
    </row>
    <row r="20" spans="2:4">
      <c r="B20" s="19"/>
      <c r="C20" s="19"/>
      <c r="D20" s="20"/>
    </row>
    <row r="21" spans="2:4">
      <c r="B21" s="19"/>
      <c r="C21" s="19"/>
      <c r="D21" s="20"/>
    </row>
  </sheetData>
  <phoneticPr fontId="6" type="noConversion"/>
  <conditionalFormatting sqref="B4:D16">
    <cfRule type="expression" dxfId="0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Récap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Fériés</vt:lpstr>
      <vt:lpstr>An</vt:lpstr>
      <vt:lpstr>Fériés</vt:lpstr>
      <vt:lpstr>HMBase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dcterms:created xsi:type="dcterms:W3CDTF">2006-09-12T15:06:44Z</dcterms:created>
  <dcterms:modified xsi:type="dcterms:W3CDTF">2015-08-17T15:05:11Z</dcterms:modified>
</cp:coreProperties>
</file>