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DT" sheetId="1" r:id="rId1"/>
    <sheet name="Récap" sheetId="2" r:id="rId2"/>
  </sheets>
  <calcPr calcId="124519" iterateCount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a="1"/>
  <c r="P4" s="1"/>
  <c r="P5" a="1"/>
  <c r="P5" s="1"/>
  <c r="P6" a="1"/>
  <c r="P6" s="1"/>
  <c r="P7" a="1"/>
  <c r="P7" s="1"/>
  <c r="P8" a="1"/>
  <c r="P8" s="1"/>
  <c r="P9" a="1"/>
  <c r="P9" s="1"/>
  <c r="P10" a="1"/>
  <c r="P10" s="1"/>
  <c r="P11" a="1"/>
  <c r="P11" s="1"/>
  <c r="P12" a="1"/>
  <c r="P12" s="1"/>
  <c r="P13" a="1"/>
  <c r="P13" s="1"/>
  <c r="P14" a="1"/>
  <c r="P14" s="1"/>
  <c r="P15" a="1"/>
  <c r="P15" s="1"/>
  <c r="P16" a="1"/>
  <c r="P16" s="1"/>
  <c r="P17" a="1"/>
  <c r="P17" s="1"/>
  <c r="P3" a="1"/>
  <c r="P3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N8" l="1" a="1"/>
  <c r="N8" s="1"/>
  <c r="N10" a="1"/>
  <c r="N10" s="1"/>
  <c r="N12" a="1"/>
  <c r="N12" s="1"/>
  <c r="N14" a="1"/>
  <c r="N14" s="1"/>
  <c r="N16" a="1"/>
  <c r="N16" s="1"/>
  <c r="N6" a="1"/>
  <c r="N6" s="1"/>
  <c r="N5" a="1"/>
  <c r="N5" s="1"/>
  <c r="N3" a="1"/>
  <c r="N3" s="1"/>
  <c r="N9" a="1"/>
  <c r="N9" s="1"/>
  <c r="N11" a="1"/>
  <c r="N11" s="1"/>
  <c r="N13" a="1"/>
  <c r="N13" s="1"/>
  <c r="N15" a="1"/>
  <c r="N15" s="1"/>
  <c r="N17" a="1"/>
  <c r="N17" s="1"/>
  <c r="N7" a="1"/>
  <c r="N7" s="1"/>
  <c r="N4" a="1"/>
  <c r="N4" s="1"/>
  <c r="A6"/>
  <c r="A7"/>
  <c r="A8"/>
  <c r="A9"/>
  <c r="A10" s="1"/>
  <c r="A11" s="1"/>
  <c r="A12" s="1"/>
  <c r="A13" s="1"/>
  <c r="A14" s="1"/>
  <c r="A15" s="1"/>
  <c r="A16" s="1"/>
  <c r="A17" s="1"/>
  <c r="A18" s="1"/>
  <c r="A5"/>
  <c r="J18"/>
  <c r="J17"/>
  <c r="J16"/>
  <c r="J15"/>
  <c r="J14"/>
  <c r="J13"/>
  <c r="J12"/>
  <c r="J11"/>
  <c r="J10"/>
  <c r="J9"/>
  <c r="J8"/>
  <c r="J7"/>
  <c r="J6"/>
  <c r="J5"/>
  <c r="J4"/>
  <c r="O17" l="1"/>
  <c r="M17"/>
  <c r="O13"/>
  <c r="M13"/>
  <c r="O9"/>
  <c r="M9"/>
  <c r="O5"/>
  <c r="M5"/>
  <c r="O16"/>
  <c r="M16"/>
  <c r="O12"/>
  <c r="M12"/>
  <c r="O8"/>
  <c r="M8"/>
  <c r="O4"/>
  <c r="M4"/>
  <c r="O7"/>
  <c r="M7"/>
  <c r="O15"/>
  <c r="M15"/>
  <c r="O11"/>
  <c r="M11"/>
  <c r="O6"/>
  <c r="M6"/>
  <c r="O14"/>
  <c r="M14"/>
  <c r="O10"/>
  <c r="M10"/>
  <c r="O3"/>
  <c r="M3"/>
</calcChain>
</file>

<file path=xl/sharedStrings.xml><?xml version="1.0" encoding="utf-8"?>
<sst xmlns="http://schemas.openxmlformats.org/spreadsheetml/2006/main" count="82" uniqueCount="36">
  <si>
    <t>#AJ1</t>
  </si>
  <si>
    <t>#AJ2</t>
  </si>
  <si>
    <t>#AJ3</t>
  </si>
  <si>
    <t>#AJ4</t>
  </si>
  <si>
    <t>#AJ5</t>
  </si>
  <si>
    <t>#AJ6</t>
  </si>
  <si>
    <t>TEST 1</t>
  </si>
  <si>
    <t>TEST 2</t>
  </si>
  <si>
    <t>TEST 3</t>
  </si>
  <si>
    <t>TEST 4</t>
  </si>
  <si>
    <t>Ref 1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</si>
  <si>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</si>
  <si>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</si>
  <si>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</si>
  <si>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</si>
  <si>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</si>
  <si>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</si>
  <si>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</si>
  <si>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</si>
  <si>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</si>
  <si>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</si>
  <si>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</si>
  <si>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Valeur 1</t>
  </si>
  <si>
    <t>Ajustement A</t>
  </si>
  <si>
    <t>Ajustement B</t>
  </si>
  <si>
    <t xml:space="preserve">Ajustement C </t>
  </si>
  <si>
    <t>Ajustement D</t>
  </si>
  <si>
    <t>Ajustement E</t>
  </si>
  <si>
    <t xml:space="preserve">Ajustement F </t>
  </si>
  <si>
    <t xml:space="preserve">Valeur finale </t>
  </si>
  <si>
    <t xml:space="preserve">Ajustement </t>
  </si>
  <si>
    <t>Nom Ref</t>
  </si>
  <si>
    <t xml:space="preserve">Ref </t>
  </si>
  <si>
    <t>Valeur</t>
  </si>
  <si>
    <t>AJ</t>
  </si>
  <si>
    <t xml:space="preserve">recap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</si>
</sst>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4" fillId="0" borderId="0" xfId="0" applyFont="1" applyFill="1"/>
    <xf numFmtId="0" fontId="5" fillId="0" borderId="0" xfId="0" applyFont="1" applyFill="1"/>
    <xf numFmtId="4" fontId="5" fillId="0" borderId="0" xfId="0" applyNumberFormat="1" applyFont="1" applyFill="1"/>
    <xf numFmtId="0" fontId="1" fillId="0" borderId="1" xfId="0" applyFont="1" applyBorder="1"/>
    <xf numFmtId="0" fontId="0" fillId="0" borderId="1" xfId="0" applyBorder="1"/>
    <xf numFmtId="4" fontId="0" fillId="0" borderId="1" xfId="0" applyNumberFormat="1" applyBorder="1"/>
    <xf numFmtId="0" fontId="6" fillId="0" borderId="2" xfId="1" applyFont="1" applyFill="1" applyBorder="1" applyAlignment="1">
      <alignment horizontal="center"/>
    </xf>
    <xf numFmtId="0" fontId="7" fillId="0" borderId="1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Border="1"/>
    <xf numFmtId="4" fontId="2" fillId="0" borderId="1" xfId="0" applyNumberFormat="1" applyFont="1" applyBorder="1"/>
    <xf numFmtId="0" fontId="2" fillId="2" borderId="1" xfId="0" applyFont="1" applyFill="1" applyBorder="1"/>
    <xf numFmtId="4" fontId="0" fillId="3" borderId="1" xfId="0" applyNumberFormat="1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</cellXfs>
  <cellStyles count="2">
    <cellStyle name="Normal" xfId="0" builtinId="0"/>
    <cellStyle name="Normal 2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8"/>
  <sheetViews>
    <sheetView showGridLines="0" tabSelected="1" topLeftCell="B1" workbookViewId="0">
      <selection activeCell="O21" sqref="O21"/>
    </sheetView>
  </sheetViews>
  <sheetFormatPr baseColWidth="10" defaultRowHeight="14.5"/>
  <cols>
    <col min="1" max="1" width="0" hidden="1" customWidth="1"/>
    <col min="2" max="3" width="10.90625" customWidth="1"/>
    <col min="12" max="12" width="15.08984375" customWidth="1"/>
    <col min="15" max="15" width="11.7265625" customWidth="1"/>
  </cols>
  <sheetData>
    <row r="1" spans="1:16">
      <c r="A1" s="1"/>
      <c r="B1" s="1"/>
      <c r="C1" s="1"/>
      <c r="D1" s="1"/>
      <c r="E1" s="1"/>
      <c r="F1" s="1"/>
      <c r="G1" s="1"/>
      <c r="H1" s="1"/>
      <c r="I1" s="1"/>
      <c r="J1" s="1"/>
      <c r="L1" t="s">
        <v>35</v>
      </c>
    </row>
    <row r="2" spans="1:16">
      <c r="A2" s="2"/>
      <c r="B2" s="2"/>
      <c r="C2" s="2"/>
      <c r="D2" s="7" t="s">
        <v>0</v>
      </c>
      <c r="E2" s="7" t="s">
        <v>1</v>
      </c>
      <c r="F2" s="7" t="s">
        <v>2</v>
      </c>
      <c r="G2" s="7" t="s">
        <v>3</v>
      </c>
      <c r="H2" s="7" t="s">
        <v>4</v>
      </c>
      <c r="I2" s="7" t="s">
        <v>5</v>
      </c>
      <c r="J2" s="3"/>
    </row>
    <row r="3" spans="1:16">
      <c r="A3" s="8" t="s">
        <v>10</v>
      </c>
      <c r="B3" s="8" t="s">
        <v>31</v>
      </c>
      <c r="C3" s="8" t="s">
        <v>22</v>
      </c>
      <c r="D3" s="9" t="s">
        <v>23</v>
      </c>
      <c r="E3" s="9" t="s">
        <v>24</v>
      </c>
      <c r="F3" s="9" t="s">
        <v>25</v>
      </c>
      <c r="G3" s="9" t="s">
        <v>26</v>
      </c>
      <c r="H3" s="9" t="s">
        <v>27</v>
      </c>
      <c r="I3" s="9" t="s">
        <v>28</v>
      </c>
      <c r="J3" s="8" t="s">
        <v>29</v>
      </c>
      <c r="L3" s="13" t="str">
        <f t="array" ref="L3">INDEX(D$3:I$3,SMALL(IF($D$4:$I$18&lt;&gt;"",COLUMN($D:$I)-3,""),ROW($A1)))</f>
        <v>Ajustement A</v>
      </c>
      <c r="M3" s="14" t="str">
        <f ca="1">SUBSTITUTE(N3,"TEST","")</f>
        <v xml:space="preserve"> 5</v>
      </c>
      <c r="N3" s="15" t="str">
        <f t="array" aca="1" ref="N3" ca="1">INDEX(B$4:B$18,SMALL(IF(OFFSET($C$4:$C$18,,MATCH(L3,$D$3:$I$3,0),)&lt;&gt;"",ROW(B$4:B$18)-3,""),COUNTIF(L$3:L3,L3)))</f>
        <v>TEST 5</v>
      </c>
      <c r="O3" s="15">
        <f ca="1">SUMPRODUCT((D$3:I$3=$L3)*(B$4:B$18=$N3)*(D$4:I$18))</f>
        <v>-20000</v>
      </c>
      <c r="P3" s="13" t="str">
        <f t="array" ref="P3">INDEX(D$2:I$2,SMALL(IF($D$4:$I$18&lt;&gt;"",COLUMN($D:$I)-3,""),ROW($A1)))</f>
        <v>#AJ1</v>
      </c>
    </row>
    <row r="4" spans="1:16">
      <c r="A4" s="10">
        <v>1</v>
      </c>
      <c r="B4" s="10" t="s">
        <v>6</v>
      </c>
      <c r="C4" s="11">
        <v>447425.05</v>
      </c>
      <c r="D4" s="12"/>
      <c r="E4" s="12"/>
      <c r="F4" s="12">
        <v>100</v>
      </c>
      <c r="G4" s="12"/>
      <c r="H4" s="12"/>
      <c r="I4" s="12">
        <v>-700</v>
      </c>
      <c r="J4" s="11">
        <f>+SUM(C4:I4)</f>
        <v>446825.05</v>
      </c>
      <c r="L4" s="13" t="str">
        <f t="array" ref="L4">INDEX(D$3:I$3,SMALL(IF(D$4:I$18&lt;&gt;"",COLUMN(D:I)-3,""),ROW(A2)))</f>
        <v>Ajustement A</v>
      </c>
      <c r="M4" s="14" t="str">
        <f t="shared" ref="M4:M17" ca="1" si="0">SUBSTITUTE(N4,"TEST","")</f>
        <v xml:space="preserve"> 6</v>
      </c>
      <c r="N4" s="15" t="str">
        <f t="array" aca="1" ref="N4" ca="1">INDEX(B$4:B$18,SMALL(IF(OFFSET($C$4:$C$18,,MATCH(L4,$D$3:$I$3,0),)&lt;&gt;"",ROW(B$4:B$18)-3,""),COUNTIF(L$3:L4,L4)))</f>
        <v>TEST 6</v>
      </c>
      <c r="O4" s="15">
        <f t="shared" ref="O4:O17" ca="1" si="1">SUMPRODUCT((D$3:I$3=$L4)*(B$4:B$18=$N4)*(D$4:I$18))</f>
        <v>20000</v>
      </c>
      <c r="P4" s="13" t="str">
        <f t="array" ref="P4">INDEX(D$2:I$2,SMALL(IF($D$4:$I$18&lt;&gt;"",COLUMN($D:$I)-3,""),ROW($A2)))</f>
        <v>#AJ1</v>
      </c>
    </row>
    <row r="5" spans="1:16">
      <c r="A5" s="10">
        <f>+A4+1</f>
        <v>2</v>
      </c>
      <c r="B5" s="10" t="s">
        <v>7</v>
      </c>
      <c r="C5" s="11">
        <v>106278.15</v>
      </c>
      <c r="D5" s="12"/>
      <c r="E5" s="12">
        <v>500</v>
      </c>
      <c r="F5" s="12">
        <v>200</v>
      </c>
      <c r="G5" s="12"/>
      <c r="H5" s="12"/>
      <c r="I5" s="12"/>
      <c r="J5" s="11">
        <f t="shared" ref="J5:J18" si="2">+SUM(C5:I5)</f>
        <v>106978.15</v>
      </c>
      <c r="L5" s="13" t="str">
        <f t="array" ref="L5">INDEX(D$3:I$3,SMALL(IF(D$4:I$18&lt;&gt;"",COLUMN(D:I)-3,""),ROW(A3)))</f>
        <v>Ajustement B</v>
      </c>
      <c r="M5" s="14" t="str">
        <f t="shared" ca="1" si="0"/>
        <v xml:space="preserve"> 2</v>
      </c>
      <c r="N5" s="15" t="str">
        <f t="array" aca="1" ref="N5" ca="1">INDEX(B$4:B$18,SMALL(IF(OFFSET($C$4:$C$18,,MATCH(L5,$D$3:$I$3,0),)&lt;&gt;"",ROW(B$4:B$18)-3,""),COUNTIF(L$3:L5,L5)))</f>
        <v>TEST 2</v>
      </c>
      <c r="O5" s="15">
        <f t="shared" ca="1" si="1"/>
        <v>500</v>
      </c>
      <c r="P5" s="13" t="str">
        <f t="array" ref="P5">INDEX(D$2:I$2,SMALL(IF($D$4:$I$18&lt;&gt;"",COLUMN($D:$I)-3,""),ROW($A3)))</f>
        <v>#AJ2</v>
      </c>
    </row>
    <row r="6" spans="1:16">
      <c r="A6" s="10">
        <f t="shared" ref="A6:A18" si="3">+A5+1</f>
        <v>3</v>
      </c>
      <c r="B6" s="10" t="s">
        <v>8</v>
      </c>
      <c r="C6" s="11">
        <v>3288.63</v>
      </c>
      <c r="D6" s="12"/>
      <c r="E6" s="12">
        <v>10000</v>
      </c>
      <c r="F6" s="12">
        <v>400</v>
      </c>
      <c r="G6" s="12"/>
      <c r="H6" s="12">
        <v>25000</v>
      </c>
      <c r="I6" s="12"/>
      <c r="J6" s="11">
        <f t="shared" si="2"/>
        <v>38688.630000000005</v>
      </c>
      <c r="L6" s="13" t="str">
        <f t="array" ref="L6">INDEX(D$3:I$3,SMALL(IF(D$4:I$18&lt;&gt;"",COLUMN(D:I)-3,""),ROW(A4)))</f>
        <v>Ajustement B</v>
      </c>
      <c r="M6" s="14" t="str">
        <f t="shared" ca="1" si="0"/>
        <v xml:space="preserve"> 3</v>
      </c>
      <c r="N6" s="15" t="str">
        <f t="array" aca="1" ref="N6" ca="1">INDEX(B$4:B$18,SMALL(IF(OFFSET($C$4:$C$18,,MATCH(L6,$D$3:$I$3,0),)&lt;&gt;"",ROW(B$4:B$18)-3,""),COUNTIF(L$3:L6,L6)))</f>
        <v>TEST 3</v>
      </c>
      <c r="O6" s="15">
        <f t="shared" ca="1" si="1"/>
        <v>10000</v>
      </c>
      <c r="P6" s="13" t="str">
        <f t="array" ref="P6">INDEX(D$2:I$2,SMALL(IF($D$4:$I$18&lt;&gt;"",COLUMN($D:$I)-3,""),ROW($A4)))</f>
        <v>#AJ2</v>
      </c>
    </row>
    <row r="7" spans="1:16">
      <c r="A7" s="10">
        <f t="shared" si="3"/>
        <v>4</v>
      </c>
      <c r="B7" s="10" t="s">
        <v>9</v>
      </c>
      <c r="C7" s="11">
        <v>7095.99</v>
      </c>
      <c r="D7" s="12"/>
      <c r="E7" s="12"/>
      <c r="F7" s="12">
        <v>-700</v>
      </c>
      <c r="G7" s="12"/>
      <c r="H7" s="12"/>
      <c r="I7" s="12"/>
      <c r="J7" s="11">
        <f t="shared" si="2"/>
        <v>6395.99</v>
      </c>
      <c r="L7" s="13" t="str">
        <f t="array" ref="L7">INDEX(D$3:I$3,SMALL(IF(D$4:I$18&lt;&gt;"",COLUMN(D:I)-3,""),ROW(A5)))</f>
        <v>Ajustement B</v>
      </c>
      <c r="M7" s="14" t="str">
        <f t="shared" ca="1" si="0"/>
        <v xml:space="preserve"> 9</v>
      </c>
      <c r="N7" s="15" t="str">
        <f t="array" aca="1" ref="N7" ca="1">INDEX(B$4:B$18,SMALL(IF(OFFSET($C$4:$C$18,,MATCH(L7,$D$3:$I$3,0),)&lt;&gt;"",ROW(B$4:B$18)-3,""),COUNTIF(L$3:L7,L7)))</f>
        <v>TEST 9</v>
      </c>
      <c r="O7" s="15">
        <f t="shared" ca="1" si="1"/>
        <v>-10500</v>
      </c>
      <c r="P7" s="13" t="str">
        <f t="array" ref="P7">INDEX(D$2:I$2,SMALL(IF($D$4:$I$18&lt;&gt;"",COLUMN($D:$I)-3,""),ROW($A5)))</f>
        <v>#AJ2</v>
      </c>
    </row>
    <row r="8" spans="1:16">
      <c r="A8" s="10">
        <f t="shared" si="3"/>
        <v>5</v>
      </c>
      <c r="B8" s="10" t="s">
        <v>11</v>
      </c>
      <c r="C8" s="11">
        <v>67181.649999999994</v>
      </c>
      <c r="D8" s="12">
        <v>-20000</v>
      </c>
      <c r="E8" s="12"/>
      <c r="F8" s="12"/>
      <c r="G8" s="12"/>
      <c r="H8" s="12"/>
      <c r="I8" s="12"/>
      <c r="J8" s="11">
        <f t="shared" si="2"/>
        <v>47181.649999999994</v>
      </c>
      <c r="L8" s="13" t="str">
        <f t="array" ref="L8">INDEX(D$3:I$3,SMALL(IF(D$4:I$18&lt;&gt;"",COLUMN(D:I)-3,""),ROW(A6)))</f>
        <v xml:space="preserve">Ajustement C </v>
      </c>
      <c r="M8" s="14" t="str">
        <f t="shared" ca="1" si="0"/>
        <v xml:space="preserve"> 1</v>
      </c>
      <c r="N8" s="15" t="str">
        <f t="array" aca="1" ref="N8" ca="1">INDEX(B$4:B$18,SMALL(IF(OFFSET($C$4:$C$18,,MATCH(L8,$D$3:$I$3,0),)&lt;&gt;"",ROW(B$4:B$18)-3,""),COUNTIF(L$3:L8,L8)))</f>
        <v>TEST 1</v>
      </c>
      <c r="O8" s="15">
        <f t="shared" ca="1" si="1"/>
        <v>100</v>
      </c>
      <c r="P8" s="13" t="str">
        <f t="array" ref="P8">INDEX(D$2:I$2,SMALL(IF($D$4:$I$18&lt;&gt;"",COLUMN($D:$I)-3,""),ROW($A6)))</f>
        <v>#AJ3</v>
      </c>
    </row>
    <row r="9" spans="1:16">
      <c r="A9" s="10">
        <f t="shared" si="3"/>
        <v>6</v>
      </c>
      <c r="B9" s="10" t="s">
        <v>12</v>
      </c>
      <c r="C9" s="11">
        <v>285594.29000000004</v>
      </c>
      <c r="D9" s="12">
        <v>20000</v>
      </c>
      <c r="E9" s="12"/>
      <c r="F9" s="12"/>
      <c r="G9" s="12">
        <v>12000</v>
      </c>
      <c r="H9" s="12"/>
      <c r="I9" s="12"/>
      <c r="J9" s="11">
        <f t="shared" si="2"/>
        <v>317594.29000000004</v>
      </c>
      <c r="L9" s="13" t="str">
        <f t="array" ref="L9">INDEX(D$3:I$3,SMALL(IF(D$4:I$18&lt;&gt;"",COLUMN(D:I)-3,""),ROW(A7)))</f>
        <v xml:space="preserve">Ajustement C </v>
      </c>
      <c r="M9" s="14" t="str">
        <f t="shared" ca="1" si="0"/>
        <v xml:space="preserve"> 2</v>
      </c>
      <c r="N9" s="15" t="str">
        <f t="array" aca="1" ref="N9" ca="1">INDEX(B$4:B$18,SMALL(IF(OFFSET($C$4:$C$18,,MATCH(L9,$D$3:$I$3,0),)&lt;&gt;"",ROW(B$4:B$18)-3,""),COUNTIF(L$3:L9,L9)))</f>
        <v>TEST 2</v>
      </c>
      <c r="O9" s="15">
        <f t="shared" ca="1" si="1"/>
        <v>200</v>
      </c>
      <c r="P9" s="13" t="str">
        <f t="array" ref="P9">INDEX(D$2:I$2,SMALL(IF($D$4:$I$18&lt;&gt;"",COLUMN($D:$I)-3,""),ROW($A7)))</f>
        <v>#AJ3</v>
      </c>
    </row>
    <row r="10" spans="1:16">
      <c r="A10" s="10">
        <f t="shared" si="3"/>
        <v>7</v>
      </c>
      <c r="B10" s="10" t="s">
        <v>13</v>
      </c>
      <c r="C10" s="11">
        <v>-143.96999999999935</v>
      </c>
      <c r="D10" s="12"/>
      <c r="E10" s="12"/>
      <c r="F10" s="12"/>
      <c r="G10" s="12"/>
      <c r="H10" s="12"/>
      <c r="I10" s="12"/>
      <c r="J10" s="11">
        <f t="shared" si="2"/>
        <v>-143.96999999999935</v>
      </c>
      <c r="L10" s="13" t="str">
        <f t="array" ref="L10">INDEX(D$3:I$3,SMALL(IF(D$4:I$18&lt;&gt;"",COLUMN(D:I)-3,""),ROW(A8)))</f>
        <v xml:space="preserve">Ajustement C </v>
      </c>
      <c r="M10" s="14" t="str">
        <f t="shared" ca="1" si="0"/>
        <v xml:space="preserve"> 3</v>
      </c>
      <c r="N10" s="15" t="str">
        <f t="array" aca="1" ref="N10" ca="1">INDEX(B$4:B$18,SMALL(IF(OFFSET($C$4:$C$18,,MATCH(L10,$D$3:$I$3,0),)&lt;&gt;"",ROW(B$4:B$18)-3,""),COUNTIF(L$3:L10,L10)))</f>
        <v>TEST 3</v>
      </c>
      <c r="O10" s="15">
        <f t="shared" ca="1" si="1"/>
        <v>400</v>
      </c>
      <c r="P10" s="13" t="str">
        <f t="array" ref="P10">INDEX(D$2:I$2,SMALL(IF($D$4:$I$18&lt;&gt;"",COLUMN($D:$I)-3,""),ROW($A8)))</f>
        <v>#AJ3</v>
      </c>
    </row>
    <row r="11" spans="1:16">
      <c r="A11" s="10">
        <f t="shared" si="3"/>
        <v>8</v>
      </c>
      <c r="B11" s="10" t="s">
        <v>14</v>
      </c>
      <c r="C11" s="11">
        <v>-7276.6100000000024</v>
      </c>
      <c r="D11" s="12"/>
      <c r="E11" s="12"/>
      <c r="F11" s="12"/>
      <c r="G11" s="12"/>
      <c r="H11" s="12">
        <v>-25000</v>
      </c>
      <c r="I11" s="12"/>
      <c r="J11" s="11">
        <f t="shared" si="2"/>
        <v>-32276.61</v>
      </c>
      <c r="L11" s="13" t="str">
        <f t="array" ref="L11">INDEX(D$3:I$3,SMALL(IF(D$4:I$18&lt;&gt;"",COLUMN(D:I)-3,""),ROW(A9)))</f>
        <v xml:space="preserve">Ajustement C </v>
      </c>
      <c r="M11" s="14" t="str">
        <f t="shared" ca="1" si="0"/>
        <v xml:space="preserve"> 4</v>
      </c>
      <c r="N11" s="15" t="str">
        <f t="array" aca="1" ref="N11" ca="1">INDEX(B$4:B$18,SMALL(IF(OFFSET($C$4:$C$18,,MATCH(L11,$D$3:$I$3,0),)&lt;&gt;"",ROW(B$4:B$18)-3,""),COUNTIF(L$3:L11,L11)))</f>
        <v>TEST 4</v>
      </c>
      <c r="O11" s="15">
        <f t="shared" ca="1" si="1"/>
        <v>-700</v>
      </c>
      <c r="P11" s="13" t="str">
        <f t="array" ref="P11">INDEX(D$2:I$2,SMALL(IF($D$4:$I$18&lt;&gt;"",COLUMN($D:$I)-3,""),ROW($A9)))</f>
        <v>#AJ3</v>
      </c>
    </row>
    <row r="12" spans="1:16">
      <c r="A12" s="10">
        <f t="shared" si="3"/>
        <v>9</v>
      </c>
      <c r="B12" s="10" t="s">
        <v>15</v>
      </c>
      <c r="C12" s="11">
        <v>7.2759576141834259E-12</v>
      </c>
      <c r="D12" s="12"/>
      <c r="E12" s="12">
        <v>-10500</v>
      </c>
      <c r="F12" s="12"/>
      <c r="G12" s="12"/>
      <c r="H12" s="12"/>
      <c r="I12" s="12"/>
      <c r="J12" s="11">
        <f t="shared" si="2"/>
        <v>-10499.999999999993</v>
      </c>
      <c r="L12" s="13" t="str">
        <f t="array" ref="L12">INDEX(D$3:I$3,SMALL(IF(D$4:I$18&lt;&gt;"",COLUMN(D:I)-3,""),ROW(A10)))</f>
        <v>Ajustement D</v>
      </c>
      <c r="M12" s="14" t="str">
        <f t="shared" ca="1" si="0"/>
        <v xml:space="preserve"> 6</v>
      </c>
      <c r="N12" s="15" t="str">
        <f t="array" aca="1" ref="N12" ca="1">INDEX(B$4:B$18,SMALL(IF(OFFSET($C$4:$C$18,,MATCH(L12,$D$3:$I$3,0),)&lt;&gt;"",ROW(B$4:B$18)-3,""),COUNTIF(L$3:L12,L12)))</f>
        <v>TEST 6</v>
      </c>
      <c r="O12" s="15">
        <f t="shared" ca="1" si="1"/>
        <v>12000</v>
      </c>
      <c r="P12" s="13" t="str">
        <f t="array" ref="P12">INDEX(D$2:I$2,SMALL(IF($D$4:$I$18&lt;&gt;"",COLUMN($D:$I)-3,""),ROW($A10)))</f>
        <v>#AJ4</v>
      </c>
    </row>
    <row r="13" spans="1:16">
      <c r="A13" s="10">
        <f t="shared" si="3"/>
        <v>10</v>
      </c>
      <c r="B13" s="10" t="s">
        <v>16</v>
      </c>
      <c r="C13" s="11">
        <v>94500.46</v>
      </c>
      <c r="D13" s="12"/>
      <c r="E13" s="12"/>
      <c r="F13" s="12"/>
      <c r="G13" s="12">
        <v>-12000</v>
      </c>
      <c r="H13" s="12"/>
      <c r="I13" s="12"/>
      <c r="J13" s="11">
        <f t="shared" si="2"/>
        <v>82500.460000000006</v>
      </c>
      <c r="L13" s="13" t="str">
        <f t="array" ref="L13">INDEX(D$3:I$3,SMALL(IF(D$4:I$18&lt;&gt;"",COLUMN(D:I)-3,""),ROW(A11)))</f>
        <v>Ajustement D</v>
      </c>
      <c r="M13" s="14" t="str">
        <f t="shared" ca="1" si="0"/>
        <v xml:space="preserve"> 10</v>
      </c>
      <c r="N13" s="15" t="str">
        <f t="array" aca="1" ref="N13" ca="1">INDEX(B$4:B$18,SMALL(IF(OFFSET($C$4:$C$18,,MATCH(L13,$D$3:$I$3,0),)&lt;&gt;"",ROW(B$4:B$18)-3,""),COUNTIF(L$3:L13,L13)))</f>
        <v>TEST 10</v>
      </c>
      <c r="O13" s="15">
        <f t="shared" ca="1" si="1"/>
        <v>-12000</v>
      </c>
      <c r="P13" s="13" t="str">
        <f t="array" ref="P13">INDEX(D$2:I$2,SMALL(IF($D$4:$I$18&lt;&gt;"",COLUMN($D:$I)-3,""),ROW($A11)))</f>
        <v>#AJ4</v>
      </c>
    </row>
    <row r="14" spans="1:16">
      <c r="A14" s="10">
        <f t="shared" si="3"/>
        <v>11</v>
      </c>
      <c r="B14" s="10" t="s">
        <v>17</v>
      </c>
      <c r="C14" s="11">
        <v>-2763.7599999999984</v>
      </c>
      <c r="D14" s="12"/>
      <c r="E14" s="12"/>
      <c r="F14" s="12"/>
      <c r="G14" s="12"/>
      <c r="H14" s="12"/>
      <c r="I14" s="12"/>
      <c r="J14" s="11">
        <f t="shared" si="2"/>
        <v>-2763.7599999999984</v>
      </c>
      <c r="L14" s="13" t="str">
        <f t="array" ref="L14">INDEX(D$3:I$3,SMALL(IF(D$4:I$18&lt;&gt;"",COLUMN(D:I)-3,""),ROW(A12)))</f>
        <v>Ajustement E</v>
      </c>
      <c r="M14" s="14" t="str">
        <f t="shared" ca="1" si="0"/>
        <v xml:space="preserve"> 3</v>
      </c>
      <c r="N14" s="15" t="str">
        <f t="array" aca="1" ref="N14" ca="1">INDEX(B$4:B$18,SMALL(IF(OFFSET($C$4:$C$18,,MATCH(L14,$D$3:$I$3,0),)&lt;&gt;"",ROW(B$4:B$18)-3,""),COUNTIF(L$3:L14,L14)))</f>
        <v>TEST 3</v>
      </c>
      <c r="O14" s="15">
        <f t="shared" ca="1" si="1"/>
        <v>25000</v>
      </c>
      <c r="P14" s="13" t="str">
        <f t="array" ref="P14">INDEX(D$2:I$2,SMALL(IF($D$4:$I$18&lt;&gt;"",COLUMN($D:$I)-3,""),ROW($A12)))</f>
        <v>#AJ5</v>
      </c>
    </row>
    <row r="15" spans="1:16">
      <c r="A15" s="10">
        <f t="shared" si="3"/>
        <v>12</v>
      </c>
      <c r="B15" s="10" t="s">
        <v>18</v>
      </c>
      <c r="C15" s="11">
        <v>-113730.29000000001</v>
      </c>
      <c r="D15" s="12"/>
      <c r="E15" s="12"/>
      <c r="F15" s="12"/>
      <c r="G15" s="12"/>
      <c r="H15" s="12"/>
      <c r="I15" s="12">
        <v>700</v>
      </c>
      <c r="J15" s="11">
        <f t="shared" si="2"/>
        <v>-113030.29000000001</v>
      </c>
      <c r="L15" s="13" t="str">
        <f t="array" ref="L15">INDEX(D$3:I$3,SMALL(IF(D$4:I$18&lt;&gt;"",COLUMN(D:I)-3,""),ROW(A13)))</f>
        <v>Ajustement E</v>
      </c>
      <c r="M15" s="14" t="str">
        <f t="shared" ca="1" si="0"/>
        <v xml:space="preserve"> 8</v>
      </c>
      <c r="N15" s="15" t="str">
        <f t="array" aca="1" ref="N15" ca="1">INDEX(B$4:B$18,SMALL(IF(OFFSET($C$4:$C$18,,MATCH(L15,$D$3:$I$3,0),)&lt;&gt;"",ROW(B$4:B$18)-3,""),COUNTIF(L$3:L15,L15)))</f>
        <v>TEST 8</v>
      </c>
      <c r="O15" s="15">
        <f t="shared" ca="1" si="1"/>
        <v>-25000</v>
      </c>
      <c r="P15" s="13" t="str">
        <f t="array" ref="P15">INDEX(D$2:I$2,SMALL(IF($D$4:$I$18&lt;&gt;"",COLUMN($D:$I)-3,""),ROW($A13)))</f>
        <v>#AJ5</v>
      </c>
    </row>
    <row r="16" spans="1:16">
      <c r="A16" s="10">
        <f t="shared" si="3"/>
        <v>13</v>
      </c>
      <c r="B16" s="10" t="s">
        <v>19</v>
      </c>
      <c r="C16" s="11">
        <v>-4462.41</v>
      </c>
      <c r="D16" s="12"/>
      <c r="E16" s="12"/>
      <c r="F16" s="12"/>
      <c r="G16" s="12"/>
      <c r="H16" s="12"/>
      <c r="I16" s="12"/>
      <c r="J16" s="11">
        <f t="shared" si="2"/>
        <v>-4462.41</v>
      </c>
      <c r="L16" s="13" t="str">
        <f t="array" ref="L16">INDEX(D$3:I$3,SMALL(IF(D$4:I$18&lt;&gt;"",COLUMN(D:I)-3,""),ROW(A14)))</f>
        <v xml:space="preserve">Ajustement F </v>
      </c>
      <c r="M16" s="14" t="str">
        <f t="shared" ca="1" si="0"/>
        <v xml:space="preserve"> 1</v>
      </c>
      <c r="N16" s="15" t="str">
        <f t="array" aca="1" ref="N16" ca="1">INDEX(B$4:B$18,SMALL(IF(OFFSET($C$4:$C$18,,MATCH(L16,$D$3:$I$3,0),)&lt;&gt;"",ROW(B$4:B$18)-3,""),COUNTIF(L$3:L16,L16)))</f>
        <v>TEST 1</v>
      </c>
      <c r="O16" s="15">
        <f t="shared" ca="1" si="1"/>
        <v>-700</v>
      </c>
      <c r="P16" s="13" t="str">
        <f t="array" ref="P16">INDEX(D$2:I$2,SMALL(IF($D$4:$I$18&lt;&gt;"",COLUMN($D:$I)-3,""),ROW($A14)))</f>
        <v>#AJ6</v>
      </c>
    </row>
    <row r="17" spans="1:16">
      <c r="A17" s="10">
        <f t="shared" si="3"/>
        <v>14</v>
      </c>
      <c r="B17" s="10" t="s">
        <v>20</v>
      </c>
      <c r="C17" s="11">
        <v>-259222.95</v>
      </c>
      <c r="D17" s="12"/>
      <c r="E17" s="12"/>
      <c r="F17" s="12"/>
      <c r="G17" s="12"/>
      <c r="H17" s="12"/>
      <c r="I17" s="12"/>
      <c r="J17" s="11">
        <f t="shared" si="2"/>
        <v>-259222.95</v>
      </c>
      <c r="L17" s="13" t="str">
        <f t="array" ref="L17">INDEX(D$3:I$3,SMALL(IF(D$4:I$18&lt;&gt;"",COLUMN(D:I)-3,""),ROW(A15)))</f>
        <v xml:space="preserve">Ajustement F </v>
      </c>
      <c r="M17" s="14" t="str">
        <f t="shared" ca="1" si="0"/>
        <v xml:space="preserve"> 12</v>
      </c>
      <c r="N17" s="15" t="str">
        <f t="array" aca="1" ref="N17" ca="1">INDEX(B$4:B$18,SMALL(IF(OFFSET($C$4:$C$18,,MATCH(L17,$D$3:$I$3,0),)&lt;&gt;"",ROW(B$4:B$18)-3,""),COUNTIF(L$3:L17,L17)))</f>
        <v>TEST 12</v>
      </c>
      <c r="O17" s="15">
        <f t="shared" ca="1" si="1"/>
        <v>700</v>
      </c>
      <c r="P17" s="13" t="str">
        <f t="array" ref="P17">INDEX(D$2:I$2,SMALL(IF($D$4:$I$18&lt;&gt;"",COLUMN($D:$I)-3,""),ROW($A15)))</f>
        <v>#AJ6</v>
      </c>
    </row>
    <row r="18" spans="1:16">
      <c r="A18" s="10">
        <f t="shared" si="3"/>
        <v>15</v>
      </c>
      <c r="B18" s="10" t="s">
        <v>21</v>
      </c>
      <c r="C18" s="11">
        <v>-18274.329999999984</v>
      </c>
      <c r="D18" s="12"/>
      <c r="E18" s="12"/>
      <c r="F18" s="12"/>
      <c r="G18" s="12"/>
      <c r="H18" s="12"/>
      <c r="I18" s="12"/>
      <c r="J18" s="11">
        <f t="shared" si="2"/>
        <v>-18274.329999999984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6"/>
  <sheetViews>
    <sheetView showGridLines="0" workbookViewId="0">
      <selection activeCell="A2" sqref="A2:E16"/>
    </sheetView>
  </sheetViews>
  <sheetFormatPr baseColWidth="10" defaultRowHeight="14.5"/>
  <cols>
    <col min="1" max="1" width="13.1796875" bestFit="1" customWidth="1"/>
  </cols>
  <sheetData>
    <row r="1" spans="1:5">
      <c r="A1" s="4" t="s">
        <v>30</v>
      </c>
      <c r="B1" s="4" t="s">
        <v>32</v>
      </c>
      <c r="C1" s="4" t="s">
        <v>31</v>
      </c>
      <c r="D1" s="4" t="s">
        <v>33</v>
      </c>
      <c r="E1" s="4" t="s">
        <v>34</v>
      </c>
    </row>
    <row r="2" spans="1:5">
      <c r="A2" s="5" t="s">
        <v>23</v>
      </c>
      <c r="B2" s="5">
        <v>5</v>
      </c>
      <c r="C2" s="5" t="s">
        <v>11</v>
      </c>
      <c r="D2" s="6">
        <v>-20000</v>
      </c>
      <c r="E2" s="5" t="s">
        <v>0</v>
      </c>
    </row>
    <row r="3" spans="1:5">
      <c r="A3" s="5" t="s">
        <v>23</v>
      </c>
      <c r="B3" s="5">
        <v>6</v>
      </c>
      <c r="C3" s="5" t="s">
        <v>12</v>
      </c>
      <c r="D3" s="6">
        <v>20000</v>
      </c>
      <c r="E3" s="5" t="s">
        <v>0</v>
      </c>
    </row>
    <row r="4" spans="1:5">
      <c r="A4" s="5" t="s">
        <v>24</v>
      </c>
      <c r="B4" s="5">
        <v>2</v>
      </c>
      <c r="C4" s="5" t="s">
        <v>7</v>
      </c>
      <c r="D4" s="6">
        <v>500</v>
      </c>
      <c r="E4" s="5" t="s">
        <v>1</v>
      </c>
    </row>
    <row r="5" spans="1:5">
      <c r="A5" s="5" t="s">
        <v>24</v>
      </c>
      <c r="B5" s="5">
        <v>3</v>
      </c>
      <c r="C5" s="5" t="s">
        <v>8</v>
      </c>
      <c r="D5" s="6">
        <v>10000</v>
      </c>
      <c r="E5" s="5" t="s">
        <v>1</v>
      </c>
    </row>
    <row r="6" spans="1:5">
      <c r="A6" s="5" t="s">
        <v>24</v>
      </c>
      <c r="B6" s="5">
        <v>9</v>
      </c>
      <c r="C6" s="5" t="s">
        <v>15</v>
      </c>
      <c r="D6" s="6">
        <v>-10500</v>
      </c>
      <c r="E6" s="5" t="s">
        <v>1</v>
      </c>
    </row>
    <row r="7" spans="1:5">
      <c r="A7" s="5" t="s">
        <v>25</v>
      </c>
      <c r="B7" s="5">
        <v>1</v>
      </c>
      <c r="C7" s="5" t="s">
        <v>6</v>
      </c>
      <c r="D7" s="6">
        <v>100</v>
      </c>
      <c r="E7" s="5" t="s">
        <v>2</v>
      </c>
    </row>
    <row r="8" spans="1:5">
      <c r="A8" s="5" t="s">
        <v>25</v>
      </c>
      <c r="B8" s="5">
        <v>2</v>
      </c>
      <c r="C8" s="5" t="s">
        <v>7</v>
      </c>
      <c r="D8" s="6">
        <v>200</v>
      </c>
      <c r="E8" s="5" t="s">
        <v>2</v>
      </c>
    </row>
    <row r="9" spans="1:5">
      <c r="A9" s="5" t="s">
        <v>25</v>
      </c>
      <c r="B9" s="5">
        <v>3</v>
      </c>
      <c r="C9" s="5" t="s">
        <v>8</v>
      </c>
      <c r="D9" s="6">
        <v>400</v>
      </c>
      <c r="E9" s="5" t="s">
        <v>2</v>
      </c>
    </row>
    <row r="10" spans="1:5">
      <c r="A10" s="5" t="s">
        <v>25</v>
      </c>
      <c r="B10" s="5">
        <v>4</v>
      </c>
      <c r="C10" s="5" t="s">
        <v>9</v>
      </c>
      <c r="D10" s="6">
        <v>-700</v>
      </c>
      <c r="E10" s="5" t="s">
        <v>2</v>
      </c>
    </row>
    <row r="11" spans="1:5">
      <c r="A11" s="5" t="s">
        <v>26</v>
      </c>
      <c r="B11" s="5">
        <v>6</v>
      </c>
      <c r="C11" s="5" t="s">
        <v>12</v>
      </c>
      <c r="D11" s="6">
        <v>12000</v>
      </c>
      <c r="E11" s="5" t="s">
        <v>3</v>
      </c>
    </row>
    <row r="12" spans="1:5">
      <c r="A12" s="5" t="s">
        <v>26</v>
      </c>
      <c r="B12" s="5">
        <v>10</v>
      </c>
      <c r="C12" s="5" t="s">
        <v>16</v>
      </c>
      <c r="D12" s="6">
        <v>-12000</v>
      </c>
      <c r="E12" s="5" t="s">
        <v>3</v>
      </c>
    </row>
    <row r="13" spans="1:5">
      <c r="A13" s="5" t="s">
        <v>27</v>
      </c>
      <c r="B13" s="5">
        <v>3</v>
      </c>
      <c r="C13" s="5" t="s">
        <v>8</v>
      </c>
      <c r="D13" s="6">
        <v>25000</v>
      </c>
      <c r="E13" s="5" t="s">
        <v>4</v>
      </c>
    </row>
    <row r="14" spans="1:5">
      <c r="A14" s="5" t="s">
        <v>27</v>
      </c>
      <c r="B14" s="5">
        <v>8</v>
      </c>
      <c r="C14" s="5" t="s">
        <v>14</v>
      </c>
      <c r="D14" s="6">
        <v>-25000</v>
      </c>
      <c r="E14" s="5" t="s">
        <v>4</v>
      </c>
    </row>
    <row r="15" spans="1:5">
      <c r="A15" s="5" t="s">
        <v>28</v>
      </c>
      <c r="B15" s="5">
        <v>1</v>
      </c>
      <c r="C15" s="5" t="s">
        <v>6</v>
      </c>
      <c r="D15" s="6">
        <v>-700</v>
      </c>
      <c r="E15" s="5" t="s">
        <v>5</v>
      </c>
    </row>
    <row r="16" spans="1:5">
      <c r="A16" s="5" t="s">
        <v>28</v>
      </c>
      <c r="B16" s="5">
        <v>12</v>
      </c>
      <c r="C16" s="5" t="s">
        <v>18</v>
      </c>
      <c r="D16" s="6">
        <v>700</v>
      </c>
      <c r="E16" s="5" t="s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FDT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AVRIL Gabriel</dc:creator>
  <cp:lastModifiedBy>tulipe</cp:lastModifiedBy>
  <dcterms:created xsi:type="dcterms:W3CDTF">2020-02-09T18:41:59Z</dcterms:created>
  <dcterms:modified xsi:type="dcterms:W3CDTF">2020-02-09T20:10:02Z</dcterms:modified>
</cp:coreProperties>
</file>