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10" windowWidth="19420" windowHeight="8070" activeTab="1"/>
  </bookViews>
  <sheets>
    <sheet name="Feuil3" sheetId="1" r:id="rId1"/>
    <sheet name="synthese" sheetId="2" r:id="rId2"/>
  </sheets>
  <definedNames>
    <definedName name="cold">OFFSET(synthese!$D$2,,,COUNTIF(synthese!$D:$D,"&gt;&lt;"))</definedName>
  </definedNames>
  <calcPr calcId="124519"/>
</workbook>
</file>

<file path=xl/calcChain.xml><?xml version="1.0" encoding="utf-8"?>
<calcChain xmlns="http://schemas.openxmlformats.org/spreadsheetml/2006/main">
  <c r="C2" i="2" a="1"/>
  <c r="C2" s="1"/>
  <c r="C6" a="1"/>
  <c r="C6" s="1"/>
  <c r="C7" a="1"/>
  <c r="C7" s="1"/>
  <c r="C8" a="1"/>
  <c r="C8" s="1"/>
  <c r="B34" a="1"/>
  <c r="B34" s="1"/>
  <c r="B74" a="1"/>
  <c r="B74" s="1"/>
  <c r="C74" a="1"/>
  <c r="C74" s="1"/>
  <c r="B75" a="1"/>
  <c r="B75" s="1"/>
  <c r="C75" a="1"/>
  <c r="C75" s="1"/>
  <c r="B76" a="1"/>
  <c r="B76" s="1"/>
  <c r="C76" a="1"/>
  <c r="C76" s="1"/>
  <c r="B77" a="1"/>
  <c r="B77" s="1"/>
  <c r="C77" a="1"/>
  <c r="C77" s="1"/>
  <c r="B78" a="1"/>
  <c r="B78" s="1"/>
  <c r="C78" a="1"/>
  <c r="C78" s="1"/>
  <c r="B79" a="1"/>
  <c r="B79" s="1"/>
  <c r="C79" a="1"/>
  <c r="C79" s="1"/>
  <c r="B80" a="1"/>
  <c r="B80" s="1"/>
  <c r="C80" a="1"/>
  <c r="C80" s="1"/>
  <c r="B81" a="1"/>
  <c r="B81" s="1"/>
  <c r="C81" a="1"/>
  <c r="C81" s="1"/>
  <c r="B82" a="1"/>
  <c r="B82" s="1"/>
  <c r="C82" a="1"/>
  <c r="C82" s="1"/>
  <c r="B83" a="1"/>
  <c r="B83" s="1"/>
  <c r="C83" a="1"/>
  <c r="C83" s="1"/>
  <c r="B84" a="1"/>
  <c r="B84" s="1"/>
  <c r="D84" s="1"/>
  <c r="C84" a="1"/>
  <c r="C84" s="1"/>
  <c r="B85" a="1"/>
  <c r="B85" s="1"/>
  <c r="D85" s="1"/>
  <c r="C85" a="1"/>
  <c r="C85" s="1"/>
  <c r="B86" a="1"/>
  <c r="B86" s="1"/>
  <c r="D86" s="1"/>
  <c r="C86" a="1"/>
  <c r="C86" s="1"/>
  <c r="B87" a="1"/>
  <c r="B87" s="1"/>
  <c r="D87" s="1"/>
  <c r="C87" a="1"/>
  <c r="C87" s="1"/>
  <c r="B88" a="1"/>
  <c r="B88" s="1"/>
  <c r="D88" s="1"/>
  <c r="C88" a="1"/>
  <c r="C88" s="1"/>
  <c r="B89" a="1"/>
  <c r="B89" s="1"/>
  <c r="D89" s="1"/>
  <c r="C89" a="1"/>
  <c r="C89" s="1"/>
  <c r="B90" a="1"/>
  <c r="B90" s="1"/>
  <c r="D90" s="1"/>
  <c r="C90" a="1"/>
  <c r="C90" s="1"/>
  <c r="B91" a="1"/>
  <c r="B91" s="1"/>
  <c r="D91" s="1"/>
  <c r="C91" a="1"/>
  <c r="C91" s="1"/>
  <c r="B92" a="1"/>
  <c r="B92" s="1"/>
  <c r="D92" s="1"/>
  <c r="C92" a="1"/>
  <c r="C92" s="1"/>
  <c r="B93" a="1"/>
  <c r="B93" s="1"/>
  <c r="D93" s="1"/>
  <c r="C93" a="1"/>
  <c r="C93" s="1"/>
  <c r="B54" a="1"/>
  <c r="B54" s="1"/>
  <c r="C54" a="1"/>
  <c r="C54" s="1"/>
  <c r="B55" a="1"/>
  <c r="B55" s="1"/>
  <c r="C55" a="1"/>
  <c r="C55" s="1"/>
  <c r="B56" a="1"/>
  <c r="B56" s="1"/>
  <c r="C56" a="1"/>
  <c r="C56" s="1"/>
  <c r="B57" a="1"/>
  <c r="B57" s="1"/>
  <c r="C57" a="1"/>
  <c r="C57" s="1"/>
  <c r="B58" a="1"/>
  <c r="B58" s="1"/>
  <c r="C58" a="1"/>
  <c r="C58" s="1"/>
  <c r="B59" a="1"/>
  <c r="B59" s="1"/>
  <c r="C59" a="1"/>
  <c r="C59" s="1"/>
  <c r="B60" a="1"/>
  <c r="B60" s="1"/>
  <c r="C60" a="1"/>
  <c r="C60" s="1"/>
  <c r="B61" a="1"/>
  <c r="B61" s="1"/>
  <c r="C61" a="1"/>
  <c r="C61" s="1"/>
  <c r="B62" a="1"/>
  <c r="B62" s="1"/>
  <c r="C62" a="1"/>
  <c r="C62" s="1"/>
  <c r="B63" a="1"/>
  <c r="B63" s="1"/>
  <c r="C63" a="1"/>
  <c r="C63" s="1"/>
  <c r="B64" a="1"/>
  <c r="B64" s="1"/>
  <c r="C64" a="1"/>
  <c r="C64" s="1"/>
  <c r="B65" a="1"/>
  <c r="B65" s="1"/>
  <c r="C65" a="1"/>
  <c r="C65" s="1"/>
  <c r="B66" a="1"/>
  <c r="B66" s="1"/>
  <c r="C66" a="1"/>
  <c r="C66" s="1"/>
  <c r="B67" a="1"/>
  <c r="B67" s="1"/>
  <c r="C67" a="1"/>
  <c r="C67" s="1"/>
  <c r="B68" a="1"/>
  <c r="B68" s="1"/>
  <c r="C68" a="1"/>
  <c r="C68" s="1"/>
  <c r="B69" a="1"/>
  <c r="B69" s="1"/>
  <c r="C69" a="1"/>
  <c r="C69" s="1"/>
  <c r="B70" a="1"/>
  <c r="B70" s="1"/>
  <c r="C70" a="1"/>
  <c r="C70" s="1"/>
  <c r="B71" a="1"/>
  <c r="B71" s="1"/>
  <c r="C71" a="1"/>
  <c r="C71" s="1"/>
  <c r="B72" a="1"/>
  <c r="B72" s="1"/>
  <c r="C72" a="1"/>
  <c r="C72" s="1"/>
  <c r="B73" a="1"/>
  <c r="B73" s="1"/>
  <c r="C73" a="1"/>
  <c r="C73" s="1"/>
  <c r="B38" a="1"/>
  <c r="B38" s="1"/>
  <c r="C38" a="1"/>
  <c r="C38" s="1"/>
  <c r="B39" a="1"/>
  <c r="B39" s="1"/>
  <c r="C39" a="1"/>
  <c r="C39" s="1"/>
  <c r="B40" a="1"/>
  <c r="B40" s="1"/>
  <c r="C40" a="1"/>
  <c r="C40" s="1"/>
  <c r="B41" a="1"/>
  <c r="B41" s="1"/>
  <c r="C41" a="1"/>
  <c r="C41" s="1"/>
  <c r="B42" a="1"/>
  <c r="B42" s="1"/>
  <c r="C42" a="1"/>
  <c r="C42" s="1"/>
  <c r="B43" a="1"/>
  <c r="B43" s="1"/>
  <c r="C43" a="1"/>
  <c r="C43" s="1"/>
  <c r="B44" a="1"/>
  <c r="B44" s="1"/>
  <c r="C44" a="1"/>
  <c r="C44" s="1"/>
  <c r="B45" a="1"/>
  <c r="B45" s="1"/>
  <c r="C45" a="1"/>
  <c r="C45" s="1"/>
  <c r="B46" a="1"/>
  <c r="B46" s="1"/>
  <c r="C46" a="1"/>
  <c r="C46" s="1"/>
  <c r="B47" a="1"/>
  <c r="B47" s="1"/>
  <c r="C47" a="1"/>
  <c r="C47" s="1"/>
  <c r="B48" a="1"/>
  <c r="B48" s="1"/>
  <c r="C48" a="1"/>
  <c r="C48" s="1"/>
  <c r="B49" a="1"/>
  <c r="B49" s="1"/>
  <c r="C49" a="1"/>
  <c r="C49" s="1"/>
  <c r="B50" a="1"/>
  <c r="B50" s="1"/>
  <c r="C50" a="1"/>
  <c r="C50" s="1"/>
  <c r="B51" a="1"/>
  <c r="B51" s="1"/>
  <c r="C51" a="1"/>
  <c r="C51" s="1"/>
  <c r="B52" a="1"/>
  <c r="B52" s="1"/>
  <c r="C52" a="1"/>
  <c r="C52" s="1"/>
  <c r="B53" a="1"/>
  <c r="B53" s="1"/>
  <c r="C53" a="1"/>
  <c r="C53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5" a="1"/>
  <c r="B35" s="1"/>
  <c r="B36" a="1"/>
  <c r="B36" s="1"/>
  <c r="B37" a="1"/>
  <c r="B37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C3" a="1"/>
  <c r="C3" s="1"/>
  <c r="C4" a="1"/>
  <c r="C4" s="1"/>
  <c r="C5" a="1"/>
  <c r="C5" s="1"/>
  <c r="C9" a="1"/>
  <c r="C9" s="1"/>
  <c r="C10" a="1"/>
  <c r="C10" s="1"/>
  <c r="C11" a="1"/>
  <c r="C11" s="1"/>
  <c r="C12" a="1"/>
  <c r="C12" s="1"/>
  <c r="C13" a="1"/>
  <c r="C13" s="1"/>
  <c r="B2" a="1"/>
  <c r="B2" s="1"/>
  <c r="A2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A13" l="1"/>
  <c r="A11"/>
  <c r="A9"/>
  <c r="A7"/>
  <c r="A5"/>
  <c r="D13"/>
  <c r="D11"/>
  <c r="D9"/>
  <c r="D7"/>
  <c r="D5"/>
  <c r="A23"/>
  <c r="D23" s="1"/>
  <c r="A21"/>
  <c r="D21" s="1"/>
  <c r="A19"/>
  <c r="D19" s="1"/>
  <c r="A17"/>
  <c r="D17" s="1"/>
  <c r="A15"/>
  <c r="D15" s="1"/>
  <c r="A33"/>
  <c r="D33" s="1"/>
  <c r="A31"/>
  <c r="D31" s="1"/>
  <c r="A29"/>
  <c r="D29" s="1"/>
  <c r="A27"/>
  <c r="D27" s="1"/>
  <c r="A25"/>
  <c r="D25" s="1"/>
  <c r="A34"/>
  <c r="D34" s="1"/>
  <c r="A24"/>
  <c r="D24" s="1"/>
  <c r="A22"/>
  <c r="D22" s="1"/>
  <c r="A20"/>
  <c r="D20" s="1"/>
  <c r="A18"/>
  <c r="D18" s="1"/>
  <c r="A16"/>
  <c r="D16" s="1"/>
  <c r="A14"/>
  <c r="D14" s="1"/>
  <c r="A32"/>
  <c r="D32" s="1"/>
  <c r="A30"/>
  <c r="D30" s="1"/>
  <c r="A28"/>
  <c r="D28" s="1"/>
  <c r="A26"/>
  <c r="D26" s="1"/>
  <c r="A53"/>
  <c r="D53" s="1"/>
  <c r="A52"/>
  <c r="D52" s="1"/>
  <c r="A51"/>
  <c r="D51" s="1"/>
  <c r="A50"/>
  <c r="D50" s="1"/>
  <c r="A49"/>
  <c r="D49" s="1"/>
  <c r="A48"/>
  <c r="D48" s="1"/>
  <c r="A47"/>
  <c r="D47" s="1"/>
  <c r="A46"/>
  <c r="D46" s="1"/>
  <c r="A45"/>
  <c r="D45" s="1"/>
  <c r="A44"/>
  <c r="D44" s="1"/>
  <c r="A43"/>
  <c r="D43" s="1"/>
  <c r="A42"/>
  <c r="D42" s="1"/>
  <c r="A41"/>
  <c r="D41" s="1"/>
  <c r="A40"/>
  <c r="D40" s="1"/>
  <c r="A39"/>
  <c r="D39" s="1"/>
  <c r="A38"/>
  <c r="D38" s="1"/>
  <c r="A73"/>
  <c r="D73" s="1"/>
  <c r="A72"/>
  <c r="D72" s="1"/>
  <c r="A71"/>
  <c r="D71" s="1"/>
  <c r="A70"/>
  <c r="D70" s="1"/>
  <c r="A69"/>
  <c r="D69" s="1"/>
  <c r="A68"/>
  <c r="D68" s="1"/>
  <c r="A67"/>
  <c r="D67" s="1"/>
  <c r="A66"/>
  <c r="D66" s="1"/>
  <c r="A65"/>
  <c r="D65" s="1"/>
  <c r="A64"/>
  <c r="D64" s="1"/>
  <c r="A63"/>
  <c r="D63" s="1"/>
  <c r="A62"/>
  <c r="D62" s="1"/>
  <c r="A61"/>
  <c r="D61" s="1"/>
  <c r="A60"/>
  <c r="D60" s="1"/>
  <c r="A59"/>
  <c r="D59" s="1"/>
  <c r="A58"/>
  <c r="D58" s="1"/>
  <c r="A57"/>
  <c r="D57" s="1"/>
  <c r="A56"/>
  <c r="D56" s="1"/>
  <c r="A55"/>
  <c r="D55" s="1"/>
  <c r="A54"/>
  <c r="D54" s="1"/>
  <c r="A83"/>
  <c r="D83" s="1"/>
  <c r="A82"/>
  <c r="D82" s="1"/>
  <c r="A81"/>
  <c r="D81" s="1"/>
  <c r="A80"/>
  <c r="D80" s="1"/>
  <c r="A79"/>
  <c r="D79" s="1"/>
  <c r="A78"/>
  <c r="D78" s="1"/>
  <c r="A77"/>
  <c r="D77" s="1"/>
  <c r="A76"/>
  <c r="D76" s="1"/>
  <c r="A75"/>
  <c r="D75" s="1"/>
  <c r="A74"/>
  <c r="D74" s="1"/>
  <c r="D2"/>
  <c r="A37"/>
  <c r="D37" s="1"/>
  <c r="A35"/>
  <c r="D35" s="1"/>
  <c r="A36"/>
  <c r="D36" s="1"/>
  <c r="A12"/>
  <c r="D12" s="1"/>
  <c r="A10"/>
  <c r="D10" s="1"/>
  <c r="A8"/>
  <c r="D8" s="1"/>
  <c r="A6"/>
  <c r="D6" s="1"/>
  <c r="A4"/>
  <c r="D4" s="1"/>
  <c r="A3"/>
  <c r="D3" s="1"/>
  <c r="G2" l="1" a="1"/>
  <c r="G2" s="1"/>
  <c r="H2" s="1" a="1"/>
  <c r="H2" s="1"/>
  <c r="G3" l="1" a="1"/>
  <c r="G3" s="1"/>
  <c r="H3" s="1" a="1"/>
  <c r="H3" s="1"/>
  <c r="G4" l="1" a="1"/>
  <c r="G4" s="1"/>
  <c r="H4" s="1" a="1"/>
  <c r="H4" s="1"/>
  <c r="G5" l="1" a="1"/>
  <c r="G5" s="1"/>
  <c r="H5" s="1" a="1"/>
  <c r="H5" s="1"/>
  <c r="G6" l="1" a="1"/>
  <c r="G6" s="1"/>
  <c r="H6" s="1" a="1"/>
  <c r="H6" s="1"/>
  <c r="G7" l="1" a="1"/>
  <c r="G7" s="1"/>
  <c r="H7" s="1" a="1"/>
  <c r="H7" s="1"/>
  <c r="G8" l="1" a="1"/>
  <c r="G8" s="1"/>
  <c r="H8" s="1" a="1"/>
  <c r="H8" s="1"/>
  <c r="G9" l="1" a="1"/>
  <c r="G9" s="1"/>
  <c r="H9" s="1" a="1"/>
  <c r="H9" s="1"/>
  <c r="G10" l="1" a="1"/>
  <c r="G10" s="1"/>
  <c r="H10" s="1" a="1"/>
  <c r="H10" s="1"/>
  <c r="G11" l="1" a="1"/>
  <c r="G11" s="1"/>
  <c r="H11" s="1" a="1"/>
  <c r="H11" s="1"/>
  <c r="G12" l="1" a="1"/>
  <c r="G12" s="1"/>
  <c r="H12" s="1" a="1"/>
  <c r="H12" s="1"/>
  <c r="G13" l="1" a="1"/>
  <c r="G13" s="1"/>
  <c r="H13" s="1" a="1"/>
  <c r="H13" s="1"/>
  <c r="G14" l="1" a="1"/>
  <c r="G14" s="1"/>
  <c r="H14" s="1" a="1"/>
  <c r="H14" s="1"/>
  <c r="G15" l="1" a="1"/>
  <c r="G15" s="1"/>
  <c r="H15" s="1" a="1"/>
  <c r="H15" s="1"/>
  <c r="G16" l="1" a="1"/>
  <c r="G16" s="1"/>
  <c r="H16" s="1" a="1"/>
  <c r="H16" s="1"/>
  <c r="G17" l="1" a="1"/>
  <c r="G17" s="1"/>
  <c r="G18" s="1" a="1"/>
  <c r="G18" s="1"/>
  <c r="G19" s="1" a="1"/>
  <c r="G19" s="1"/>
  <c r="G20" s="1" a="1"/>
  <c r="G20" s="1"/>
  <c r="G21" s="1" a="1"/>
  <c r="G21" s="1"/>
  <c r="G22" s="1" a="1"/>
  <c r="G22" s="1"/>
  <c r="G23" s="1" a="1"/>
  <c r="G23" s="1"/>
  <c r="G24" s="1" a="1"/>
  <c r="G24" s="1"/>
  <c r="G25" s="1" a="1"/>
  <c r="G25" s="1"/>
  <c r="G26" s="1" a="1"/>
  <c r="G26" s="1"/>
  <c r="G27" s="1" a="1"/>
  <c r="G27" s="1"/>
  <c r="G28" s="1" a="1"/>
  <c r="G28" s="1"/>
  <c r="G29" s="1" a="1"/>
  <c r="G29" s="1"/>
  <c r="G30" s="1" a="1"/>
  <c r="G30" s="1"/>
  <c r="G31" s="1" a="1"/>
  <c r="G31" s="1"/>
  <c r="G32" s="1" a="1"/>
  <c r="G32" s="1"/>
  <c r="G33" s="1" a="1"/>
  <c r="G33" s="1"/>
  <c r="G34" s="1" a="1"/>
  <c r="G34" s="1"/>
  <c r="G35" s="1" a="1"/>
  <c r="G35" s="1"/>
  <c r="G36" s="1" a="1"/>
  <c r="G36" s="1"/>
  <c r="G37" s="1" a="1"/>
  <c r="G37" s="1"/>
  <c r="G38" s="1" a="1"/>
  <c r="G38" s="1"/>
  <c r="G39" s="1" a="1"/>
  <c r="G39" s="1"/>
  <c r="G40" s="1" a="1"/>
  <c r="G40" s="1"/>
</calcChain>
</file>

<file path=xl/sharedStrings.xml><?xml version="1.0" encoding="utf-8"?>
<sst xmlns="http://schemas.openxmlformats.org/spreadsheetml/2006/main" count="109" uniqueCount="29">
  <si>
    <t>mip8</t>
  </si>
  <si>
    <t>6x4</t>
  </si>
  <si>
    <t>pp</t>
  </si>
  <si>
    <t>scie</t>
  </si>
  <si>
    <t>ramax</t>
  </si>
  <si>
    <t>cmixte</t>
  </si>
  <si>
    <t>charg</t>
  </si>
  <si>
    <t>6x4gr</t>
  </si>
  <si>
    <t>rep</t>
  </si>
  <si>
    <t>v4</t>
  </si>
  <si>
    <t>niv</t>
  </si>
  <si>
    <t>trax</t>
  </si>
  <si>
    <t>pc</t>
  </si>
  <si>
    <t>trans</t>
  </si>
  <si>
    <t>type</t>
  </si>
  <si>
    <t>Durée</t>
  </si>
  <si>
    <t>J</t>
  </si>
  <si>
    <t>I</t>
  </si>
  <si>
    <t>H</t>
  </si>
  <si>
    <t>G</t>
  </si>
  <si>
    <t>F</t>
  </si>
  <si>
    <t>E</t>
  </si>
  <si>
    <t>D</t>
  </si>
  <si>
    <t>C</t>
  </si>
  <si>
    <t>B</t>
  </si>
  <si>
    <t>A</t>
  </si>
  <si>
    <t>popo</t>
  </si>
  <si>
    <t xml:space="preserve">l''addition est matricielle </t>
  </si>
  <si>
    <t xml:space="preserve">les val sont rapatriées /triées sans double (le procédé est en colonne (A.B.C) qui sont masquées 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</si>
</sst>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0"/>
    <numFmt numFmtId="165" formatCode="_-* #,##0.00\ [$€]_-;\-* #,##0.00\ [$€]_-;_-* &quot;-&quot;??\ [$€]_-;_-@_-"/>
    <numFmt numFmtId="166" formatCode="#,##0.00&quot; F&quot;;[Red]\-#,##0.00&quot; F&quot;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name val="Helv"/>
    </font>
    <font>
      <sz val="11"/>
      <color indexed="8"/>
      <name val="Calibri"/>
      <family val="2"/>
    </font>
    <font>
      <sz val="9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2">
    <xf numFmtId="0" fontId="0" fillId="0" borderId="0"/>
    <xf numFmtId="43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4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4" fillId="0" borderId="0"/>
    <xf numFmtId="0" fontId="2" fillId="0" borderId="0"/>
    <xf numFmtId="9" fontId="5" fillId="0" borderId="0" applyFont="0" applyFill="0" applyBorder="0" applyAlignment="0" applyProtection="0"/>
    <xf numFmtId="4" fontId="3" fillId="0" borderId="4">
      <alignment horizontal="right" vertical="top" indent="1"/>
    </xf>
    <xf numFmtId="49" fontId="6" fillId="2" borderId="0">
      <alignment horizontal="left" vertical="top" wrapText="1"/>
    </xf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43" fontId="0" fillId="0" borderId="3" xfId="1" applyFont="1" applyBorder="1" applyAlignment="1">
      <alignment horizontal="center"/>
    </xf>
    <xf numFmtId="43" fontId="0" fillId="0" borderId="2" xfId="1" applyFont="1" applyBorder="1"/>
    <xf numFmtId="164" fontId="0" fillId="0" borderId="3" xfId="0" applyNumberFormat="1" applyBorder="1" applyAlignment="1">
      <alignment horizontal="center"/>
    </xf>
    <xf numFmtId="0" fontId="0" fillId="0" borderId="3" xfId="0" applyBorder="1"/>
  </cellXfs>
  <cellStyles count="12">
    <cellStyle name="Euro" xfId="2"/>
    <cellStyle name="Euro 2" xfId="3"/>
    <cellStyle name="Milliers" xfId="1" builtinId="3"/>
    <cellStyle name="Monétaire 2" xfId="4"/>
    <cellStyle name="Monétaire 2 2" xfId="5"/>
    <cellStyle name="Monétaire 3" xfId="6"/>
    <cellStyle name="Normal" xfId="0" builtinId="0"/>
    <cellStyle name="Normal 2" xfId="7"/>
    <cellStyle name="Normal 2 2" xfId="8"/>
    <cellStyle name="Pourcentage 2" xfId="9"/>
    <cellStyle name="Prix" xfId="10"/>
    <cellStyle name="Titre Article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V55"/>
  <sheetViews>
    <sheetView workbookViewId="0">
      <selection activeCell="C5" sqref="C5"/>
    </sheetView>
  </sheetViews>
  <sheetFormatPr baseColWidth="10" defaultRowHeight="14.5"/>
  <cols>
    <col min="3" max="3" width="11.453125" style="5"/>
    <col min="4" max="4" width="11.453125" style="1"/>
    <col min="5" max="5" width="11.453125" style="5"/>
    <col min="6" max="6" width="11.453125" style="1"/>
    <col min="7" max="7" width="11.453125" style="5"/>
    <col min="8" max="8" width="11.453125" style="1"/>
    <col min="9" max="9" width="11.453125" style="5"/>
    <col min="10" max="10" width="11.453125" style="1"/>
    <col min="11" max="11" width="11.453125" style="5"/>
    <col min="12" max="12" width="11.453125" style="1"/>
    <col min="13" max="13" width="11.453125" style="5"/>
    <col min="14" max="14" width="11.453125" style="1"/>
    <col min="15" max="15" width="11.453125" style="5"/>
    <col min="16" max="16" width="11.453125" style="1"/>
    <col min="17" max="17" width="11.453125" style="5"/>
    <col min="18" max="18" width="11.453125" style="1"/>
    <col min="19" max="19" width="11.453125" style="5"/>
    <col min="20" max="20" width="11.453125" style="1"/>
    <col min="21" max="21" width="11.453125" style="5"/>
    <col min="22" max="22" width="11.453125" style="1"/>
  </cols>
  <sheetData>
    <row r="1" spans="3:22">
      <c r="C1" s="6" t="s">
        <v>25</v>
      </c>
      <c r="D1" s="6"/>
      <c r="E1" s="6" t="s">
        <v>24</v>
      </c>
      <c r="F1" s="6"/>
      <c r="G1" s="6" t="s">
        <v>23</v>
      </c>
      <c r="H1" s="6"/>
      <c r="I1" s="6" t="s">
        <v>22</v>
      </c>
      <c r="J1" s="6"/>
      <c r="K1" s="6" t="s">
        <v>21</v>
      </c>
      <c r="L1" s="6"/>
      <c r="M1" s="6" t="s">
        <v>20</v>
      </c>
      <c r="N1" s="6"/>
      <c r="O1" s="6" t="s">
        <v>19</v>
      </c>
      <c r="P1" s="6"/>
      <c r="Q1" s="6" t="s">
        <v>18</v>
      </c>
      <c r="R1" s="6"/>
      <c r="S1" s="6" t="s">
        <v>17</v>
      </c>
      <c r="T1" s="6"/>
      <c r="U1" s="6" t="s">
        <v>16</v>
      </c>
      <c r="V1" s="6"/>
    </row>
    <row r="2" spans="3:22" s="2" customFormat="1">
      <c r="C2" s="4" t="s">
        <v>15</v>
      </c>
      <c r="D2" s="3" t="s">
        <v>14</v>
      </c>
      <c r="E2" s="4" t="s">
        <v>15</v>
      </c>
      <c r="F2" s="3" t="s">
        <v>14</v>
      </c>
      <c r="G2" s="4" t="s">
        <v>15</v>
      </c>
      <c r="H2" s="3" t="s">
        <v>14</v>
      </c>
      <c r="I2" s="4" t="s">
        <v>15</v>
      </c>
      <c r="J2" s="3" t="s">
        <v>14</v>
      </c>
      <c r="K2" s="4" t="s">
        <v>15</v>
      </c>
      <c r="L2" s="3" t="s">
        <v>14</v>
      </c>
      <c r="M2" s="4" t="s">
        <v>15</v>
      </c>
      <c r="N2" s="3" t="s">
        <v>14</v>
      </c>
      <c r="O2" s="4" t="s">
        <v>15</v>
      </c>
      <c r="P2" s="3" t="s">
        <v>14</v>
      </c>
      <c r="Q2" s="4" t="s">
        <v>15</v>
      </c>
      <c r="R2" s="3" t="s">
        <v>14</v>
      </c>
      <c r="S2" s="4" t="s">
        <v>15</v>
      </c>
      <c r="T2" s="3" t="s">
        <v>14</v>
      </c>
      <c r="U2" s="4" t="s">
        <v>15</v>
      </c>
      <c r="V2" s="3" t="s">
        <v>14</v>
      </c>
    </row>
    <row r="3" spans="3:22">
      <c r="C3" s="5">
        <v>6</v>
      </c>
      <c r="D3" s="1" t="s">
        <v>13</v>
      </c>
      <c r="E3" s="5">
        <v>2</v>
      </c>
      <c r="F3" s="1" t="s">
        <v>26</v>
      </c>
      <c r="G3" s="5">
        <v>0</v>
      </c>
      <c r="H3" s="1">
        <v>0</v>
      </c>
      <c r="I3" s="5">
        <v>0</v>
      </c>
      <c r="J3" s="1">
        <v>0</v>
      </c>
      <c r="K3" s="5">
        <v>0</v>
      </c>
      <c r="L3" s="1">
        <v>0</v>
      </c>
      <c r="M3" s="5">
        <v>0</v>
      </c>
      <c r="N3" s="1">
        <v>0</v>
      </c>
      <c r="O3" s="5">
        <v>0</v>
      </c>
      <c r="P3" s="1">
        <v>0</v>
      </c>
      <c r="Q3" s="5">
        <v>0</v>
      </c>
      <c r="R3" s="1">
        <v>0</v>
      </c>
      <c r="S3" s="5">
        <v>0</v>
      </c>
      <c r="T3" s="1">
        <v>0</v>
      </c>
      <c r="U3" s="5">
        <v>0</v>
      </c>
      <c r="V3" s="1">
        <v>0</v>
      </c>
    </row>
    <row r="4" spans="3:22">
      <c r="C4" s="5">
        <v>0</v>
      </c>
      <c r="D4" s="1">
        <v>0</v>
      </c>
      <c r="E4" s="5">
        <v>0</v>
      </c>
      <c r="F4" s="1">
        <v>0</v>
      </c>
      <c r="G4" s="5">
        <v>0</v>
      </c>
      <c r="H4" s="1">
        <v>0</v>
      </c>
      <c r="I4" s="5">
        <v>0</v>
      </c>
      <c r="J4" s="1">
        <v>0</v>
      </c>
      <c r="K4" s="5">
        <v>0</v>
      </c>
      <c r="L4" s="1">
        <v>0</v>
      </c>
      <c r="M4" s="5">
        <v>0</v>
      </c>
      <c r="N4" s="1">
        <v>0</v>
      </c>
      <c r="O4" s="5">
        <v>0</v>
      </c>
      <c r="P4" s="1">
        <v>0</v>
      </c>
      <c r="Q4" s="5">
        <v>0</v>
      </c>
      <c r="R4" s="1">
        <v>0</v>
      </c>
      <c r="S4" s="5">
        <v>0</v>
      </c>
      <c r="T4" s="1">
        <v>0</v>
      </c>
      <c r="U4" s="5">
        <v>0</v>
      </c>
      <c r="V4" s="1">
        <v>0</v>
      </c>
    </row>
    <row r="5" spans="3:22">
      <c r="C5" s="5">
        <v>1.1000000000000001</v>
      </c>
      <c r="D5" s="1" t="s">
        <v>2</v>
      </c>
      <c r="E5" s="5">
        <v>0.1</v>
      </c>
      <c r="F5" s="1" t="s">
        <v>1</v>
      </c>
      <c r="G5" s="5">
        <v>0</v>
      </c>
      <c r="H5" s="1">
        <v>0</v>
      </c>
      <c r="I5" s="5">
        <v>0</v>
      </c>
      <c r="J5" s="1">
        <v>0</v>
      </c>
      <c r="K5" s="5">
        <v>0</v>
      </c>
      <c r="L5" s="1">
        <v>0</v>
      </c>
      <c r="M5" s="5">
        <v>0</v>
      </c>
      <c r="N5" s="1">
        <v>0</v>
      </c>
      <c r="O5" s="5">
        <v>0</v>
      </c>
      <c r="P5" s="1">
        <v>0</v>
      </c>
      <c r="Q5" s="5">
        <v>0</v>
      </c>
      <c r="R5" s="1">
        <v>0</v>
      </c>
      <c r="S5" s="5">
        <v>0</v>
      </c>
      <c r="T5" s="1">
        <v>0</v>
      </c>
      <c r="U5" s="5">
        <v>0</v>
      </c>
      <c r="V5" s="1">
        <v>0</v>
      </c>
    </row>
    <row r="6" spans="3:22">
      <c r="C6" s="5">
        <v>0</v>
      </c>
      <c r="D6" s="1">
        <v>0</v>
      </c>
      <c r="E6" s="5">
        <v>0</v>
      </c>
      <c r="F6" s="1">
        <v>0</v>
      </c>
      <c r="G6" s="5">
        <v>0</v>
      </c>
      <c r="H6" s="1">
        <v>0</v>
      </c>
      <c r="I6" s="5">
        <v>0</v>
      </c>
      <c r="J6" s="1">
        <v>0</v>
      </c>
      <c r="K6" s="5">
        <v>0</v>
      </c>
      <c r="L6" s="1">
        <v>0</v>
      </c>
      <c r="M6" s="5">
        <v>0</v>
      </c>
      <c r="N6" s="1">
        <v>0</v>
      </c>
      <c r="O6" s="5">
        <v>0</v>
      </c>
      <c r="P6" s="1">
        <v>0</v>
      </c>
      <c r="Q6" s="5">
        <v>0</v>
      </c>
      <c r="R6" s="1">
        <v>0</v>
      </c>
      <c r="S6" s="5">
        <v>0</v>
      </c>
      <c r="T6" s="1">
        <v>0</v>
      </c>
      <c r="U6" s="5">
        <v>0</v>
      </c>
      <c r="V6" s="1">
        <v>0</v>
      </c>
    </row>
    <row r="7" spans="3:22">
      <c r="C7" s="5">
        <v>0.25</v>
      </c>
      <c r="D7" s="1" t="s">
        <v>2</v>
      </c>
      <c r="E7" s="5">
        <v>0.25</v>
      </c>
      <c r="F7" s="1" t="s">
        <v>1</v>
      </c>
      <c r="G7" s="5">
        <v>0</v>
      </c>
      <c r="H7" s="1">
        <v>0</v>
      </c>
      <c r="I7" s="5">
        <v>0</v>
      </c>
      <c r="J7" s="1">
        <v>0</v>
      </c>
      <c r="K7" s="5">
        <v>0</v>
      </c>
      <c r="L7" s="1">
        <v>0</v>
      </c>
      <c r="M7" s="5">
        <v>0</v>
      </c>
      <c r="N7" s="1">
        <v>0</v>
      </c>
      <c r="O7" s="5">
        <v>0</v>
      </c>
      <c r="P7" s="1">
        <v>0</v>
      </c>
      <c r="Q7" s="5">
        <v>0</v>
      </c>
      <c r="R7" s="1">
        <v>0</v>
      </c>
      <c r="S7" s="5">
        <v>0</v>
      </c>
      <c r="T7" s="1">
        <v>0</v>
      </c>
      <c r="U7" s="5">
        <v>0</v>
      </c>
      <c r="V7" s="1">
        <v>0</v>
      </c>
    </row>
    <row r="8" spans="3:22">
      <c r="C8" s="5">
        <v>1</v>
      </c>
      <c r="D8" s="1" t="s">
        <v>12</v>
      </c>
      <c r="E8" s="5">
        <v>2</v>
      </c>
      <c r="F8" s="1" t="s">
        <v>1</v>
      </c>
      <c r="G8" s="5">
        <v>1</v>
      </c>
      <c r="H8" s="1" t="s">
        <v>9</v>
      </c>
      <c r="I8" s="5">
        <v>1</v>
      </c>
      <c r="J8" s="1" t="s">
        <v>11</v>
      </c>
      <c r="K8" s="5">
        <v>0</v>
      </c>
      <c r="L8" s="1">
        <v>0</v>
      </c>
      <c r="M8" s="5">
        <v>0</v>
      </c>
      <c r="N8" s="1">
        <v>0</v>
      </c>
      <c r="O8" s="5">
        <v>0</v>
      </c>
      <c r="P8" s="1">
        <v>0</v>
      </c>
      <c r="Q8" s="5">
        <v>0</v>
      </c>
      <c r="R8" s="1">
        <v>0</v>
      </c>
      <c r="S8" s="5">
        <v>0</v>
      </c>
      <c r="T8" s="1">
        <v>0</v>
      </c>
      <c r="U8" s="5">
        <v>0</v>
      </c>
      <c r="V8" s="1">
        <v>0</v>
      </c>
    </row>
    <row r="9" spans="3:22">
      <c r="C9" s="5">
        <v>9.5840867992766726E-2</v>
      </c>
      <c r="D9" s="1" t="s">
        <v>12</v>
      </c>
      <c r="E9" s="5">
        <v>4.7920433996383363E-2</v>
      </c>
      <c r="F9" s="1" t="s">
        <v>9</v>
      </c>
      <c r="G9" s="5">
        <v>0</v>
      </c>
      <c r="H9" s="1">
        <v>0</v>
      </c>
      <c r="I9" s="5">
        <v>0</v>
      </c>
      <c r="J9" s="1">
        <v>0</v>
      </c>
      <c r="K9" s="5">
        <v>0</v>
      </c>
      <c r="L9" s="1">
        <v>0</v>
      </c>
      <c r="M9" s="5">
        <v>0</v>
      </c>
      <c r="N9" s="1">
        <v>0</v>
      </c>
      <c r="O9" s="5">
        <v>0</v>
      </c>
      <c r="P9" s="1">
        <v>0</v>
      </c>
      <c r="Q9" s="5">
        <v>0</v>
      </c>
      <c r="R9" s="1">
        <v>0</v>
      </c>
      <c r="S9" s="5">
        <v>0</v>
      </c>
      <c r="T9" s="1">
        <v>0</v>
      </c>
      <c r="U9" s="5">
        <v>0</v>
      </c>
      <c r="V9" s="1">
        <v>0</v>
      </c>
    </row>
    <row r="10" spans="3:22">
      <c r="C10" s="5">
        <v>0.69620253164556967</v>
      </c>
      <c r="D10" s="1" t="s">
        <v>12</v>
      </c>
      <c r="E10" s="5">
        <v>0.34810126582278483</v>
      </c>
      <c r="F10" s="1" t="s">
        <v>9</v>
      </c>
      <c r="G10" s="5">
        <v>0</v>
      </c>
      <c r="H10" s="1">
        <v>0</v>
      </c>
      <c r="I10" s="5">
        <v>0</v>
      </c>
      <c r="J10" s="1">
        <v>0</v>
      </c>
      <c r="K10" s="5">
        <v>0</v>
      </c>
      <c r="L10" s="1">
        <v>0</v>
      </c>
      <c r="M10" s="5">
        <v>0</v>
      </c>
      <c r="N10" s="1">
        <v>0</v>
      </c>
      <c r="O10" s="5">
        <v>0</v>
      </c>
      <c r="P10" s="1">
        <v>0</v>
      </c>
      <c r="Q10" s="5">
        <v>0</v>
      </c>
      <c r="R10" s="1">
        <v>0</v>
      </c>
      <c r="S10" s="5">
        <v>0</v>
      </c>
      <c r="T10" s="1">
        <v>0</v>
      </c>
      <c r="U10" s="5">
        <v>0</v>
      </c>
      <c r="V10" s="1">
        <v>0</v>
      </c>
    </row>
    <row r="11" spans="3:22">
      <c r="C11" s="5">
        <v>1.2079566003616637</v>
      </c>
      <c r="D11" s="1" t="s">
        <v>12</v>
      </c>
      <c r="E11" s="5">
        <v>0.60397830018083187</v>
      </c>
      <c r="F11" s="1" t="s">
        <v>9</v>
      </c>
      <c r="G11" s="5">
        <v>0</v>
      </c>
      <c r="H11" s="1">
        <v>0</v>
      </c>
      <c r="I11" s="5">
        <v>0</v>
      </c>
      <c r="J11" s="1">
        <v>0</v>
      </c>
      <c r="K11" s="5">
        <v>0</v>
      </c>
      <c r="L11" s="1">
        <v>0</v>
      </c>
      <c r="M11" s="5">
        <v>0</v>
      </c>
      <c r="N11" s="1">
        <v>0</v>
      </c>
      <c r="O11" s="5">
        <v>0</v>
      </c>
      <c r="P11" s="1">
        <v>0</v>
      </c>
      <c r="Q11" s="5">
        <v>0</v>
      </c>
      <c r="R11" s="1">
        <v>0</v>
      </c>
      <c r="S11" s="5">
        <v>0</v>
      </c>
      <c r="T11" s="1">
        <v>0</v>
      </c>
      <c r="U11" s="5">
        <v>0</v>
      </c>
      <c r="V11" s="1">
        <v>0</v>
      </c>
    </row>
    <row r="12" spans="3:22">
      <c r="C12" s="5">
        <v>0.7</v>
      </c>
      <c r="D12" s="1" t="s">
        <v>2</v>
      </c>
      <c r="E12" s="5">
        <v>0.7</v>
      </c>
      <c r="F12" s="1" t="s">
        <v>4</v>
      </c>
      <c r="G12" s="5">
        <v>0.35</v>
      </c>
      <c r="H12" s="1" t="s">
        <v>1</v>
      </c>
      <c r="I12" s="5">
        <v>0</v>
      </c>
      <c r="J12" s="1">
        <v>0</v>
      </c>
      <c r="K12" s="5">
        <v>0</v>
      </c>
      <c r="L12" s="1">
        <v>0</v>
      </c>
      <c r="M12" s="5">
        <v>0</v>
      </c>
      <c r="N12" s="1">
        <v>0</v>
      </c>
      <c r="O12" s="5">
        <v>0</v>
      </c>
      <c r="P12" s="1">
        <v>0</v>
      </c>
      <c r="Q12" s="5">
        <v>0</v>
      </c>
      <c r="R12" s="1">
        <v>0</v>
      </c>
      <c r="S12" s="5">
        <v>0</v>
      </c>
      <c r="T12" s="1">
        <v>0</v>
      </c>
      <c r="U12" s="5">
        <v>0</v>
      </c>
      <c r="V12" s="1">
        <v>0</v>
      </c>
    </row>
    <row r="13" spans="3:22">
      <c r="C13" s="5">
        <v>0.73750000000000004</v>
      </c>
      <c r="D13" s="1" t="s">
        <v>2</v>
      </c>
      <c r="E13" s="5">
        <v>0.73750000000000004</v>
      </c>
      <c r="F13" s="1" t="s">
        <v>4</v>
      </c>
      <c r="G13" s="5">
        <v>0.73750000000000004</v>
      </c>
      <c r="H13" s="1" t="s">
        <v>1</v>
      </c>
      <c r="I13" s="5">
        <v>0</v>
      </c>
      <c r="J13" s="1">
        <v>0</v>
      </c>
      <c r="K13" s="5">
        <v>0</v>
      </c>
      <c r="L13" s="1">
        <v>0</v>
      </c>
      <c r="M13" s="5">
        <v>0</v>
      </c>
      <c r="N13" s="1">
        <v>0</v>
      </c>
      <c r="O13" s="5">
        <v>0</v>
      </c>
      <c r="P13" s="1">
        <v>0</v>
      </c>
      <c r="Q13" s="5">
        <v>0</v>
      </c>
      <c r="R13" s="1">
        <v>0</v>
      </c>
      <c r="S13" s="5">
        <v>0</v>
      </c>
      <c r="T13" s="1">
        <v>0</v>
      </c>
      <c r="U13" s="5">
        <v>0</v>
      </c>
      <c r="V13" s="1">
        <v>0</v>
      </c>
    </row>
    <row r="14" spans="3:22">
      <c r="C14" s="5">
        <v>0.125</v>
      </c>
      <c r="D14" s="1" t="s">
        <v>2</v>
      </c>
      <c r="E14" s="5">
        <v>0.125</v>
      </c>
      <c r="F14" s="1" t="s">
        <v>4</v>
      </c>
      <c r="G14" s="5">
        <v>0.125</v>
      </c>
      <c r="H14" s="1" t="s">
        <v>1</v>
      </c>
      <c r="I14" s="5">
        <v>0</v>
      </c>
      <c r="J14" s="1">
        <v>0</v>
      </c>
      <c r="K14" s="5">
        <v>0</v>
      </c>
      <c r="L14" s="1">
        <v>0</v>
      </c>
      <c r="M14" s="5">
        <v>0</v>
      </c>
      <c r="N14" s="1">
        <v>0</v>
      </c>
      <c r="O14" s="5">
        <v>0</v>
      </c>
      <c r="P14" s="1">
        <v>0</v>
      </c>
      <c r="Q14" s="5">
        <v>0</v>
      </c>
      <c r="R14" s="1">
        <v>0</v>
      </c>
      <c r="S14" s="5">
        <v>0</v>
      </c>
      <c r="T14" s="1">
        <v>0</v>
      </c>
      <c r="U14" s="5">
        <v>0</v>
      </c>
      <c r="V14" s="1">
        <v>0</v>
      </c>
    </row>
    <row r="15" spans="3:22">
      <c r="C15" s="5">
        <v>0.1</v>
      </c>
      <c r="D15" s="1" t="s">
        <v>2</v>
      </c>
      <c r="E15" s="5">
        <v>0.1</v>
      </c>
      <c r="F15" s="1" t="s">
        <v>4</v>
      </c>
      <c r="G15" s="5">
        <v>0.05</v>
      </c>
      <c r="H15" s="1" t="s">
        <v>1</v>
      </c>
      <c r="I15" s="5">
        <v>0</v>
      </c>
      <c r="J15" s="1">
        <v>0</v>
      </c>
      <c r="K15" s="5">
        <v>0</v>
      </c>
      <c r="L15" s="1">
        <v>0</v>
      </c>
      <c r="M15" s="5">
        <v>0</v>
      </c>
      <c r="N15" s="1">
        <v>0</v>
      </c>
      <c r="O15" s="5">
        <v>0</v>
      </c>
      <c r="P15" s="1">
        <v>0</v>
      </c>
      <c r="Q15" s="5">
        <v>0</v>
      </c>
      <c r="R15" s="1">
        <v>0</v>
      </c>
      <c r="S15" s="5">
        <v>0</v>
      </c>
      <c r="T15" s="1">
        <v>0</v>
      </c>
      <c r="U15" s="5">
        <v>0</v>
      </c>
      <c r="V15" s="1">
        <v>0</v>
      </c>
    </row>
    <row r="16" spans="3:22">
      <c r="C16" s="5">
        <v>1</v>
      </c>
      <c r="D16" s="1" t="s">
        <v>11</v>
      </c>
      <c r="E16" s="5">
        <v>1</v>
      </c>
      <c r="F16" s="1" t="s">
        <v>9</v>
      </c>
      <c r="G16" s="5">
        <v>0</v>
      </c>
      <c r="H16" s="1">
        <v>0</v>
      </c>
      <c r="I16" s="5">
        <v>0</v>
      </c>
      <c r="J16" s="1">
        <v>0</v>
      </c>
      <c r="K16" s="5">
        <v>0</v>
      </c>
      <c r="L16" s="1">
        <v>0</v>
      </c>
      <c r="M16" s="5">
        <v>0</v>
      </c>
      <c r="N16" s="1">
        <v>0</v>
      </c>
      <c r="O16" s="5">
        <v>0</v>
      </c>
      <c r="P16" s="1">
        <v>0</v>
      </c>
      <c r="Q16" s="5">
        <v>0</v>
      </c>
      <c r="R16" s="1">
        <v>0</v>
      </c>
      <c r="S16" s="5">
        <v>0</v>
      </c>
      <c r="T16" s="1">
        <v>0</v>
      </c>
      <c r="U16" s="5">
        <v>0</v>
      </c>
      <c r="V16" s="1">
        <v>0</v>
      </c>
    </row>
    <row r="17" spans="3:22">
      <c r="C17" s="5">
        <v>0.1</v>
      </c>
      <c r="D17" s="1" t="s">
        <v>10</v>
      </c>
      <c r="E17" s="5">
        <v>0.1</v>
      </c>
      <c r="F17" s="1" t="s">
        <v>9</v>
      </c>
      <c r="G17" s="5">
        <v>0</v>
      </c>
      <c r="H17" s="1">
        <v>0</v>
      </c>
      <c r="I17" s="5">
        <v>0</v>
      </c>
      <c r="J17" s="1">
        <v>0</v>
      </c>
      <c r="K17" s="5">
        <v>0</v>
      </c>
      <c r="L17" s="1">
        <v>0</v>
      </c>
      <c r="M17" s="5">
        <v>0</v>
      </c>
      <c r="N17" s="1">
        <v>0</v>
      </c>
      <c r="O17" s="5">
        <v>0</v>
      </c>
      <c r="P17" s="1">
        <v>0</v>
      </c>
      <c r="Q17" s="5">
        <v>0</v>
      </c>
      <c r="R17" s="1">
        <v>0</v>
      </c>
      <c r="S17" s="5">
        <v>0</v>
      </c>
      <c r="T17" s="1">
        <v>0</v>
      </c>
      <c r="U17" s="5">
        <v>0</v>
      </c>
      <c r="V17" s="1">
        <v>0</v>
      </c>
    </row>
    <row r="18" spans="3:22">
      <c r="C18" s="5">
        <v>2</v>
      </c>
      <c r="D18" s="1" t="s">
        <v>10</v>
      </c>
      <c r="E18" s="5">
        <v>2</v>
      </c>
      <c r="F18" s="1" t="s">
        <v>9</v>
      </c>
      <c r="G18" s="5">
        <v>0</v>
      </c>
      <c r="H18" s="1">
        <v>0</v>
      </c>
      <c r="I18" s="5">
        <v>0</v>
      </c>
      <c r="J18" s="1">
        <v>0</v>
      </c>
      <c r="K18" s="5">
        <v>0</v>
      </c>
      <c r="L18" s="1">
        <v>0</v>
      </c>
      <c r="M18" s="5">
        <v>0</v>
      </c>
      <c r="N18" s="1">
        <v>0</v>
      </c>
      <c r="O18" s="5">
        <v>0</v>
      </c>
      <c r="P18" s="1">
        <v>0</v>
      </c>
      <c r="Q18" s="5">
        <v>0</v>
      </c>
      <c r="R18" s="1">
        <v>0</v>
      </c>
      <c r="S18" s="5">
        <v>0</v>
      </c>
      <c r="T18" s="1">
        <v>0</v>
      </c>
      <c r="U18" s="5">
        <v>0</v>
      </c>
      <c r="V18" s="1">
        <v>0</v>
      </c>
    </row>
    <row r="19" spans="3:22">
      <c r="C19" s="5">
        <v>0.5</v>
      </c>
      <c r="D19" s="1" t="s">
        <v>10</v>
      </c>
      <c r="E19" s="5">
        <v>0.5</v>
      </c>
      <c r="F19" s="1" t="s">
        <v>9</v>
      </c>
      <c r="G19" s="5">
        <v>0</v>
      </c>
      <c r="H19" s="1">
        <v>0</v>
      </c>
      <c r="I19" s="5">
        <v>0</v>
      </c>
      <c r="J19" s="1">
        <v>0</v>
      </c>
      <c r="K19" s="5">
        <v>0</v>
      </c>
      <c r="L19" s="1">
        <v>0</v>
      </c>
      <c r="M19" s="5">
        <v>0</v>
      </c>
      <c r="N19" s="1">
        <v>0</v>
      </c>
      <c r="O19" s="5">
        <v>0</v>
      </c>
      <c r="P19" s="1">
        <v>0</v>
      </c>
      <c r="Q19" s="5">
        <v>0</v>
      </c>
      <c r="R19" s="1">
        <v>0</v>
      </c>
      <c r="S19" s="5">
        <v>0</v>
      </c>
      <c r="T19" s="1">
        <v>0</v>
      </c>
      <c r="U19" s="5">
        <v>0</v>
      </c>
      <c r="V19" s="1">
        <v>0</v>
      </c>
    </row>
    <row r="20" spans="3:22">
      <c r="C20" s="5">
        <v>0.16265060240963855</v>
      </c>
      <c r="D20" s="1" t="s">
        <v>8</v>
      </c>
      <c r="E20" s="5">
        <v>0.3253012048192771</v>
      </c>
      <c r="F20" s="1" t="s">
        <v>7</v>
      </c>
      <c r="G20" s="5">
        <v>0.16265060240963855</v>
      </c>
      <c r="H20" s="1" t="s">
        <v>6</v>
      </c>
      <c r="I20" s="5">
        <v>0.16265060240963855</v>
      </c>
      <c r="J20" s="1" t="s">
        <v>5</v>
      </c>
      <c r="K20" s="5">
        <v>0</v>
      </c>
      <c r="L20" s="1">
        <v>0</v>
      </c>
      <c r="M20" s="5">
        <v>0</v>
      </c>
      <c r="N20" s="1">
        <v>0</v>
      </c>
      <c r="O20" s="5">
        <v>0</v>
      </c>
      <c r="P20" s="1">
        <v>0</v>
      </c>
      <c r="Q20" s="5">
        <v>0</v>
      </c>
      <c r="R20" s="1">
        <v>0</v>
      </c>
      <c r="S20" s="5">
        <v>0</v>
      </c>
      <c r="T20" s="1">
        <v>0</v>
      </c>
      <c r="U20" s="5">
        <v>0</v>
      </c>
      <c r="V20" s="1">
        <v>0</v>
      </c>
    </row>
    <row r="21" spans="3:22">
      <c r="C21" s="5">
        <v>0.83734939759036142</v>
      </c>
      <c r="D21" s="1" t="s">
        <v>8</v>
      </c>
      <c r="E21" s="5">
        <v>1.6746987951807228</v>
      </c>
      <c r="F21" s="1" t="s">
        <v>7</v>
      </c>
      <c r="G21" s="5">
        <v>0.83734939759036142</v>
      </c>
      <c r="H21" s="1" t="s">
        <v>6</v>
      </c>
      <c r="I21" s="5">
        <v>0.83734939759036142</v>
      </c>
      <c r="J21" s="1" t="s">
        <v>5</v>
      </c>
      <c r="K21" s="5">
        <v>0</v>
      </c>
      <c r="L21" s="1">
        <v>0</v>
      </c>
      <c r="M21" s="5">
        <v>0</v>
      </c>
      <c r="N21" s="1">
        <v>0</v>
      </c>
      <c r="O21" s="5">
        <v>0</v>
      </c>
      <c r="P21" s="1">
        <v>0</v>
      </c>
      <c r="Q21" s="5">
        <v>0</v>
      </c>
      <c r="R21" s="1">
        <v>0</v>
      </c>
      <c r="S21" s="5">
        <v>0</v>
      </c>
      <c r="T21" s="1">
        <v>0</v>
      </c>
      <c r="U21" s="5">
        <v>0</v>
      </c>
      <c r="V21" s="1">
        <v>0</v>
      </c>
    </row>
    <row r="22" spans="3:22">
      <c r="C22" s="5">
        <v>0.25</v>
      </c>
      <c r="D22" s="1" t="s">
        <v>2</v>
      </c>
      <c r="E22" s="5">
        <v>0.25</v>
      </c>
      <c r="F22" s="1" t="s">
        <v>1</v>
      </c>
      <c r="G22" s="5">
        <v>0</v>
      </c>
      <c r="H22" s="1">
        <v>0</v>
      </c>
      <c r="I22" s="5">
        <v>0</v>
      </c>
      <c r="J22" s="1">
        <v>0</v>
      </c>
      <c r="K22" s="5">
        <v>0</v>
      </c>
      <c r="L22" s="1">
        <v>0</v>
      </c>
      <c r="M22" s="5">
        <v>0</v>
      </c>
      <c r="N22" s="1">
        <v>0</v>
      </c>
      <c r="O22" s="5">
        <v>0</v>
      </c>
      <c r="P22" s="1">
        <v>0</v>
      </c>
      <c r="Q22" s="5">
        <v>0</v>
      </c>
      <c r="R22" s="1">
        <v>0</v>
      </c>
      <c r="S22" s="5">
        <v>0</v>
      </c>
      <c r="T22" s="1">
        <v>0</v>
      </c>
      <c r="U22" s="5">
        <v>0</v>
      </c>
      <c r="V22" s="1">
        <v>0</v>
      </c>
    </row>
    <row r="23" spans="3:22">
      <c r="C23" s="5">
        <v>1</v>
      </c>
      <c r="D23" s="1" t="s">
        <v>0</v>
      </c>
      <c r="E23" s="5">
        <v>0</v>
      </c>
      <c r="F23" s="1">
        <v>0</v>
      </c>
      <c r="G23" s="5">
        <v>0</v>
      </c>
      <c r="H23" s="1">
        <v>0</v>
      </c>
      <c r="I23" s="5">
        <v>0</v>
      </c>
      <c r="J23" s="1">
        <v>0</v>
      </c>
      <c r="K23" s="5">
        <v>0</v>
      </c>
      <c r="L23" s="1">
        <v>0</v>
      </c>
      <c r="M23" s="5">
        <v>0</v>
      </c>
      <c r="N23" s="1">
        <v>0</v>
      </c>
      <c r="O23" s="5">
        <v>0</v>
      </c>
      <c r="P23" s="1">
        <v>0</v>
      </c>
      <c r="Q23" s="5">
        <v>0</v>
      </c>
      <c r="R23" s="1">
        <v>0</v>
      </c>
      <c r="S23" s="5">
        <v>0</v>
      </c>
      <c r="T23" s="1">
        <v>0</v>
      </c>
      <c r="U23" s="5">
        <v>0</v>
      </c>
      <c r="V23" s="1">
        <v>0</v>
      </c>
    </row>
    <row r="24" spans="3:22">
      <c r="C24" s="5">
        <v>0.245</v>
      </c>
      <c r="D24" s="1" t="s">
        <v>2</v>
      </c>
      <c r="E24" s="5">
        <v>0</v>
      </c>
      <c r="F24" s="1">
        <v>0</v>
      </c>
      <c r="G24" s="5">
        <v>0</v>
      </c>
      <c r="H24" s="1">
        <v>0</v>
      </c>
      <c r="I24" s="5">
        <v>0</v>
      </c>
      <c r="J24" s="1">
        <v>0</v>
      </c>
      <c r="K24" s="5">
        <v>0</v>
      </c>
      <c r="L24" s="1">
        <v>0</v>
      </c>
      <c r="M24" s="5">
        <v>0</v>
      </c>
      <c r="N24" s="1">
        <v>0</v>
      </c>
      <c r="O24" s="5">
        <v>0</v>
      </c>
      <c r="P24" s="1">
        <v>0</v>
      </c>
      <c r="Q24" s="5">
        <v>0</v>
      </c>
      <c r="R24" s="1">
        <v>0</v>
      </c>
      <c r="S24" s="5">
        <v>0</v>
      </c>
      <c r="T24" s="1">
        <v>0</v>
      </c>
      <c r="U24" s="5">
        <v>0</v>
      </c>
      <c r="V24" s="1">
        <v>0</v>
      </c>
    </row>
    <row r="25" spans="3:22">
      <c r="C25" s="5">
        <v>0.48749999999999999</v>
      </c>
      <c r="D25" s="1" t="s">
        <v>2</v>
      </c>
      <c r="E25" s="5">
        <v>0</v>
      </c>
      <c r="F25" s="1">
        <v>0</v>
      </c>
      <c r="G25" s="5">
        <v>0</v>
      </c>
      <c r="H25" s="1">
        <v>0</v>
      </c>
      <c r="I25" s="5">
        <v>0</v>
      </c>
      <c r="J25" s="1">
        <v>0</v>
      </c>
      <c r="K25" s="5">
        <v>0</v>
      </c>
      <c r="L25" s="1">
        <v>0</v>
      </c>
      <c r="M25" s="5">
        <v>0</v>
      </c>
      <c r="N25" s="1">
        <v>0</v>
      </c>
      <c r="O25" s="5">
        <v>0</v>
      </c>
      <c r="P25" s="1">
        <v>0</v>
      </c>
      <c r="Q25" s="5">
        <v>0</v>
      </c>
      <c r="R25" s="1">
        <v>0</v>
      </c>
      <c r="S25" s="5">
        <v>0</v>
      </c>
      <c r="T25" s="1">
        <v>0</v>
      </c>
      <c r="U25" s="5">
        <v>0</v>
      </c>
      <c r="V25" s="1">
        <v>0</v>
      </c>
    </row>
    <row r="26" spans="3:22">
      <c r="C26" s="5">
        <v>0.21249999999999999</v>
      </c>
      <c r="D26" s="1" t="s">
        <v>2</v>
      </c>
      <c r="E26" s="5">
        <v>0</v>
      </c>
      <c r="F26" s="1">
        <v>0</v>
      </c>
      <c r="G26" s="5">
        <v>0</v>
      </c>
      <c r="H26" s="1">
        <v>0</v>
      </c>
      <c r="I26" s="5">
        <v>0</v>
      </c>
      <c r="J26" s="1">
        <v>0</v>
      </c>
      <c r="K26" s="5">
        <v>0</v>
      </c>
      <c r="L26" s="1">
        <v>0</v>
      </c>
      <c r="M26" s="5">
        <v>0</v>
      </c>
      <c r="N26" s="1">
        <v>0</v>
      </c>
      <c r="O26" s="5">
        <v>0</v>
      </c>
      <c r="P26" s="1">
        <v>0</v>
      </c>
      <c r="Q26" s="5">
        <v>0</v>
      </c>
      <c r="R26" s="1">
        <v>0</v>
      </c>
      <c r="S26" s="5">
        <v>0</v>
      </c>
      <c r="T26" s="1">
        <v>0</v>
      </c>
      <c r="U26" s="5">
        <v>0</v>
      </c>
      <c r="V26" s="1">
        <v>0</v>
      </c>
    </row>
    <row r="27" spans="3:22">
      <c r="C27" s="5">
        <v>0.67500000000000004</v>
      </c>
      <c r="D27" s="1" t="s">
        <v>2</v>
      </c>
      <c r="E27" s="5">
        <v>0</v>
      </c>
      <c r="F27" s="1">
        <v>0</v>
      </c>
      <c r="G27" s="5">
        <v>0</v>
      </c>
      <c r="H27" s="1">
        <v>0</v>
      </c>
      <c r="I27" s="5">
        <v>0</v>
      </c>
      <c r="J27" s="1">
        <v>0</v>
      </c>
      <c r="K27" s="5">
        <v>0</v>
      </c>
      <c r="L27" s="1">
        <v>0</v>
      </c>
      <c r="M27" s="5">
        <v>0</v>
      </c>
      <c r="N27" s="1">
        <v>0</v>
      </c>
      <c r="O27" s="5">
        <v>0</v>
      </c>
      <c r="P27" s="1">
        <v>0</v>
      </c>
      <c r="Q27" s="5">
        <v>0</v>
      </c>
      <c r="R27" s="1">
        <v>0</v>
      </c>
      <c r="S27" s="5">
        <v>0</v>
      </c>
      <c r="T27" s="1">
        <v>0</v>
      </c>
      <c r="U27" s="5">
        <v>0</v>
      </c>
      <c r="V27" s="1">
        <v>0</v>
      </c>
    </row>
    <row r="28" spans="3:22">
      <c r="C28" s="5">
        <v>0.27500000000000002</v>
      </c>
      <c r="D28" s="1" t="s">
        <v>2</v>
      </c>
      <c r="E28" s="5">
        <v>0</v>
      </c>
      <c r="F28" s="1">
        <v>0</v>
      </c>
      <c r="G28" s="5">
        <v>0</v>
      </c>
      <c r="H28" s="1">
        <v>0</v>
      </c>
      <c r="I28" s="5">
        <v>0</v>
      </c>
      <c r="J28" s="1">
        <v>0</v>
      </c>
      <c r="K28" s="5">
        <v>0</v>
      </c>
      <c r="L28" s="1">
        <v>0</v>
      </c>
      <c r="M28" s="5">
        <v>0</v>
      </c>
      <c r="N28" s="1">
        <v>0</v>
      </c>
      <c r="O28" s="5">
        <v>0</v>
      </c>
      <c r="P28" s="1">
        <v>0</v>
      </c>
      <c r="Q28" s="5">
        <v>0</v>
      </c>
      <c r="R28" s="1">
        <v>0</v>
      </c>
      <c r="S28" s="5">
        <v>0</v>
      </c>
      <c r="T28" s="1">
        <v>0</v>
      </c>
      <c r="U28" s="5">
        <v>0</v>
      </c>
      <c r="V28" s="1">
        <v>0</v>
      </c>
    </row>
    <row r="29" spans="3:22">
      <c r="C29" s="5">
        <v>0.38750000000000001</v>
      </c>
      <c r="D29" s="1" t="s">
        <v>2</v>
      </c>
      <c r="E29" s="5">
        <v>0</v>
      </c>
      <c r="F29" s="1">
        <v>0</v>
      </c>
      <c r="G29" s="5">
        <v>0</v>
      </c>
      <c r="H29" s="1">
        <v>0</v>
      </c>
      <c r="I29" s="5">
        <v>0</v>
      </c>
      <c r="J29" s="1">
        <v>0</v>
      </c>
      <c r="K29" s="5">
        <v>0</v>
      </c>
      <c r="L29" s="1">
        <v>0</v>
      </c>
      <c r="M29" s="5">
        <v>0</v>
      </c>
      <c r="N29" s="1">
        <v>0</v>
      </c>
      <c r="O29" s="5">
        <v>0</v>
      </c>
      <c r="P29" s="1">
        <v>0</v>
      </c>
      <c r="Q29" s="5">
        <v>0</v>
      </c>
      <c r="R29" s="1">
        <v>0</v>
      </c>
      <c r="S29" s="5">
        <v>0</v>
      </c>
      <c r="T29" s="1">
        <v>0</v>
      </c>
      <c r="U29" s="5">
        <v>0</v>
      </c>
      <c r="V29" s="1">
        <v>0</v>
      </c>
    </row>
    <row r="30" spans="3:22">
      <c r="C30" s="5">
        <v>0.25</v>
      </c>
      <c r="D30" s="1" t="s">
        <v>2</v>
      </c>
      <c r="E30" s="5">
        <v>0</v>
      </c>
      <c r="F30" s="1">
        <v>0</v>
      </c>
      <c r="G30" s="5">
        <v>0</v>
      </c>
      <c r="H30" s="1">
        <v>0</v>
      </c>
      <c r="I30" s="5">
        <v>0</v>
      </c>
      <c r="J30" s="1">
        <v>0</v>
      </c>
      <c r="K30" s="5">
        <v>0</v>
      </c>
      <c r="L30" s="1">
        <v>0</v>
      </c>
      <c r="M30" s="5">
        <v>0</v>
      </c>
      <c r="N30" s="1">
        <v>0</v>
      </c>
      <c r="O30" s="5">
        <v>0</v>
      </c>
      <c r="P30" s="1">
        <v>0</v>
      </c>
      <c r="Q30" s="5">
        <v>0</v>
      </c>
      <c r="R30" s="1">
        <v>0</v>
      </c>
      <c r="S30" s="5">
        <v>0</v>
      </c>
      <c r="T30" s="1">
        <v>0</v>
      </c>
      <c r="U30" s="5">
        <v>0</v>
      </c>
      <c r="V30" s="1">
        <v>0</v>
      </c>
    </row>
    <row r="31" spans="3:22">
      <c r="C31" s="5">
        <v>0.25</v>
      </c>
      <c r="D31" s="1" t="s">
        <v>0</v>
      </c>
      <c r="E31" s="5">
        <v>0</v>
      </c>
      <c r="F31" s="1">
        <v>0</v>
      </c>
      <c r="G31" s="5">
        <v>0</v>
      </c>
      <c r="H31" s="1">
        <v>0</v>
      </c>
      <c r="I31" s="5">
        <v>0</v>
      </c>
      <c r="J31" s="1">
        <v>0</v>
      </c>
      <c r="K31" s="5">
        <v>0</v>
      </c>
      <c r="L31" s="1">
        <v>0</v>
      </c>
      <c r="M31" s="5">
        <v>0</v>
      </c>
      <c r="N31" s="1">
        <v>0</v>
      </c>
      <c r="O31" s="5">
        <v>0</v>
      </c>
      <c r="P31" s="1">
        <v>0</v>
      </c>
      <c r="Q31" s="5">
        <v>0</v>
      </c>
      <c r="R31" s="1">
        <v>0</v>
      </c>
      <c r="S31" s="5">
        <v>0</v>
      </c>
      <c r="T31" s="1">
        <v>0</v>
      </c>
      <c r="U31" s="5">
        <v>0</v>
      </c>
      <c r="V31" s="1">
        <v>0</v>
      </c>
    </row>
    <row r="32" spans="3:22">
      <c r="C32" s="5">
        <v>2.75</v>
      </c>
      <c r="D32" s="1" t="s">
        <v>2</v>
      </c>
      <c r="E32" s="5">
        <v>0</v>
      </c>
      <c r="F32" s="1">
        <v>0</v>
      </c>
      <c r="G32" s="5">
        <v>0</v>
      </c>
      <c r="H32" s="1">
        <v>0</v>
      </c>
      <c r="I32" s="5">
        <v>0</v>
      </c>
      <c r="J32" s="1">
        <v>0</v>
      </c>
      <c r="K32" s="5">
        <v>0</v>
      </c>
      <c r="L32" s="1">
        <v>0</v>
      </c>
      <c r="M32" s="5">
        <v>0</v>
      </c>
      <c r="N32" s="1">
        <v>0</v>
      </c>
      <c r="O32" s="5">
        <v>0</v>
      </c>
      <c r="P32" s="1">
        <v>0</v>
      </c>
      <c r="Q32" s="5">
        <v>0</v>
      </c>
      <c r="R32" s="1">
        <v>0</v>
      </c>
      <c r="S32" s="5">
        <v>0</v>
      </c>
      <c r="T32" s="1">
        <v>0</v>
      </c>
      <c r="U32" s="5">
        <v>0</v>
      </c>
      <c r="V32" s="1">
        <v>0</v>
      </c>
    </row>
    <row r="33" spans="3:22">
      <c r="C33" s="5">
        <v>0.25</v>
      </c>
      <c r="D33" s="1" t="s">
        <v>2</v>
      </c>
      <c r="E33" s="5">
        <v>0</v>
      </c>
      <c r="F33" s="1">
        <v>0</v>
      </c>
      <c r="G33" s="5">
        <v>0</v>
      </c>
      <c r="H33" s="1">
        <v>0</v>
      </c>
      <c r="I33" s="5">
        <v>0</v>
      </c>
      <c r="J33" s="1">
        <v>0</v>
      </c>
      <c r="K33" s="5">
        <v>0</v>
      </c>
      <c r="L33" s="1">
        <v>0</v>
      </c>
      <c r="M33" s="5">
        <v>0</v>
      </c>
      <c r="N33" s="1">
        <v>0</v>
      </c>
      <c r="O33" s="5">
        <v>0</v>
      </c>
      <c r="P33" s="1">
        <v>0</v>
      </c>
      <c r="Q33" s="5">
        <v>0</v>
      </c>
      <c r="R33" s="1">
        <v>0</v>
      </c>
      <c r="S33" s="5">
        <v>0</v>
      </c>
      <c r="T33" s="1">
        <v>0</v>
      </c>
      <c r="U33" s="5">
        <v>0</v>
      </c>
      <c r="V33" s="1">
        <v>0</v>
      </c>
    </row>
    <row r="34" spans="3:22">
      <c r="C34" s="5">
        <v>0.25</v>
      </c>
      <c r="D34" s="1" t="s">
        <v>0</v>
      </c>
      <c r="E34" s="5">
        <v>0.25</v>
      </c>
      <c r="F34" s="1" t="s">
        <v>1</v>
      </c>
      <c r="G34" s="5">
        <v>0</v>
      </c>
      <c r="H34" s="1">
        <v>0</v>
      </c>
      <c r="I34" s="5">
        <v>0</v>
      </c>
      <c r="J34" s="1">
        <v>0</v>
      </c>
      <c r="K34" s="5">
        <v>0</v>
      </c>
      <c r="L34" s="1">
        <v>0</v>
      </c>
      <c r="M34" s="5">
        <v>0</v>
      </c>
      <c r="N34" s="1">
        <v>0</v>
      </c>
      <c r="O34" s="5">
        <v>0</v>
      </c>
      <c r="P34" s="1">
        <v>0</v>
      </c>
      <c r="Q34" s="5">
        <v>0</v>
      </c>
      <c r="R34" s="1">
        <v>0</v>
      </c>
      <c r="S34" s="5">
        <v>0</v>
      </c>
      <c r="T34" s="1">
        <v>0</v>
      </c>
      <c r="U34" s="5">
        <v>0</v>
      </c>
      <c r="V34" s="1">
        <v>0</v>
      </c>
    </row>
    <row r="35" spans="3:22">
      <c r="C35" s="5">
        <v>0.25</v>
      </c>
      <c r="D35" s="1" t="s">
        <v>2</v>
      </c>
      <c r="E35" s="5">
        <v>0.25</v>
      </c>
      <c r="F35" s="1" t="s">
        <v>4</v>
      </c>
      <c r="G35" s="5">
        <v>0.25</v>
      </c>
      <c r="H35" s="1" t="s">
        <v>1</v>
      </c>
      <c r="I35" s="5">
        <v>0.25</v>
      </c>
      <c r="J35" s="1" t="s">
        <v>3</v>
      </c>
      <c r="K35" s="5">
        <v>0</v>
      </c>
      <c r="L35" s="1">
        <v>0</v>
      </c>
      <c r="M35" s="5">
        <v>0</v>
      </c>
      <c r="N35" s="1">
        <v>0</v>
      </c>
      <c r="O35" s="5">
        <v>0</v>
      </c>
      <c r="P35" s="1">
        <v>0</v>
      </c>
      <c r="Q35" s="5">
        <v>0</v>
      </c>
      <c r="R35" s="1">
        <v>0</v>
      </c>
      <c r="S35" s="5">
        <v>0</v>
      </c>
      <c r="T35" s="1">
        <v>0</v>
      </c>
      <c r="U35" s="5">
        <v>0</v>
      </c>
      <c r="V35" s="1">
        <v>0</v>
      </c>
    </row>
    <row r="36" spans="3:22">
      <c r="C36" s="5">
        <v>6.25E-2</v>
      </c>
      <c r="D36" s="1" t="s">
        <v>2</v>
      </c>
      <c r="E36" s="5">
        <v>6.25E-2</v>
      </c>
      <c r="F36" s="1" t="s">
        <v>1</v>
      </c>
      <c r="G36" s="5">
        <v>0</v>
      </c>
      <c r="H36" s="1">
        <v>0</v>
      </c>
      <c r="I36" s="5">
        <v>0</v>
      </c>
      <c r="J36" s="1">
        <v>0</v>
      </c>
      <c r="K36" s="5">
        <v>0</v>
      </c>
      <c r="L36" s="1">
        <v>0</v>
      </c>
      <c r="M36" s="5">
        <v>0</v>
      </c>
      <c r="N36" s="1">
        <v>0</v>
      </c>
      <c r="O36" s="5">
        <v>0</v>
      </c>
      <c r="P36" s="1">
        <v>0</v>
      </c>
      <c r="Q36" s="5">
        <v>0</v>
      </c>
      <c r="R36" s="1">
        <v>0</v>
      </c>
      <c r="S36" s="5">
        <v>0</v>
      </c>
      <c r="T36" s="1">
        <v>0</v>
      </c>
      <c r="U36" s="5">
        <v>0</v>
      </c>
      <c r="V36" s="1">
        <v>0</v>
      </c>
    </row>
    <row r="37" spans="3:22">
      <c r="C37" s="5">
        <v>7.1428571428571425E-2</v>
      </c>
      <c r="D37" s="1" t="s">
        <v>2</v>
      </c>
      <c r="E37" s="5">
        <v>7.1428571428571425E-2</v>
      </c>
      <c r="F37" s="1" t="s">
        <v>1</v>
      </c>
      <c r="G37" s="5">
        <v>0</v>
      </c>
      <c r="H37" s="1">
        <v>0</v>
      </c>
      <c r="I37" s="5">
        <v>0</v>
      </c>
      <c r="J37" s="1">
        <v>0</v>
      </c>
      <c r="K37" s="5">
        <v>0</v>
      </c>
      <c r="L37" s="1">
        <v>0</v>
      </c>
      <c r="M37" s="5">
        <v>0</v>
      </c>
      <c r="N37" s="1">
        <v>0</v>
      </c>
      <c r="O37" s="5">
        <v>0</v>
      </c>
      <c r="P37" s="1">
        <v>0</v>
      </c>
      <c r="Q37" s="5">
        <v>0</v>
      </c>
      <c r="R37" s="1">
        <v>0</v>
      </c>
      <c r="S37" s="5">
        <v>0</v>
      </c>
      <c r="T37" s="1">
        <v>0</v>
      </c>
      <c r="U37" s="5">
        <v>0</v>
      </c>
      <c r="V37" s="1">
        <v>0</v>
      </c>
    </row>
    <row r="38" spans="3:22">
      <c r="C38" s="5">
        <v>0</v>
      </c>
      <c r="D38" s="1">
        <v>0</v>
      </c>
      <c r="E38" s="5">
        <v>0</v>
      </c>
      <c r="F38" s="1">
        <v>0</v>
      </c>
      <c r="G38" s="5">
        <v>0</v>
      </c>
      <c r="H38" s="1">
        <v>0</v>
      </c>
      <c r="I38" s="5">
        <v>0</v>
      </c>
      <c r="J38" s="1">
        <v>0</v>
      </c>
      <c r="K38" s="5">
        <v>0</v>
      </c>
      <c r="L38" s="1">
        <v>0</v>
      </c>
      <c r="M38" s="5">
        <v>0</v>
      </c>
      <c r="N38" s="1">
        <v>0</v>
      </c>
      <c r="O38" s="5">
        <v>0</v>
      </c>
      <c r="P38" s="1">
        <v>0</v>
      </c>
      <c r="Q38" s="5">
        <v>0</v>
      </c>
      <c r="R38" s="1">
        <v>0</v>
      </c>
      <c r="S38" s="5">
        <v>0</v>
      </c>
      <c r="T38" s="1">
        <v>0</v>
      </c>
      <c r="U38" s="5">
        <v>0</v>
      </c>
      <c r="V38" s="1">
        <v>0</v>
      </c>
    </row>
    <row r="39" spans="3:22">
      <c r="C39" s="5">
        <v>6.25E-2</v>
      </c>
      <c r="D39" s="1" t="s">
        <v>2</v>
      </c>
      <c r="E39" s="5">
        <v>6.25E-2</v>
      </c>
      <c r="F39" s="1" t="s">
        <v>1</v>
      </c>
      <c r="G39" s="5">
        <v>0</v>
      </c>
      <c r="H39" s="1">
        <v>0</v>
      </c>
      <c r="I39" s="5">
        <v>0</v>
      </c>
      <c r="J39" s="1">
        <v>0</v>
      </c>
      <c r="K39" s="5">
        <v>0</v>
      </c>
      <c r="L39" s="1">
        <v>0</v>
      </c>
      <c r="M39" s="5">
        <v>0</v>
      </c>
      <c r="N39" s="1">
        <v>0</v>
      </c>
      <c r="O39" s="5">
        <v>0</v>
      </c>
      <c r="P39" s="1">
        <v>0</v>
      </c>
      <c r="Q39" s="5">
        <v>0</v>
      </c>
      <c r="R39" s="1">
        <v>0</v>
      </c>
      <c r="S39" s="5">
        <v>0</v>
      </c>
      <c r="T39" s="1">
        <v>0</v>
      </c>
      <c r="U39" s="5">
        <v>0</v>
      </c>
      <c r="V39" s="1">
        <v>0</v>
      </c>
    </row>
    <row r="40" spans="3:22">
      <c r="C40" s="5">
        <v>0.5</v>
      </c>
      <c r="D40" s="1" t="s">
        <v>2</v>
      </c>
      <c r="E40" s="5">
        <v>0</v>
      </c>
      <c r="F40" s="1">
        <v>0</v>
      </c>
      <c r="G40" s="5">
        <v>0</v>
      </c>
      <c r="H40" s="1">
        <v>0</v>
      </c>
      <c r="I40" s="5">
        <v>0</v>
      </c>
      <c r="J40" s="1">
        <v>0</v>
      </c>
      <c r="K40" s="5">
        <v>0</v>
      </c>
      <c r="L40" s="1">
        <v>0</v>
      </c>
      <c r="M40" s="5">
        <v>0</v>
      </c>
      <c r="N40" s="1">
        <v>0</v>
      </c>
      <c r="O40" s="5">
        <v>0</v>
      </c>
      <c r="P40" s="1">
        <v>0</v>
      </c>
      <c r="Q40" s="5">
        <v>0</v>
      </c>
      <c r="R40" s="1">
        <v>0</v>
      </c>
      <c r="S40" s="5">
        <v>0</v>
      </c>
      <c r="T40" s="1">
        <v>0</v>
      </c>
      <c r="U40" s="5">
        <v>0</v>
      </c>
      <c r="V40" s="1">
        <v>0</v>
      </c>
    </row>
    <row r="41" spans="3:22">
      <c r="C41" s="5">
        <v>0.95833333333333337</v>
      </c>
      <c r="D41" s="1" t="s">
        <v>2</v>
      </c>
      <c r="E41" s="5">
        <v>0</v>
      </c>
      <c r="F41" s="1">
        <v>0</v>
      </c>
      <c r="G41" s="5">
        <v>0</v>
      </c>
      <c r="H41" s="1">
        <v>0</v>
      </c>
      <c r="I41" s="5">
        <v>0</v>
      </c>
      <c r="J41" s="1">
        <v>0</v>
      </c>
      <c r="K41" s="5">
        <v>0</v>
      </c>
      <c r="L41" s="1">
        <v>0</v>
      </c>
      <c r="M41" s="5">
        <v>0</v>
      </c>
      <c r="N41" s="1">
        <v>0</v>
      </c>
      <c r="O41" s="5">
        <v>0</v>
      </c>
      <c r="P41" s="1">
        <v>0</v>
      </c>
      <c r="Q41" s="5">
        <v>0</v>
      </c>
      <c r="R41" s="1">
        <v>0</v>
      </c>
      <c r="S41" s="5">
        <v>0</v>
      </c>
      <c r="T41" s="1">
        <v>0</v>
      </c>
      <c r="U41" s="5">
        <v>0</v>
      </c>
      <c r="V41" s="1">
        <v>0</v>
      </c>
    </row>
    <row r="42" spans="3:22">
      <c r="C42" s="5">
        <v>0.5</v>
      </c>
      <c r="D42" s="1" t="s">
        <v>2</v>
      </c>
      <c r="E42" s="5">
        <v>0</v>
      </c>
      <c r="F42" s="1">
        <v>0</v>
      </c>
      <c r="G42" s="5">
        <v>0</v>
      </c>
      <c r="H42" s="1">
        <v>0</v>
      </c>
      <c r="I42" s="5">
        <v>0</v>
      </c>
      <c r="J42" s="1">
        <v>0</v>
      </c>
      <c r="K42" s="5">
        <v>0</v>
      </c>
      <c r="L42" s="1">
        <v>0</v>
      </c>
      <c r="M42" s="5">
        <v>0</v>
      </c>
      <c r="N42" s="1">
        <v>0</v>
      </c>
      <c r="O42" s="5">
        <v>0</v>
      </c>
      <c r="P42" s="1">
        <v>0</v>
      </c>
      <c r="Q42" s="5">
        <v>0</v>
      </c>
      <c r="R42" s="1">
        <v>0</v>
      </c>
      <c r="S42" s="5">
        <v>0</v>
      </c>
      <c r="T42" s="1">
        <v>0</v>
      </c>
      <c r="U42" s="5">
        <v>0</v>
      </c>
      <c r="V42" s="1">
        <v>0</v>
      </c>
    </row>
    <row r="43" spans="3:22">
      <c r="C43" s="5">
        <v>0.5</v>
      </c>
      <c r="D43" s="1" t="s">
        <v>2</v>
      </c>
      <c r="E43" s="5">
        <v>0</v>
      </c>
      <c r="F43" s="1">
        <v>0</v>
      </c>
      <c r="G43" s="5">
        <v>0</v>
      </c>
      <c r="H43" s="1">
        <v>0</v>
      </c>
      <c r="I43" s="5">
        <v>0</v>
      </c>
      <c r="J43" s="1">
        <v>0</v>
      </c>
      <c r="K43" s="5">
        <v>0</v>
      </c>
      <c r="L43" s="1">
        <v>0</v>
      </c>
      <c r="M43" s="5">
        <v>0</v>
      </c>
      <c r="N43" s="1">
        <v>0</v>
      </c>
      <c r="O43" s="5">
        <v>0</v>
      </c>
      <c r="P43" s="1">
        <v>0</v>
      </c>
      <c r="Q43" s="5">
        <v>0</v>
      </c>
      <c r="R43" s="1">
        <v>0</v>
      </c>
      <c r="S43" s="5">
        <v>0</v>
      </c>
      <c r="T43" s="1">
        <v>0</v>
      </c>
      <c r="U43" s="5">
        <v>0</v>
      </c>
      <c r="V43" s="1">
        <v>0</v>
      </c>
    </row>
    <row r="44" spans="3:22">
      <c r="C44" s="5">
        <v>0.4</v>
      </c>
      <c r="D44" s="1" t="s">
        <v>0</v>
      </c>
      <c r="E44" s="5">
        <v>0</v>
      </c>
      <c r="F44" s="1">
        <v>0</v>
      </c>
      <c r="G44" s="5">
        <v>0</v>
      </c>
      <c r="H44" s="1">
        <v>0</v>
      </c>
      <c r="I44" s="5">
        <v>0</v>
      </c>
      <c r="J44" s="1">
        <v>0</v>
      </c>
      <c r="K44" s="5">
        <v>0</v>
      </c>
      <c r="L44" s="1">
        <v>0</v>
      </c>
      <c r="M44" s="5">
        <v>0</v>
      </c>
      <c r="N44" s="1">
        <v>0</v>
      </c>
      <c r="O44" s="5">
        <v>0</v>
      </c>
      <c r="P44" s="1">
        <v>0</v>
      </c>
      <c r="Q44" s="5">
        <v>0</v>
      </c>
      <c r="R44" s="1">
        <v>0</v>
      </c>
      <c r="S44" s="5">
        <v>0</v>
      </c>
      <c r="T44" s="1">
        <v>0</v>
      </c>
      <c r="U44" s="5">
        <v>0</v>
      </c>
      <c r="V44" s="1">
        <v>0</v>
      </c>
    </row>
    <row r="45" spans="3:22">
      <c r="C45" s="5">
        <v>0.5</v>
      </c>
      <c r="D45" s="1" t="s">
        <v>0</v>
      </c>
      <c r="E45" s="5">
        <v>0.5</v>
      </c>
      <c r="F45" s="1" t="s">
        <v>1</v>
      </c>
      <c r="G45" s="5">
        <v>0</v>
      </c>
      <c r="H45" s="1">
        <v>0</v>
      </c>
      <c r="I45" s="5">
        <v>0</v>
      </c>
      <c r="J45" s="1">
        <v>0</v>
      </c>
      <c r="K45" s="5">
        <v>0</v>
      </c>
      <c r="L45" s="1">
        <v>0</v>
      </c>
      <c r="M45" s="5">
        <v>0</v>
      </c>
      <c r="N45" s="1">
        <v>0</v>
      </c>
      <c r="O45" s="5">
        <v>0</v>
      </c>
      <c r="P45" s="1">
        <v>0</v>
      </c>
      <c r="Q45" s="5">
        <v>0</v>
      </c>
      <c r="R45" s="1">
        <v>0</v>
      </c>
      <c r="S45" s="5">
        <v>0</v>
      </c>
      <c r="T45" s="1">
        <v>0</v>
      </c>
      <c r="U45" s="5">
        <v>0</v>
      </c>
      <c r="V45" s="1">
        <v>0</v>
      </c>
    </row>
    <row r="46" spans="3:22">
      <c r="C46" s="5">
        <v>0</v>
      </c>
      <c r="D46" s="1">
        <v>0</v>
      </c>
      <c r="E46" s="5">
        <v>0</v>
      </c>
      <c r="F46" s="1">
        <v>0</v>
      </c>
      <c r="G46" s="5">
        <v>0</v>
      </c>
      <c r="H46" s="1">
        <v>0</v>
      </c>
      <c r="I46" s="5">
        <v>0</v>
      </c>
      <c r="J46" s="1">
        <v>0</v>
      </c>
      <c r="K46" s="5">
        <v>0</v>
      </c>
      <c r="L46" s="1">
        <v>0</v>
      </c>
      <c r="M46" s="5">
        <v>0</v>
      </c>
      <c r="N46" s="1">
        <v>0</v>
      </c>
      <c r="O46" s="5">
        <v>0</v>
      </c>
      <c r="P46" s="1">
        <v>0</v>
      </c>
      <c r="Q46" s="5">
        <v>0</v>
      </c>
      <c r="R46" s="1">
        <v>0</v>
      </c>
      <c r="S46" s="5">
        <v>0</v>
      </c>
      <c r="T46" s="1">
        <v>0</v>
      </c>
      <c r="U46" s="5">
        <v>0</v>
      </c>
      <c r="V46" s="1">
        <v>0</v>
      </c>
    </row>
    <row r="47" spans="3:22">
      <c r="C47" s="5">
        <v>0.02</v>
      </c>
      <c r="D47" s="1" t="s">
        <v>0</v>
      </c>
      <c r="E47" s="5">
        <v>0</v>
      </c>
      <c r="F47" s="1">
        <v>0</v>
      </c>
      <c r="G47" s="5">
        <v>0</v>
      </c>
      <c r="H47" s="1">
        <v>0</v>
      </c>
      <c r="I47" s="5">
        <v>0</v>
      </c>
      <c r="J47" s="1">
        <v>0</v>
      </c>
      <c r="K47" s="5">
        <v>0</v>
      </c>
      <c r="L47" s="1">
        <v>0</v>
      </c>
      <c r="M47" s="5">
        <v>0</v>
      </c>
      <c r="N47" s="1">
        <v>0</v>
      </c>
      <c r="O47" s="5">
        <v>0</v>
      </c>
      <c r="P47" s="1">
        <v>0</v>
      </c>
      <c r="Q47" s="5">
        <v>0</v>
      </c>
      <c r="R47" s="1">
        <v>0</v>
      </c>
      <c r="S47" s="5">
        <v>0</v>
      </c>
      <c r="T47" s="1">
        <v>0</v>
      </c>
      <c r="U47" s="5">
        <v>0</v>
      </c>
      <c r="V47" s="1">
        <v>0</v>
      </c>
    </row>
    <row r="48" spans="3:22">
      <c r="C48" s="5">
        <v>0</v>
      </c>
      <c r="D48" s="1">
        <v>0</v>
      </c>
      <c r="E48" s="5">
        <v>0</v>
      </c>
      <c r="F48" s="1">
        <v>0</v>
      </c>
      <c r="G48" s="5">
        <v>0</v>
      </c>
      <c r="H48" s="1">
        <v>0</v>
      </c>
      <c r="I48" s="5">
        <v>0</v>
      </c>
      <c r="J48" s="1">
        <v>0</v>
      </c>
      <c r="K48" s="5">
        <v>0</v>
      </c>
      <c r="L48" s="1">
        <v>0</v>
      </c>
      <c r="M48" s="5">
        <v>0</v>
      </c>
      <c r="N48" s="1">
        <v>0</v>
      </c>
      <c r="O48" s="5">
        <v>0</v>
      </c>
      <c r="P48" s="1">
        <v>0</v>
      </c>
      <c r="Q48" s="5">
        <v>0</v>
      </c>
      <c r="R48" s="1">
        <v>0</v>
      </c>
      <c r="S48" s="5">
        <v>0</v>
      </c>
      <c r="T48" s="1">
        <v>0</v>
      </c>
      <c r="U48" s="5">
        <v>0</v>
      </c>
      <c r="V48" s="1">
        <v>0</v>
      </c>
    </row>
    <row r="49" spans="3:22">
      <c r="C49" s="5">
        <v>0</v>
      </c>
      <c r="D49" s="1">
        <v>0</v>
      </c>
      <c r="E49" s="5">
        <v>0</v>
      </c>
      <c r="F49" s="1">
        <v>0</v>
      </c>
      <c r="G49" s="5">
        <v>0</v>
      </c>
      <c r="H49" s="1">
        <v>0</v>
      </c>
      <c r="I49" s="5">
        <v>0</v>
      </c>
      <c r="J49" s="1">
        <v>0</v>
      </c>
      <c r="K49" s="5">
        <v>0</v>
      </c>
      <c r="L49" s="1">
        <v>0</v>
      </c>
      <c r="M49" s="5">
        <v>0</v>
      </c>
      <c r="N49" s="1">
        <v>0</v>
      </c>
      <c r="O49" s="5">
        <v>0</v>
      </c>
      <c r="P49" s="1">
        <v>0</v>
      </c>
      <c r="Q49" s="5">
        <v>0</v>
      </c>
      <c r="R49" s="1">
        <v>0</v>
      </c>
      <c r="S49" s="5">
        <v>0</v>
      </c>
      <c r="T49" s="1">
        <v>0</v>
      </c>
      <c r="U49" s="5">
        <v>0</v>
      </c>
      <c r="V49" s="1">
        <v>0</v>
      </c>
    </row>
    <row r="50" spans="3:22">
      <c r="C50" s="5">
        <v>0</v>
      </c>
      <c r="D50" s="1">
        <v>0</v>
      </c>
      <c r="E50" s="5">
        <v>0</v>
      </c>
      <c r="F50" s="1">
        <v>0</v>
      </c>
      <c r="G50" s="5">
        <v>0</v>
      </c>
      <c r="H50" s="1">
        <v>0</v>
      </c>
      <c r="I50" s="5">
        <v>0</v>
      </c>
      <c r="J50" s="1">
        <v>0</v>
      </c>
      <c r="K50" s="5">
        <v>0</v>
      </c>
      <c r="L50" s="1">
        <v>0</v>
      </c>
      <c r="M50" s="5">
        <v>0</v>
      </c>
      <c r="N50" s="1">
        <v>0</v>
      </c>
      <c r="O50" s="5">
        <v>0</v>
      </c>
      <c r="P50" s="1">
        <v>0</v>
      </c>
      <c r="Q50" s="5">
        <v>0</v>
      </c>
      <c r="R50" s="1">
        <v>0</v>
      </c>
      <c r="S50" s="5">
        <v>0</v>
      </c>
      <c r="T50" s="1">
        <v>0</v>
      </c>
      <c r="U50" s="5">
        <v>0</v>
      </c>
      <c r="V50" s="1">
        <v>0</v>
      </c>
    </row>
    <row r="51" spans="3:22">
      <c r="C51" s="5">
        <v>0</v>
      </c>
      <c r="D51" s="1">
        <v>0</v>
      </c>
      <c r="E51" s="5">
        <v>0</v>
      </c>
      <c r="F51" s="1">
        <v>0</v>
      </c>
      <c r="G51" s="5">
        <v>0</v>
      </c>
      <c r="H51" s="1">
        <v>0</v>
      </c>
      <c r="I51" s="5">
        <v>0</v>
      </c>
      <c r="J51" s="1">
        <v>0</v>
      </c>
      <c r="K51" s="5">
        <v>0</v>
      </c>
      <c r="L51" s="1">
        <v>0</v>
      </c>
      <c r="M51" s="5">
        <v>0</v>
      </c>
      <c r="N51" s="1">
        <v>0</v>
      </c>
      <c r="O51" s="5">
        <v>0</v>
      </c>
      <c r="P51" s="1">
        <v>0</v>
      </c>
      <c r="Q51" s="5">
        <v>0</v>
      </c>
      <c r="R51" s="1">
        <v>0</v>
      </c>
      <c r="S51" s="5">
        <v>0</v>
      </c>
      <c r="T51" s="1">
        <v>0</v>
      </c>
      <c r="U51" s="5">
        <v>0</v>
      </c>
      <c r="V51" s="1">
        <v>0</v>
      </c>
    </row>
    <row r="52" spans="3:22">
      <c r="C52" s="5">
        <v>0</v>
      </c>
      <c r="D52" s="1">
        <v>0</v>
      </c>
      <c r="E52" s="5">
        <v>0</v>
      </c>
      <c r="F52" s="1">
        <v>0</v>
      </c>
      <c r="G52" s="5">
        <v>0</v>
      </c>
      <c r="H52" s="1">
        <v>0</v>
      </c>
      <c r="I52" s="5">
        <v>0</v>
      </c>
      <c r="J52" s="1">
        <v>0</v>
      </c>
      <c r="K52" s="5">
        <v>0</v>
      </c>
      <c r="L52" s="1">
        <v>0</v>
      </c>
      <c r="M52" s="5">
        <v>0</v>
      </c>
      <c r="N52" s="1">
        <v>0</v>
      </c>
      <c r="O52" s="5">
        <v>0</v>
      </c>
      <c r="P52" s="1">
        <v>0</v>
      </c>
      <c r="Q52" s="5">
        <v>0</v>
      </c>
      <c r="R52" s="1">
        <v>0</v>
      </c>
      <c r="S52" s="5">
        <v>0</v>
      </c>
      <c r="T52" s="1">
        <v>0</v>
      </c>
      <c r="U52" s="5">
        <v>0</v>
      </c>
      <c r="V52" s="1">
        <v>0</v>
      </c>
    </row>
    <row r="53" spans="3:22">
      <c r="C53" s="5">
        <v>0</v>
      </c>
      <c r="D53" s="1">
        <v>0</v>
      </c>
      <c r="E53" s="5">
        <v>0</v>
      </c>
      <c r="F53" s="1">
        <v>0</v>
      </c>
      <c r="G53" s="5">
        <v>0</v>
      </c>
      <c r="H53" s="1">
        <v>0</v>
      </c>
      <c r="I53" s="5">
        <v>0</v>
      </c>
      <c r="J53" s="1">
        <v>0</v>
      </c>
      <c r="K53" s="5">
        <v>0</v>
      </c>
      <c r="L53" s="1">
        <v>0</v>
      </c>
      <c r="M53" s="5">
        <v>0</v>
      </c>
      <c r="N53" s="1">
        <v>0</v>
      </c>
      <c r="O53" s="5">
        <v>0</v>
      </c>
      <c r="P53" s="1">
        <v>0</v>
      </c>
      <c r="Q53" s="5">
        <v>0</v>
      </c>
      <c r="R53" s="1">
        <v>0</v>
      </c>
      <c r="S53" s="5">
        <v>0</v>
      </c>
      <c r="T53" s="1">
        <v>0</v>
      </c>
      <c r="U53" s="5">
        <v>0</v>
      </c>
      <c r="V53" s="1">
        <v>0</v>
      </c>
    </row>
    <row r="54" spans="3:22">
      <c r="C54" s="5">
        <v>0</v>
      </c>
      <c r="D54" s="1">
        <v>0</v>
      </c>
      <c r="E54" s="5">
        <v>0</v>
      </c>
      <c r="F54" s="1">
        <v>0</v>
      </c>
      <c r="G54" s="5">
        <v>0</v>
      </c>
      <c r="H54" s="1">
        <v>0</v>
      </c>
      <c r="I54" s="5">
        <v>0</v>
      </c>
      <c r="J54" s="1">
        <v>0</v>
      </c>
      <c r="K54" s="5">
        <v>0</v>
      </c>
      <c r="L54" s="1">
        <v>0</v>
      </c>
      <c r="M54" s="5">
        <v>0</v>
      </c>
      <c r="N54" s="1">
        <v>0</v>
      </c>
      <c r="O54" s="5">
        <v>0</v>
      </c>
      <c r="P54" s="1">
        <v>0</v>
      </c>
      <c r="Q54" s="5">
        <v>0</v>
      </c>
      <c r="R54" s="1">
        <v>0</v>
      </c>
      <c r="S54" s="5">
        <v>0</v>
      </c>
      <c r="T54" s="1">
        <v>0</v>
      </c>
      <c r="U54" s="5">
        <v>0</v>
      </c>
      <c r="V54" s="1">
        <v>0</v>
      </c>
    </row>
    <row r="55" spans="3:22">
      <c r="C55" s="5">
        <v>0</v>
      </c>
      <c r="D55" s="1">
        <v>0</v>
      </c>
      <c r="E55" s="5">
        <v>0</v>
      </c>
      <c r="F55" s="1">
        <v>0</v>
      </c>
      <c r="G55" s="5">
        <v>0</v>
      </c>
      <c r="H55" s="1">
        <v>0</v>
      </c>
      <c r="I55" s="5">
        <v>0</v>
      </c>
      <c r="J55" s="1">
        <v>0</v>
      </c>
      <c r="K55" s="5">
        <v>0</v>
      </c>
      <c r="L55" s="1">
        <v>0</v>
      </c>
      <c r="M55" s="5">
        <v>0</v>
      </c>
      <c r="N55" s="1">
        <v>0</v>
      </c>
      <c r="O55" s="5">
        <v>0</v>
      </c>
      <c r="P55" s="1">
        <v>0</v>
      </c>
      <c r="Q55" s="5">
        <v>0</v>
      </c>
      <c r="R55" s="1">
        <v>0</v>
      </c>
      <c r="S55" s="5">
        <v>0</v>
      </c>
      <c r="T55" s="1">
        <v>0</v>
      </c>
      <c r="U55" s="5">
        <v>0</v>
      </c>
    </row>
  </sheetData>
  <mergeCells count="10">
    <mergeCell ref="O1:P1"/>
    <mergeCell ref="Q1:R1"/>
    <mergeCell ref="S1:T1"/>
    <mergeCell ref="U1:V1"/>
    <mergeCell ref="C1:D1"/>
    <mergeCell ref="E1:F1"/>
    <mergeCell ref="G1:H1"/>
    <mergeCell ref="I1:J1"/>
    <mergeCell ref="K1:L1"/>
    <mergeCell ref="M1:N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P93"/>
  <sheetViews>
    <sheetView tabSelected="1" topLeftCell="E1" workbookViewId="0">
      <selection activeCell="Q18" sqref="Q18"/>
    </sheetView>
  </sheetViews>
  <sheetFormatPr baseColWidth="10" defaultRowHeight="14.5"/>
  <cols>
    <col min="1" max="4" width="0" hidden="1" customWidth="1"/>
    <col min="15" max="16" width="0" hidden="1" customWidth="1"/>
  </cols>
  <sheetData>
    <row r="2" spans="1:16">
      <c r="A2">
        <f>VLOOKUP(COUNTIF(B$2:B2,B2),O$1:P$9,2,0)</f>
        <v>2</v>
      </c>
      <c r="B2">
        <f t="array" ref="B2">SMALL(IF(Feuil3!C$2:V$2="type",IF(ISTEXT(Feuil3!C$3:V$55),ROW(C$3:C$55)-2+(ROW(C$3:C$55)/10000),""),""),ROW(A1))</f>
        <v>1.0003</v>
      </c>
      <c r="C2">
        <f t="array" ref="C2">SMALL(IF(Feuil3!C$2:V$2="type",IF(ISTEXT(Feuil3!C$3:V$55),COLUMN(C$3:V$55)-2+(COLUMN(C$3:V$55)/10000),""),""),ROW(A1))</f>
        <v>2.0004</v>
      </c>
      <c r="D2" t="str">
        <f>INDEX(Feuil3!C$3:V$55,INT(B2),INT(A2))</f>
        <v>trans</v>
      </c>
      <c r="G2" s="7" t="str">
        <f t="array" aca="1" ref="G2" ca="1">IFERROR(OFFSET(D$1,MATCH(0,COUNTIF(G$1:G1,cold),0),),"")</f>
        <v>trans</v>
      </c>
      <c r="H2" s="7">
        <f t="array" aca="1" ref="H2" ca="1">SUM(IF(Feuil3!D$3:V$55=G2,Feuil3!C$3:U$55,0))</f>
        <v>6</v>
      </c>
      <c r="K2" t="s">
        <v>28</v>
      </c>
      <c r="O2">
        <v>1</v>
      </c>
      <c r="P2">
        <v>2</v>
      </c>
    </row>
    <row r="3" spans="1:16">
      <c r="A3">
        <f>VLOOKUP(COUNTIF(B$2:B3,B3),O$1:P$9,2,0)</f>
        <v>4</v>
      </c>
      <c r="B3">
        <f t="array" ref="B3">SMALL(IF(Feuil3!C$2:V$2="type",IF(ISTEXT(Feuil3!C$3:V$55),ROW(C$3:C$55)-2+(ROW(C$3:C$55)/10000),""),""),ROW(A2))</f>
        <v>1.0003</v>
      </c>
      <c r="C3">
        <f t="array" ref="C3">SMALL(IF(Feuil3!C$2:V$2="type",IF(ISTEXT(Feuil3!C$3:V$55),COLUMN(C$3:V$55)-2+(COLUMN(C$3:V$55)/10000),""),""),ROW(A2))</f>
        <v>2.0004</v>
      </c>
      <c r="D3" t="str">
        <f>INDEX(Feuil3!C$3:V$55,INT(B3),INT(A3))</f>
        <v>popo</v>
      </c>
      <c r="G3" s="7" t="str">
        <f t="array" aca="1" ref="G3" ca="1">IFERROR(OFFSET(D$1,MATCH(0,COUNTIF(G$1:G2,cold),0),),"")</f>
        <v>popo</v>
      </c>
      <c r="H3" s="7">
        <f t="array" aca="1" ref="H3" ca="1">SUM(IF(Feuil3!D$3:V$55=G3,Feuil3!C$3:U$55,0))</f>
        <v>2</v>
      </c>
      <c r="K3" t="s">
        <v>27</v>
      </c>
      <c r="O3">
        <v>2</v>
      </c>
      <c r="P3">
        <v>4</v>
      </c>
    </row>
    <row r="4" spans="1:16">
      <c r="A4">
        <f>VLOOKUP(COUNTIF(B$2:B4,B4),O$1:P$9,2,0)</f>
        <v>2</v>
      </c>
      <c r="B4">
        <f t="array" ref="B4">SMALL(IF(Feuil3!C$2:V$2="type",IF(ISTEXT(Feuil3!C$3:V$55),ROW(C$3:C$55)-2+(ROW(C$3:C$55)/10000),""),""),ROW(A3))</f>
        <v>3.0005000000000002</v>
      </c>
      <c r="C4">
        <f t="array" ref="C4">SMALL(IF(Feuil3!C$2:V$2="type",IF(ISTEXT(Feuil3!C$3:V$55),COLUMN(C$3:V$55)-2+(COLUMN(C$3:V$55)/10000),""),""),ROW(A3))</f>
        <v>2.0004</v>
      </c>
      <c r="D4" t="str">
        <f>INDEX(Feuil3!C$3:V$55,INT(B4),INT(A4))</f>
        <v>pp</v>
      </c>
      <c r="G4" s="7" t="str">
        <f t="array" aca="1" ref="G4" ca="1">IFERROR(OFFSET(D$1,MATCH(0,COUNTIF(G$1:G3,cold),0),),"")</f>
        <v>pp</v>
      </c>
      <c r="H4" s="7">
        <f t="array" aca="1" ref="H4" ca="1">SUM(IF(Feuil3!D$3:V$55=G4,Feuil3!C$3:U$55,0))</f>
        <v>11.699761904761905</v>
      </c>
      <c r="O4">
        <v>3</v>
      </c>
      <c r="P4">
        <v>6</v>
      </c>
    </row>
    <row r="5" spans="1:16">
      <c r="A5">
        <f>VLOOKUP(COUNTIF(B$2:B5,B5),O$1:P$9,2,0)</f>
        <v>4</v>
      </c>
      <c r="B5">
        <f t="array" ref="B5">SMALL(IF(Feuil3!C$2:V$2="type",IF(ISTEXT(Feuil3!C$3:V$55),ROW(C$3:C$55)-2+(ROW(C$3:C$55)/10000),""),""),ROW(A4))</f>
        <v>3.0005000000000002</v>
      </c>
      <c r="C5">
        <f t="array" ref="C5">SMALL(IF(Feuil3!C$2:V$2="type",IF(ISTEXT(Feuil3!C$3:V$55),COLUMN(C$3:V$55)-2+(COLUMN(C$3:V$55)/10000),""),""),ROW(A4))</f>
        <v>2.0004</v>
      </c>
      <c r="D5" t="str">
        <f>INDEX(Feuil3!C$3:V$55,INT(B5),INT(A5))</f>
        <v>6x4</v>
      </c>
      <c r="G5" s="7" t="str">
        <f t="array" aca="1" ref="G5" ca="1">IFERROR(OFFSET(D$1,MATCH(0,COUNTIF(G$1:G4,cold),0),),"")</f>
        <v>6x4</v>
      </c>
      <c r="H5" s="7">
        <f t="array" aca="1" ref="H5" ca="1">SUM(IF(Feuil3!D$3:V$55=G5,Feuil3!C$3:U$55,0))</f>
        <v>5.058928571428571</v>
      </c>
      <c r="O5">
        <v>4</v>
      </c>
      <c r="P5">
        <v>8</v>
      </c>
    </row>
    <row r="6" spans="1:16">
      <c r="A6">
        <f>VLOOKUP(COUNTIF(B$2:B6,B6),O$1:P$9,2,0)</f>
        <v>2</v>
      </c>
      <c r="B6">
        <f t="array" ref="B6">SMALL(IF(Feuil3!C$2:V$2="type",IF(ISTEXT(Feuil3!C$3:V$55),ROW(C$3:C$55)-2+(ROW(C$3:C$55)/10000),""),""),ROW(A5))</f>
        <v>5.0007000000000001</v>
      </c>
      <c r="C6">
        <f t="array" ref="C6">SMALL(IF(Feuil3!C$2:V$2="type",IF(ISTEXT(Feuil3!C$3:V$55),COLUMN(C$3:V$55)-2+(COLUMN(C$3:V$55)/10000),""),""),ROW(A5))</f>
        <v>2.0004</v>
      </c>
      <c r="D6" t="str">
        <f>INDEX(Feuil3!C$3:V$55,INT(B6),INT(A6))</f>
        <v>pp</v>
      </c>
      <c r="G6" s="7" t="str">
        <f t="array" aca="1" ref="G6" ca="1">IFERROR(OFFSET(D$1,MATCH(0,COUNTIF(G$1:G5,cold),0),),"")</f>
        <v>pc</v>
      </c>
      <c r="H6" s="7">
        <f t="array" aca="1" ref="H6" ca="1">SUM(IF(Feuil3!D$3:V$55=G6,Feuil3!C$3:U$55,0))</f>
        <v>3</v>
      </c>
      <c r="O6">
        <v>5</v>
      </c>
      <c r="P6">
        <v>10</v>
      </c>
    </row>
    <row r="7" spans="1:16">
      <c r="A7">
        <f>VLOOKUP(COUNTIF(B$2:B7,B7),O$1:P$9,2,0)</f>
        <v>4</v>
      </c>
      <c r="B7">
        <f t="array" ref="B7">SMALL(IF(Feuil3!C$2:V$2="type",IF(ISTEXT(Feuil3!C$3:V$55),ROW(C$3:C$55)-2+(ROW(C$3:C$55)/10000),""),""),ROW(A6))</f>
        <v>5.0007000000000001</v>
      </c>
      <c r="C7">
        <f t="array" ref="C7">SMALL(IF(Feuil3!C$2:V$2="type",IF(ISTEXT(Feuil3!C$3:V$55),COLUMN(C$3:V$55)-2+(COLUMNS(C$3:V$55)/10000),""),""),ROW(A6))</f>
        <v>2.0019999999999998</v>
      </c>
      <c r="D7" t="str">
        <f>INDEX(Feuil3!C$3:V$55,INT(B7),INT(A7))</f>
        <v>6x4</v>
      </c>
      <c r="G7" s="7" t="str">
        <f t="array" aca="1" ref="G7" ca="1">IFERROR(OFFSET(D$1,MATCH(0,COUNTIF(G$1:G6,cold),0),),"")</f>
        <v>v4</v>
      </c>
      <c r="H7" s="7">
        <f t="array" aca="1" ref="H7" ca="1">SUM(IF(Feuil3!D$3:V$55=G7,Feuil3!C$3:U$55,0))</f>
        <v>5.6</v>
      </c>
      <c r="O7">
        <v>6</v>
      </c>
      <c r="P7">
        <v>12</v>
      </c>
    </row>
    <row r="8" spans="1:16">
      <c r="A8">
        <f>VLOOKUP(COUNTIF(B$2:B8,B8),O$1:P$9,2,0)</f>
        <v>2</v>
      </c>
      <c r="B8">
        <f t="array" ref="B8">SMALL(IF(Feuil3!C$2:V$2="type",IF(ISTEXT(Feuil3!C$3:V$55),ROW(C$3:C$55)-2+(ROW(C$3:C$55)/10000),""),""),ROW(A7))</f>
        <v>6.0007999999999999</v>
      </c>
      <c r="C8">
        <f t="array" ref="C8">SMALL(IF(Feuil3!C$2:V$2="type",IF(ISTEXT(Feuil3!C$3:V$55),COLUMN(C$3:V$55)-2+(COLUMNS(C$3:V$55)/10000),""),""),ROW(A7))</f>
        <v>2.0019999999999998</v>
      </c>
      <c r="D8" t="str">
        <f>INDEX(Feuil3!C$3:V$55,INT(B8),INT(A8))</f>
        <v>pc</v>
      </c>
      <c r="G8" s="7" t="str">
        <f t="array" aca="1" ref="G8" ca="1">IFERROR(OFFSET(D$1,MATCH(0,COUNTIF(G$1:G7,cold),0),),"")</f>
        <v>trax</v>
      </c>
      <c r="H8" s="7">
        <f t="array" aca="1" ref="H8" ca="1">SUM(IF(Feuil3!D$3:V$55=G8,Feuil3!C$3:U$55,0))</f>
        <v>2</v>
      </c>
      <c r="O8">
        <v>7</v>
      </c>
      <c r="P8">
        <v>14</v>
      </c>
    </row>
    <row r="9" spans="1:16">
      <c r="A9">
        <f>VLOOKUP(COUNTIF(B$2:B9,B9),O$1:P$9,2,0)</f>
        <v>4</v>
      </c>
      <c r="B9">
        <f t="array" ref="B9">SMALL(IF(Feuil3!C$2:V$2="type",IF(ISTEXT(Feuil3!C$3:V$55),ROW(C$3:C$55)-2+(ROW(C$3:C$55)/10000),""),""),ROW(A8))</f>
        <v>6.0007999999999999</v>
      </c>
      <c r="C9">
        <f t="array" ref="C9">SMALL(IF(Feuil3!C$2:V$2="type",IF(ISTEXT(Feuil3!C$3:V$55),COLUMN(C$3:V$55)-2+(COLUMN(C$3:V$55)/10000),""),""),ROW(A8))</f>
        <v>2.0004</v>
      </c>
      <c r="D9" t="str">
        <f>INDEX(Feuil3!C$3:V$55,INT(B9),INT(A9))</f>
        <v>6x4</v>
      </c>
      <c r="G9" s="7" t="str">
        <f t="array" aca="1" ref="G9" ca="1">IFERROR(OFFSET(D$1,MATCH(0,COUNTIF(G$1:G8,cold),0),),"")</f>
        <v>ramax</v>
      </c>
      <c r="H9" s="7">
        <f t="array" aca="1" ref="H9" ca="1">SUM(IF(Feuil3!D$3:V$55=G9,Feuil3!C$3:U$55,0))</f>
        <v>1.9125000000000001</v>
      </c>
      <c r="O9">
        <v>8</v>
      </c>
      <c r="P9">
        <v>16</v>
      </c>
    </row>
    <row r="10" spans="1:16">
      <c r="A10">
        <f>VLOOKUP(COUNTIF(B$2:B10,B10),O$1:P$9,2,0)</f>
        <v>6</v>
      </c>
      <c r="B10">
        <f t="array" ref="B10">SMALL(IF(Feuil3!C$2:V$2="type",IF(ISTEXT(Feuil3!C$3:V$55),ROW(C$3:C$55)-2+(ROW(C$3:C$55)/10000),""),""),ROW(A9))</f>
        <v>6.0007999999999999</v>
      </c>
      <c r="C10">
        <f t="array" ref="C10">SMALL(IF(Feuil3!C$2:V$2="type",IF(ISTEXT(Feuil3!C$3:V$55),COLUMN(C$3:V$55)-2+(COLUMN(C$3:V$55)/10000),""),""),ROW(A9))</f>
        <v>2.0004</v>
      </c>
      <c r="D10" t="str">
        <f>INDEX(Feuil3!C$3:V$55,INT(B10),INT(A10))</f>
        <v>v4</v>
      </c>
      <c r="G10" s="7" t="str">
        <f t="array" aca="1" ref="G10" ca="1">IFERROR(OFFSET(D$1,MATCH(0,COUNTIF(G$1:G9,cold),0),),"")</f>
        <v>niv</v>
      </c>
      <c r="H10" s="7">
        <f t="array" aca="1" ref="H10" ca="1">SUM(IF(Feuil3!D$3:V$55=G10,Feuil3!C$3:U$55,0))</f>
        <v>2.6</v>
      </c>
      <c r="P10">
        <v>18</v>
      </c>
    </row>
    <row r="11" spans="1:16">
      <c r="A11">
        <f>VLOOKUP(COUNTIF(B$2:B11,B11),O$1:P$9,2,0)</f>
        <v>8</v>
      </c>
      <c r="B11">
        <f t="array" ref="B11">SMALL(IF(Feuil3!C$2:V$2="type",IF(ISTEXT(Feuil3!C$3:V$55),ROW(C$3:C$55)-2+(ROW(C$3:C$55)/10000),""),""),ROW(A10))</f>
        <v>6.0007999999999999</v>
      </c>
      <c r="C11">
        <f t="array" ref="C11">SMALL(IF(Feuil3!C$2:V$2="type",IF(ISTEXT(Feuil3!C$3:V$55),COLUMN(C$3:V$55)-2+(COLUMN(C$3:V$55)/10000),""),""),ROW(A10))</f>
        <v>2.0004</v>
      </c>
      <c r="D11" t="str">
        <f>INDEX(Feuil3!C$3:V$55,INT(B11),INT(A11))</f>
        <v>trax</v>
      </c>
      <c r="G11" s="7" t="str">
        <f t="array" aca="1" ref="G11" ca="1">IFERROR(OFFSET(D$1,MATCH(0,COUNTIF(G$1:G10,cold),0),),"")</f>
        <v>rep</v>
      </c>
      <c r="H11" s="7">
        <f t="array" aca="1" ref="H11" ca="1">SUM(IF(Feuil3!D$3:V$55=G11,Feuil3!C$3:U$55,0))</f>
        <v>1</v>
      </c>
    </row>
    <row r="12" spans="1:16">
      <c r="A12">
        <f>VLOOKUP(COUNTIF(B$2:B12,B12),O$1:P$9,2,0)</f>
        <v>2</v>
      </c>
      <c r="B12">
        <f t="array" ref="B12">SMALL(IF(Feuil3!C$2:V$2="type",IF(ISTEXT(Feuil3!C$3:V$55),ROW(C$3:C$55)-2+(ROW(C$3:C$55)/10000),""),""),ROW(A11))</f>
        <v>7.0008999999999997</v>
      </c>
      <c r="C12">
        <f t="array" ref="C12">SMALL(IF(Feuil3!C$2:V$2="type",IF(ISTEXT(Feuil3!C$3:V$55),COLUMN(C$3:V$55)-2+(COLUMN(C$3:V$55)/10000),""),""),ROW(A11))</f>
        <v>2.0004</v>
      </c>
      <c r="D12" t="str">
        <f>INDEX(Feuil3!C$3:V$55,INT(B12),INT(A12))</f>
        <v>pc</v>
      </c>
      <c r="G12" s="7" t="str">
        <f t="array" aca="1" ref="G12" ca="1">IFERROR(OFFSET(D$1,MATCH(0,COUNTIF(G$1:G11,cold),0),),"")</f>
        <v>6x4gr</v>
      </c>
      <c r="H12" s="7">
        <f t="array" aca="1" ref="H12" ca="1">SUM(IF(Feuil3!D$3:V$55=G12,Feuil3!C$3:U$55,0))</f>
        <v>2</v>
      </c>
    </row>
    <row r="13" spans="1:16">
      <c r="A13">
        <f>VLOOKUP(COUNTIF(B$2:B13,B13),O$1:P$9,2,0)</f>
        <v>4</v>
      </c>
      <c r="B13">
        <f t="array" ref="B13">SMALL(IF(Feuil3!C$2:V$2="type",IF(ISTEXT(Feuil3!C$3:V$55),ROW(C$3:C$55)-2+(ROW(C$3:C$55)/10000),""),""),ROW(A12))</f>
        <v>7.0008999999999997</v>
      </c>
      <c r="C13">
        <f t="array" ref="C13">SMALL(IF(Feuil3!C$2:V$2="type",IF(ISTEXT(Feuil3!C$3:V$55),COLUMN(C$3:V$55)-2+(COLUMN(C$3:V$55)/10000),""),""),ROW(A12))</f>
        <v>2.0004</v>
      </c>
      <c r="D13" t="str">
        <f>INDEX(Feuil3!C$3:V$55,INT(B13),INT(A13))</f>
        <v>v4</v>
      </c>
      <c r="G13" s="7" t="str">
        <f t="array" aca="1" ref="G13" ca="1">IFERROR(OFFSET(D$1,MATCH(0,COUNTIF(G$1:G12,cold),0),),"")</f>
        <v>charg</v>
      </c>
      <c r="H13" s="7">
        <f t="array" aca="1" ref="H13" ca="1">SUM(IF(Feuil3!D$3:V$55=G13,Feuil3!C$3:U$55,0))</f>
        <v>1</v>
      </c>
    </row>
    <row r="14" spans="1:16">
      <c r="A14">
        <f>VLOOKUP(COUNTIF(B$2:B14,B14),O$1:P$9,2,0)</f>
        <v>2</v>
      </c>
      <c r="B14">
        <f t="array" ref="B14">SMALL(IF(Feuil3!C$2:V$2="type",IF(ISTEXT(Feuil3!C$3:V$55),ROW(C$3:C$55)-2+(ROW(C$3:C$55)/10000),""),""),ROW(A13))</f>
        <v>8.0009999999999994</v>
      </c>
      <c r="C14">
        <f t="array" ref="C14">SMALL(IF(Feuil3!C$2:V$2="type",IF(ISTEXT(Feuil3!C$3:V$55),COLUMN(C$3:V$55)-2+(COLUMN(C$3:V$55)/10000),""),""),ROW(A13))</f>
        <v>2.0004</v>
      </c>
      <c r="D14" t="str">
        <f>INDEX(Feuil3!C$3:V$55,INT(B14),INT(A14))</f>
        <v>pc</v>
      </c>
      <c r="G14" s="7" t="str">
        <f t="array" aca="1" ref="G14" ca="1">IFERROR(OFFSET(D$1,MATCH(0,COUNTIF(G$1:G13,cold),0),),"")</f>
        <v>cmixte</v>
      </c>
      <c r="H14" s="7">
        <f t="array" aca="1" ref="H14" ca="1">SUM(IF(Feuil3!D$3:V$55=G14,Feuil3!C$3:U$55,0))</f>
        <v>1</v>
      </c>
    </row>
    <row r="15" spans="1:16">
      <c r="A15">
        <f>VLOOKUP(COUNTIF(B$2:B15,B15),O$1:P$9,2,0)</f>
        <v>4</v>
      </c>
      <c r="B15">
        <f t="array" ref="B15">SMALL(IF(Feuil3!C$2:V$2="type",IF(ISTEXT(Feuil3!C$3:V$55),ROW(C$3:C$55)-2+(ROW(C$3:C$55)/10000),""),""),ROW(A14))</f>
        <v>8.0009999999999994</v>
      </c>
      <c r="C15">
        <f t="array" ref="C15">SMALL(IF(Feuil3!C$2:V$2="type",IF(ISTEXT(Feuil3!C$3:V$55),COLUMN(C$3:V$55)-2+(COLUMN(C$3:V$55)/10000),""),""),ROW(A14))</f>
        <v>2.0004</v>
      </c>
      <c r="D15" t="str">
        <f>INDEX(Feuil3!C$3:V$55,INT(B15),INT(A15))</f>
        <v>v4</v>
      </c>
      <c r="G15" s="7" t="str">
        <f t="array" aca="1" ref="G15" ca="1">IFERROR(OFFSET(D$1,MATCH(0,COUNTIF(G$1:G14,cold),0),),"")</f>
        <v>mip8</v>
      </c>
      <c r="H15" s="7">
        <f t="array" aca="1" ref="H15" ca="1">SUM(IF(Feuil3!D$3:V$55=G15,Feuil3!C$3:U$55,0))</f>
        <v>2.42</v>
      </c>
    </row>
    <row r="16" spans="1:16">
      <c r="A16">
        <f>VLOOKUP(COUNTIF(B$2:B16,B16),O$1:P$9,2,0)</f>
        <v>2</v>
      </c>
      <c r="B16">
        <f t="array" ref="B16">SMALL(IF(Feuil3!C$2:V$2="type",IF(ISTEXT(Feuil3!C$3:V$55),ROW(C$3:C$55)-2+(ROW(C$3:C$55)/10000),""),""),ROW(A15))</f>
        <v>9.0010999999999992</v>
      </c>
      <c r="C16">
        <f t="array" ref="C16">SMALL(IF(Feuil3!C$2:V$2="type",IF(ISTEXT(Feuil3!C$3:V$55),COLUMN(C$3:V$55)-2+(COLUMN(C$3:V$55)/10000),""),""),ROW(A15))</f>
        <v>2.0004</v>
      </c>
      <c r="D16" t="str">
        <f>INDEX(Feuil3!C$3:V$55,INT(B16),INT(A16))</f>
        <v>pc</v>
      </c>
      <c r="G16" s="7" t="str">
        <f t="array" aca="1" ref="G16" ca="1">IFERROR(OFFSET(D$1,MATCH(0,COUNTIF(G$1:G15,cold),0),),"")</f>
        <v>scie</v>
      </c>
      <c r="H16" s="7">
        <f t="array" aca="1" ref="H16" ca="1">SUM(IF(Feuil3!D$3:V$55=G16,Feuil3!C$3:U$55,0))</f>
        <v>0.25</v>
      </c>
    </row>
    <row r="17" spans="1:7">
      <c r="A17">
        <f>VLOOKUP(COUNTIF(B$2:B17,B17),O$1:P$9,2,0)</f>
        <v>4</v>
      </c>
      <c r="B17">
        <f t="array" ref="B17">SMALL(IF(Feuil3!C$2:V$2="type",IF(ISTEXT(Feuil3!C$3:V$55),ROW(C$3:C$55)-2+(ROW(C$3:C$55)/10000),""),""),ROW(A16))</f>
        <v>9.0010999999999992</v>
      </c>
      <c r="C17">
        <f t="array" ref="C17">SMALL(IF(Feuil3!C$2:V$2="type",IF(ISTEXT(Feuil3!C$3:V$55),COLUMN(C$3:V$55)-2+(COLUMN(C$3:V$55)/10000),""),""),ROW(A16))</f>
        <v>2.0004</v>
      </c>
      <c r="D17" t="str">
        <f>INDEX(Feuil3!C$3:V$55,INT(B17),INT(A17))</f>
        <v>v4</v>
      </c>
      <c r="G17" t="str">
        <f t="array" aca="1" ref="G17" ca="1">IFERROR(OFFSET(D$1,MATCH(0,COUNTIF(G$1:G16,cold),0),),"")</f>
        <v/>
      </c>
    </row>
    <row r="18" spans="1:7">
      <c r="A18">
        <f>VLOOKUP(COUNTIF(B$2:B18,B18),O$1:P$9,2,0)</f>
        <v>2</v>
      </c>
      <c r="B18">
        <f t="array" ref="B18">SMALL(IF(Feuil3!C$2:V$2="type",IF(ISTEXT(Feuil3!C$3:V$55),ROW(C$3:C$55)-2+(ROW(C$3:C$55)/10000),""),""),ROW(A17))</f>
        <v>10.001200000000001</v>
      </c>
      <c r="C18">
        <f t="array" ref="C18">SMALL(IF(Feuil3!C$2:V$2="type",IF(ISTEXT(Feuil3!C$3:V$55),COLUMN(C$3:V$55)-2+(COLUMN(C$3:V$55)/10000),""),""),ROW(A17))</f>
        <v>2.0004</v>
      </c>
      <c r="D18" t="str">
        <f>INDEX(Feuil3!C$3:V$55,INT(B18),INT(A18))</f>
        <v>pp</v>
      </c>
      <c r="G18" t="str">
        <f t="array" aca="1" ref="G18" ca="1">IFERROR(OFFSET(D$1,MATCH(0,COUNTIF(G$1:G17,cold),0),),"")</f>
        <v/>
      </c>
    </row>
    <row r="19" spans="1:7">
      <c r="A19">
        <f>VLOOKUP(COUNTIF(B$2:B19,B19),O$1:P$9,2,0)</f>
        <v>4</v>
      </c>
      <c r="B19">
        <f t="array" ref="B19">SMALL(IF(Feuil3!C$2:V$2="type",IF(ISTEXT(Feuil3!C$3:V$55),ROW(C$3:C$55)-2+(ROW(C$3:C$55)/10000),""),""),ROW(A18))</f>
        <v>10.001200000000001</v>
      </c>
      <c r="C19">
        <f t="array" ref="C19">SMALL(IF(Feuil3!C$2:V$2="type",IF(ISTEXT(Feuil3!C$3:V$55),COLUMN(C$3:V$55)-2+(COLUMN(C$3:V$55)/10000),""),""),ROW(A18))</f>
        <v>2.0004</v>
      </c>
      <c r="D19" t="str">
        <f>INDEX(Feuil3!C$3:V$55,INT(B19),INT(A19))</f>
        <v>ramax</v>
      </c>
      <c r="G19" t="str">
        <f t="array" aca="1" ref="G19" ca="1">IFERROR(OFFSET(D$1,MATCH(0,COUNTIF(G$1:G18,cold),0),),"")</f>
        <v/>
      </c>
    </row>
    <row r="20" spans="1:7">
      <c r="A20">
        <f>VLOOKUP(COUNTIF(B$2:B20,B20),O$1:P$9,2,0)</f>
        <v>6</v>
      </c>
      <c r="B20">
        <f t="array" ref="B20">SMALL(IF(Feuil3!C$2:V$2="type",IF(ISTEXT(Feuil3!C$3:V$55),ROW(C$3:C$55)-2+(ROW(C$3:C$55)/10000),""),""),ROW(A19))</f>
        <v>10.001200000000001</v>
      </c>
      <c r="C20">
        <f t="array" ref="C20">SMALL(IF(Feuil3!C$2:V$2="type",IF(ISTEXT(Feuil3!C$3:V$55),COLUMN(C$3:V$55)-2+(COLUMN(C$3:V$55)/10000),""),""),ROW(A19))</f>
        <v>2.0004</v>
      </c>
      <c r="D20" t="str">
        <f>INDEX(Feuil3!C$3:V$55,INT(B20),INT(A20))</f>
        <v>6x4</v>
      </c>
      <c r="G20" t="str">
        <f t="array" aca="1" ref="G20" ca="1">IFERROR(OFFSET(D$1,MATCH(0,COUNTIF(G$1:G19,cold),0),),"")</f>
        <v/>
      </c>
    </row>
    <row r="21" spans="1:7">
      <c r="A21">
        <f>VLOOKUP(COUNTIF(B$2:B21,B21),O$1:P$9,2,0)</f>
        <v>2</v>
      </c>
      <c r="B21">
        <f t="array" ref="B21">SMALL(IF(Feuil3!C$2:V$2="type",IF(ISTEXT(Feuil3!C$3:V$55),ROW(C$3:C$55)-2+(ROW(C$3:C$55)/10000),""),""),ROW(A20))</f>
        <v>11.001300000000001</v>
      </c>
      <c r="C21">
        <f t="array" ref="C21">SMALL(IF(Feuil3!C$2:V$2="type",IF(ISTEXT(Feuil3!C$3:V$55),COLUMN(C$3:V$55)-2+(COLUMN(C$3:V$55)/10000),""),""),ROW(A20))</f>
        <v>2.0004</v>
      </c>
      <c r="D21" t="str">
        <f>INDEX(Feuil3!C$3:V$55,INT(B21),INT(A21))</f>
        <v>pp</v>
      </c>
      <c r="G21" t="str">
        <f t="array" aca="1" ref="G21" ca="1">IFERROR(OFFSET(D$1,MATCH(0,COUNTIF(G$1:G20,cold),0),),"")</f>
        <v/>
      </c>
    </row>
    <row r="22" spans="1:7">
      <c r="A22">
        <f>VLOOKUP(COUNTIF(B$2:B22,B22),O$1:P$9,2,0)</f>
        <v>4</v>
      </c>
      <c r="B22">
        <f t="array" ref="B22">SMALL(IF(Feuil3!C$2:V$2="type",IF(ISTEXT(Feuil3!C$3:V$55),ROW(C$3:C$55)-2+(ROW(C$3:C$55)/10000),""),""),ROW(A21))</f>
        <v>11.001300000000001</v>
      </c>
      <c r="C22">
        <f t="array" ref="C22">SMALL(IF(Feuil3!C$2:V$2="type",IF(ISTEXT(Feuil3!C$3:V$55),COLUMN(C$3:V$55)-2+(COLUMN(C$3:V$55)/10000),""),""),ROW(A21))</f>
        <v>2.0004</v>
      </c>
      <c r="D22" t="str">
        <f>INDEX(Feuil3!C$3:V$55,INT(B22),INT(A22))</f>
        <v>ramax</v>
      </c>
      <c r="G22" t="str">
        <f t="array" aca="1" ref="G22" ca="1">IFERROR(OFFSET(D$1,MATCH(0,COUNTIF(G$1:G21,cold),0),),"")</f>
        <v/>
      </c>
    </row>
    <row r="23" spans="1:7">
      <c r="A23">
        <f>VLOOKUP(COUNTIF(B$2:B23,B23),O$1:P$9,2,0)</f>
        <v>6</v>
      </c>
      <c r="B23">
        <f t="array" ref="B23">SMALL(IF(Feuil3!C$2:V$2="type",IF(ISTEXT(Feuil3!C$3:V$55),ROW(C$3:C$55)-2+(ROW(C$3:C$55)/10000),""),""),ROW(A22))</f>
        <v>11.001300000000001</v>
      </c>
      <c r="C23">
        <f t="array" ref="C23">SMALL(IF(Feuil3!C$2:V$2="type",IF(ISTEXT(Feuil3!C$3:V$55),COLUMN(C$3:V$55)-2+(COLUMN(C$3:V$55)/10000),""),""),ROW(A22))</f>
        <v>2.0004</v>
      </c>
      <c r="D23" t="str">
        <f>INDEX(Feuil3!C$3:V$55,INT(B23),INT(A23))</f>
        <v>6x4</v>
      </c>
      <c r="G23" t="str">
        <f t="array" aca="1" ref="G23" ca="1">IFERROR(OFFSET(D$1,MATCH(0,COUNTIF(G$1:G22,cold),0),),"")</f>
        <v/>
      </c>
    </row>
    <row r="24" spans="1:7">
      <c r="A24">
        <f>VLOOKUP(COUNTIF(B$2:B24,B24),O$1:P$9,2,0)</f>
        <v>2</v>
      </c>
      <c r="B24">
        <f t="array" ref="B24">SMALL(IF(Feuil3!C$2:V$2="type",IF(ISTEXT(Feuil3!C$3:V$55),ROW(C$3:C$55)-2+(ROW(C$3:C$55)/10000),""),""),ROW(A23))</f>
        <v>12.0014</v>
      </c>
      <c r="C24">
        <f t="array" ref="C24">SMALL(IF(Feuil3!C$2:V$2="type",IF(ISTEXT(Feuil3!C$3:V$55),COLUMN(C$3:V$55)-2+(COLUMN(C$3:V$55)/10000),""),""),ROW(A23))</f>
        <v>2.0004</v>
      </c>
      <c r="D24" t="str">
        <f>INDEX(Feuil3!C$3:V$55,INT(B24),INT(A24))</f>
        <v>pp</v>
      </c>
      <c r="G24" t="str">
        <f t="array" aca="1" ref="G24" ca="1">IFERROR(OFFSET(D$1,MATCH(0,COUNTIF(G$1:G23,cold),0),),"")</f>
        <v/>
      </c>
    </row>
    <row r="25" spans="1:7">
      <c r="A25">
        <f>VLOOKUP(COUNTIF(B$2:B25,B25),O$1:P$9,2,0)</f>
        <v>4</v>
      </c>
      <c r="B25">
        <f t="array" ref="B25">SMALL(IF(Feuil3!C$2:V$2="type",IF(ISTEXT(Feuil3!C$3:V$55),ROW(C$3:C$55)-2+(ROW(C$3:C$55)/10000),""),""),ROW(A24))</f>
        <v>12.0014</v>
      </c>
      <c r="C25">
        <f t="array" ref="C25">SMALL(IF(Feuil3!C$2:V$2="type",IF(ISTEXT(Feuil3!C$3:V$55),COLUMN(C$3:V$55)-2+(COLUMN(C$3:V$55)/10000),""),""),ROW(A24))</f>
        <v>2.0004</v>
      </c>
      <c r="D25" t="str">
        <f>INDEX(Feuil3!C$3:V$55,INT(B25),INT(A25))</f>
        <v>ramax</v>
      </c>
      <c r="G25" t="str">
        <f t="array" aca="1" ref="G25" ca="1">IFERROR(OFFSET(D$1,MATCH(0,COUNTIF(G$1:G24,cold),0),),"")</f>
        <v/>
      </c>
    </row>
    <row r="26" spans="1:7">
      <c r="A26">
        <f>VLOOKUP(COUNTIF(B$2:B26,B26),O$1:P$9,2,0)</f>
        <v>6</v>
      </c>
      <c r="B26">
        <f t="array" ref="B26">SMALL(IF(Feuil3!C$2:V$2="type",IF(ISTEXT(Feuil3!C$3:V$55),ROW(C$3:C$55)-2+(ROW(C$3:C$55)/10000),""),""),ROW(A25))</f>
        <v>12.0014</v>
      </c>
      <c r="C26">
        <f t="array" ref="C26">SMALL(IF(Feuil3!C$2:V$2="type",IF(ISTEXT(Feuil3!C$3:V$55),COLUMN(C$3:V$55)-2+(COLUMN(C$3:V$55)/10000),""),""),ROW(A25))</f>
        <v>2.0004</v>
      </c>
      <c r="D26" t="str">
        <f>INDEX(Feuil3!C$3:V$55,INT(B26),INT(A26))</f>
        <v>6x4</v>
      </c>
      <c r="G26" t="str">
        <f t="array" aca="1" ref="G26" ca="1">IFERROR(OFFSET(D$1,MATCH(0,COUNTIF(G$1:G25,cold),0),),"")</f>
        <v/>
      </c>
    </row>
    <row r="27" spans="1:7">
      <c r="A27">
        <f>VLOOKUP(COUNTIF(B$2:B27,B27),O$1:P$9,2,0)</f>
        <v>2</v>
      </c>
      <c r="B27">
        <f t="array" ref="B27">SMALL(IF(Feuil3!C$2:V$2="type",IF(ISTEXT(Feuil3!C$3:V$55),ROW(C$3:C$55)-2+(ROW(C$3:C$55)/10000),""),""),ROW(A26))</f>
        <v>13.0015</v>
      </c>
      <c r="C27">
        <f t="array" ref="C27">SMALL(IF(Feuil3!C$2:V$2="type",IF(ISTEXT(Feuil3!C$3:V$55),COLUMN(C$3:V$55)-2+(COLUMN(C$3:V$55)/10000),""),""),ROW(A26))</f>
        <v>2.0004</v>
      </c>
      <c r="D27" t="str">
        <f>INDEX(Feuil3!C$3:V$55,INT(B27),INT(A27))</f>
        <v>pp</v>
      </c>
      <c r="G27" t="str">
        <f t="array" aca="1" ref="G27" ca="1">IFERROR(OFFSET(D$1,MATCH(0,COUNTIF(G$1:G26,cold),0),),"")</f>
        <v/>
      </c>
    </row>
    <row r="28" spans="1:7">
      <c r="A28">
        <f>VLOOKUP(COUNTIF(B$2:B28,B28),O$1:P$9,2,0)</f>
        <v>4</v>
      </c>
      <c r="B28">
        <f t="array" ref="B28">SMALL(IF(Feuil3!C$2:V$2="type",IF(ISTEXT(Feuil3!C$3:V$55),ROW(C$3:C$55)-2+(ROW(C$3:C$55)/10000),""),""),ROW(A27))</f>
        <v>13.0015</v>
      </c>
      <c r="C28">
        <f t="array" ref="C28">SMALL(IF(Feuil3!C$2:V$2="type",IF(ISTEXT(Feuil3!C$3:V$55),COLUMN(C$3:V$55)-2+(COLUMN(C$3:V$55)/10000),""),""),ROW(A27))</f>
        <v>2.0004</v>
      </c>
      <c r="D28" t="str">
        <f>INDEX(Feuil3!C$3:V$55,INT(B28),INT(A28))</f>
        <v>ramax</v>
      </c>
      <c r="G28" t="str">
        <f t="array" aca="1" ref="G28" ca="1">IFERROR(OFFSET(D$1,MATCH(0,COUNTIF(G$1:G27,cold),0),),"")</f>
        <v/>
      </c>
    </row>
    <row r="29" spans="1:7">
      <c r="A29">
        <f>VLOOKUP(COUNTIF(B$2:B29,B29),O$1:P$9,2,0)</f>
        <v>6</v>
      </c>
      <c r="B29">
        <f t="array" ref="B29">SMALL(IF(Feuil3!C$2:V$2="type",IF(ISTEXT(Feuil3!C$3:V$55),ROW(C$3:C$55)-2+(ROW(C$3:C$55)/10000),""),""),ROW(A28))</f>
        <v>13.0015</v>
      </c>
      <c r="C29">
        <f t="array" ref="C29">SMALL(IF(Feuil3!C$2:V$2="type",IF(ISTEXT(Feuil3!C$3:V$55),COLUMN(C$3:V$55)-2+(COLUMN(C$3:V$55)/10000),""),""),ROW(A28))</f>
        <v>2.0004</v>
      </c>
      <c r="D29" t="str">
        <f>INDEX(Feuil3!C$3:V$55,INT(B29),INT(A29))</f>
        <v>6x4</v>
      </c>
      <c r="G29" t="str">
        <f t="array" aca="1" ref="G29" ca="1">IFERROR(OFFSET(D$1,MATCH(0,COUNTIF(G$1:G28,cold),0),),"")</f>
        <v/>
      </c>
    </row>
    <row r="30" spans="1:7">
      <c r="A30">
        <f>VLOOKUP(COUNTIF(B$2:B30,B30),O$1:P$9,2,0)</f>
        <v>2</v>
      </c>
      <c r="B30">
        <f t="array" ref="B30">SMALL(IF(Feuil3!C$2:V$2="type",IF(ISTEXT(Feuil3!C$3:V$55),ROW(C$3:C$55)-2+(ROW(C$3:C$55)/10000),""),""),ROW(A29))</f>
        <v>14.0016</v>
      </c>
      <c r="C30">
        <f t="array" ref="C30">SMALL(IF(Feuil3!C$2:V$2="type",IF(ISTEXT(Feuil3!C$3:V$55),COLUMN(C$3:V$55)-2+(COLUMN(C$3:V$55)/10000),""),""),ROW(A29))</f>
        <v>2.0004</v>
      </c>
      <c r="D30" t="str">
        <f>INDEX(Feuil3!C$3:V$55,INT(B30),INT(A30))</f>
        <v>trax</v>
      </c>
      <c r="G30" t="str">
        <f t="array" aca="1" ref="G30" ca="1">IFERROR(OFFSET(D$1,MATCH(0,COUNTIF(G$1:G29,cold),0),),"")</f>
        <v/>
      </c>
    </row>
    <row r="31" spans="1:7">
      <c r="A31">
        <f>VLOOKUP(COUNTIF(B$2:B31,B31),O$1:P$9,2,0)</f>
        <v>4</v>
      </c>
      <c r="B31">
        <f t="array" ref="B31">SMALL(IF(Feuil3!C$2:V$2="type",IF(ISTEXT(Feuil3!C$3:V$55),ROW(C$3:C$55)-2+(ROW(C$3:C$55)/10000),""),""),ROW(A30))</f>
        <v>14.0016</v>
      </c>
      <c r="C31">
        <f t="array" ref="C31">SMALL(IF(Feuil3!C$2:V$2="type",IF(ISTEXT(Feuil3!C$3:V$55),COLUMN(C$3:V$55)-2+(COLUMN(C$3:V$55)/10000),""),""),ROW(A30))</f>
        <v>2.0004</v>
      </c>
      <c r="D31" t="str">
        <f>INDEX(Feuil3!C$3:V$55,INT(B31),INT(A31))</f>
        <v>v4</v>
      </c>
      <c r="G31" t="str">
        <f t="array" aca="1" ref="G31" ca="1">IFERROR(OFFSET(D$1,MATCH(0,COUNTIF(G$1:G30,cold),0),),"")</f>
        <v/>
      </c>
    </row>
    <row r="32" spans="1:7">
      <c r="A32">
        <f>VLOOKUP(COUNTIF(B$2:B32,B32),O$1:P$9,2,0)</f>
        <v>2</v>
      </c>
      <c r="B32">
        <f t="array" ref="B32">SMALL(IF(Feuil3!C$2:V$2="type",IF(ISTEXT(Feuil3!C$3:V$55),ROW(C$3:C$55)-2+(ROW(C$3:C$55)/10000),""),""),ROW(A31))</f>
        <v>15.0017</v>
      </c>
      <c r="C32">
        <f t="array" ref="C32">SMALL(IF(Feuil3!C$2:V$2="type",IF(ISTEXT(Feuil3!C$3:V$55),COLUMN(C$3:V$55)-2+(COLUMN(C$3:V$55)/10000),""),""),ROW(A31))</f>
        <v>2.0004</v>
      </c>
      <c r="D32" t="str">
        <f>INDEX(Feuil3!C$3:V$55,INT(B32),INT(A32))</f>
        <v>niv</v>
      </c>
      <c r="G32" t="str">
        <f t="array" aca="1" ref="G32" ca="1">IFERROR(OFFSET(D$1,MATCH(0,COUNTIF(G$1:G31,cold),0),),"")</f>
        <v/>
      </c>
    </row>
    <row r="33" spans="1:7">
      <c r="A33">
        <f>VLOOKUP(COUNTIF(B$2:B33,B33),O$1:P$9,2,0)</f>
        <v>4</v>
      </c>
      <c r="B33">
        <f t="array" ref="B33">SMALL(IF(Feuil3!C$2:V$2="type",IF(ISTEXT(Feuil3!C$3:V$55),ROW(C$3:C$55)-2+(ROW(C$3:C$55)/10000),""),""),ROW(A32))</f>
        <v>15.0017</v>
      </c>
      <c r="C33">
        <f t="array" ref="C33">SMALL(IF(Feuil3!C$2:V$2="type",IF(ISTEXT(Feuil3!C$3:V$55),COLUMN(C$3:V$55)-2+(COLUMN(C$3:V$55)/10000),""),""),ROW(A32))</f>
        <v>2.0004</v>
      </c>
      <c r="D33" t="str">
        <f>INDEX(Feuil3!C$3:V$55,INT(B33),INT(A33))</f>
        <v>v4</v>
      </c>
      <c r="G33" t="str">
        <f t="array" aca="1" ref="G33" ca="1">IFERROR(OFFSET(D$1,MATCH(0,COUNTIF(G$1:G32,cold),0),),"")</f>
        <v/>
      </c>
    </row>
    <row r="34" spans="1:7">
      <c r="A34">
        <f>VLOOKUP(COUNTIF(B$2:B34,B34),O$1:P$9,2,0)</f>
        <v>2</v>
      </c>
      <c r="B34">
        <f t="array" ref="B34">SMALL(IF(Feuil3!C$2:V$2="type",IF(ISTEXT(Feuil3!C$3:V$55),ROW(C$3:C$55)-2+(ROW(C$3:C$55)/10000),""),""),ROW(A33))</f>
        <v>16.001799999999999</v>
      </c>
      <c r="C34">
        <f t="array" ref="C34">SMALL(IF(Feuil3!C$2:V$2="type",IF(ISTEXT(Feuil3!C$3:V$55),COLUMN(C$3:V$55)-2+(COLUMN(C$3:V$55)/10000),""),""),ROW(A33))</f>
        <v>2.0004</v>
      </c>
      <c r="D34" t="str">
        <f>INDEX(Feuil3!C$3:V$55,INT(B34),INT(A34))</f>
        <v>niv</v>
      </c>
      <c r="G34" t="str">
        <f t="array" aca="1" ref="G34" ca="1">IFERROR(OFFSET(D$1,MATCH(0,COUNTIF(G$1:G33,cold),0),),"")</f>
        <v/>
      </c>
    </row>
    <row r="35" spans="1:7">
      <c r="A35">
        <f>VLOOKUP(COUNTIF(B$2:B35,B35),O$1:P$9,2,0)</f>
        <v>4</v>
      </c>
      <c r="B35">
        <f t="array" ref="B35">SMALL(IF(Feuil3!C$2:V$2="type",IF(ISTEXT(Feuil3!C$3:V$55),ROW(C$3:C$55)-2+(ROW(C$3:C$55)/10000),""),""),ROW(A34))</f>
        <v>16.001799999999999</v>
      </c>
      <c r="C35">
        <f t="array" ref="C35">SMALL(IF(Feuil3!C$2:V$2="type",IF(ISTEXT(Feuil3!C$3:V$55),COLUMN(C$3:V$55)-2+(COLUMN(C$3:V$55)/10000),""),""),ROW(A34))</f>
        <v>2.0004</v>
      </c>
      <c r="D35" t="str">
        <f>INDEX(Feuil3!C$3:V$55,INT(B35),INT(A35))</f>
        <v>v4</v>
      </c>
      <c r="G35" t="str">
        <f t="array" aca="1" ref="G35" ca="1">IFERROR(OFFSET(D$1,MATCH(0,COUNTIF(G$1:G34,cold),0),),"")</f>
        <v/>
      </c>
    </row>
    <row r="36" spans="1:7">
      <c r="A36">
        <f>VLOOKUP(COUNTIF(B$2:B36,B36),O$1:P$9,2,0)</f>
        <v>2</v>
      </c>
      <c r="B36">
        <f t="array" ref="B36">SMALL(IF(Feuil3!C$2:V$2="type",IF(ISTEXT(Feuil3!C$3:V$55),ROW(C$3:C$55)-2+(ROW(C$3:C$55)/10000),""),""),ROW(A35))</f>
        <v>17.001899999999999</v>
      </c>
      <c r="C36">
        <f t="array" ref="C36">SMALL(IF(Feuil3!C$2:V$2="type",IF(ISTEXT(Feuil3!C$3:V$55),COLUMN(C$3:V$55)-2+(COLUMN(C$3:V$55)/10000),""),""),ROW(A35))</f>
        <v>2.0004</v>
      </c>
      <c r="D36" t="str">
        <f>INDEX(Feuil3!C$3:V$55,INT(B36),INT(A36))</f>
        <v>niv</v>
      </c>
      <c r="G36" t="str">
        <f t="array" aca="1" ref="G36" ca="1">IFERROR(OFFSET(D$1,MATCH(0,COUNTIF(G$1:G35,cold),0),),"")</f>
        <v/>
      </c>
    </row>
    <row r="37" spans="1:7">
      <c r="A37">
        <f>VLOOKUP(COUNTIF(B$2:B37,B37),O$1:P$9,2,0)</f>
        <v>4</v>
      </c>
      <c r="B37">
        <f t="array" ref="B37">SMALL(IF(Feuil3!C$2:V$2="type",IF(ISTEXT(Feuil3!C$3:V$55),ROW(C$3:C$55)-2+(ROW(C$3:C$55)/10000),""),""),ROW(A36))</f>
        <v>17.001899999999999</v>
      </c>
      <c r="C37">
        <f t="array" ref="C37">SMALL(IF(Feuil3!C$2:V$2="type",IF(ISTEXT(Feuil3!C$3:V$55),COLUMN(C$3:V$55)-2+(COLUMN(C$3:V$55)/10000),""),""),ROW(A36))</f>
        <v>2.0004</v>
      </c>
      <c r="D37" t="str">
        <f>INDEX(Feuil3!C$3:V$55,INT(B37),INT(A37))</f>
        <v>v4</v>
      </c>
      <c r="G37" t="str">
        <f t="array" aca="1" ref="G37" ca="1">IFERROR(OFFSET(D$1,MATCH(0,COUNTIF(G$1:G36,cold),0),),"")</f>
        <v/>
      </c>
    </row>
    <row r="38" spans="1:7">
      <c r="A38">
        <f>VLOOKUP(COUNTIF(B$2:B38,B38),O$1:P$9,2,0)</f>
        <v>2</v>
      </c>
      <c r="B38">
        <f t="array" ref="B38">SMALL(IF(Feuil3!C$2:V$2="type",IF(ISTEXT(Feuil3!C$3:V$55),ROW(C$3:C$55)-2+(ROW(C$3:C$55)/10000),""),""),ROW(A37))</f>
        <v>18.001999999999999</v>
      </c>
      <c r="C38">
        <f t="array" ref="C38">SMALL(IF(Feuil3!C$2:V$2="type",IF(ISTEXT(Feuil3!C$3:V$55),COLUMN(C$3:V$55)-2+(COLUMN(C$3:V$55)/10000),""),""),ROW(A37))</f>
        <v>2.0004</v>
      </c>
      <c r="D38" t="str">
        <f>INDEX(Feuil3!C$3:V$55,INT(B38),INT(A38))</f>
        <v>rep</v>
      </c>
      <c r="G38" t="str">
        <f t="array" aca="1" ref="G38" ca="1">IFERROR(OFFSET(D$1,MATCH(0,COUNTIF(G$1:G37,cold),0),),"")</f>
        <v/>
      </c>
    </row>
    <row r="39" spans="1:7">
      <c r="A39">
        <f>VLOOKUP(COUNTIF(B$2:B39,B39),O$1:P$9,2,0)</f>
        <v>4</v>
      </c>
      <c r="B39">
        <f t="array" ref="B39">SMALL(IF(Feuil3!C$2:V$2="type",IF(ISTEXT(Feuil3!C$3:V$55),ROW(C$3:C$55)-2+(ROW(C$3:C$55)/10000),""),""),ROW(A38))</f>
        <v>18.001999999999999</v>
      </c>
      <c r="C39">
        <f t="array" ref="C39">SMALL(IF(Feuil3!C$2:V$2="type",IF(ISTEXT(Feuil3!C$3:V$55),COLUMN(C$3:V$55)-2+(COLUMN(C$3:V$55)/10000),""),""),ROW(A38))</f>
        <v>2.0004</v>
      </c>
      <c r="D39" t="str">
        <f>INDEX(Feuil3!C$3:V$55,INT(B39),INT(A39))</f>
        <v>6x4gr</v>
      </c>
      <c r="G39" t="str">
        <f t="array" aca="1" ref="G39" ca="1">IFERROR(OFFSET(D$1,MATCH(0,COUNTIF(G$1:G38,cold),0),),"")</f>
        <v/>
      </c>
    </row>
    <row r="40" spans="1:7">
      <c r="A40">
        <f>VLOOKUP(COUNTIF(B$2:B40,B40),O$1:P$9,2,0)</f>
        <v>6</v>
      </c>
      <c r="B40">
        <f t="array" ref="B40">SMALL(IF(Feuil3!C$2:V$2="type",IF(ISTEXT(Feuil3!C$3:V$55),ROW(C$3:C$55)-2+(ROW(C$3:C$55)/10000),""),""),ROW(A39))</f>
        <v>18.001999999999999</v>
      </c>
      <c r="C40">
        <f t="array" ref="C40">SMALL(IF(Feuil3!C$2:V$2="type",IF(ISTEXT(Feuil3!C$3:V$55),COLUMN(C$3:V$55)-2+(COLUMN(C$3:V$55)/10000),""),""),ROW(A39))</f>
        <v>2.0004</v>
      </c>
      <c r="D40" t="str">
        <f>INDEX(Feuil3!C$3:V$55,INT(B40),INT(A40))</f>
        <v>charg</v>
      </c>
      <c r="G40" t="str">
        <f t="array" aca="1" ref="G40" ca="1">IFERROR(OFFSET(D$1,MATCH(0,COUNTIF(G$1:G39,cold),0),),"")</f>
        <v/>
      </c>
    </row>
    <row r="41" spans="1:7">
      <c r="A41">
        <f>VLOOKUP(COUNTIF(B$2:B41,B41),O$1:P$9,2,0)</f>
        <v>8</v>
      </c>
      <c r="B41">
        <f t="array" ref="B41">SMALL(IF(Feuil3!C$2:V$2="type",IF(ISTEXT(Feuil3!C$3:V$55),ROW(C$3:C$55)-2+(ROW(C$3:C$55)/10000),""),""),ROW(A40))</f>
        <v>18.001999999999999</v>
      </c>
      <c r="C41">
        <f t="array" ref="C41">SMALL(IF(Feuil3!C$2:V$2="type",IF(ISTEXT(Feuil3!C$3:V$55),COLUMN(C$3:V$55)-2+(COLUMN(C$3:V$55)/10000),""),""),ROW(A40))</f>
        <v>2.0004</v>
      </c>
      <c r="D41" t="str">
        <f>INDEX(Feuil3!C$3:V$55,INT(B41),INT(A41))</f>
        <v>cmixte</v>
      </c>
    </row>
    <row r="42" spans="1:7">
      <c r="A42">
        <f>VLOOKUP(COUNTIF(B$2:B42,B42),O$1:P$9,2,0)</f>
        <v>2</v>
      </c>
      <c r="B42">
        <f t="array" ref="B42">SMALL(IF(Feuil3!C$2:V$2="type",IF(ISTEXT(Feuil3!C$3:V$55),ROW(C$3:C$55)-2+(ROW(C$3:C$55)/10000),""),""),ROW(A41))</f>
        <v>19.002099999999999</v>
      </c>
      <c r="C42">
        <f t="array" ref="C42">SMALL(IF(Feuil3!C$2:V$2="type",IF(ISTEXT(Feuil3!C$3:V$55),COLUMN(C$3:V$55)-2+(COLUMN(C$3:V$55)/10000),""),""),ROW(A41))</f>
        <v>2.0004</v>
      </c>
      <c r="D42" t="str">
        <f>INDEX(Feuil3!C$3:V$55,INT(B42),INT(A42))</f>
        <v>rep</v>
      </c>
    </row>
    <row r="43" spans="1:7">
      <c r="A43">
        <f>VLOOKUP(COUNTIF(B$2:B43,B43),O$1:P$9,2,0)</f>
        <v>4</v>
      </c>
      <c r="B43">
        <f t="array" ref="B43">SMALL(IF(Feuil3!C$2:V$2="type",IF(ISTEXT(Feuil3!C$3:V$55),ROW(C$3:C$55)-2+(ROW(C$3:C$55)/10000),""),""),ROW(A42))</f>
        <v>19.002099999999999</v>
      </c>
      <c r="C43">
        <f t="array" ref="C43">SMALL(IF(Feuil3!C$2:V$2="type",IF(ISTEXT(Feuil3!C$3:V$55),COLUMN(C$3:V$55)-2+(COLUMN(C$3:V$55)/10000),""),""),ROW(A42))</f>
        <v>4.0006000000000004</v>
      </c>
      <c r="D43" t="str">
        <f>INDEX(Feuil3!C$3:V$55,INT(B43),INT(A43))</f>
        <v>6x4gr</v>
      </c>
    </row>
    <row r="44" spans="1:7">
      <c r="A44">
        <f>VLOOKUP(COUNTIF(B$2:B44,B44),O$1:P$9,2,0)</f>
        <v>6</v>
      </c>
      <c r="B44">
        <f t="array" ref="B44">SMALL(IF(Feuil3!C$2:V$2="type",IF(ISTEXT(Feuil3!C$3:V$55),ROW(C$3:C$55)-2+(ROW(C$3:C$55)/10000),""),""),ROW(A43))</f>
        <v>19.002099999999999</v>
      </c>
      <c r="C44">
        <f t="array" ref="C44">SMALL(IF(Feuil3!C$2:V$2="type",IF(ISTEXT(Feuil3!C$3:V$55),COLUMN(C$3:V$55)-2+(COLUMN(C$3:V$55)/10000),""),""),ROW(A43))</f>
        <v>4.0006000000000004</v>
      </c>
      <c r="D44" t="str">
        <f>INDEX(Feuil3!C$3:V$55,INT(B44),INT(A44))</f>
        <v>charg</v>
      </c>
    </row>
    <row r="45" spans="1:7">
      <c r="A45">
        <f>VLOOKUP(COUNTIF(B$2:B45,B45),O$1:P$9,2,0)</f>
        <v>8</v>
      </c>
      <c r="B45">
        <f t="array" ref="B45">SMALL(IF(Feuil3!C$2:V$2="type",IF(ISTEXT(Feuil3!C$3:V$55),ROW(C$3:C$55)-2+(ROW(C$3:C$55)/10000),""),""),ROW(A44))</f>
        <v>19.002099999999999</v>
      </c>
      <c r="C45">
        <f t="array" ref="C45">SMALL(IF(Feuil3!C$2:V$2="type",IF(ISTEXT(Feuil3!C$3:V$55),COLUMN(C$3:V$55)-2+(COLUMN(C$3:V$55)/10000),""),""),ROW(A44))</f>
        <v>4.0006000000000004</v>
      </c>
      <c r="D45" t="str">
        <f>INDEX(Feuil3!C$3:V$55,INT(B45),INT(A45))</f>
        <v>cmixte</v>
      </c>
    </row>
    <row r="46" spans="1:7">
      <c r="A46">
        <f>VLOOKUP(COUNTIF(B$2:B46,B46),O$1:P$9,2,0)</f>
        <v>2</v>
      </c>
      <c r="B46">
        <f t="array" ref="B46">SMALL(IF(Feuil3!C$2:V$2="type",IF(ISTEXT(Feuil3!C$3:V$55),ROW(C$3:C$55)-2+(ROW(C$3:C$55)/10000),""),""),ROW(A45))</f>
        <v>20.002199999999998</v>
      </c>
      <c r="C46">
        <f t="array" ref="C46">SMALL(IF(Feuil3!C$2:V$2="type",IF(ISTEXT(Feuil3!C$3:V$55),COLUMN(C$3:V$55)-2+(COLUMN(C$3:V$55)/10000),""),""),ROW(A45))</f>
        <v>4.0006000000000004</v>
      </c>
      <c r="D46" t="str">
        <f>INDEX(Feuil3!C$3:V$55,INT(B46),INT(A46))</f>
        <v>pp</v>
      </c>
    </row>
    <row r="47" spans="1:7">
      <c r="A47">
        <f>VLOOKUP(COUNTIF(B$2:B47,B47),O$1:P$9,2,0)</f>
        <v>4</v>
      </c>
      <c r="B47">
        <f t="array" ref="B47">SMALL(IF(Feuil3!C$2:V$2="type",IF(ISTEXT(Feuil3!C$3:V$55),ROW(C$3:C$55)-2+(ROW(C$3:C$55)/10000),""),""),ROW(A46))</f>
        <v>20.002199999999998</v>
      </c>
      <c r="C47">
        <f t="array" ref="C47">SMALL(IF(Feuil3!C$2:V$2="type",IF(ISTEXT(Feuil3!C$3:V$55),COLUMN(C$3:V$55)-2+(COLUMN(C$3:V$55)/10000),""),""),ROW(A46))</f>
        <v>4.0006000000000004</v>
      </c>
      <c r="D47" t="str">
        <f>INDEX(Feuil3!C$3:V$55,INT(B47),INT(A47))</f>
        <v>6x4</v>
      </c>
    </row>
    <row r="48" spans="1:7">
      <c r="A48">
        <f>VLOOKUP(COUNTIF(B$2:B48,B48),O$1:P$9,2,0)</f>
        <v>2</v>
      </c>
      <c r="B48">
        <f t="array" ref="B48">SMALL(IF(Feuil3!C$2:V$2="type",IF(ISTEXT(Feuil3!C$3:V$55),ROW(C$3:C$55)-2+(ROW(C$3:C$55)/10000),""),""),ROW(A47))</f>
        <v>21.002300000000002</v>
      </c>
      <c r="C48">
        <f t="array" ref="C48">SMALL(IF(Feuil3!C$2:V$2="type",IF(ISTEXT(Feuil3!C$3:V$55),COLUMN(C$3:V$55)-2+(COLUMN(C$3:V$55)/10000),""),""),ROW(A47))</f>
        <v>4.0006000000000004</v>
      </c>
      <c r="D48" t="str">
        <f>INDEX(Feuil3!C$3:V$55,INT(B48),INT(A48))</f>
        <v>mip8</v>
      </c>
    </row>
    <row r="49" spans="1:4">
      <c r="A49">
        <f>VLOOKUP(COUNTIF(B$2:B49,B49),O$1:P$9,2,0)</f>
        <v>2</v>
      </c>
      <c r="B49">
        <f t="array" ref="B49">SMALL(IF(Feuil3!C$2:V$2="type",IF(ISTEXT(Feuil3!C$3:V$55),ROW(C$3:C$55)-2+(ROW(C$3:C$55)/10000),""),""),ROW(A48))</f>
        <v>22.002400000000002</v>
      </c>
      <c r="C49">
        <f t="array" ref="C49">SMALL(IF(Feuil3!C$2:V$2="type",IF(ISTEXT(Feuil3!C$3:V$55),COLUMN(C$3:V$55)-2+(COLUMN(C$3:V$55)/10000),""),""),ROW(A48))</f>
        <v>4.0006000000000004</v>
      </c>
      <c r="D49" t="str">
        <f>INDEX(Feuil3!C$3:V$55,INT(B49),INT(A49))</f>
        <v>pp</v>
      </c>
    </row>
    <row r="50" spans="1:4">
      <c r="A50">
        <f>VLOOKUP(COUNTIF(B$2:B50,B50),O$1:P$9,2,0)</f>
        <v>2</v>
      </c>
      <c r="B50">
        <f t="array" ref="B50">SMALL(IF(Feuil3!C$2:V$2="type",IF(ISTEXT(Feuil3!C$3:V$55),ROW(C$3:C$55)-2+(ROW(C$3:C$55)/10000),""),""),ROW(A49))</f>
        <v>23.002500000000001</v>
      </c>
      <c r="C50">
        <f t="array" ref="C50">SMALL(IF(Feuil3!C$2:V$2="type",IF(ISTEXT(Feuil3!C$3:V$55),COLUMN(C$3:V$55)-2+(COLUMN(C$3:V$55)/10000),""),""),ROW(A49))</f>
        <v>4.0006000000000004</v>
      </c>
      <c r="D50" t="str">
        <f>INDEX(Feuil3!C$3:V$55,INT(B50),INT(A50))</f>
        <v>pp</v>
      </c>
    </row>
    <row r="51" spans="1:4">
      <c r="A51">
        <f>VLOOKUP(COUNTIF(B$2:B51,B51),O$1:P$9,2,0)</f>
        <v>2</v>
      </c>
      <c r="B51">
        <f t="array" ref="B51">SMALL(IF(Feuil3!C$2:V$2="type",IF(ISTEXT(Feuil3!C$3:V$55),ROW(C$3:C$55)-2+(ROW(C$3:C$55)/10000),""),""),ROW(A50))</f>
        <v>24.002600000000001</v>
      </c>
      <c r="C51">
        <f t="array" ref="C51">SMALL(IF(Feuil3!C$2:V$2="type",IF(ISTEXT(Feuil3!C$3:V$55),COLUMN(C$3:V$55)-2+(COLUMN(C$3:V$55)/10000),""),""),ROW(A50))</f>
        <v>4.0006000000000004</v>
      </c>
      <c r="D51" t="str">
        <f>INDEX(Feuil3!C$3:V$55,INT(B51),INT(A51))</f>
        <v>pp</v>
      </c>
    </row>
    <row r="52" spans="1:4">
      <c r="A52">
        <f>VLOOKUP(COUNTIF(B$2:B52,B52),O$1:P$9,2,0)</f>
        <v>2</v>
      </c>
      <c r="B52">
        <f t="array" ref="B52">SMALL(IF(Feuil3!C$2:V$2="type",IF(ISTEXT(Feuil3!C$3:V$55),ROW(C$3:C$55)-2+(ROW(C$3:C$55)/10000),""),""),ROW(A51))</f>
        <v>25.002700000000001</v>
      </c>
      <c r="C52">
        <f t="array" ref="C52">SMALL(IF(Feuil3!C$2:V$2="type",IF(ISTEXT(Feuil3!C$3:V$55),COLUMN(C$3:V$55)-2+(COLUMN(C$3:V$55)/10000),""),""),ROW(A51))</f>
        <v>4.0006000000000004</v>
      </c>
      <c r="D52" t="str">
        <f>INDEX(Feuil3!C$3:V$55,INT(B52),INT(A52))</f>
        <v>pp</v>
      </c>
    </row>
    <row r="53" spans="1:4">
      <c r="A53">
        <f>VLOOKUP(COUNTIF(B$2:B53,B53),O$1:P$9,2,0)</f>
        <v>2</v>
      </c>
      <c r="B53">
        <f t="array" ref="B53">SMALL(IF(Feuil3!C$2:V$2="type",IF(ISTEXT(Feuil3!C$3:V$55),ROW(C$3:C$55)-2+(ROW(C$3:C$55)/10000),""),""),ROW(A52))</f>
        <v>26.002800000000001</v>
      </c>
      <c r="C53">
        <f t="array" ref="C53">SMALL(IF(Feuil3!C$2:V$2="type",IF(ISTEXT(Feuil3!C$3:V$55),COLUMN(C$3:V$55)-2+(COLUMN(C$3:V$55)/10000),""),""),ROW(A52))</f>
        <v>4.0006000000000004</v>
      </c>
      <c r="D53" t="str">
        <f>INDEX(Feuil3!C$3:V$55,INT(B53),INT(A53))</f>
        <v>pp</v>
      </c>
    </row>
    <row r="54" spans="1:4">
      <c r="A54">
        <f>VLOOKUP(COUNTIF(B$2:B54,B54),O$1:P$9,2,0)</f>
        <v>2</v>
      </c>
      <c r="B54">
        <f t="array" ref="B54">SMALL(IF(Feuil3!C$2:V$2="type",IF(ISTEXT(Feuil3!C$3:V$55),ROW(C$3:C$55)-2+(ROW(C$3:C$55)/10000),""),""),ROW(A53))</f>
        <v>27.0029</v>
      </c>
      <c r="C54">
        <f t="array" ref="C54">SMALL(IF(Feuil3!C$2:V$2="type",IF(ISTEXT(Feuil3!C$3:V$55),COLUMN(C$3:V$55)-2+(COLUMN(C$3:V$55)/10000),""),""),ROW(A53))</f>
        <v>4.0006000000000004</v>
      </c>
      <c r="D54" t="str">
        <f>INDEX(Feuil3!C$3:V$55,INT(B54),INT(A54))</f>
        <v>pp</v>
      </c>
    </row>
    <row r="55" spans="1:4">
      <c r="A55">
        <f>VLOOKUP(COUNTIF(B$2:B55,B55),O$1:P$9,2,0)</f>
        <v>2</v>
      </c>
      <c r="B55">
        <f t="array" ref="B55">SMALL(IF(Feuil3!C$2:V$2="type",IF(ISTEXT(Feuil3!C$3:V$55),ROW(C$3:C$55)-2+(ROW(C$3:C$55)/10000),""),""),ROW(A54))</f>
        <v>28.003</v>
      </c>
      <c r="C55">
        <f t="array" ref="C55">SMALL(IF(Feuil3!C$2:V$2="type",IF(ISTEXT(Feuil3!C$3:V$55),COLUMN(C$3:V$55)-2+(COLUMN(C$3:V$55)/10000),""),""),ROW(A54))</f>
        <v>4.0006000000000004</v>
      </c>
      <c r="D55" t="str">
        <f>INDEX(Feuil3!C$3:V$55,INT(B55),INT(A55))</f>
        <v>pp</v>
      </c>
    </row>
    <row r="56" spans="1:4">
      <c r="A56">
        <f>VLOOKUP(COUNTIF(B$2:B56,B56),O$1:P$9,2,0)</f>
        <v>2</v>
      </c>
      <c r="B56">
        <f t="array" ref="B56">SMALL(IF(Feuil3!C$2:V$2="type",IF(ISTEXT(Feuil3!C$3:V$55),ROW(C$3:C$55)-2+(ROW(C$3:C$55)/10000),""),""),ROW(A55))</f>
        <v>29.0031</v>
      </c>
      <c r="C56">
        <f t="array" ref="C56">SMALL(IF(Feuil3!C$2:V$2="type",IF(ISTEXT(Feuil3!C$3:V$55),COLUMN(C$3:V$55)-2+(COLUMN(C$3:V$55)/10000),""),""),ROW(A55))</f>
        <v>4.0006000000000004</v>
      </c>
      <c r="D56" t="str">
        <f>INDEX(Feuil3!C$3:V$55,INT(B56),INT(A56))</f>
        <v>mip8</v>
      </c>
    </row>
    <row r="57" spans="1:4">
      <c r="A57">
        <f>VLOOKUP(COUNTIF(B$2:B57,B57),O$1:P$9,2,0)</f>
        <v>2</v>
      </c>
      <c r="B57">
        <f t="array" ref="B57">SMALL(IF(Feuil3!C$2:V$2="type",IF(ISTEXT(Feuil3!C$3:V$55),ROW(C$3:C$55)-2+(ROW(C$3:C$55)/10000),""),""),ROW(A56))</f>
        <v>30.0032</v>
      </c>
      <c r="C57">
        <f t="array" ref="C57">SMALL(IF(Feuil3!C$2:V$2="type",IF(ISTEXT(Feuil3!C$3:V$55),COLUMN(C$3:V$55)-2+(COLUMN(C$3:V$55)/10000),""),""),ROW(A56))</f>
        <v>4.0006000000000004</v>
      </c>
      <c r="D57" t="str">
        <f>INDEX(Feuil3!C$3:V$55,INT(B57),INT(A57))</f>
        <v>pp</v>
      </c>
    </row>
    <row r="58" spans="1:4">
      <c r="A58">
        <f>VLOOKUP(COUNTIF(B$2:B58,B58),O$1:P$9,2,0)</f>
        <v>2</v>
      </c>
      <c r="B58">
        <f t="array" ref="B58">SMALL(IF(Feuil3!C$2:V$2="type",IF(ISTEXT(Feuil3!C$3:V$55),ROW(C$3:C$55)-2+(ROW(C$3:C$55)/10000),""),""),ROW(A57))</f>
        <v>31.003299999999999</v>
      </c>
      <c r="C58">
        <f t="array" ref="C58">SMALL(IF(Feuil3!C$2:V$2="type",IF(ISTEXT(Feuil3!C$3:V$55),COLUMN(C$3:V$55)-2+(COLUMN(C$3:V$55)/10000),""),""),ROW(A57))</f>
        <v>4.0006000000000004</v>
      </c>
      <c r="D58" t="str">
        <f>INDEX(Feuil3!C$3:V$55,INT(B58),INT(A58))</f>
        <v>pp</v>
      </c>
    </row>
    <row r="59" spans="1:4">
      <c r="A59">
        <f>VLOOKUP(COUNTIF(B$2:B59,B59),O$1:P$9,2,0)</f>
        <v>2</v>
      </c>
      <c r="B59">
        <f t="array" ref="B59">SMALL(IF(Feuil3!C$2:V$2="type",IF(ISTEXT(Feuil3!C$3:V$55),ROW(C$3:C$55)-2+(ROW(C$3:C$55)/10000),""),""),ROW(A58))</f>
        <v>32.003399999999999</v>
      </c>
      <c r="C59">
        <f t="array" ref="C59">SMALL(IF(Feuil3!C$2:V$2="type",IF(ISTEXT(Feuil3!C$3:V$55),COLUMN(C$3:V$55)-2+(COLUMN(C$3:V$55)/10000),""),""),ROW(A58))</f>
        <v>4.0006000000000004</v>
      </c>
      <c r="D59" t="str">
        <f>INDEX(Feuil3!C$3:V$55,INT(B59),INT(A59))</f>
        <v>mip8</v>
      </c>
    </row>
    <row r="60" spans="1:4">
      <c r="A60">
        <f>VLOOKUP(COUNTIF(B$2:B60,B60),O$1:P$9,2,0)</f>
        <v>4</v>
      </c>
      <c r="B60">
        <f t="array" ref="B60">SMALL(IF(Feuil3!C$2:V$2="type",IF(ISTEXT(Feuil3!C$3:V$55),ROW(C$3:C$55)-2+(ROW(C$3:C$55)/10000),""),""),ROW(A59))</f>
        <v>32.003399999999999</v>
      </c>
      <c r="C60">
        <f t="array" ref="C60">SMALL(IF(Feuil3!C$2:V$2="type",IF(ISTEXT(Feuil3!C$3:V$55),COLUMN(C$3:V$55)-2+(COLUMN(C$3:V$55)/10000),""),""),ROW(A59))</f>
        <v>4.0006000000000004</v>
      </c>
      <c r="D60" t="str">
        <f>INDEX(Feuil3!C$3:V$55,INT(B60),INT(A60))</f>
        <v>6x4</v>
      </c>
    </row>
    <row r="61" spans="1:4">
      <c r="A61">
        <f>VLOOKUP(COUNTIF(B$2:B61,B61),O$1:P$9,2,0)</f>
        <v>2</v>
      </c>
      <c r="B61">
        <f t="array" ref="B61">SMALL(IF(Feuil3!C$2:V$2="type",IF(ISTEXT(Feuil3!C$3:V$55),ROW(C$3:C$55)-2+(ROW(C$3:C$55)/10000),""),""),ROW(A60))</f>
        <v>33.003500000000003</v>
      </c>
      <c r="C61">
        <f t="array" ref="C61">SMALL(IF(Feuil3!C$2:V$2="type",IF(ISTEXT(Feuil3!C$3:V$55),COLUMN(C$3:V$55)-2+(COLUMN(C$3:V$55)/10000),""),""),ROW(A60))</f>
        <v>4.0006000000000004</v>
      </c>
      <c r="D61" t="str">
        <f>INDEX(Feuil3!C$3:V$55,INT(B61),INT(A61))</f>
        <v>pp</v>
      </c>
    </row>
    <row r="62" spans="1:4">
      <c r="A62">
        <f>VLOOKUP(COUNTIF(B$2:B62,B62),O$1:P$9,2,0)</f>
        <v>4</v>
      </c>
      <c r="B62">
        <f t="array" ref="B62">SMALL(IF(Feuil3!C$2:V$2="type",IF(ISTEXT(Feuil3!C$3:V$55),ROW(C$3:C$55)-2+(ROW(C$3:C$55)/10000),""),""),ROW(A61))</f>
        <v>33.003500000000003</v>
      </c>
      <c r="C62">
        <f t="array" ref="C62">SMALL(IF(Feuil3!C$2:V$2="type",IF(ISTEXT(Feuil3!C$3:V$55),COLUMN(C$3:V$55)-2+(COLUMN(C$3:V$55)/10000),""),""),ROW(A61))</f>
        <v>4.0006000000000004</v>
      </c>
      <c r="D62" t="str">
        <f>INDEX(Feuil3!C$3:V$55,INT(B62),INT(A62))</f>
        <v>ramax</v>
      </c>
    </row>
    <row r="63" spans="1:4">
      <c r="A63">
        <f>VLOOKUP(COUNTIF(B$2:B63,B63),O$1:P$9,2,0)</f>
        <v>6</v>
      </c>
      <c r="B63">
        <f t="array" ref="B63">SMALL(IF(Feuil3!C$2:V$2="type",IF(ISTEXT(Feuil3!C$3:V$55),ROW(C$3:C$55)-2+(ROW(C$3:C$55)/10000),""),""),ROW(A62))</f>
        <v>33.003500000000003</v>
      </c>
      <c r="C63">
        <f t="array" ref="C63">SMALL(IF(Feuil3!C$2:V$2="type",IF(ISTEXT(Feuil3!C$3:V$55),COLUMN(C$3:V$55)-2+(COLUMN(C$3:V$55)/10000),""),""),ROW(A62))</f>
        <v>4.0006000000000004</v>
      </c>
      <c r="D63" t="str">
        <f>INDEX(Feuil3!C$3:V$55,INT(B63),INT(A63))</f>
        <v>6x4</v>
      </c>
    </row>
    <row r="64" spans="1:4">
      <c r="A64">
        <f>VLOOKUP(COUNTIF(B$2:B64,B64),O$1:P$9,2,0)</f>
        <v>8</v>
      </c>
      <c r="B64">
        <f t="array" ref="B64">SMALL(IF(Feuil3!C$2:V$2="type",IF(ISTEXT(Feuil3!C$3:V$55),ROW(C$3:C$55)-2+(ROW(C$3:C$55)/10000),""),""),ROW(A63))</f>
        <v>33.003500000000003</v>
      </c>
      <c r="C64">
        <f t="array" ref="C64">SMALL(IF(Feuil3!C$2:V$2="type",IF(ISTEXT(Feuil3!C$3:V$55),COLUMN(C$3:V$55)-2+(COLUMN(C$3:V$55)/10000),""),""),ROW(A63))</f>
        <v>4.0006000000000004</v>
      </c>
      <c r="D64" t="str">
        <f>INDEX(Feuil3!C$3:V$55,INT(B64),INT(A64))</f>
        <v>scie</v>
      </c>
    </row>
    <row r="65" spans="1:4">
      <c r="A65">
        <f>VLOOKUP(COUNTIF(B$2:B65,B65),O$1:P$9,2,0)</f>
        <v>2</v>
      </c>
      <c r="B65">
        <f t="array" ref="B65">SMALL(IF(Feuil3!C$2:V$2="type",IF(ISTEXT(Feuil3!C$3:V$55),ROW(C$3:C$55)-2+(ROW(C$3:C$55)/10000),""),""),ROW(A64))</f>
        <v>34.003599999999999</v>
      </c>
      <c r="C65">
        <f t="array" ref="C65">SMALL(IF(Feuil3!C$2:V$2="type",IF(ISTEXT(Feuil3!C$3:V$55),COLUMN(C$3:V$55)-2+(COLUMN(C$3:V$55)/10000),""),""),ROW(A64))</f>
        <v>4.0006000000000004</v>
      </c>
      <c r="D65" t="str">
        <f>INDEX(Feuil3!C$3:V$55,INT(B65),INT(A65))</f>
        <v>pp</v>
      </c>
    </row>
    <row r="66" spans="1:4">
      <c r="A66">
        <f>VLOOKUP(COUNTIF(B$2:B66,B66),O$1:P$9,2,0)</f>
        <v>4</v>
      </c>
      <c r="B66">
        <f t="array" ref="B66">SMALL(IF(Feuil3!C$2:V$2="type",IF(ISTEXT(Feuil3!C$3:V$55),ROW(C$3:C$55)-2+(ROW(C$3:C$55)/10000),""),""),ROW(A65))</f>
        <v>34.003599999999999</v>
      </c>
      <c r="C66">
        <f t="array" ref="C66">SMALL(IF(Feuil3!C$2:V$2="type",IF(ISTEXT(Feuil3!C$3:V$55),COLUMN(C$3:V$55)-2+(COLUMN(C$3:V$55)/10000),""),""),ROW(A65))</f>
        <v>4.0006000000000004</v>
      </c>
      <c r="D66" t="str">
        <f>INDEX(Feuil3!C$3:V$55,INT(B66),INT(A66))</f>
        <v>6x4</v>
      </c>
    </row>
    <row r="67" spans="1:4">
      <c r="A67">
        <f>VLOOKUP(COUNTIF(B$2:B67,B67),O$1:P$9,2,0)</f>
        <v>2</v>
      </c>
      <c r="B67">
        <f t="array" ref="B67">SMALL(IF(Feuil3!C$2:V$2="type",IF(ISTEXT(Feuil3!C$3:V$55),ROW(C$3:C$55)-2+(ROW(C$3:C$55)/10000),""),""),ROW(A66))</f>
        <v>35.003700000000002</v>
      </c>
      <c r="C67">
        <f t="array" ref="C67">SMALL(IF(Feuil3!C$2:V$2="type",IF(ISTEXT(Feuil3!C$3:V$55),COLUMN(C$3:V$55)-2+(COLUMN(C$3:V$55)/10000),""),""),ROW(A66))</f>
        <v>6.0007999999999999</v>
      </c>
      <c r="D67" t="str">
        <f>INDEX(Feuil3!C$3:V$55,INT(B67),INT(A67))</f>
        <v>pp</v>
      </c>
    </row>
    <row r="68" spans="1:4">
      <c r="A68">
        <f>VLOOKUP(COUNTIF(B$2:B68,B68),O$1:P$9,2,0)</f>
        <v>4</v>
      </c>
      <c r="B68">
        <f t="array" ref="B68">SMALL(IF(Feuil3!C$2:V$2="type",IF(ISTEXT(Feuil3!C$3:V$55),ROW(C$3:C$55)-2+(ROW(C$3:C$55)/10000),""),""),ROW(A67))</f>
        <v>35.003700000000002</v>
      </c>
      <c r="C68">
        <f t="array" ref="C68">SMALL(IF(Feuil3!C$2:V$2="type",IF(ISTEXT(Feuil3!C$3:V$55),COLUMN(C$3:V$55)-2+(COLUMN(C$3:V$55)/10000),""),""),ROW(A67))</f>
        <v>6.0007999999999999</v>
      </c>
      <c r="D68" t="str">
        <f>INDEX(Feuil3!C$3:V$55,INT(B68),INT(A68))</f>
        <v>6x4</v>
      </c>
    </row>
    <row r="69" spans="1:4">
      <c r="A69">
        <f>VLOOKUP(COUNTIF(B$2:B69,B69),O$1:P$9,2,0)</f>
        <v>2</v>
      </c>
      <c r="B69">
        <f t="array" ref="B69">SMALL(IF(Feuil3!C$2:V$2="type",IF(ISTEXT(Feuil3!C$3:V$55),ROW(C$3:C$55)-2+(ROW(C$3:C$55)/10000),""),""),ROW(A68))</f>
        <v>37.003900000000002</v>
      </c>
      <c r="C69">
        <f t="array" ref="C69">SMALL(IF(Feuil3!C$2:V$2="type",IF(ISTEXT(Feuil3!C$3:V$55),COLUMN(C$3:V$55)-2+(COLUMN(C$3:V$55)/10000),""),""),ROW(A68))</f>
        <v>6.0007999999999999</v>
      </c>
      <c r="D69" t="str">
        <f>INDEX(Feuil3!C$3:V$55,INT(B69),INT(A69))</f>
        <v>pp</v>
      </c>
    </row>
    <row r="70" spans="1:4">
      <c r="A70">
        <f>VLOOKUP(COUNTIF(B$2:B70,B70),O$1:P$9,2,0)</f>
        <v>4</v>
      </c>
      <c r="B70">
        <f t="array" ref="B70">SMALL(IF(Feuil3!C$2:V$2="type",IF(ISTEXT(Feuil3!C$3:V$55),ROW(C$3:C$55)-2+(ROW(C$3:C$55)/10000),""),""),ROW(A69))</f>
        <v>37.003900000000002</v>
      </c>
      <c r="C70">
        <f t="array" ref="C70">SMALL(IF(Feuil3!C$2:V$2="type",IF(ISTEXT(Feuil3!C$3:V$55),COLUMN(C$3:V$55)-2+(COLUMN(C$3:V$55)/10000),""),""),ROW(A69))</f>
        <v>6.0007999999999999</v>
      </c>
      <c r="D70" t="str">
        <f>INDEX(Feuil3!C$3:V$55,INT(B70),INT(A70))</f>
        <v>6x4</v>
      </c>
    </row>
    <row r="71" spans="1:4">
      <c r="A71">
        <f>VLOOKUP(COUNTIF(B$2:B71,B71),O$1:P$9,2,0)</f>
        <v>2</v>
      </c>
      <c r="B71">
        <f t="array" ref="B71">SMALL(IF(Feuil3!C$2:V$2="type",IF(ISTEXT(Feuil3!C$3:V$55),ROW(C$3:C$55)-2+(ROW(C$3:C$55)/10000),""),""),ROW(A70))</f>
        <v>38.003999999999998</v>
      </c>
      <c r="C71">
        <f t="array" ref="C71">SMALL(IF(Feuil3!C$2:V$2="type",IF(ISTEXT(Feuil3!C$3:V$55),COLUMN(C$3:V$55)-2+(COLUMN(C$3:V$55)/10000),""),""),ROW(A70))</f>
        <v>6.0007999999999999</v>
      </c>
      <c r="D71" t="str">
        <f>INDEX(Feuil3!C$3:V$55,INT(B71),INT(A71))</f>
        <v>pp</v>
      </c>
    </row>
    <row r="72" spans="1:4">
      <c r="A72">
        <f>VLOOKUP(COUNTIF(B$2:B72,B72),O$1:P$9,2,0)</f>
        <v>2</v>
      </c>
      <c r="B72">
        <f t="array" ref="B72">SMALL(IF(Feuil3!C$2:V$2="type",IF(ISTEXT(Feuil3!C$3:V$55),ROW(C$3:C$55)-2+(ROW(C$3:C$55)/10000),""),""),ROW(A71))</f>
        <v>39.004100000000001</v>
      </c>
      <c r="C72">
        <f t="array" ref="C72">SMALL(IF(Feuil3!C$2:V$2="type",IF(ISTEXT(Feuil3!C$3:V$55),COLUMN(C$3:V$55)-2+(COLUMN(C$3:V$55)/10000),""),""),ROW(A71))</f>
        <v>6.0007999999999999</v>
      </c>
      <c r="D72" t="str">
        <f>INDEX(Feuil3!C$3:V$55,INT(B72),INT(A72))</f>
        <v>pp</v>
      </c>
    </row>
    <row r="73" spans="1:4">
      <c r="A73">
        <f>VLOOKUP(COUNTIF(B$2:B73,B73),O$1:P$9,2,0)</f>
        <v>2</v>
      </c>
      <c r="B73">
        <f t="array" ref="B73">SMALL(IF(Feuil3!C$2:V$2="type",IF(ISTEXT(Feuil3!C$3:V$55),ROW(C$3:C$55)-2+(ROW(C$3:C$55)/10000),""),""),ROW(A72))</f>
        <v>40.004199999999997</v>
      </c>
      <c r="C73">
        <f t="array" ref="C73">SMALL(IF(Feuil3!C$2:V$2="type",IF(ISTEXT(Feuil3!C$3:V$55),COLUMN(C$3:V$55)-2+(COLUMN(C$3:V$55)/10000),""),""),ROW(A72))</f>
        <v>6.0007999999999999</v>
      </c>
      <c r="D73" t="str">
        <f>INDEX(Feuil3!C$3:V$55,INT(B73),INT(A73))</f>
        <v>pp</v>
      </c>
    </row>
    <row r="74" spans="1:4">
      <c r="A74">
        <f>VLOOKUP(COUNTIF(B$2:B74,B74),O$1:P$9,2,0)</f>
        <v>2</v>
      </c>
      <c r="B74">
        <f t="array" ref="B74">SMALL(IF(Feuil3!C$2:V$2="type",IF(ISTEXT(Feuil3!C$3:V$55),ROW(C$3:C$55)-2+(ROW(C$3:C$55)/10000),""),""),ROW(A73))</f>
        <v>41.004300000000001</v>
      </c>
      <c r="C74">
        <f t="array" ref="C74">SMALL(IF(Feuil3!C$2:V$2="type",IF(ISTEXT(Feuil3!C$3:V$55),COLUMN(C$3:V$55)-2+(COLUMN(C$3:V$55)/10000),""),""),ROW(A73))</f>
        <v>6.0007999999999999</v>
      </c>
      <c r="D74" t="str">
        <f>INDEX(Feuil3!C$3:V$55,INT(B74),INT(A74))</f>
        <v>pp</v>
      </c>
    </row>
    <row r="75" spans="1:4">
      <c r="A75">
        <f>VLOOKUP(COUNTIF(B$2:B75,B75),O$1:P$9,2,0)</f>
        <v>2</v>
      </c>
      <c r="B75">
        <f t="array" ref="B75">SMALL(IF(Feuil3!C$2:V$2="type",IF(ISTEXT(Feuil3!C$3:V$55),ROW(C$3:C$55)-2+(ROW(C$3:C$55)/10000),""),""),ROW(A74))</f>
        <v>42.004399999999997</v>
      </c>
      <c r="C75">
        <f t="array" ref="C75">SMALL(IF(Feuil3!C$2:V$2="type",IF(ISTEXT(Feuil3!C$3:V$55),COLUMN(C$3:V$55)-2+(COLUMN(C$3:V$55)/10000),""),""),ROW(A74))</f>
        <v>8.0009999999999994</v>
      </c>
      <c r="D75" t="str">
        <f>INDEX(Feuil3!C$3:V$55,INT(B75),INT(A75))</f>
        <v>mip8</v>
      </c>
    </row>
    <row r="76" spans="1:4">
      <c r="A76">
        <f>VLOOKUP(COUNTIF(B$2:B76,B76),O$1:P$9,2,0)</f>
        <v>2</v>
      </c>
      <c r="B76">
        <f t="array" ref="B76">SMALL(IF(Feuil3!C$2:V$2="type",IF(ISTEXT(Feuil3!C$3:V$55),ROW(C$3:C$55)-2+(ROW(C$3:C$55)/10000),""),""),ROW(A75))</f>
        <v>43.0045</v>
      </c>
      <c r="C76">
        <f t="array" ref="C76">SMALL(IF(Feuil3!C$2:V$2="type",IF(ISTEXT(Feuil3!C$3:V$55),COLUMN(C$3:V$55)-2+(COLUMN(C$3:V$55)/10000),""),""),ROW(A75))</f>
        <v>8.0009999999999994</v>
      </c>
      <c r="D76" t="str">
        <f>INDEX(Feuil3!C$3:V$55,INT(B76),INT(A76))</f>
        <v>mip8</v>
      </c>
    </row>
    <row r="77" spans="1:4">
      <c r="A77">
        <f>VLOOKUP(COUNTIF(B$2:B77,B77),O$1:P$9,2,0)</f>
        <v>4</v>
      </c>
      <c r="B77">
        <f t="array" ref="B77">SMALL(IF(Feuil3!C$2:V$2="type",IF(ISTEXT(Feuil3!C$3:V$55),ROW(C$3:C$55)-2+(ROW(C$3:C$55)/10000),""),""),ROW(A76))</f>
        <v>43.0045</v>
      </c>
      <c r="C77">
        <f t="array" ref="C77">SMALL(IF(Feuil3!C$2:V$2="type",IF(ISTEXT(Feuil3!C$3:V$55),COLUMN(C$3:V$55)-2+(COLUMN(C$3:V$55)/10000),""),""),ROW(A76))</f>
        <v>8.0009999999999994</v>
      </c>
      <c r="D77" t="str">
        <f>INDEX(Feuil3!C$3:V$55,INT(B77),INT(A77))</f>
        <v>6x4</v>
      </c>
    </row>
    <row r="78" spans="1:4">
      <c r="A78">
        <f>VLOOKUP(COUNTIF(B$2:B78,B78),O$1:P$9,2,0)</f>
        <v>2</v>
      </c>
      <c r="B78">
        <f t="array" ref="B78">SMALL(IF(Feuil3!C$2:V$2="type",IF(ISTEXT(Feuil3!C$3:V$55),ROW(C$3:C$55)-2+(ROW(C$3:C$55)/10000),""),""),ROW(A77))</f>
        <v>45.0047</v>
      </c>
      <c r="C78">
        <f t="array" ref="C78">SMALL(IF(Feuil3!C$2:V$2="type",IF(ISTEXT(Feuil3!C$3:V$55),COLUMN(C$3:V$55)-2+(COLUMN(C$3:V$55)/10000),""),""),ROW(A77))</f>
        <v>8.0009999999999994</v>
      </c>
      <c r="D78" t="str">
        <f>IFERROR(INDEX(Feuil3!C$3:V$55,INT(B78),INT(A78)),"")</f>
        <v>mip8</v>
      </c>
    </row>
    <row r="79" spans="1:4">
      <c r="A79">
        <f>VLOOKUP(COUNTIF(B$2:B79,B79),O$1:P$9,2,0)</f>
        <v>2</v>
      </c>
      <c r="B79" t="e">
        <f t="array" ref="B79">SMALL(IF(Feuil3!C$2:V$2="type",IF(ISTEXT(Feuil3!C$3:V$55),ROW(C$3:C$55)-2+(ROW(C$3:C$55)/10000),""),""),ROW(A78))</f>
        <v>#NUM!</v>
      </c>
      <c r="C79" t="e">
        <f t="array" ref="C79">SMALL(IF(Feuil3!C$2:V$2="type",IF(ISTEXT(Feuil3!C$3:V$55),COLUMN(C$3:V$55)-2+(COLUMN(C$3:V$55)/10000),""),""),ROW(A78))</f>
        <v>#NUM!</v>
      </c>
      <c r="D79" t="str">
        <f>IFERROR(INDEX(Feuil3!C$3:V$55,INT(B79),INT(A79)),"")</f>
        <v/>
      </c>
    </row>
    <row r="80" spans="1:4">
      <c r="A80">
        <f>VLOOKUP(COUNTIF(B$2:B80,B80),O$1:P$9,2,0)</f>
        <v>4</v>
      </c>
      <c r="B80" t="e">
        <f t="array" ref="B80">SMALL(IF(Feuil3!C$2:V$2="type",IF(ISTEXT(Feuil3!C$3:V$55),ROW(C$3:C$55)-2+(ROW(C$3:C$55)/10000),""),""),ROW(A79))</f>
        <v>#NUM!</v>
      </c>
      <c r="C80" t="e">
        <f t="array" ref="C80">SMALL(IF(Feuil3!C$2:V$2="type",IF(ISTEXT(Feuil3!C$3:V$55),COLUMN(C$3:V$55)-2+(COLUMN(C$3:V$55)/10000),""),""),ROW(A79))</f>
        <v>#NUM!</v>
      </c>
      <c r="D80" t="str">
        <f>IFERROR(INDEX(Feuil3!C$3:V$55,INT(B80),INT(A80)),"")</f>
        <v/>
      </c>
    </row>
    <row r="81" spans="1:4">
      <c r="A81">
        <f>VLOOKUP(COUNTIF(B$2:B81,B81),O$1:P$9,2,0)</f>
        <v>6</v>
      </c>
      <c r="B81" t="e">
        <f t="array" ref="B81">SMALL(IF(Feuil3!C$2:V$2="type",IF(ISTEXT(Feuil3!C$3:V$55),ROW(C$3:C$55)-2+(ROW(C$3:C$55)/10000),""),""),ROW(A80))</f>
        <v>#NUM!</v>
      </c>
      <c r="C81" t="e">
        <f t="array" ref="C81">SMALL(IF(Feuil3!C$2:V$2="type",IF(ISTEXT(Feuil3!C$3:V$55),COLUMN(C$3:V$55)-2+(COLUMN(C$3:V$55)/10000),""),""),ROW(A80))</f>
        <v>#NUM!</v>
      </c>
      <c r="D81" t="str">
        <f>IFERROR(INDEX(Feuil3!C$3:V$55,INT(B81),INT(A81)),"")</f>
        <v/>
      </c>
    </row>
    <row r="82" spans="1:4">
      <c r="A82">
        <f>VLOOKUP(COUNTIF(B$2:B82,B82),O$1:P$9,2,0)</f>
        <v>8</v>
      </c>
      <c r="B82" t="e">
        <f t="array" ref="B82">SMALL(IF(Feuil3!C$2:V$2="type",IF(ISTEXT(Feuil3!C$3:V$55),ROW(C$3:C$55)-2+(ROW(C$3:C$55)/10000),""),""),ROW(A81))</f>
        <v>#NUM!</v>
      </c>
      <c r="C82" t="e">
        <f t="array" ref="C82">SMALL(IF(Feuil3!C$2:V$2="type",IF(ISTEXT(Feuil3!C$3:V$55),COLUMN(C$3:V$55)-2+(COLUMN(C$3:V$55)/10000),""),""),ROW(A81))</f>
        <v>#NUM!</v>
      </c>
      <c r="D82" t="str">
        <f>IFERROR(INDEX(Feuil3!C$3:V$55,INT(B82),INT(A82)),"")</f>
        <v/>
      </c>
    </row>
    <row r="83" spans="1:4">
      <c r="A83">
        <f>VLOOKUP(COUNTIF(B$2:B83,B83),O$1:P$9,2,0)</f>
        <v>10</v>
      </c>
      <c r="B83" t="e">
        <f t="array" ref="B83">SMALL(IF(Feuil3!C$2:V$2="type",IF(ISTEXT(Feuil3!C$3:V$55),ROW(C$3:C$55)-2+(ROW(C$3:C$55)/10000),""),""),ROW(A82))</f>
        <v>#NUM!</v>
      </c>
      <c r="C83" t="e">
        <f t="array" ref="C83">SMALL(IF(Feuil3!C$2:V$2="type",IF(ISTEXT(Feuil3!C$3:V$55),COLUMN(C$3:V$55)-2+(COLUMN(C$3:V$55)/10000),""),""),ROW(A82))</f>
        <v>#NUM!</v>
      </c>
      <c r="D83" t="str">
        <f>IFERROR(INDEX(Feuil3!C$3:V$55,INT(B83),INT(A83)),"")</f>
        <v/>
      </c>
    </row>
    <row r="84" spans="1:4">
      <c r="B84" t="e">
        <f t="array" ref="B84">SMALL(IF(Feuil3!C$2:V$2="type",IF(ISTEXT(Feuil3!C$3:V$55),ROW(C$3:C$55)-2+(ROW(C$3:C$55)/10000),""),""),ROW(A83))</f>
        <v>#NUM!</v>
      </c>
      <c r="C84" t="e">
        <f t="array" ref="C84">SMALL(IF(Feuil3!C$2:V$2="type",IF(ISTEXT(Feuil3!C$3:V$55),COLUMN(C$3:V$55)-2+(COLUMN(C$3:V$55)/10000),""),""),ROW(A83))</f>
        <v>#NUM!</v>
      </c>
      <c r="D84" t="str">
        <f>IFERROR(INDEX(Feuil3!C$3:V$55,INT(B84),INT(A84)),"")</f>
        <v/>
      </c>
    </row>
    <row r="85" spans="1:4">
      <c r="B85" t="e">
        <f t="array" ref="B85">SMALL(IF(Feuil3!C$2:V$2="type",IF(ISTEXT(Feuil3!C$3:V$55),ROW(C$3:C$55)-2+(ROW(C$3:C$55)/10000),""),""),ROW(A84))</f>
        <v>#NUM!</v>
      </c>
      <c r="C85" t="e">
        <f t="array" ref="C85">SMALL(IF(Feuil3!C$2:V$2="type",IF(ISTEXT(Feuil3!C$3:V$55),COLUMN(C$3:V$55)-2+(COLUMN(C$3:V$55)/10000),""),""),ROW(A84))</f>
        <v>#NUM!</v>
      </c>
      <c r="D85" t="str">
        <f>IFERROR(INDEX(Feuil3!C$3:V$55,INT(B85),INT(A85)),"")</f>
        <v/>
      </c>
    </row>
    <row r="86" spans="1:4">
      <c r="B86" t="e">
        <f t="array" ref="B86">SMALL(IF(Feuil3!C$2:V$2="type",IF(ISTEXT(Feuil3!C$3:V$55),ROW(C$3:C$55)-2+(ROW(C$3:C$55)/10000),""),""),ROW(A85))</f>
        <v>#NUM!</v>
      </c>
      <c r="C86" t="e">
        <f t="array" ref="C86">SMALL(IF(Feuil3!C$2:V$2="type",IF(ISTEXT(Feuil3!C$3:V$55),COLUMN(C$3:V$55)-2+(COLUMN(C$3:V$55)/10000),""),""),ROW(A85))</f>
        <v>#NUM!</v>
      </c>
      <c r="D86" t="str">
        <f>IFERROR(INDEX(Feuil3!C$3:V$55,INT(B86),INT(A86)),"")</f>
        <v/>
      </c>
    </row>
    <row r="87" spans="1:4">
      <c r="B87" t="e">
        <f t="array" ref="B87">SMALL(IF(Feuil3!C$2:V$2="type",IF(ISTEXT(Feuil3!C$3:V$55),ROW(C$3:C$55)-2+(ROW(C$3:C$55)/10000),""),""),ROW(A86))</f>
        <v>#NUM!</v>
      </c>
      <c r="C87" t="e">
        <f t="array" ref="C87">SMALL(IF(Feuil3!C$2:V$2="type",IF(ISTEXT(Feuil3!C$3:V$55),COLUMN(C$3:V$55)-2+(COLUMN(C$3:V$55)/10000),""),""),ROW(A86))</f>
        <v>#NUM!</v>
      </c>
      <c r="D87" t="str">
        <f>IFERROR(INDEX(Feuil3!C$3:V$55,INT(B87),INT(A87)),"")</f>
        <v/>
      </c>
    </row>
    <row r="88" spans="1:4">
      <c r="B88" t="e">
        <f t="array" ref="B88">SMALL(IF(Feuil3!C$2:V$2="type",IF(ISTEXT(Feuil3!C$3:V$55),ROW(C$3:C$55)-2+(ROW(C$3:C$55)/10000),""),""),ROW(A87))</f>
        <v>#NUM!</v>
      </c>
      <c r="C88" t="e">
        <f t="array" ref="C88">SMALL(IF(Feuil3!C$2:V$2="type",IF(ISTEXT(Feuil3!C$3:V$55),COLUMN(C$3:V$55)-2+(COLUMN(C$3:V$55)/10000),""),""),ROW(A87))</f>
        <v>#NUM!</v>
      </c>
      <c r="D88" t="str">
        <f>IFERROR(INDEX(Feuil3!C$3:V$55,INT(B88),INT(A88)),"")</f>
        <v/>
      </c>
    </row>
    <row r="89" spans="1:4">
      <c r="B89" t="e">
        <f t="array" ref="B89">SMALL(IF(Feuil3!C$2:V$2="type",IF(ISTEXT(Feuil3!C$3:V$55),ROW(C$3:C$55)-2+(ROW(C$3:C$55)/10000),""),""),ROW(A88))</f>
        <v>#NUM!</v>
      </c>
      <c r="C89" t="e">
        <f t="array" ref="C89">SMALL(IF(Feuil3!C$2:V$2="type",IF(ISTEXT(Feuil3!C$3:V$55),COLUMN(C$3:V$55)-2+(COLUMN(C$3:V$55)/10000),""),""),ROW(A88))</f>
        <v>#NUM!</v>
      </c>
      <c r="D89" t="str">
        <f>IFERROR(INDEX(Feuil3!C$3:V$55,INT(B89),INT(A89)),"")</f>
        <v/>
      </c>
    </row>
    <row r="90" spans="1:4">
      <c r="B90" t="e">
        <f t="array" ref="B90">SMALL(IF(Feuil3!C$2:V$2="type",IF(ISTEXT(Feuil3!C$3:V$55),ROW(C$3:C$55)-2+(ROW(C$3:C$55)/10000),""),""),ROW(A89))</f>
        <v>#NUM!</v>
      </c>
      <c r="C90" t="e">
        <f t="array" ref="C90">SMALL(IF(Feuil3!C$2:V$2="type",IF(ISTEXT(Feuil3!C$3:V$55),COLUMN(C$3:V$55)-2+(COLUMN(C$3:V$55)/10000),""),""),ROW(A89))</f>
        <v>#NUM!</v>
      </c>
      <c r="D90" t="str">
        <f>IFERROR(INDEX(Feuil3!C$3:V$55,INT(B90),INT(A90)),"")</f>
        <v/>
      </c>
    </row>
    <row r="91" spans="1:4">
      <c r="B91" t="e">
        <f t="array" ref="B91">SMALL(IF(Feuil3!C$2:V$2="type",IF(ISTEXT(Feuil3!C$3:V$55),ROW(C$3:C$55)-2+(ROW(C$3:C$55)/10000),""),""),ROW(A90))</f>
        <v>#NUM!</v>
      </c>
      <c r="C91" t="e">
        <f t="array" ref="C91">SMALL(IF(Feuil3!C$2:V$2="type",IF(ISTEXT(Feuil3!C$3:V$55),COLUMN(C$3:V$55)-2+(COLUMN(C$3:V$55)/10000),""),""),ROW(A90))</f>
        <v>#NUM!</v>
      </c>
      <c r="D91" t="str">
        <f>IFERROR(INDEX(Feuil3!C$3:V$55,INT(B91),INT(A91)),"")</f>
        <v/>
      </c>
    </row>
    <row r="92" spans="1:4">
      <c r="B92" t="e">
        <f t="array" ref="B92">SMALL(IF(Feuil3!C$2:V$2="type",IF(ISTEXT(Feuil3!C$3:V$55),ROW(C$3:C$55)-2+(ROW(C$3:C$55)/10000),""),""),ROW(A91))</f>
        <v>#NUM!</v>
      </c>
      <c r="C92" t="e">
        <f t="array" ref="C92">SMALL(IF(Feuil3!C$2:V$2="type",IF(ISTEXT(Feuil3!C$3:V$55),COLUMN(C$3:V$55)-2+(COLUMN(C$3:V$55)/10000),""),""),ROW(A91))</f>
        <v>#NUM!</v>
      </c>
      <c r="D92" t="str">
        <f>IFERROR(INDEX(Feuil3!C$3:V$55,INT(B92),INT(A92)),"")</f>
        <v/>
      </c>
    </row>
    <row r="93" spans="1:4">
      <c r="B93" t="e">
        <f t="array" ref="B93">SMALL(IF(Feuil3!C$2:V$2="type",IF(ISTEXT(Feuil3!C$3:V$55),ROW(C$3:C$55)-2+(ROW(C$3:C$55)/10000),""),""),ROW(A92))</f>
        <v>#NUM!</v>
      </c>
      <c r="C93" t="e">
        <f t="array" ref="C93">SMALL(IF(Feuil3!C$2:V$2="type",IF(ISTEXT(Feuil3!C$3:V$55),COLUMN(C$3:V$55)-2+(COLUMN(C$3:V$55)/10000),""),""),ROW(A92))</f>
        <v>#NUM!</v>
      </c>
      <c r="D93" t="str">
        <f>IFERROR(INDEX(Feuil3!C$3:V$55,INT(B93),INT(A93)),"")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synthese</vt:lpstr>
    </vt:vector>
  </TitlesOfParts>
  <Company>Pc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tulipe</cp:lastModifiedBy>
  <dcterms:created xsi:type="dcterms:W3CDTF">2016-04-20T14:34:36Z</dcterms:created>
  <dcterms:modified xsi:type="dcterms:W3CDTF">2016-04-23T14:06:32Z</dcterms:modified>
</cp:coreProperties>
</file>