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120" yWindow="-120" windowWidth="19420" windowHeight="11020" tabRatio="816"/>
  </bookViews>
  <sheets>
    <sheet name="Janvier" sheetId="4" r:id="rId1"/>
    <sheet name="Février" sheetId="6" r:id="rId2"/>
    <sheet name="Mars" sheetId="7" r:id="rId3"/>
    <sheet name="Avril" sheetId="8" r:id="rId4"/>
    <sheet name="Mai" sheetId="9" r:id="rId5"/>
    <sheet name="Juin" sheetId="10" r:id="rId6"/>
    <sheet name="Juillet" sheetId="11" r:id="rId7"/>
    <sheet name="Août" sheetId="12" r:id="rId8"/>
    <sheet name="Septembre" sheetId="13" r:id="rId9"/>
    <sheet name="Octobre" sheetId="14" r:id="rId10"/>
    <sheet name="Novembre" sheetId="15" r:id="rId11"/>
    <sheet name="Décembre" sheetId="16" r:id="rId12"/>
    <sheet name="données" sheetId="5" r:id="rId13"/>
  </sheets>
  <definedNames>
    <definedName name="annéeencours">données!$M$2</definedName>
    <definedName name="base">données!$B$1:$J$1</definedName>
    <definedName name="coutchat">données!$H$2:$H$17</definedName>
    <definedName name="coutchien">données!$D$2:$D$18</definedName>
    <definedName name="coutnac">données!$L$2:$L$17</definedName>
    <definedName name="dept">données!$B$2</definedName>
    <definedName name="listechat">données!$F$2:$F$17</definedName>
    <definedName name="listechien">données!$B$2:$B$18</definedName>
    <definedName name="listenac">données!$J$2:$J$17</definedName>
  </definedNames>
  <calcPr calcId="12451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3" i="16"/>
  <c r="A3" i="15"/>
  <c r="A3" i="14"/>
  <c r="A3" i="13"/>
  <c r="A3" i="12"/>
  <c r="A3" i="11"/>
  <c r="A3" i="10"/>
  <c r="A3" i="9"/>
  <c r="A3" i="8"/>
  <c r="A3" i="7"/>
  <c r="A3" i="6"/>
  <c r="A3" i="4"/>
  <c r="C4" i="11"/>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15"/>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AH3" i="16"/>
  <c r="AH3" i="15"/>
  <c r="AH3" i="14"/>
  <c r="AH3" i="13"/>
  <c r="AH3" i="12"/>
  <c r="AH3" i="11"/>
  <c r="AH3" i="10"/>
  <c r="AH3" i="9"/>
  <c r="AH3" i="8"/>
  <c r="AH3" i="7"/>
  <c r="AH3" i="6"/>
  <c r="C4" i="16"/>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14"/>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13"/>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12"/>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10"/>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9"/>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8"/>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7"/>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C4" i="6"/>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AH3" i="4"/>
  <c r="AH27" i="14"/>
  <c r="AH26"/>
  <c r="AH25"/>
  <c r="AH24"/>
  <c r="AH23"/>
  <c r="AH22"/>
  <c r="AH21"/>
  <c r="AH20"/>
  <c r="AH19"/>
  <c r="AH18"/>
  <c r="AH17"/>
  <c r="AH16"/>
  <c r="AH15"/>
  <c r="AH14"/>
  <c r="AH13"/>
  <c r="AH12"/>
  <c r="AH11"/>
  <c r="AH10"/>
  <c r="AH9"/>
  <c r="AH8"/>
  <c r="AH7"/>
  <c r="AH6"/>
  <c r="AH27" i="16"/>
  <c r="AH26"/>
  <c r="AH25"/>
  <c r="AH24"/>
  <c r="AH23"/>
  <c r="AH22"/>
  <c r="AH21"/>
  <c r="AH20"/>
  <c r="AH19"/>
  <c r="AH18"/>
  <c r="AH17"/>
  <c r="AH16"/>
  <c r="AH15"/>
  <c r="AH14"/>
  <c r="AH13"/>
  <c r="AH12"/>
  <c r="AH11"/>
  <c r="AH10"/>
  <c r="AH9"/>
  <c r="AH8"/>
  <c r="AH7"/>
  <c r="AH6"/>
  <c r="AH27" i="15"/>
  <c r="AH26"/>
  <c r="AH25"/>
  <c r="AH24"/>
  <c r="AH23"/>
  <c r="AH22"/>
  <c r="AH21"/>
  <c r="AH20"/>
  <c r="AH19"/>
  <c r="AH18"/>
  <c r="AH17"/>
  <c r="AH16"/>
  <c r="AH15"/>
  <c r="AH14"/>
  <c r="AH13"/>
  <c r="AH12"/>
  <c r="AH11"/>
  <c r="AH10"/>
  <c r="AH9"/>
  <c r="AH8"/>
  <c r="AH7"/>
  <c r="AH6"/>
  <c r="AH27" i="13"/>
  <c r="AH26"/>
  <c r="AH25"/>
  <c r="AH24"/>
  <c r="AH23"/>
  <c r="AH22"/>
  <c r="AH21"/>
  <c r="AH20"/>
  <c r="AH19"/>
  <c r="AH18"/>
  <c r="AH17"/>
  <c r="AH16"/>
  <c r="AH15"/>
  <c r="AH14"/>
  <c r="AH13"/>
  <c r="AH12"/>
  <c r="AH11"/>
  <c r="AH10"/>
  <c r="AH9"/>
  <c r="AH8"/>
  <c r="AH7"/>
  <c r="AH6"/>
  <c r="AH27" i="12"/>
  <c r="AH26"/>
  <c r="AH25"/>
  <c r="AH24"/>
  <c r="AH23"/>
  <c r="AH22"/>
  <c r="AH21"/>
  <c r="AH20"/>
  <c r="AH19"/>
  <c r="AH18"/>
  <c r="AH17"/>
  <c r="AH16"/>
  <c r="AH15"/>
  <c r="AH14"/>
  <c r="AH13"/>
  <c r="AH12"/>
  <c r="AH11"/>
  <c r="AH10"/>
  <c r="AH9"/>
  <c r="AH8"/>
  <c r="AH7"/>
  <c r="AH6"/>
  <c r="AH27" i="11"/>
  <c r="AH26"/>
  <c r="AH25"/>
  <c r="AH24"/>
  <c r="AH23"/>
  <c r="AH22"/>
  <c r="AH21"/>
  <c r="AH20"/>
  <c r="AH19"/>
  <c r="AH18"/>
  <c r="AH17"/>
  <c r="AH16"/>
  <c r="AH15"/>
  <c r="AH14"/>
  <c r="AH13"/>
  <c r="AH12"/>
  <c r="AH11"/>
  <c r="AH10"/>
  <c r="AH9"/>
  <c r="AH8"/>
  <c r="AH7"/>
  <c r="AH6"/>
  <c r="AH27" i="10"/>
  <c r="AH26"/>
  <c r="AH25"/>
  <c r="AH24"/>
  <c r="AH23"/>
  <c r="AH22"/>
  <c r="AH21"/>
  <c r="AH20"/>
  <c r="AH19"/>
  <c r="AH18"/>
  <c r="AH17"/>
  <c r="AH16"/>
  <c r="AH15"/>
  <c r="AH14"/>
  <c r="AH13"/>
  <c r="AH12"/>
  <c r="AH11"/>
  <c r="AH10"/>
  <c r="AH9"/>
  <c r="AH8"/>
  <c r="AH7"/>
  <c r="AH6"/>
  <c r="AH27" i="9"/>
  <c r="AH26"/>
  <c r="AH25"/>
  <c r="AH24"/>
  <c r="AH23"/>
  <c r="AH22"/>
  <c r="AH21"/>
  <c r="AH20"/>
  <c r="AH19"/>
  <c r="AH18"/>
  <c r="AH17"/>
  <c r="AH16"/>
  <c r="AH15"/>
  <c r="AH14"/>
  <c r="AH13"/>
  <c r="AH12"/>
  <c r="AH11"/>
  <c r="AH10"/>
  <c r="AH9"/>
  <c r="AH8"/>
  <c r="AH7"/>
  <c r="AH6"/>
  <c r="AH27" i="8"/>
  <c r="AH26"/>
  <c r="AH25"/>
  <c r="AH24"/>
  <c r="AH23"/>
  <c r="AH22"/>
  <c r="AH21"/>
  <c r="AH20"/>
  <c r="AH19"/>
  <c r="AH18"/>
  <c r="AH17"/>
  <c r="AH16"/>
  <c r="AH15"/>
  <c r="AH14"/>
  <c r="AH13"/>
  <c r="AH12"/>
  <c r="AH11"/>
  <c r="AH10"/>
  <c r="AH9"/>
  <c r="AH8"/>
  <c r="AH7"/>
  <c r="AH6"/>
  <c r="AH27" i="7"/>
  <c r="AH26"/>
  <c r="AH25"/>
  <c r="AH24"/>
  <c r="AH23"/>
  <c r="AH22"/>
  <c r="AH21"/>
  <c r="AH20"/>
  <c r="AH19"/>
  <c r="AH18"/>
  <c r="AH17"/>
  <c r="AH16"/>
  <c r="AH15"/>
  <c r="AH14"/>
  <c r="AH13"/>
  <c r="AH12"/>
  <c r="AH11"/>
  <c r="AH10"/>
  <c r="AH9"/>
  <c r="AH8"/>
  <c r="AH7"/>
  <c r="AH6"/>
  <c r="AH27" i="6"/>
  <c r="AH26"/>
  <c r="AH25"/>
  <c r="AH24"/>
  <c r="AH23"/>
  <c r="AH22"/>
  <c r="AH21"/>
  <c r="AH20"/>
  <c r="AH19"/>
  <c r="AH18"/>
  <c r="AH17"/>
  <c r="AH16"/>
  <c r="AH15"/>
  <c r="AH14"/>
  <c r="AH13"/>
  <c r="AH12"/>
  <c r="AH11"/>
  <c r="AH10"/>
  <c r="AH9"/>
  <c r="AH8"/>
  <c r="AH7"/>
  <c r="AH6"/>
  <c r="AI27" i="14"/>
  <c r="AI23"/>
  <c r="AI19"/>
  <c r="AI15"/>
  <c r="AI11"/>
  <c r="AI7"/>
  <c r="AI25" i="16"/>
  <c r="AI21"/>
  <c r="AI17"/>
  <c r="AI13"/>
  <c r="AI9"/>
  <c r="AI27" i="15"/>
  <c r="AI23"/>
  <c r="AI19"/>
  <c r="AI15"/>
  <c r="AI11"/>
  <c r="AI7"/>
  <c r="AI25" i="13"/>
  <c r="AI21"/>
  <c r="AI17"/>
  <c r="AI13"/>
  <c r="AI9"/>
  <c r="AI27" i="12"/>
  <c r="AI23"/>
  <c r="AI19"/>
  <c r="AI15"/>
  <c r="AI11"/>
  <c r="AI7"/>
  <c r="AI25" i="11"/>
  <c r="AI21"/>
  <c r="AI17"/>
  <c r="AI13"/>
  <c r="AI9"/>
  <c r="AI27" i="10"/>
  <c r="AI23"/>
  <c r="AI19"/>
  <c r="AI15"/>
  <c r="AI11"/>
  <c r="AI7"/>
  <c r="AI25" i="9"/>
  <c r="AI21"/>
  <c r="AI17"/>
  <c r="AI13"/>
  <c r="AI9"/>
  <c r="AI27" i="8"/>
  <c r="AI23"/>
  <c r="AI19"/>
  <c r="AI15"/>
  <c r="AI11"/>
  <c r="AI7"/>
  <c r="AI25" i="7"/>
  <c r="AI21"/>
  <c r="AI17"/>
  <c r="AI13"/>
  <c r="AI9"/>
  <c r="AI27" i="6"/>
  <c r="AI23"/>
  <c r="AI19"/>
  <c r="AI15"/>
  <c r="AI11"/>
  <c r="AI7"/>
  <c r="AI12" i="7"/>
  <c r="AI26" i="6"/>
  <c r="AI20"/>
  <c r="AI14"/>
  <c r="AI26" i="14"/>
  <c r="AI22"/>
  <c r="AI18"/>
  <c r="AI14"/>
  <c r="AI10"/>
  <c r="AI6"/>
  <c r="AI24" i="16"/>
  <c r="AI20"/>
  <c r="AI16"/>
  <c r="AI12"/>
  <c r="AI8"/>
  <c r="AI26" i="15"/>
  <c r="AI22"/>
  <c r="AI18"/>
  <c r="AI14"/>
  <c r="AI10"/>
  <c r="AI6"/>
  <c r="AI24" i="13"/>
  <c r="AI20"/>
  <c r="AI16"/>
  <c r="AI12"/>
  <c r="AI8"/>
  <c r="AI26" i="12"/>
  <c r="AI22"/>
  <c r="AI18"/>
  <c r="AI14"/>
  <c r="AI10"/>
  <c r="AI6"/>
  <c r="AI24" i="11"/>
  <c r="AI20"/>
  <c r="AI16"/>
  <c r="AI12"/>
  <c r="AI8"/>
  <c r="AI26" i="10"/>
  <c r="AI22"/>
  <c r="AI18"/>
  <c r="AI14"/>
  <c r="AI10"/>
  <c r="AI6"/>
  <c r="AI24" i="9"/>
  <c r="AI20"/>
  <c r="AI16"/>
  <c r="AI12"/>
  <c r="AI8"/>
  <c r="AI26" i="8"/>
  <c r="AI14"/>
  <c r="AI6"/>
  <c r="AI20" i="7"/>
  <c r="AI6"/>
  <c r="AI8" i="6"/>
  <c r="AI25" i="14"/>
  <c r="AI21"/>
  <c r="AI17"/>
  <c r="AI13"/>
  <c r="AI9"/>
  <c r="AI27" i="16"/>
  <c r="AI23"/>
  <c r="AI19"/>
  <c r="AI15"/>
  <c r="AI11"/>
  <c r="AI7"/>
  <c r="AI25" i="15"/>
  <c r="AI21"/>
  <c r="AI17"/>
  <c r="AI13"/>
  <c r="AI9"/>
  <c r="AI27" i="13"/>
  <c r="AI23"/>
  <c r="AI19"/>
  <c r="AI15"/>
  <c r="AI11"/>
  <c r="AI7"/>
  <c r="AI25" i="12"/>
  <c r="AI21"/>
  <c r="AI17"/>
  <c r="AI13"/>
  <c r="AI9"/>
  <c r="AI27" i="11"/>
  <c r="AI23"/>
  <c r="AI19"/>
  <c r="AI15"/>
  <c r="AI11"/>
  <c r="AI7"/>
  <c r="AI25" i="10"/>
  <c r="AI21"/>
  <c r="AI17"/>
  <c r="AI13"/>
  <c r="AI9"/>
  <c r="AI27" i="9"/>
  <c r="AI23"/>
  <c r="AI19"/>
  <c r="AI15"/>
  <c r="AI11"/>
  <c r="AI7"/>
  <c r="AI25" i="8"/>
  <c r="AI21"/>
  <c r="AI17"/>
  <c r="AI13"/>
  <c r="AI9"/>
  <c r="AI27" i="7"/>
  <c r="AI23"/>
  <c r="AI19"/>
  <c r="AI15"/>
  <c r="AI11"/>
  <c r="AI7"/>
  <c r="AI25" i="6"/>
  <c r="AI21"/>
  <c r="AI17"/>
  <c r="AI13"/>
  <c r="AI9"/>
  <c r="AI16" i="7"/>
  <c r="AI8"/>
  <c r="AI22" i="6"/>
  <c r="AI16"/>
  <c r="AI10"/>
  <c r="AI24" i="14"/>
  <c r="AI20"/>
  <c r="AI16"/>
  <c r="AI12"/>
  <c r="AI8"/>
  <c r="AI26" i="16"/>
  <c r="AI22"/>
  <c r="AI18"/>
  <c r="AI14"/>
  <c r="AI10"/>
  <c r="AI6"/>
  <c r="AI24" i="15"/>
  <c r="AI20"/>
  <c r="AI16"/>
  <c r="AI12"/>
  <c r="AI8"/>
  <c r="AI26" i="13"/>
  <c r="AI22"/>
  <c r="AI18"/>
  <c r="AI14"/>
  <c r="AI10"/>
  <c r="AI6"/>
  <c r="AI24" i="12"/>
  <c r="AI20"/>
  <c r="AI16"/>
  <c r="AI12"/>
  <c r="AI8"/>
  <c r="AI26" i="11"/>
  <c r="AI22"/>
  <c r="AI18"/>
  <c r="AI14"/>
  <c r="AI10"/>
  <c r="AI6"/>
  <c r="AI24" i="10"/>
  <c r="AI20"/>
  <c r="AI16"/>
  <c r="AI12"/>
  <c r="AI8"/>
  <c r="AI26" i="9"/>
  <c r="AI22"/>
  <c r="AI18"/>
  <c r="AI14"/>
  <c r="AI10"/>
  <c r="AI6"/>
  <c r="AI24" i="8"/>
  <c r="AI20"/>
  <c r="AI16"/>
  <c r="AI12"/>
  <c r="AI8"/>
  <c r="AI26" i="7"/>
  <c r="AI22"/>
  <c r="AI18"/>
  <c r="AI10"/>
  <c r="AI24" i="6"/>
  <c r="AI12"/>
  <c r="AI6"/>
  <c r="AI22" i="8"/>
  <c r="AI18"/>
  <c r="AI10"/>
  <c r="AI24" i="7"/>
  <c r="AI14"/>
  <c r="AI18" i="6"/>
  <c r="C4" i="4" l="1"/>
  <c r="D4" s="1"/>
  <c r="E4" s="1"/>
  <c r="F4" s="1"/>
  <c r="G4" s="1"/>
  <c r="H4" s="1"/>
  <c r="I4" s="1"/>
  <c r="J4" s="1"/>
  <c r="K4" s="1"/>
  <c r="L4" s="1"/>
  <c r="M4" s="1"/>
  <c r="N4" s="1"/>
  <c r="O4" s="1"/>
  <c r="P4" s="1"/>
  <c r="Q4" s="1"/>
  <c r="R4" s="1"/>
  <c r="S4" s="1"/>
  <c r="T4" s="1"/>
  <c r="U4" s="1"/>
  <c r="V4" s="1"/>
  <c r="W4" s="1"/>
  <c r="X4" s="1"/>
  <c r="Y4" s="1"/>
  <c r="Z4" s="1"/>
  <c r="AA4" s="1"/>
  <c r="AB4" s="1"/>
  <c r="AC4" s="1"/>
  <c r="AD4" s="1"/>
  <c r="AE4" s="1"/>
  <c r="AF4" s="1"/>
  <c r="AG4" s="1"/>
  <c r="AH7"/>
  <c r="AH8"/>
  <c r="AH9"/>
  <c r="AH10"/>
  <c r="AH11"/>
  <c r="AH12"/>
  <c r="AH13"/>
  <c r="AH14"/>
  <c r="AH15"/>
  <c r="AH16"/>
  <c r="AH17"/>
  <c r="AH18"/>
  <c r="AH19"/>
  <c r="AH20"/>
  <c r="AH21"/>
  <c r="AH22"/>
  <c r="AH23"/>
  <c r="AH24"/>
  <c r="AH25"/>
  <c r="AH26"/>
  <c r="AH27"/>
  <c r="AH6"/>
  <c r="AI11"/>
  <c r="AI27"/>
  <c r="AI20"/>
  <c r="AI17"/>
  <c r="AI26"/>
  <c r="AI15"/>
  <c r="AI8"/>
  <c r="AI24"/>
  <c r="AI21"/>
  <c r="AI14"/>
  <c r="AI25"/>
  <c r="AI19"/>
  <c r="AI12"/>
  <c r="AI9"/>
  <c r="AI10"/>
  <c r="AI7"/>
  <c r="AI23"/>
  <c r="AI16"/>
  <c r="AI13"/>
  <c r="AI6"/>
  <c r="AI22"/>
  <c r="AI18"/>
  <c r="C3" l="1"/>
</calcChain>
</file>

<file path=xl/sharedStrings.xml><?xml version="1.0" encoding="utf-8"?>
<sst xmlns="http://schemas.openxmlformats.org/spreadsheetml/2006/main" count="660" uniqueCount="115">
  <si>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</si>
  <si>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</si>
  <si>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</si>
  <si>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</si>
  <si>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</si>
  <si>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</si>
  <si>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</si>
  <si>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</si>
  <si>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</si>
  <si>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</si>
  <si>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</si>
  <si>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</si>
  <si>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</si>
  <si>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</si>
  <si>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</si>
  <si>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</si>
  <si>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</si>
  <si>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</si>
  <si>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</si>
  <si>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</si>
  <si>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</si>
  <si>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</si>
  <si>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</si>
  <si>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</si>
  <si>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</si>
  <si>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</si>
  <si>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</si>
  <si>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</si>
  <si>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</si>
  <si>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</si>
  <si>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</si>
  <si>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</si>
  <si>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Animaux</t>
  </si>
  <si>
    <t>Total jour</t>
  </si>
  <si>
    <t>Total €</t>
  </si>
  <si>
    <t xml:space="preserve">Medore </t>
  </si>
  <si>
    <t>Felix</t>
  </si>
  <si>
    <t>VF1</t>
  </si>
  <si>
    <t>EXEMPLE POUR PLANNING</t>
  </si>
  <si>
    <t>G</t>
  </si>
  <si>
    <t>VC1</t>
  </si>
  <si>
    <t>matin</t>
  </si>
  <si>
    <t>VC2</t>
  </si>
  <si>
    <t>midi</t>
  </si>
  <si>
    <t>VC3</t>
  </si>
  <si>
    <t>après-midi</t>
  </si>
  <si>
    <t>VC4</t>
  </si>
  <si>
    <t>soir</t>
  </si>
  <si>
    <t>VC5</t>
  </si>
  <si>
    <t>matin/midi</t>
  </si>
  <si>
    <t>VC6</t>
  </si>
  <si>
    <t>matin/après-midi</t>
  </si>
  <si>
    <t>VC7</t>
  </si>
  <si>
    <t>matin/soir</t>
  </si>
  <si>
    <t>VC8</t>
  </si>
  <si>
    <t>midi/soir</t>
  </si>
  <si>
    <t>VC9</t>
  </si>
  <si>
    <t>après-midi/soir</t>
  </si>
  <si>
    <t>VC10</t>
  </si>
  <si>
    <t>matin/midi/soir</t>
  </si>
  <si>
    <t>VC11</t>
  </si>
  <si>
    <t>matin/après-midi/soir</t>
  </si>
  <si>
    <t>chien</t>
  </si>
  <si>
    <t>chat</t>
  </si>
  <si>
    <t>VF2</t>
  </si>
  <si>
    <t>VF3</t>
  </si>
  <si>
    <t>VF4</t>
  </si>
  <si>
    <t>VF5</t>
  </si>
  <si>
    <t>VF6</t>
  </si>
  <si>
    <t>VF7</t>
  </si>
  <si>
    <t>VF8</t>
  </si>
  <si>
    <t>VF9</t>
  </si>
  <si>
    <t>VF10</t>
  </si>
  <si>
    <t>VF11</t>
  </si>
  <si>
    <t>Garde</t>
  </si>
  <si>
    <t>Colonne1</t>
  </si>
  <si>
    <t>VC12</t>
  </si>
  <si>
    <t>Tarif personnalisé</t>
  </si>
  <si>
    <t>VF12</t>
  </si>
  <si>
    <t>VF13</t>
  </si>
  <si>
    <t>VF14</t>
  </si>
  <si>
    <t>VC13</t>
  </si>
  <si>
    <t>VC14</t>
  </si>
  <si>
    <t>VC15</t>
  </si>
  <si>
    <t>VC16</t>
  </si>
  <si>
    <t>VF15</t>
  </si>
  <si>
    <t>VN1</t>
  </si>
  <si>
    <t>VN2</t>
  </si>
  <si>
    <t>VN3</t>
  </si>
  <si>
    <t>VN4</t>
  </si>
  <si>
    <t>VN5</t>
  </si>
  <si>
    <t>VN6</t>
  </si>
  <si>
    <t>VN7</t>
  </si>
  <si>
    <t>VN8</t>
  </si>
  <si>
    <t>VN9</t>
  </si>
  <si>
    <t>VN10</t>
  </si>
  <si>
    <t>VN11</t>
  </si>
  <si>
    <t>VN12</t>
  </si>
  <si>
    <t>VN13</t>
  </si>
  <si>
    <t>VN14</t>
  </si>
  <si>
    <t>VN15</t>
  </si>
  <si>
    <t>Décembre</t>
  </si>
  <si>
    <t>Novembre</t>
  </si>
  <si>
    <t>Octobre</t>
  </si>
  <si>
    <t>Septembre</t>
  </si>
  <si>
    <t>Juillet</t>
  </si>
  <si>
    <t>Juin</t>
  </si>
  <si>
    <t>Mai</t>
  </si>
  <si>
    <t>Avril</t>
  </si>
  <si>
    <t>Mars</t>
  </si>
  <si>
    <t>nac</t>
  </si>
  <si>
    <t>Février</t>
  </si>
  <si>
    <t>Août</t>
  </si>
  <si>
    <t>année en cours</t>
  </si>
  <si>
    <t>noms de l'animal</t>
  </si>
</sst>
</file>

<file path=xl/styles.xml><?xml version="1.0" encoding="utf-8"?>
<styleSheet xmlns="http://schemas.openxmlformats.org/spreadsheetml/2006/main">
  <numFmts count="3">
    <numFmt numFmtId="6" formatCode="#,##0\ &quot;€&quot;;[Red]\-#,##0\ &quot;€&quot;"/>
    <numFmt numFmtId="44" formatCode="_-* #,##0.00\ &quot;€&quot;_-;\-* #,##0.00\ &quot;€&quot;_-;_-* &quot;-&quot;??\ &quot;€&quot;_-;_-@_-"/>
    <numFmt numFmtId="166" formatCode="ddd"/>
  </numFmts>
  <fonts count="18">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b/>
      <sz val="18"/>
      <color rgb="FF0070C0"/>
      <name val="Calibri"/>
      <family val="2"/>
      <scheme val="minor"/>
    </font>
    <font>
      <b/>
      <sz val="24"/>
      <color rgb="FFFF0000"/>
      <name val="Calibri"/>
      <family val="2"/>
      <scheme val="minor"/>
    </font>
    <font>
      <sz val="11"/>
      <color rgb="FF4A5359"/>
      <name val="Arial"/>
      <family val="2"/>
    </font>
    <font>
      <sz val="8"/>
      <name val="Calibri"/>
      <family val="2"/>
      <scheme val="minor"/>
    </font>
    <font>
      <b/>
      <sz val="11"/>
      <color theme="0"/>
      <name val="Calibri"/>
      <family val="2"/>
      <scheme val="minor"/>
    </font>
    <font>
      <b/>
      <sz val="18"/>
      <color theme="1"/>
      <name val="Calibri"/>
      <family val="2"/>
      <scheme val="minor"/>
    </font>
    <font>
      <sz val="14"/>
      <color theme="1"/>
      <name val="Calibri"/>
      <family val="2"/>
      <scheme val="minor"/>
    </font>
    <font>
      <sz val="20"/>
      <color theme="1"/>
      <name val="Aharoni"/>
    </font>
    <font>
      <b/>
      <sz val="11"/>
      <color rgb="FFFF0000"/>
      <name val="Calibri"/>
      <family val="2"/>
      <scheme val="minor"/>
    </font>
  </fonts>
  <fills count="29">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0070C0"/>
        <bgColor indexed="64"/>
      </patternFill>
    </fill>
    <fill>
      <patternFill patternType="solid">
        <fgColor theme="0"/>
        <bgColor indexed="64"/>
      </patternFill>
    </fill>
    <fill>
      <patternFill patternType="solid">
        <fgColor theme="0" tint="-4.9989318521683403E-2"/>
        <bgColor indexed="64"/>
      </patternFill>
    </fill>
    <fill>
      <patternFill patternType="solid">
        <fgColor theme="1" tint="0.499984740745262"/>
        <bgColor indexed="64"/>
      </patternFill>
    </fill>
    <fill>
      <patternFill patternType="solid">
        <fgColor theme="3" tint="0.499984740745262"/>
        <bgColor indexed="64"/>
      </patternFill>
    </fill>
    <fill>
      <patternFill patternType="solid">
        <fgColor rgb="FFFFFF00"/>
        <bgColor indexed="64"/>
      </patternFill>
    </fill>
    <fill>
      <patternFill patternType="solid">
        <fgColor theme="0" tint="-4.9989318521683403E-2"/>
        <bgColor theme="4" tint="0.79992065187536243"/>
      </patternFill>
    </fill>
    <fill>
      <patternFill patternType="solid">
        <fgColor theme="0" tint="-0.14996795556505021"/>
        <bgColor indexed="64"/>
      </patternFill>
    </fill>
  </fills>
  <borders count="9">
    <border>
      <left/>
      <right/>
      <top/>
      <bottom/>
      <diagonal/>
    </border>
    <border>
      <left/>
      <right/>
      <top/>
      <bottom style="thin">
        <color theme="0"/>
      </bottom>
      <diagonal/>
    </border>
    <border>
      <left style="thin">
        <color theme="0"/>
      </left>
      <right style="thin">
        <color theme="0"/>
      </right>
      <top style="thin">
        <color theme="0"/>
      </top>
      <bottom style="thin">
        <color theme="0"/>
      </bottom>
      <diagonal/>
    </border>
    <border>
      <left style="thin">
        <color indexed="64"/>
      </left>
      <right style="thin">
        <color indexed="64"/>
      </right>
      <top style="thin">
        <color indexed="64"/>
      </top>
      <bottom style="thin">
        <color indexed="64"/>
      </bottom>
      <diagonal/>
    </border>
    <border>
      <left/>
      <right style="thin">
        <color theme="0"/>
      </right>
      <top style="thin">
        <color theme="0"/>
      </top>
      <bottom style="thin">
        <color theme="0"/>
      </bottom>
      <diagonal/>
    </border>
    <border>
      <left/>
      <right/>
      <top style="thin">
        <color theme="0" tint="-0.14996795556505021"/>
      </top>
      <bottom style="thin">
        <color theme="0" tint="-0.14993743705557422"/>
      </bottom>
      <diagonal/>
    </border>
    <border>
      <left/>
      <right style="thin">
        <color theme="0"/>
      </right>
      <top/>
      <bottom/>
      <diagonal/>
    </border>
    <border>
      <left/>
      <right/>
      <top/>
      <bottom style="thin">
        <color theme="2" tint="-9.9917600024414813E-2"/>
      </bottom>
      <diagonal/>
    </border>
    <border>
      <left/>
      <right/>
      <top/>
      <bottom style="thin">
        <color theme="2" tint="-9.9948118533890809E-2"/>
      </bottom>
      <diagonal/>
    </border>
  </borders>
  <cellStyleXfs count="29">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xf numFmtId="44" fontId="1" fillId="0" borderId="0" applyFont="0" applyFill="0" applyBorder="0" applyAlignment="0" applyProtection="0"/>
  </cellStyleXfs>
  <cellXfs count="46">
    <xf numFmtId="0" fontId="0" fillId="0" borderId="0" xfId="0">
      <alignment horizontal="left" vertical="center"/>
    </xf>
    <xf numFmtId="0" fontId="0" fillId="0" borderId="0" xfId="0" applyProtection="1">
      <alignment horizontal="left" vertical="center"/>
    </xf>
    <xf numFmtId="0" fontId="6" fillId="2" borderId="0" xfId="3" applyProtection="1">
      <alignment horizontal="center" vertical="center"/>
    </xf>
    <xf numFmtId="0" fontId="8" fillId="0" borderId="0" xfId="27" applyProtection="1">
      <alignment horizontal="center"/>
    </xf>
    <xf numFmtId="0" fontId="2" fillId="2" borderId="0" xfId="21" applyFont="1" applyBorder="1" applyAlignment="1" applyProtection="1">
      <alignment horizontal="center" vertical="center"/>
    </xf>
    <xf numFmtId="0" fontId="9" fillId="2" borderId="0" xfId="3" applyFont="1" applyProtection="1">
      <alignment horizontal="center" vertical="center"/>
    </xf>
    <xf numFmtId="0" fontId="0" fillId="21" borderId="0" xfId="0" applyFont="1" applyFill="1" applyBorder="1" applyAlignment="1" applyProtection="1">
      <alignment horizontal="center" vertical="center"/>
    </xf>
    <xf numFmtId="0" fontId="0" fillId="0" borderId="0" xfId="0" applyNumberFormat="1" applyFill="1" applyProtection="1">
      <alignment horizontal="left" vertical="center"/>
    </xf>
    <xf numFmtId="0" fontId="0" fillId="24" borderId="0" xfId="21" applyFont="1" applyFill="1" applyBorder="1" applyAlignment="1" applyProtection="1">
      <alignment horizontal="center" vertical="center"/>
    </xf>
    <xf numFmtId="0" fontId="4" fillId="24" borderId="0" xfId="21" applyFont="1" applyFill="1" applyBorder="1" applyAlignment="1" applyProtection="1">
      <alignment horizontal="center" vertical="center"/>
    </xf>
    <xf numFmtId="0" fontId="0" fillId="0" borderId="1" xfId="0" applyBorder="1">
      <alignment horizontal="left" vertical="center"/>
    </xf>
    <xf numFmtId="1" fontId="1" fillId="0" borderId="2" xfId="25" applyFill="1" applyBorder="1" applyProtection="1">
      <alignment horizontal="center" vertical="center"/>
    </xf>
    <xf numFmtId="0" fontId="6" fillId="22" borderId="0" xfId="3" applyFill="1" applyProtection="1">
      <alignment horizontal="center" vertical="center"/>
    </xf>
    <xf numFmtId="0" fontId="0" fillId="23" borderId="0" xfId="0" applyFill="1">
      <alignment horizontal="left" vertical="center"/>
    </xf>
    <xf numFmtId="0" fontId="11" fillId="0" borderId="0" xfId="0" applyFont="1">
      <alignment horizontal="left" vertical="center"/>
    </xf>
    <xf numFmtId="6" fontId="0" fillId="0" borderId="0" xfId="0" applyNumberFormat="1">
      <alignment horizontal="left" vertical="center"/>
    </xf>
    <xf numFmtId="0" fontId="0" fillId="0" borderId="0" xfId="0" applyFill="1" applyProtection="1">
      <alignment horizontal="left" vertical="center"/>
    </xf>
    <xf numFmtId="44" fontId="0" fillId="23" borderId="2" xfId="28" applyFont="1" applyFill="1" applyBorder="1" applyAlignment="1" applyProtection="1">
      <alignment horizontal="center" vertical="center"/>
    </xf>
    <xf numFmtId="0" fontId="11" fillId="26" borderId="0" xfId="0" applyFont="1" applyFill="1">
      <alignment horizontal="left" vertical="center"/>
    </xf>
    <xf numFmtId="0" fontId="0" fillId="26" borderId="0" xfId="0" applyFill="1">
      <alignment horizontal="left" vertical="center"/>
    </xf>
    <xf numFmtId="6" fontId="0" fillId="26" borderId="0" xfId="0" applyNumberFormat="1" applyFill="1">
      <alignment horizontal="left" vertical="center"/>
    </xf>
    <xf numFmtId="0" fontId="11" fillId="22" borderId="0" xfId="0" applyFont="1" applyFill="1">
      <alignment horizontal="left" vertical="center"/>
    </xf>
    <xf numFmtId="0" fontId="0" fillId="22" borderId="0" xfId="0" applyFill="1">
      <alignment horizontal="left" vertical="center"/>
    </xf>
    <xf numFmtId="6" fontId="0" fillId="22" borderId="0" xfId="0" applyNumberFormat="1" applyFill="1">
      <alignment horizontal="left" vertical="center"/>
    </xf>
    <xf numFmtId="0" fontId="10" fillId="2" borderId="0" xfId="3" applyFont="1" applyProtection="1">
      <alignment horizontal="center" vertical="center"/>
    </xf>
    <xf numFmtId="166" fontId="0" fillId="0" borderId="0" xfId="0" applyNumberFormat="1" applyAlignment="1" applyProtection="1">
      <alignment horizontal="center" vertical="center"/>
    </xf>
    <xf numFmtId="0" fontId="2" fillId="2" borderId="5" xfId="21" applyFont="1" applyFill="1" applyBorder="1" applyAlignment="1">
      <alignment horizontal="center" vertical="center"/>
    </xf>
    <xf numFmtId="0" fontId="13" fillId="2" borderId="6" xfId="21" applyFont="1" applyFill="1" applyBorder="1" applyAlignment="1">
      <alignment horizontal="center" vertical="center"/>
    </xf>
    <xf numFmtId="0" fontId="4" fillId="21" borderId="6" xfId="0" applyFont="1" applyFill="1" applyBorder="1" applyAlignment="1">
      <alignment horizontal="center" vertical="center"/>
    </xf>
    <xf numFmtId="0" fontId="4" fillId="24" borderId="0" xfId="21" applyFont="1" applyFill="1" applyBorder="1" applyAlignment="1">
      <alignment horizontal="center" vertical="center"/>
    </xf>
    <xf numFmtId="0" fontId="0" fillId="0" borderId="7" xfId="0" applyFont="1" applyFill="1" applyBorder="1">
      <alignment horizontal="left" vertical="center"/>
    </xf>
    <xf numFmtId="0" fontId="0" fillId="26" borderId="3" xfId="0" applyFont="1" applyFill="1" applyBorder="1">
      <alignment horizontal="left" vertical="center"/>
    </xf>
    <xf numFmtId="0" fontId="0" fillId="27" borderId="4" xfId="0" applyFont="1" applyFill="1" applyBorder="1" applyAlignment="1">
      <alignment horizontal="center" vertical="center"/>
    </xf>
    <xf numFmtId="0" fontId="0" fillId="25" borderId="4" xfId="0" applyFont="1" applyFill="1" applyBorder="1" applyAlignment="1">
      <alignment horizontal="center" vertical="center"/>
    </xf>
    <xf numFmtId="1" fontId="0" fillId="27" borderId="2" xfId="25" applyNumberFormat="1" applyFont="1" applyFill="1" applyBorder="1" applyAlignment="1">
      <alignment horizontal="center" vertical="center"/>
    </xf>
    <xf numFmtId="44" fontId="0" fillId="23" borderId="2" xfId="28" applyNumberFormat="1" applyFont="1" applyFill="1" applyBorder="1" applyAlignment="1">
      <alignment horizontal="center" vertical="center"/>
    </xf>
    <xf numFmtId="0" fontId="0" fillId="28" borderId="4" xfId="0" applyFont="1" applyFill="1" applyBorder="1" applyAlignment="1">
      <alignment horizontal="center" vertical="center"/>
    </xf>
    <xf numFmtId="1" fontId="0" fillId="28" borderId="2" xfId="25" applyNumberFormat="1" applyFont="1" applyFill="1" applyBorder="1" applyAlignment="1">
      <alignment horizontal="center" vertical="center"/>
    </xf>
    <xf numFmtId="0" fontId="0" fillId="0" borderId="7" xfId="0" applyNumberFormat="1" applyFont="1" applyFill="1" applyBorder="1">
      <alignment horizontal="left" vertical="center"/>
    </xf>
    <xf numFmtId="0" fontId="0" fillId="0" borderId="8" xfId="0" applyFont="1" applyFill="1" applyBorder="1">
      <alignment horizontal="left" vertical="center"/>
    </xf>
    <xf numFmtId="0" fontId="14" fillId="0" borderId="0" xfId="0" applyFont="1" applyAlignment="1">
      <alignment horizontal="center" vertical="center"/>
    </xf>
    <xf numFmtId="0" fontId="15" fillId="0" borderId="0" xfId="0" applyFont="1" applyAlignment="1">
      <alignment horizontal="center" vertical="center"/>
    </xf>
    <xf numFmtId="0" fontId="16" fillId="0" borderId="0" xfId="0" applyFont="1" applyProtection="1">
      <alignment horizontal="left" vertical="center"/>
    </xf>
    <xf numFmtId="0" fontId="17" fillId="0" borderId="0" xfId="0" applyFont="1">
      <alignment horizontal="left" vertical="center"/>
    </xf>
    <xf numFmtId="0" fontId="0" fillId="28" borderId="2" xfId="0" applyFont="1" applyFill="1" applyBorder="1" applyAlignment="1">
      <alignment horizontal="center" vertical="center"/>
    </xf>
    <xf numFmtId="0" fontId="0" fillId="27" borderId="2" xfId="0" applyFont="1" applyFill="1" applyBorder="1" applyAlignment="1">
      <alignment horizontal="center" vertical="center"/>
    </xf>
  </cellXfs>
  <cellStyles count="29">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Monétaire" xfId="28" builtinId="4"/>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1293">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relativeIndent="0" justifyLastLine="0" shrinkToFit="0" mergeCell="0" readingOrder="0"/>
      <border diagonalUp="0" diagonalDown="0">
        <left/>
        <right style="thin">
          <color theme="0"/>
        </right>
        <top style="thin">
          <color theme="0"/>
        </top>
        <bottom style="thin">
          <color theme="0"/>
        </bottom>
      </border>
      <protection locked="1" hidden="0"/>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numFmt numFmtId="1" formatCode="0"/>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4" formatCode="0;0;"/>
      <fill>
        <patternFill patternType="none">
          <fgColor indexed="64"/>
          <bgColor indexed="65"/>
        </patternFill>
      </fill>
      <alignment horizontal="center" vertical="center" textRotation="0" wrapText="0" indent="0" relativeIndent="255" justifyLastLine="0" shrinkToFit="0" readingOrder="0"/>
      <border diagonalUp="0" diagonalDown="0" outline="0">
        <left/>
        <right/>
        <top/>
        <bottom/>
      </border>
      <protection locked="1" hidden="0"/>
    </dxf>
    <dxf>
      <numFmt numFmtId="0" formatCode="General"/>
      <fill>
        <patternFill patternType="solid">
          <fgColor indexed="64"/>
          <bgColor rgb="FFFFFF00"/>
        </patternFill>
      </fill>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relativeIndent="255"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1292"/>
      <tableStyleElement type="headerRow" dxfId="1291"/>
      <tableStyleElement type="totalRow" dxfId="1290"/>
      <tableStyleElement type="firstColumn" dxfId="1289"/>
      <tableStyleElement type="lastColumn" dxfId="1288"/>
      <tableStyleElement type="firstRowStripe" dxfId="1287"/>
      <tableStyleElement type="secondRowStripe" dxfId="1286"/>
      <tableStyleElement type="firstColumnStripe" dxfId="1285"/>
      <tableStyleElement type="secondColumnStripe" dxfId="1284"/>
      <tableStyleElement type="firstHeaderCell" dxfId="1283"/>
      <tableStyleElement type="lastHeaderCell" dxfId="1282"/>
      <tableStyleElement type="firstTotalCell" dxfId="1281"/>
      <tableStyleElement type="lastTotalCell" dxfId="1280"/>
    </tableStyle>
  </tableStyles>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158750</xdr:colOff>
      <xdr:row>6</xdr:row>
      <xdr:rowOff>0</xdr:rowOff>
    </xdr:from>
    <xdr:to>
      <xdr:col>24</xdr:col>
      <xdr:colOff>71437</xdr:colOff>
      <xdr:row>10</xdr:row>
      <xdr:rowOff>119063</xdr:rowOff>
    </xdr:to>
    <xdr:sp macro="" textlink="">
      <xdr:nvSpPr>
        <xdr:cNvPr id="2" name="ZoneTexte 1"/>
        <xdr:cNvSpPr txBox="1"/>
      </xdr:nvSpPr>
      <xdr:spPr>
        <a:xfrm>
          <a:off x="4833938" y="1524000"/>
          <a:ext cx="4913312" cy="164306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400" b="1">
              <a:solidFill>
                <a:srgbClr val="FF0000"/>
              </a:solidFill>
            </a:rPr>
            <a:t>pour  changer</a:t>
          </a:r>
          <a:r>
            <a:rPr lang="fr-FR" sz="1400" b="1" baseline="0">
              <a:solidFill>
                <a:srgbClr val="FF0000"/>
              </a:solidFill>
            </a:rPr>
            <a:t> l'année aller dans la feuille données et modifier </a:t>
          </a:r>
        </a:p>
        <a:p>
          <a:r>
            <a:rPr lang="fr-FR" sz="1100" baseline="0"/>
            <a:t>c'est  tout , le reste (jours) suit dans les 12 feuilles automatiquement </a:t>
          </a:r>
        </a:p>
        <a:p>
          <a:r>
            <a:rPr lang="fr-FR" sz="1100" baseline="0"/>
            <a:t>les 12 feuilles sont pretes à l'emploi </a:t>
          </a:r>
          <a:endParaRPr lang="fr-FR" sz="1100"/>
        </a:p>
      </xdr:txBody>
    </xdr:sp>
    <xdr:clientData/>
  </xdr:twoCellAnchor>
</xdr:wsDr>
</file>

<file path=xl/tables/table1.xml><?xml version="1.0" encoding="utf-8"?>
<table xmlns="http://schemas.openxmlformats.org/spreadsheetml/2006/main" id="10" name="Janvier11" displayName="Janvier11" ref="A5:AI27" totalsRowShown="0" headerRowDxfId="1189" dataDxfId="1188" totalsRowDxfId="1187">
  <autoFilter ref="A5:AI27"/>
  <tableColumns count="35">
    <tableColumn id="1" name="Animaux" dataDxfId="1186" totalsRowDxfId="1185"/>
    <tableColumn id="66" name="Colonne1" dataDxfId="1184"/>
    <tableColumn id="2" name="1" dataDxfId="220" totalsRowDxfId="1183" dataCellStyle="Total"/>
    <tableColumn id="3" name="2" dataDxfId="219" totalsRowDxfId="1182" dataCellStyle="Total"/>
    <tableColumn id="4" name="3" dataDxfId="218" totalsRowDxfId="1181" dataCellStyle="Total"/>
    <tableColumn id="5" name="4" dataDxfId="217" totalsRowDxfId="1180" dataCellStyle="Total"/>
    <tableColumn id="6" name="5" dataDxfId="216" totalsRowDxfId="1179" dataCellStyle="Total"/>
    <tableColumn id="7" name="6" dataDxfId="215" totalsRowDxfId="1178" dataCellStyle="Total"/>
    <tableColumn id="8" name="7" dataDxfId="214" totalsRowDxfId="1177" dataCellStyle="Total"/>
    <tableColumn id="9" name="8" dataDxfId="213" totalsRowDxfId="1176" dataCellStyle="Total"/>
    <tableColumn id="10" name="9" dataDxfId="212" totalsRowDxfId="1175" dataCellStyle="Total"/>
    <tableColumn id="11" name="10" dataDxfId="211" totalsRowDxfId="1174" dataCellStyle="Total"/>
    <tableColumn id="12" name="11" dataDxfId="210" totalsRowDxfId="1173" dataCellStyle="Total"/>
    <tableColumn id="13" name="12" dataDxfId="209" totalsRowDxfId="1172" dataCellStyle="Total"/>
    <tableColumn id="14" name="13" dataDxfId="208" totalsRowDxfId="1171" dataCellStyle="Total"/>
    <tableColumn id="15" name="14" dataDxfId="207" totalsRowDxfId="1170" dataCellStyle="Total"/>
    <tableColumn id="16" name="15" dataDxfId="206" totalsRowDxfId="1169" dataCellStyle="Total"/>
    <tableColumn id="17" name="16" dataDxfId="205" totalsRowDxfId="1168" dataCellStyle="Total"/>
    <tableColumn id="18" name="17" dataDxfId="204" totalsRowDxfId="1167" dataCellStyle="Total"/>
    <tableColumn id="19" name="18" dataDxfId="203" totalsRowDxfId="1166" dataCellStyle="Total"/>
    <tableColumn id="20" name="19" dataDxfId="202" totalsRowDxfId="1165" dataCellStyle="Total"/>
    <tableColumn id="21" name="20" dataDxfId="201" totalsRowDxfId="1164" dataCellStyle="Total"/>
    <tableColumn id="22" name="21" dataDxfId="200" totalsRowDxfId="1163" dataCellStyle="Total"/>
    <tableColumn id="23" name="22" dataDxfId="199" totalsRowDxfId="1162" dataCellStyle="Total"/>
    <tableColumn id="24" name="23" dataDxfId="198" totalsRowDxfId="1161" dataCellStyle="Total"/>
    <tableColumn id="25" name="24" dataDxfId="197" totalsRowDxfId="1160" dataCellStyle="Total"/>
    <tableColumn id="26" name="25" dataDxfId="196" totalsRowDxfId="1159" dataCellStyle="Total"/>
    <tableColumn id="27" name="26" dataDxfId="195" totalsRowDxfId="1158" dataCellStyle="Total"/>
    <tableColumn id="28" name="27" dataDxfId="194" totalsRowDxfId="1157" dataCellStyle="Total"/>
    <tableColumn id="29" name="28" dataDxfId="193" totalsRowDxfId="1156" dataCellStyle="Total"/>
    <tableColumn id="30" name="29" dataDxfId="192" totalsRowDxfId="1155" dataCellStyle="Total"/>
    <tableColumn id="31" name="30" dataDxfId="191" totalsRowDxfId="1154" dataCellStyle="Total"/>
    <tableColumn id="32" name="31" dataDxfId="190" totalsRowDxfId="1153" dataCellStyle="Total"/>
    <tableColumn id="33" name="Total jour" dataDxfId="1152" dataCellStyle="Total">
      <calculatedColumnFormula>COUNTA(Janvier11[[#This Row],[1]:[31]])</calculatedColumnFormula>
    </tableColumn>
    <tableColumn id="34" name="Total €" dataDxfId="1151" dataCellStyle="Total">
      <calculatedColumnFormula>IFERROR(SUMPRODUCT(SUMIF(INDIRECT("liste"&amp;$B6),Janvier11[[#This Row],[1]:[31]],INDIRECT("cout"&amp;$B6))),"")</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sheetPr codeName="Feuil1">
    <tabColor theme="3" tint="0.499984740745262"/>
    <pageSetUpPr fitToPage="1"/>
  </sheetPr>
  <dimension ref="A1:AK27"/>
  <sheetViews>
    <sheetView tabSelected="1" topLeftCell="A3" zoomScale="80" zoomScaleNormal="80" workbookViewId="0">
      <selection activeCell="C3" sqref="C3:AG3"/>
    </sheetView>
  </sheetViews>
  <sheetFormatPr baseColWidth="10" defaultColWidth="9.1796875" defaultRowHeight="30" customHeight="1"/>
  <cols>
    <col min="1" max="1" width="21.6328125" style="1" customWidth="1"/>
    <col min="2" max="2" width="8.1796875" style="1" customWidth="1"/>
    <col min="3" max="3" width="6.7265625" style="1" customWidth="1"/>
    <col min="4" max="4" width="6.6328125" style="1" customWidth="1"/>
    <col min="5"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données!N2</f>
        <v>Janvier</v>
      </c>
      <c r="B3" s="5"/>
      <c r="C3" s="24" t="str">
        <f ca="1">"chiffre d'affaires du mois:        "&amp;TEXT(SUM(AI6:AI27 )," # ##0,00 €")</f>
        <v>chiffre d'affaires du mois:         44,00 €</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43466</v>
      </c>
      <c r="D4" s="25">
        <f>C4+1</f>
        <v>43467</v>
      </c>
      <c r="E4" s="25">
        <f t="shared" ref="E4:AG4" si="0">D4+1</f>
        <v>43468</v>
      </c>
      <c r="F4" s="25">
        <f t="shared" si="0"/>
        <v>43469</v>
      </c>
      <c r="G4" s="25">
        <f t="shared" si="0"/>
        <v>43470</v>
      </c>
      <c r="H4" s="25">
        <f t="shared" si="0"/>
        <v>43471</v>
      </c>
      <c r="I4" s="25">
        <f t="shared" si="0"/>
        <v>43472</v>
      </c>
      <c r="J4" s="25">
        <f t="shared" si="0"/>
        <v>43473</v>
      </c>
      <c r="K4" s="25">
        <f t="shared" si="0"/>
        <v>43474</v>
      </c>
      <c r="L4" s="25">
        <f t="shared" si="0"/>
        <v>43475</v>
      </c>
      <c r="M4" s="25">
        <f t="shared" si="0"/>
        <v>43476</v>
      </c>
      <c r="N4" s="25">
        <f t="shared" si="0"/>
        <v>43477</v>
      </c>
      <c r="O4" s="25">
        <f t="shared" si="0"/>
        <v>43478</v>
      </c>
      <c r="P4" s="25">
        <f t="shared" si="0"/>
        <v>43479</v>
      </c>
      <c r="Q4" s="25">
        <f t="shared" si="0"/>
        <v>43480</v>
      </c>
      <c r="R4" s="25">
        <f t="shared" si="0"/>
        <v>43481</v>
      </c>
      <c r="S4" s="25">
        <f t="shared" si="0"/>
        <v>43482</v>
      </c>
      <c r="T4" s="25">
        <f t="shared" si="0"/>
        <v>43483</v>
      </c>
      <c r="U4" s="25">
        <f t="shared" si="0"/>
        <v>43484</v>
      </c>
      <c r="V4" s="25">
        <f t="shared" si="0"/>
        <v>43485</v>
      </c>
      <c r="W4" s="25">
        <f t="shared" si="0"/>
        <v>43486</v>
      </c>
      <c r="X4" s="25">
        <f t="shared" si="0"/>
        <v>43487</v>
      </c>
      <c r="Y4" s="25">
        <f t="shared" si="0"/>
        <v>43488</v>
      </c>
      <c r="Z4" s="25">
        <f t="shared" si="0"/>
        <v>43489</v>
      </c>
      <c r="AA4" s="25">
        <f t="shared" si="0"/>
        <v>43490</v>
      </c>
      <c r="AB4" s="25">
        <f t="shared" si="0"/>
        <v>43491</v>
      </c>
      <c r="AC4" s="25">
        <f t="shared" si="0"/>
        <v>43492</v>
      </c>
      <c r="AD4" s="25">
        <f t="shared" si="0"/>
        <v>43493</v>
      </c>
      <c r="AE4" s="25">
        <f t="shared" si="0"/>
        <v>43494</v>
      </c>
      <c r="AF4" s="25">
        <f t="shared" si="0"/>
        <v>43495</v>
      </c>
      <c r="AG4" s="25">
        <f t="shared" si="0"/>
        <v>43496</v>
      </c>
      <c r="AH4" s="12"/>
    </row>
    <row r="5" spans="1:37" ht="15" customHeight="1">
      <c r="A5" s="43" t="s">
        <v>114</v>
      </c>
      <c r="B5" s="27" t="s">
        <v>75</v>
      </c>
      <c r="C5" s="28">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COUNTA(Janvier!$C6:$AG6)</f>
        <v>3</v>
      </c>
      <c r="AI6" s="35">
        <f ca="1">IFERROR(SUMPRODUCT(SUMIF(INDIRECT("liste"&amp;$B6),Janvier!$C6:$AG6,INDIRECT("cout"&amp;$B6))),"")</f>
        <v>27</v>
      </c>
    </row>
    <row r="7" spans="1:37" ht="30" customHeight="1">
      <c r="A7" s="30" t="s">
        <v>36</v>
      </c>
      <c r="B7" s="31" t="s">
        <v>63</v>
      </c>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COUNTA(Janvier!$C7:$AG7)</f>
        <v>0</v>
      </c>
      <c r="AI7" s="35">
        <f ca="1">IFERROR(SUMPRODUCT(SUMIF(INDIRECT("liste"&amp;$B7),Janvier!$C7:$AG7,INDIRECT("cout"&amp;$B7))),"")</f>
        <v>0</v>
      </c>
    </row>
    <row r="8" spans="1:37" ht="30" customHeight="1">
      <c r="A8" s="30"/>
      <c r="B8" s="31" t="s">
        <v>110</v>
      </c>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COUNTA(Janvier!$C8:$AG8)</f>
        <v>0</v>
      </c>
      <c r="AI8" s="35">
        <f ca="1">IFERROR(SUMPRODUCT(SUMIF(INDIRECT("liste"&amp;$B8),Janvier!$C8:$AG8,INDIRECT("cout"&amp;$B8))),"")</f>
        <v>0</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COUNTA(Janvier!$C9:$AG9)</f>
        <v>0</v>
      </c>
      <c r="AI9" s="35" t="str">
        <f ca="1">IFERROR(SUMPRODUCT(SUMIF(INDIRECT("liste"&amp;$B9),Janvier!$C9:$AG9,INDIRECT("cout"&amp;$B9))),"")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COUNTA(Janvier!$C10:$AG10)</f>
        <v>0</v>
      </c>
      <c r="AI10" s="35" t="str">
        <f ca="1">IFERROR(SUMPRODUCT(SUMIF(INDIRECT("liste"&amp;$B10),Janvier!$C10:$AG10,INDIRECT("cout"&amp;$B10))),"")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COUNTA(Janvier!$C11:$AG11)</f>
        <v>1</v>
      </c>
      <c r="AI11" s="35">
        <f ca="1">IFERROR(SUMPRODUCT(SUMIF(INDIRECT("liste"&amp;$B11),Janvier!$C11:$AG11,INDIRECT("cout"&amp;$B11))),"")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COUNTA(Janvier!$C12:$AG12)</f>
        <v>0</v>
      </c>
      <c r="AI12" s="35" t="str">
        <f ca="1">IFERROR(SUMPRODUCT(SUMIF(INDIRECT("liste"&amp;$B12),Janvier!$C12:$AG12,INDIRECT("cout"&amp;$B12))),"")</f>
        <v/>
      </c>
    </row>
    <row r="13" spans="1:37" ht="30" customHeight="1">
      <c r="A13" s="38"/>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COUNTA(Janvier!$C13:$AG13)</f>
        <v>0</v>
      </c>
      <c r="AI13" s="35" t="str">
        <f ca="1">IFERROR(SUMPRODUCT(SUMIF(INDIRECT("liste"&amp;$B13),Janvier!$C13:$AG13,INDIRECT("cout"&amp;$B13))),"")</f>
        <v/>
      </c>
    </row>
    <row r="14" spans="1:37" ht="30" customHeight="1">
      <c r="A14" s="30"/>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COUNTA(Janvier!$C14:$AG14)</f>
        <v>0</v>
      </c>
      <c r="AI14" s="35" t="str">
        <f ca="1">IFERROR(SUMPRODUCT(SUMIF(INDIRECT("liste"&amp;$B14),Janvier!$C14:$AG14,INDIRECT("cout"&amp;$B14))),"")</f>
        <v/>
      </c>
    </row>
    <row r="15" spans="1:37" ht="30" customHeight="1">
      <c r="A15" s="30"/>
      <c r="B15" s="31" t="s">
        <v>62</v>
      </c>
      <c r="C15" s="36"/>
      <c r="D15" s="36"/>
      <c r="E15" s="36"/>
      <c r="F15" s="36" t="s">
        <v>40</v>
      </c>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COUNTA(Janvier!$C15:$AG15)</f>
        <v>1</v>
      </c>
      <c r="AI15" s="35">
        <f ca="1">IFERROR(SUMPRODUCT(SUMIF(INDIRECT("liste"&amp;$B15),Janvier!$C15:$AG15,INDIRECT("cout"&amp;$B15))),"")</f>
        <v>9</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COUNTA(Janvier!$C16:$AG16)</f>
        <v>0</v>
      </c>
      <c r="AI16" s="35" t="str">
        <f ca="1">IFERROR(SUMPRODUCT(SUMIF(INDIRECT("liste"&amp;$B16),Janvier!$C16:$AG16,INDIRECT("cout"&amp;$B16))),"")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COUNTA(Janvier!$C17:$AG17)</f>
        <v>0</v>
      </c>
      <c r="AI17" s="35" t="str">
        <f ca="1">IFERROR(SUMPRODUCT(SUMIF(INDIRECT("liste"&amp;$B17),Janvier!$C17:$AG17,INDIRECT("cout"&amp;$B17))),"")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COUNTA(Janvier!$C18:$AG18)</f>
        <v>0</v>
      </c>
      <c r="AI18" s="35" t="str">
        <f ca="1">IFERROR(SUMPRODUCT(SUMIF(INDIRECT("liste"&amp;$B18),Janvier!$C18:$AG18,INDIRECT("cout"&amp;$B18))),"")</f>
        <v/>
      </c>
    </row>
    <row r="19" spans="1:35" ht="30" customHeight="1">
      <c r="A19" s="30"/>
      <c r="B19" s="31" t="s">
        <v>110</v>
      </c>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COUNTA(Janvier!$C19:$AG19)</f>
        <v>0</v>
      </c>
      <c r="AI19" s="35">
        <f ca="1">IFERROR(SUMPRODUCT(SUMIF(INDIRECT("liste"&amp;$B19),Janvier!$C19:$AG19,INDIRECT("cout"&amp;$B19))),"")</f>
        <v>0</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COUNTA(Janvier!$C20:$AG20)</f>
        <v>0</v>
      </c>
      <c r="AI20" s="35" t="str">
        <f ca="1">IFERROR(SUMPRODUCT(SUMIF(INDIRECT("liste"&amp;$B20),Janvier!$C20:$AG20,INDIRECT("cout"&amp;$B20))),"")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COUNTA(Janvier!$C21:$AG21)</f>
        <v>0</v>
      </c>
      <c r="AI21" s="35" t="str">
        <f ca="1">IFERROR(SUMPRODUCT(SUMIF(INDIRECT("liste"&amp;$B21),Janvier!$C21:$AG21,INDIRECT("cout"&amp;$B21))),"")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COUNTA(Janvier!$C22:$AG22)</f>
        <v>0</v>
      </c>
      <c r="AI22" s="35" t="str">
        <f ca="1">IFERROR(SUMPRODUCT(SUMIF(INDIRECT("liste"&amp;$B22),Janvier!$C22:$AG22,INDIRECT("cout"&amp;$B22))),"")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COUNTA(Janvier!$C23:$AG23)</f>
        <v>0</v>
      </c>
      <c r="AI23" s="35" t="str">
        <f ca="1">IFERROR(SUMPRODUCT(SUMIF(INDIRECT("liste"&amp;$B23),Janvier!$C23:$AG23,INDIRECT("cout"&amp;$B23))),"")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COUNTA(Janvier!$C24:$AG24)</f>
        <v>0</v>
      </c>
      <c r="AI24" s="35" t="str">
        <f ca="1">IFERROR(SUMPRODUCT(SUMIF(INDIRECT("liste"&amp;$B24),Janvier!$C24:$AG24,INDIRECT("cout"&amp;$B24))),"")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COUNTA(Janvier!$C25:$AG25)</f>
        <v>0</v>
      </c>
      <c r="AI25" s="35" t="str">
        <f ca="1">IFERROR(SUMPRODUCT(SUMIF(INDIRECT("liste"&amp;$B25),Janvier!$C25:$AG25,INDIRECT("cout"&amp;$B25))),"")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COUNTA(Janvier!$C26:$AG26)</f>
        <v>0</v>
      </c>
      <c r="AI26" s="35" t="str">
        <f ca="1">IFERROR(SUMPRODUCT(SUMIF(INDIRECT("liste"&amp;$B26),Janvier!$C26:$AG26,INDIRECT("cout"&amp;$B26))),"")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COUNTA(Janvier!$C27:$AG27)</f>
        <v>0</v>
      </c>
      <c r="AI27" s="35" t="str">
        <f ca="1">IFERROR(SUMPRODUCT(SUMIF(INDIRECT("liste"&amp;$B27),Janvier!$C27:$AG27,INDIRECT("cout"&amp;$B27))),"")</f>
        <v/>
      </c>
    </row>
  </sheetData>
  <mergeCells count="1">
    <mergeCell ref="C3:AG3"/>
  </mergeCells>
  <conditionalFormatting sqref="C6:AG27">
    <cfRule type="expression" dxfId="1141" priority="3">
      <formula>AND($B6="nac")</formula>
    </cfRule>
  </conditionalFormatting>
  <conditionalFormatting sqref="AH6:AH27">
    <cfRule type="dataBar" priority="176">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I6:AI27">
    <cfRule type="dataBar" priority="8">
      <dataBar>
        <cfvo type="num" val="0"/>
        <cfvo type="num" val="31"/>
        <color theme="2" tint="-0.249977111117893"/>
      </dataBar>
      <extLst>
        <ext xmlns:x14="http://schemas.microsoft.com/office/spreadsheetml/2009/9/main" uri="{B025F937-C7B1-47D3-B67F-A62EFF666E3E}">
          <x14:id>{94E787E6-EF85-4744-88B2-63E7B9F9EB65}</x14:id>
        </ext>
      </extLst>
    </cfRule>
  </conditionalFormatting>
  <conditionalFormatting sqref="C7:AG27">
    <cfRule type="expression" dxfId="1140" priority="4">
      <formula>AND($B7="chat")</formula>
    </cfRule>
    <cfRule type="expression" dxfId="1139" priority="5">
      <formula>AND($B7="chien")</formula>
    </cfRule>
  </conditionalFormatting>
  <conditionalFormatting sqref="C6:AG6">
    <cfRule type="expression" dxfId="1134" priority="1">
      <formula>AND($B6="chat")</formula>
    </cfRule>
    <cfRule type="expression" dxfId="1133" priority="2">
      <formula>AND($B6="chien")</formula>
    </cfRule>
  </conditionalFormatting>
  <dataValidations xWindow="268" yWindow="282" count="6">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dataValidation allowBlank="1" showInputMessage="1" showErrorMessage="1" prompt="Calcule automatiquement le nombre total de jours d’absence d’un employé durant ce mois" sqref="AH5:AI5"/>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Entrez l’année dans la cellule ci-dessous" sqref="AH1:AH2"/>
    <dataValidation type="list" allowBlank="1" showInputMessage="1" showErrorMessage="1" sqref="C6:AG27">
      <formula1>INDIRECT("liste"&amp;$B6)</formula1>
    </dataValidation>
    <dataValidation type="list" allowBlank="1" showInputMessage="1" showErrorMessage="1" sqref="B6:B27">
      <formula1>"chien,chat,nac"</formula1>
    </dataValidation>
  </dataValidations>
  <printOptions horizontalCentered="1"/>
  <pageMargins left="0.25" right="0.25" top="0.75" bottom="0.75" header="0.3" footer="0.3"/>
  <pageSetup paperSize="9" scale="64" fitToHeight="0" orientation="landscape" r:id="rId1"/>
  <headerFooter differentFirst="1">
    <oddFooter>Page &amp;P of &amp;N</oddFooter>
  </headerFooter>
  <drawing r:id="rId2"/>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94E787E6-EF85-4744-88B2-63E7B9F9EB65}">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2.xml><?xml version="1.0" encoding="utf-8"?>
<worksheet xmlns="http://schemas.openxmlformats.org/spreadsheetml/2006/main" xmlns:r="http://schemas.openxmlformats.org/officeDocument/2006/relationships">
  <sheetPr codeName="Feuil2"/>
  <dimension ref="A1:AK27"/>
  <sheetViews>
    <sheetView topLeftCell="A10" zoomScale="80" zoomScaleNormal="80" workbookViewId="0">
      <selection activeCell="B14" sqref="B14"/>
    </sheetView>
  </sheetViews>
  <sheetFormatPr baseColWidth="10" defaultColWidth="9.1796875" defaultRowHeight="14.5"/>
  <cols>
    <col min="1" max="1" width="21.1796875" style="1" customWidth="1"/>
    <col min="2" max="2" width="8.1796875" style="1" customWidth="1"/>
    <col min="3" max="31" width="4.7265625" style="1" customWidth="1"/>
    <col min="32" max="32" width="7" style="1" customWidth="1"/>
    <col min="33" max="33" width="6.4531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données!N3</f>
        <v>Février</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43497</v>
      </c>
      <c r="D4" s="25">
        <f>C4+1</f>
        <v>43498</v>
      </c>
      <c r="E4" s="25">
        <f t="shared" ref="E4:AG4" si="0">D4+1</f>
        <v>43499</v>
      </c>
      <c r="F4" s="25">
        <f t="shared" si="0"/>
        <v>43500</v>
      </c>
      <c r="G4" s="25">
        <f t="shared" si="0"/>
        <v>43501</v>
      </c>
      <c r="H4" s="25">
        <f t="shared" si="0"/>
        <v>43502</v>
      </c>
      <c r="I4" s="25">
        <f t="shared" si="0"/>
        <v>43503</v>
      </c>
      <c r="J4" s="25">
        <f t="shared" si="0"/>
        <v>43504</v>
      </c>
      <c r="K4" s="25">
        <f t="shared" si="0"/>
        <v>43505</v>
      </c>
      <c r="L4" s="25">
        <f t="shared" si="0"/>
        <v>43506</v>
      </c>
      <c r="M4" s="25">
        <f t="shared" si="0"/>
        <v>43507</v>
      </c>
      <c r="N4" s="25">
        <f t="shared" si="0"/>
        <v>43508</v>
      </c>
      <c r="O4" s="25">
        <f t="shared" si="0"/>
        <v>43509</v>
      </c>
      <c r="P4" s="25">
        <f t="shared" si="0"/>
        <v>43510</v>
      </c>
      <c r="Q4" s="25">
        <f t="shared" si="0"/>
        <v>43511</v>
      </c>
      <c r="R4" s="25">
        <f t="shared" si="0"/>
        <v>43512</v>
      </c>
      <c r="S4" s="25">
        <f t="shared" si="0"/>
        <v>43513</v>
      </c>
      <c r="T4" s="25">
        <f t="shared" si="0"/>
        <v>43514</v>
      </c>
      <c r="U4" s="25">
        <f t="shared" si="0"/>
        <v>43515</v>
      </c>
      <c r="V4" s="25">
        <f t="shared" si="0"/>
        <v>43516</v>
      </c>
      <c r="W4" s="25">
        <f t="shared" si="0"/>
        <v>43517</v>
      </c>
      <c r="X4" s="25">
        <f t="shared" si="0"/>
        <v>43518</v>
      </c>
      <c r="Y4" s="25">
        <f t="shared" si="0"/>
        <v>43519</v>
      </c>
      <c r="Z4" s="25">
        <f t="shared" si="0"/>
        <v>43520</v>
      </c>
      <c r="AA4" s="25">
        <f t="shared" si="0"/>
        <v>43521</v>
      </c>
      <c r="AB4" s="25">
        <f t="shared" si="0"/>
        <v>43522</v>
      </c>
      <c r="AC4" s="25">
        <f t="shared" si="0"/>
        <v>43523</v>
      </c>
      <c r="AD4" s="25">
        <f>IF(MONTH(AC4+1)&gt;MONTH(1&amp;$A3),"",AC4+1)</f>
        <v>43524</v>
      </c>
      <c r="AE4" s="25" t="str">
        <f>IFERROR(IF(MONTH(AD4+1)&lt;&gt;MONTH(1&amp;$A3),"",AD4+1),"")</f>
        <v/>
      </c>
      <c r="AF4" s="25" t="str">
        <f t="shared" ref="AF4:AG4" si="1">IFERROR(IF(MONTH(AE4+1)&lt;&gt;MONTH(1&amp;$A3),"",AE4+1),"")</f>
        <v/>
      </c>
      <c r="AG4" s="25" t="str">
        <f t="shared" si="1"/>
        <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COUNTA(Février!$C6:$AG6)</f>
        <v>3</v>
      </c>
      <c r="AI6" s="35">
        <f ca="1">IFERROR(SUMPRODUCT(SUMIF(INDIRECT("liste"&amp;$B6),Février!$C6:$AG6,INDIRECT("cout"&amp;$B6))),"")</f>
        <v>27</v>
      </c>
    </row>
    <row r="7" spans="1:37" ht="30" customHeight="1">
      <c r="A7" s="30"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COUNTA(Février!$C7:$AG7)</f>
        <v>0</v>
      </c>
      <c r="AI7" s="35" t="str">
        <f ca="1">IFERROR(SUMPRODUCT(SUMIF(INDIRECT("liste"&amp;$B7),Février!$C7:$AG7,INDIRECT("cout"&amp;$B7))),"")</f>
        <v/>
      </c>
    </row>
    <row r="8" spans="1:37" ht="30" customHeight="1">
      <c r="A8" s="30"/>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COUNTA(Février!$C8:$AG8)</f>
        <v>0</v>
      </c>
      <c r="AI8" s="35" t="str">
        <f ca="1">IFERROR(SUMPRODUCT(SUMIF(INDIRECT("liste"&amp;$B8),Février!$C8:$AG8,INDIRECT("cout"&amp;$B8))),"")</f>
        <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COUNTA(Février!$C9:$AG9)</f>
        <v>0</v>
      </c>
      <c r="AI9" s="35" t="str">
        <f ca="1">IFERROR(SUMPRODUCT(SUMIF(INDIRECT("liste"&amp;$B9),Février!$C9:$AG9,INDIRECT("cout"&amp;$B9))),"")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COUNTA(Février!$C10:$AG10)</f>
        <v>0</v>
      </c>
      <c r="AI10" s="35" t="str">
        <f ca="1">IFERROR(SUMPRODUCT(SUMIF(INDIRECT("liste"&amp;$B10),Février!$C10:$AG10,INDIRECT("cout"&amp;$B10))),"")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COUNTA(Février!$C11:$AG11)</f>
        <v>1</v>
      </c>
      <c r="AI11" s="35">
        <f ca="1">IFERROR(SUMPRODUCT(SUMIF(INDIRECT("liste"&amp;$B11),Février!$C11:$AG11,INDIRECT("cout"&amp;$B11))),"")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COUNTA(Février!$C12:$AG12)</f>
        <v>0</v>
      </c>
      <c r="AI12" s="35" t="str">
        <f ca="1">IFERROR(SUMPRODUCT(SUMIF(INDIRECT("liste"&amp;$B12),Février!$C12:$AG12,INDIRECT("cout"&amp;$B12))),"")</f>
        <v/>
      </c>
    </row>
    <row r="13" spans="1:37" ht="30" customHeight="1">
      <c r="A13" s="38"/>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COUNTA(Février!$C13:$AG13)</f>
        <v>0</v>
      </c>
      <c r="AI13" s="35" t="str">
        <f ca="1">IFERROR(SUMPRODUCT(SUMIF(INDIRECT("liste"&amp;$B13),Février!$C13:$AG13,INDIRECT("cout"&amp;$B13))),"")</f>
        <v/>
      </c>
    </row>
    <row r="14" spans="1:37" ht="30" customHeight="1">
      <c r="A14" s="30"/>
      <c r="B14" s="31" t="s">
        <v>110</v>
      </c>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COUNTA(Février!$C14:$AG14)</f>
        <v>0</v>
      </c>
      <c r="AI14" s="35">
        <f ca="1">IFERROR(SUMPRODUCT(SUMIF(INDIRECT("liste"&amp;$B14),Février!$C14:$AG14,INDIRECT("cout"&amp;$B14))),"")</f>
        <v>0</v>
      </c>
    </row>
    <row r="15" spans="1:37" ht="30" customHeight="1">
      <c r="A15" s="30"/>
      <c r="B15" s="31"/>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COUNTA(Février!$C15:$AG15)</f>
        <v>0</v>
      </c>
      <c r="AI15" s="35" t="str">
        <f ca="1">IFERROR(SUMPRODUCT(SUMIF(INDIRECT("liste"&amp;$B15),Février!$C15:$AG15,INDIRECT("cout"&amp;$B15))),"")</f>
        <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COUNTA(Février!$C16:$AG16)</f>
        <v>0</v>
      </c>
      <c r="AI16" s="35" t="str">
        <f ca="1">IFERROR(SUMPRODUCT(SUMIF(INDIRECT("liste"&amp;$B16),Février!$C16:$AG16,INDIRECT("cout"&amp;$B16))),"")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COUNTA(Février!$C17:$AG17)</f>
        <v>0</v>
      </c>
      <c r="AI17" s="35" t="str">
        <f ca="1">IFERROR(SUMPRODUCT(SUMIF(INDIRECT("liste"&amp;$B17),Février!$C17:$AG17,INDIRECT("cout"&amp;$B17))),"")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COUNTA(Février!$C18:$AG18)</f>
        <v>0</v>
      </c>
      <c r="AI18" s="35" t="str">
        <f ca="1">IFERROR(SUMPRODUCT(SUMIF(INDIRECT("liste"&amp;$B18),Février!$C18:$AG18,INDIRECT("cout"&amp;$B18))),"")</f>
        <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COUNTA(Février!$C19:$AG19)</f>
        <v>0</v>
      </c>
      <c r="AI19" s="35" t="str">
        <f ca="1">IFERROR(SUMPRODUCT(SUMIF(INDIRECT("liste"&amp;$B19),Février!$C19:$AG19,INDIRECT("cout"&amp;$B19))),"")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COUNTA(Février!$C20:$AG20)</f>
        <v>0</v>
      </c>
      <c r="AI20" s="35" t="str">
        <f ca="1">IFERROR(SUMPRODUCT(SUMIF(INDIRECT("liste"&amp;$B20),Février!$C20:$AG20,INDIRECT("cout"&amp;$B20))),"")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COUNTA(Février!$C21:$AG21)</f>
        <v>0</v>
      </c>
      <c r="AI21" s="35" t="str">
        <f ca="1">IFERROR(SUMPRODUCT(SUMIF(INDIRECT("liste"&amp;$B21),Février!$C21:$AG21,INDIRECT("cout"&amp;$B21))),"")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COUNTA(Février!$C22:$AG22)</f>
        <v>0</v>
      </c>
      <c r="AI22" s="35" t="str">
        <f ca="1">IFERROR(SUMPRODUCT(SUMIF(INDIRECT("liste"&amp;$B22),Février!$C22:$AG22,INDIRECT("cout"&amp;$B22))),"")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COUNTA(Février!$C23:$AG23)</f>
        <v>0</v>
      </c>
      <c r="AI23" s="35" t="str">
        <f ca="1">IFERROR(SUMPRODUCT(SUMIF(INDIRECT("liste"&amp;$B23),Février!$C23:$AG23,INDIRECT("cout"&amp;$B23))),"")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COUNTA(Février!$C24:$AG24)</f>
        <v>0</v>
      </c>
      <c r="AI24" s="35" t="str">
        <f ca="1">IFERROR(SUMPRODUCT(SUMIF(INDIRECT("liste"&amp;$B24),Février!$C24:$AG24,INDIRECT("cout"&amp;$B24))),"")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COUNTA(Février!$C25:$AG25)</f>
        <v>0</v>
      </c>
      <c r="AI25" s="35" t="str">
        <f ca="1">IFERROR(SUMPRODUCT(SUMIF(INDIRECT("liste"&amp;$B25),Février!$C25:$AG25,INDIRECT("cout"&amp;$B25))),"")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COUNTA(Février!$C26:$AG26)</f>
        <v>0</v>
      </c>
      <c r="AI26" s="35" t="str">
        <f ca="1">IFERROR(SUMPRODUCT(SUMIF(INDIRECT("liste"&amp;$B26),Février!$C26:$AG26,INDIRECT("cout"&amp;$B26))),"")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COUNTA(Février!$C27:$AG27)</f>
        <v>0</v>
      </c>
      <c r="AI27" s="35" t="str">
        <f ca="1">IFERROR(SUMPRODUCT(SUMIF(INDIRECT("liste"&amp;$B27),Février!$C27:$AG27,INDIRECT("cout"&amp;$B27))),"")</f>
        <v/>
      </c>
    </row>
  </sheetData>
  <mergeCells count="1">
    <mergeCell ref="C3:AG3"/>
  </mergeCells>
  <conditionalFormatting sqref="C6:AG27">
    <cfRule type="expression" priority="11" stopIfTrue="1">
      <formula>C6=""</formula>
    </cfRule>
    <cfRule type="expression" dxfId="1279" priority="12" stopIfTrue="1">
      <formula>C6=CléPersonnalisée2</formula>
    </cfRule>
    <cfRule type="expression" dxfId="1278" priority="13" stopIfTrue="1">
      <formula>C6=CléPersonnalisée1</formula>
    </cfRule>
    <cfRule type="expression" dxfId="1277" priority="14" stopIfTrue="1">
      <formula>C6=CléMaladie</formula>
    </cfRule>
    <cfRule type="expression" dxfId="1276" priority="15" stopIfTrue="1">
      <formula>C6=CléPersonnel</formula>
    </cfRule>
    <cfRule type="expression" dxfId="1275" priority="16" stopIfTrue="1">
      <formula>C6=CléCongé</formula>
    </cfRule>
  </conditionalFormatting>
  <conditionalFormatting sqref="AH6:AH27">
    <cfRule type="dataBar" priority="17">
      <dataBar>
        <cfvo type="num" val="0"/>
        <cfvo type="num" val="31"/>
        <color theme="2" tint="-0.249977111117893"/>
      </dataBar>
      <extLst>
        <ext xmlns:x14="http://schemas.microsoft.com/office/spreadsheetml/2009/9/main" uri="{B025F937-C7B1-47D3-B67F-A62EFF666E3E}">
          <x14:id>{B1B51658-C035-4EB8-BDBA-E54DF88BA12B}</x14:id>
        </ext>
      </extLst>
    </cfRule>
  </conditionalFormatting>
  <conditionalFormatting sqref="AI6:AI27">
    <cfRule type="dataBar" priority="10">
      <dataBar>
        <cfvo type="num" val="0"/>
        <cfvo type="num" val="31"/>
        <color theme="2" tint="-0.249977111117893"/>
      </dataBar>
      <extLst>
        <ext xmlns:x14="http://schemas.microsoft.com/office/spreadsheetml/2009/9/main" uri="{B025F937-C7B1-47D3-B67F-A62EFF666E3E}">
          <x14:id>{B14B17D1-4F95-46EE-BA5E-F160DC84DD87}</x14:id>
        </ext>
      </extLst>
    </cfRule>
  </conditionalFormatting>
  <conditionalFormatting sqref="C6:AG6">
    <cfRule type="expression" dxfId="1274" priority="8">
      <formula>AND($B6="chat")</formula>
    </cfRule>
    <cfRule type="expression" dxfId="1273" priority="9">
      <formula>AND($B6="chien")</formula>
    </cfRule>
  </conditionalFormatting>
  <conditionalFormatting sqref="C7:AG27">
    <cfRule type="expression" dxfId="1272" priority="6">
      <formula>AND($B7="chat")</formula>
    </cfRule>
    <cfRule type="expression" dxfId="1271" priority="7">
      <formula>AND($B7="chien")</formula>
    </cfRule>
  </conditionalFormatting>
  <conditionalFormatting sqref="C6:AG27">
    <cfRule type="expression" dxfId="1130" priority="5">
      <formula>AND($B6="nac")</formula>
    </cfRule>
  </conditionalFormatting>
  <conditionalFormatting sqref="C7:AG27">
    <cfRule type="expression" dxfId="1128" priority="3">
      <formula>AND($B7="chat")</formula>
    </cfRule>
    <cfRule type="expression" dxfId="1127" priority="4">
      <formula>AND($B7="chien")</formula>
    </cfRule>
  </conditionalFormatting>
  <conditionalFormatting sqref="C6:AG6">
    <cfRule type="expression" dxfId="1124" priority="1">
      <formula>AND($B6="chat")</formula>
    </cfRule>
    <cfRule type="expression" dxfId="1123"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B1B51658-C035-4EB8-BDBA-E54DF88BA12B}">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B14B17D1-4F95-46EE-BA5E-F160DC84DD87}">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3.xml><?xml version="1.0" encoding="utf-8"?>
<worksheet xmlns="http://schemas.openxmlformats.org/spreadsheetml/2006/main" xmlns:r="http://schemas.openxmlformats.org/officeDocument/2006/relationships">
  <sheetPr codeName="Feuil3"/>
  <dimension ref="A1:AK27"/>
  <sheetViews>
    <sheetView topLeftCell="A7" zoomScale="80" zoomScaleNormal="80" workbookViewId="0">
      <selection activeCell="A15" sqref="A15"/>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données!N4</f>
        <v>Mars</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43525</v>
      </c>
      <c r="D4" s="25">
        <f>C4+1</f>
        <v>43526</v>
      </c>
      <c r="E4" s="25">
        <f t="shared" ref="E4:AG4" si="0">D4+1</f>
        <v>43527</v>
      </c>
      <c r="F4" s="25">
        <f t="shared" si="0"/>
        <v>43528</v>
      </c>
      <c r="G4" s="25">
        <f t="shared" si="0"/>
        <v>43529</v>
      </c>
      <c r="H4" s="25">
        <f t="shared" si="0"/>
        <v>43530</v>
      </c>
      <c r="I4" s="25">
        <f t="shared" si="0"/>
        <v>43531</v>
      </c>
      <c r="J4" s="25">
        <f t="shared" si="0"/>
        <v>43532</v>
      </c>
      <c r="K4" s="25">
        <f t="shared" si="0"/>
        <v>43533</v>
      </c>
      <c r="L4" s="25">
        <f t="shared" si="0"/>
        <v>43534</v>
      </c>
      <c r="M4" s="25">
        <f t="shared" si="0"/>
        <v>43535</v>
      </c>
      <c r="N4" s="25">
        <f t="shared" si="0"/>
        <v>43536</v>
      </c>
      <c r="O4" s="25">
        <f t="shared" si="0"/>
        <v>43537</v>
      </c>
      <c r="P4" s="25">
        <f t="shared" si="0"/>
        <v>43538</v>
      </c>
      <c r="Q4" s="25">
        <f t="shared" si="0"/>
        <v>43539</v>
      </c>
      <c r="R4" s="25">
        <f t="shared" si="0"/>
        <v>43540</v>
      </c>
      <c r="S4" s="25">
        <f t="shared" si="0"/>
        <v>43541</v>
      </c>
      <c r="T4" s="25">
        <f t="shared" si="0"/>
        <v>43542</v>
      </c>
      <c r="U4" s="25">
        <f t="shared" si="0"/>
        <v>43543</v>
      </c>
      <c r="V4" s="25">
        <f t="shared" si="0"/>
        <v>43544</v>
      </c>
      <c r="W4" s="25">
        <f t="shared" si="0"/>
        <v>43545</v>
      </c>
      <c r="X4" s="25">
        <f t="shared" si="0"/>
        <v>43546</v>
      </c>
      <c r="Y4" s="25">
        <f t="shared" si="0"/>
        <v>43547</v>
      </c>
      <c r="Z4" s="25">
        <f t="shared" si="0"/>
        <v>43548</v>
      </c>
      <c r="AA4" s="25">
        <f t="shared" si="0"/>
        <v>43549</v>
      </c>
      <c r="AB4" s="25">
        <f t="shared" si="0"/>
        <v>43550</v>
      </c>
      <c r="AC4" s="25">
        <f t="shared" si="0"/>
        <v>43551</v>
      </c>
      <c r="AD4" s="25">
        <f t="shared" si="0"/>
        <v>43552</v>
      </c>
      <c r="AE4" s="25">
        <f t="shared" si="0"/>
        <v>43553</v>
      </c>
      <c r="AF4" s="25">
        <f t="shared" si="0"/>
        <v>43554</v>
      </c>
      <c r="AG4" s="25">
        <f t="shared" si="0"/>
        <v>43555</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COUNTA(Mars!$C6:$AG6)</f>
        <v>3</v>
      </c>
      <c r="AI6" s="35">
        <f ca="1">IFERROR(SUMPRODUCT(SUMIF(INDIRECT("liste"&amp;$B6),Mars!$C6:$AG6,INDIRECT("cout"&amp;$B6))),"")</f>
        <v>27</v>
      </c>
    </row>
    <row r="7" spans="1:37" ht="30" customHeight="1">
      <c r="A7" s="30"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COUNTA(Mars!$C7:$AG7)</f>
        <v>0</v>
      </c>
      <c r="AI7" s="35" t="str">
        <f ca="1">IFERROR(SUMPRODUCT(SUMIF(INDIRECT("liste"&amp;$B7),Mars!$C7:$AG7,INDIRECT("cout"&amp;$B7))),"")</f>
        <v/>
      </c>
    </row>
    <row r="8" spans="1:37" ht="30" customHeight="1">
      <c r="A8" s="30"/>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COUNTA(Mars!$C8:$AG8)</f>
        <v>0</v>
      </c>
      <c r="AI8" s="35" t="str">
        <f ca="1">IFERROR(SUMPRODUCT(SUMIF(INDIRECT("liste"&amp;$B8),Mars!$C8:$AG8,INDIRECT("cout"&amp;$B8))),"")</f>
        <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COUNTA(Mars!$C9:$AG9)</f>
        <v>0</v>
      </c>
      <c r="AI9" s="35" t="str">
        <f ca="1">IFERROR(SUMPRODUCT(SUMIF(INDIRECT("liste"&amp;$B9),Mars!$C9:$AG9,INDIRECT("cout"&amp;$B9))),"")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COUNTA(Mars!$C10:$AG10)</f>
        <v>0</v>
      </c>
      <c r="AI10" s="35" t="str">
        <f ca="1">IFERROR(SUMPRODUCT(SUMIF(INDIRECT("liste"&amp;$B10),Mars!$C10:$AG10,INDIRECT("cout"&amp;$B10))),"")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COUNTA(Mars!$C11:$AG11)</f>
        <v>1</v>
      </c>
      <c r="AI11" s="35">
        <f ca="1">IFERROR(SUMPRODUCT(SUMIF(INDIRECT("liste"&amp;$B11),Mars!$C11:$AG11,INDIRECT("cout"&amp;$B11))),"")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COUNTA(Mars!$C12:$AG12)</f>
        <v>0</v>
      </c>
      <c r="AI12" s="35" t="str">
        <f ca="1">IFERROR(SUMPRODUCT(SUMIF(INDIRECT("liste"&amp;$B12),Mars!$C12:$AG12,INDIRECT("cout"&amp;$B12))),"")</f>
        <v/>
      </c>
    </row>
    <row r="13" spans="1:37" ht="30" customHeight="1">
      <c r="A13" s="38"/>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COUNTA(Mars!$C13:$AG13)</f>
        <v>0</v>
      </c>
      <c r="AI13" s="35" t="str">
        <f ca="1">IFERROR(SUMPRODUCT(SUMIF(INDIRECT("liste"&amp;$B13),Mars!$C13:$AG13,INDIRECT("cout"&amp;$B13))),"")</f>
        <v/>
      </c>
    </row>
    <row r="14" spans="1:37" ht="30" customHeight="1">
      <c r="A14" s="30"/>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COUNTA(Mars!$C14:$AG14)</f>
        <v>0</v>
      </c>
      <c r="AI14" s="35" t="str">
        <f ca="1">IFERROR(SUMPRODUCT(SUMIF(INDIRECT("liste"&amp;$B14),Mars!$C14:$AG14,INDIRECT("cout"&amp;$B14))),"")</f>
        <v/>
      </c>
    </row>
    <row r="15" spans="1:37" ht="30" customHeight="1">
      <c r="A15" s="30"/>
      <c r="B15" s="31" t="s">
        <v>110</v>
      </c>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COUNTA(Mars!$C15:$AG15)</f>
        <v>0</v>
      </c>
      <c r="AI15" s="35">
        <f ca="1">IFERROR(SUMPRODUCT(SUMIF(INDIRECT("liste"&amp;$B15),Mars!$C15:$AG15,INDIRECT("cout"&amp;$B15))),"")</f>
        <v>0</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COUNTA(Mars!$C16:$AG16)</f>
        <v>0</v>
      </c>
      <c r="AI16" s="35" t="str">
        <f ca="1">IFERROR(SUMPRODUCT(SUMIF(INDIRECT("liste"&amp;$B16),Mars!$C16:$AG16,INDIRECT("cout"&amp;$B16))),"")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COUNTA(Mars!$C17:$AG17)</f>
        <v>0</v>
      </c>
      <c r="AI17" s="35" t="str">
        <f ca="1">IFERROR(SUMPRODUCT(SUMIF(INDIRECT("liste"&amp;$B17),Mars!$C17:$AG17,INDIRECT("cout"&amp;$B17))),"")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COUNTA(Mars!$C18:$AG18)</f>
        <v>0</v>
      </c>
      <c r="AI18" s="35" t="str">
        <f ca="1">IFERROR(SUMPRODUCT(SUMIF(INDIRECT("liste"&amp;$B18),Mars!$C18:$AG18,INDIRECT("cout"&amp;$B18))),"")</f>
        <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COUNTA(Mars!$C19:$AG19)</f>
        <v>0</v>
      </c>
      <c r="AI19" s="35" t="str">
        <f ca="1">IFERROR(SUMPRODUCT(SUMIF(INDIRECT("liste"&amp;$B19),Mars!$C19:$AG19,INDIRECT("cout"&amp;$B19))),"")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COUNTA(Mars!$C20:$AG20)</f>
        <v>0</v>
      </c>
      <c r="AI20" s="35" t="str">
        <f ca="1">IFERROR(SUMPRODUCT(SUMIF(INDIRECT("liste"&amp;$B20),Mars!$C20:$AG20,INDIRECT("cout"&amp;$B20))),"")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COUNTA(Mars!$C21:$AG21)</f>
        <v>0</v>
      </c>
      <c r="AI21" s="35" t="str">
        <f ca="1">IFERROR(SUMPRODUCT(SUMIF(INDIRECT("liste"&amp;$B21),Mars!$C21:$AG21,INDIRECT("cout"&amp;$B21))),"")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COUNTA(Mars!$C22:$AG22)</f>
        <v>0</v>
      </c>
      <c r="AI22" s="35" t="str">
        <f ca="1">IFERROR(SUMPRODUCT(SUMIF(INDIRECT("liste"&amp;$B22),Mars!$C22:$AG22,INDIRECT("cout"&amp;$B22))),"")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COUNTA(Mars!$C23:$AG23)</f>
        <v>0</v>
      </c>
      <c r="AI23" s="35" t="str">
        <f ca="1">IFERROR(SUMPRODUCT(SUMIF(INDIRECT("liste"&amp;$B23),Mars!$C23:$AG23,INDIRECT("cout"&amp;$B23))),"")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COUNTA(Mars!$C24:$AG24)</f>
        <v>0</v>
      </c>
      <c r="AI24" s="35" t="str">
        <f ca="1">IFERROR(SUMPRODUCT(SUMIF(INDIRECT("liste"&amp;$B24),Mars!$C24:$AG24,INDIRECT("cout"&amp;$B24))),"")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COUNTA(Mars!$C25:$AG25)</f>
        <v>0</v>
      </c>
      <c r="AI25" s="35" t="str">
        <f ca="1">IFERROR(SUMPRODUCT(SUMIF(INDIRECT("liste"&amp;$B25),Mars!$C25:$AG25,INDIRECT("cout"&amp;$B25))),"")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COUNTA(Mars!$C26:$AG26)</f>
        <v>0</v>
      </c>
      <c r="AI26" s="35" t="str">
        <f ca="1">IFERROR(SUMPRODUCT(SUMIF(INDIRECT("liste"&amp;$B26),Mars!$C26:$AG26,INDIRECT("cout"&amp;$B26))),"")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COUNTA(Mars!$C27:$AG27)</f>
        <v>0</v>
      </c>
      <c r="AI27" s="35" t="str">
        <f ca="1">IFERROR(SUMPRODUCT(SUMIF(INDIRECT("liste"&amp;$B27),Mars!$C27:$AG27,INDIRECT("cout"&amp;$B27))),"")</f>
        <v/>
      </c>
    </row>
  </sheetData>
  <mergeCells count="1">
    <mergeCell ref="C3:AG3"/>
  </mergeCells>
  <conditionalFormatting sqref="C6:AG27">
    <cfRule type="expression" priority="21" stopIfTrue="1">
      <formula>C6=""</formula>
    </cfRule>
    <cfRule type="expression" dxfId="1270" priority="22" stopIfTrue="1">
      <formula>C6=CléPersonnalisée2</formula>
    </cfRule>
    <cfRule type="expression" dxfId="1269" priority="23" stopIfTrue="1">
      <formula>C6=CléPersonnalisée1</formula>
    </cfRule>
    <cfRule type="expression" dxfId="1268" priority="24" stopIfTrue="1">
      <formula>C6=CléMaladie</formula>
    </cfRule>
    <cfRule type="expression" dxfId="1267" priority="25" stopIfTrue="1">
      <formula>C6=CléPersonnel</formula>
    </cfRule>
    <cfRule type="expression" dxfId="1266" priority="26" stopIfTrue="1">
      <formula>C6=CléCongé</formula>
    </cfRule>
  </conditionalFormatting>
  <conditionalFormatting sqref="AH6:AH27">
    <cfRule type="dataBar" priority="27">
      <dataBar>
        <cfvo type="num" val="0"/>
        <cfvo type="num" val="31"/>
        <color theme="2" tint="-0.249977111117893"/>
      </dataBar>
      <extLst>
        <ext xmlns:x14="http://schemas.microsoft.com/office/spreadsheetml/2009/9/main" uri="{B025F937-C7B1-47D3-B67F-A62EFF666E3E}">
          <x14:id>{7D9B9492-DDC5-467B-AC10-1FBBB8BEBB64}</x14:id>
        </ext>
      </extLst>
    </cfRule>
  </conditionalFormatting>
  <conditionalFormatting sqref="AI6:AI27">
    <cfRule type="dataBar" priority="20">
      <dataBar>
        <cfvo type="num" val="0"/>
        <cfvo type="num" val="31"/>
        <color theme="2" tint="-0.249977111117893"/>
      </dataBar>
      <extLst>
        <ext xmlns:x14="http://schemas.microsoft.com/office/spreadsheetml/2009/9/main" uri="{B025F937-C7B1-47D3-B67F-A62EFF666E3E}">
          <x14:id>{0A1B81B1-7E22-4BE8-9F93-F677405E3FD3}</x14:id>
        </ext>
      </extLst>
    </cfRule>
  </conditionalFormatting>
  <conditionalFormatting sqref="C6:AG6">
    <cfRule type="expression" dxfId="1265" priority="18">
      <formula>AND($B6="chat")</formula>
    </cfRule>
    <cfRule type="expression" dxfId="1264" priority="19">
      <formula>AND($B6="chien")</formula>
    </cfRule>
  </conditionalFormatting>
  <conditionalFormatting sqref="C7:AG27">
    <cfRule type="expression" dxfId="1263" priority="16">
      <formula>AND($B7="chat")</formula>
    </cfRule>
    <cfRule type="expression" dxfId="1262" priority="17">
      <formula>AND($B7="chien")</formula>
    </cfRule>
  </conditionalFormatting>
  <conditionalFormatting sqref="C6:AG27">
    <cfRule type="expression" priority="10" stopIfTrue="1">
      <formula>C6=""</formula>
    </cfRule>
    <cfRule type="expression" dxfId="1120" priority="11" stopIfTrue="1">
      <formula>C6=CléPersonnalisée2</formula>
    </cfRule>
    <cfRule type="expression" dxfId="1119" priority="12" stopIfTrue="1">
      <formula>C6=CléPersonnalisée1</formula>
    </cfRule>
    <cfRule type="expression" dxfId="1118" priority="13" stopIfTrue="1">
      <formula>C6=CléMaladie</formula>
    </cfRule>
    <cfRule type="expression" dxfId="1117" priority="14" stopIfTrue="1">
      <formula>C6=CléPersonnel</formula>
    </cfRule>
    <cfRule type="expression" dxfId="1116" priority="15" stopIfTrue="1">
      <formula>C6=CléCongé</formula>
    </cfRule>
  </conditionalFormatting>
  <conditionalFormatting sqref="C6:AG6">
    <cfRule type="expression" dxfId="1110" priority="8">
      <formula>AND($B6="chat")</formula>
    </cfRule>
    <cfRule type="expression" dxfId="1109" priority="9">
      <formula>AND($B6="chien")</formula>
    </cfRule>
  </conditionalFormatting>
  <conditionalFormatting sqref="C7:AG27">
    <cfRule type="expression" dxfId="1106" priority="6">
      <formula>AND($B7="chat")</formula>
    </cfRule>
    <cfRule type="expression" dxfId="1105" priority="7">
      <formula>AND($B7="chien")</formula>
    </cfRule>
  </conditionalFormatting>
  <conditionalFormatting sqref="C6:AG27">
    <cfRule type="expression" dxfId="1102" priority="5">
      <formula>AND($B6="nac")</formula>
    </cfRule>
  </conditionalFormatting>
  <conditionalFormatting sqref="C7:AG27">
    <cfRule type="expression" dxfId="1100" priority="3">
      <formula>AND($B7="chat")</formula>
    </cfRule>
    <cfRule type="expression" dxfId="1099" priority="4">
      <formula>AND($B7="chien")</formula>
    </cfRule>
  </conditionalFormatting>
  <conditionalFormatting sqref="C6:AG6">
    <cfRule type="expression" dxfId="1096" priority="1">
      <formula>AND($B6="chat")</formula>
    </cfRule>
    <cfRule type="expression" dxfId="1095"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7D9B9492-DDC5-467B-AC10-1FBBB8BEBB64}">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0A1B81B1-7E22-4BE8-9F93-F677405E3FD3}">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4.xml><?xml version="1.0" encoding="utf-8"?>
<worksheet xmlns="http://schemas.openxmlformats.org/spreadsheetml/2006/main" xmlns:r="http://schemas.openxmlformats.org/officeDocument/2006/relationships">
  <sheetPr codeName="Feuil4"/>
  <dimension ref="A1:AK27"/>
  <sheetViews>
    <sheetView topLeftCell="A4" zoomScale="80" zoomScaleNormal="80" workbookViewId="0">
      <selection activeCell="A13" sqref="A13"/>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données!N5</f>
        <v>Avril</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43556</v>
      </c>
      <c r="D4" s="25">
        <f>C4+1</f>
        <v>43557</v>
      </c>
      <c r="E4" s="25">
        <f t="shared" ref="E4:AG4" si="0">D4+1</f>
        <v>43558</v>
      </c>
      <c r="F4" s="25">
        <f t="shared" si="0"/>
        <v>43559</v>
      </c>
      <c r="G4" s="25">
        <f t="shared" si="0"/>
        <v>43560</v>
      </c>
      <c r="H4" s="25">
        <f t="shared" si="0"/>
        <v>43561</v>
      </c>
      <c r="I4" s="25">
        <f t="shared" si="0"/>
        <v>43562</v>
      </c>
      <c r="J4" s="25">
        <f t="shared" si="0"/>
        <v>43563</v>
      </c>
      <c r="K4" s="25">
        <f t="shared" si="0"/>
        <v>43564</v>
      </c>
      <c r="L4" s="25">
        <f t="shared" si="0"/>
        <v>43565</v>
      </c>
      <c r="M4" s="25">
        <f t="shared" si="0"/>
        <v>43566</v>
      </c>
      <c r="N4" s="25">
        <f t="shared" si="0"/>
        <v>43567</v>
      </c>
      <c r="O4" s="25">
        <f t="shared" si="0"/>
        <v>43568</v>
      </c>
      <c r="P4" s="25">
        <f t="shared" si="0"/>
        <v>43569</v>
      </c>
      <c r="Q4" s="25">
        <f t="shared" si="0"/>
        <v>43570</v>
      </c>
      <c r="R4" s="25">
        <f t="shared" si="0"/>
        <v>43571</v>
      </c>
      <c r="S4" s="25">
        <f t="shared" si="0"/>
        <v>43572</v>
      </c>
      <c r="T4" s="25">
        <f t="shared" si="0"/>
        <v>43573</v>
      </c>
      <c r="U4" s="25">
        <f t="shared" si="0"/>
        <v>43574</v>
      </c>
      <c r="V4" s="25">
        <f t="shared" si="0"/>
        <v>43575</v>
      </c>
      <c r="W4" s="25">
        <f t="shared" si="0"/>
        <v>43576</v>
      </c>
      <c r="X4" s="25">
        <f t="shared" si="0"/>
        <v>43577</v>
      </c>
      <c r="Y4" s="25">
        <f t="shared" si="0"/>
        <v>43578</v>
      </c>
      <c r="Z4" s="25">
        <f t="shared" si="0"/>
        <v>43579</v>
      </c>
      <c r="AA4" s="25">
        <f t="shared" si="0"/>
        <v>43580</v>
      </c>
      <c r="AB4" s="25">
        <f t="shared" si="0"/>
        <v>43581</v>
      </c>
      <c r="AC4" s="25">
        <f t="shared" si="0"/>
        <v>43582</v>
      </c>
      <c r="AD4" s="25">
        <f t="shared" si="0"/>
        <v>43583</v>
      </c>
      <c r="AE4" s="25">
        <f t="shared" si="0"/>
        <v>43584</v>
      </c>
      <c r="AF4" s="25">
        <f t="shared" si="0"/>
        <v>43585</v>
      </c>
      <c r="AG4" s="25">
        <f t="shared" si="0"/>
        <v>43586</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COUNTA(Avril!$C6:$AG6)</f>
        <v>3</v>
      </c>
      <c r="AI6" s="35">
        <f ca="1">IFERROR(SUMPRODUCT(SUMIF(INDIRECT("liste"&amp;$B6),Avril!$C6:$AG6,INDIRECT("cout"&amp;$B6))),"")</f>
        <v>27</v>
      </c>
    </row>
    <row r="7" spans="1:37" ht="30" customHeight="1">
      <c r="A7" s="30"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COUNTA(Avril!$C7:$AG7)</f>
        <v>0</v>
      </c>
      <c r="AI7" s="35" t="str">
        <f ca="1">IFERROR(SUMPRODUCT(SUMIF(INDIRECT("liste"&amp;$B7),Avril!$C7:$AG7,INDIRECT("cout"&amp;$B7))),"")</f>
        <v/>
      </c>
    </row>
    <row r="8" spans="1:37" ht="30" customHeight="1">
      <c r="A8" s="30"/>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COUNTA(Avril!$C8:$AG8)</f>
        <v>0</v>
      </c>
      <c r="AI8" s="35" t="str">
        <f ca="1">IFERROR(SUMPRODUCT(SUMIF(INDIRECT("liste"&amp;$B8),Avril!$C8:$AG8,INDIRECT("cout"&amp;$B8))),"")</f>
        <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COUNTA(Avril!$C9:$AG9)</f>
        <v>0</v>
      </c>
      <c r="AI9" s="35" t="str">
        <f ca="1">IFERROR(SUMPRODUCT(SUMIF(INDIRECT("liste"&amp;$B9),Avril!$C9:$AG9,INDIRECT("cout"&amp;$B9))),"")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COUNTA(Avril!$C10:$AG10)</f>
        <v>0</v>
      </c>
      <c r="AI10" s="35" t="str">
        <f ca="1">IFERROR(SUMPRODUCT(SUMIF(INDIRECT("liste"&amp;$B10),Avril!$C10:$AG10,INDIRECT("cout"&amp;$B10))),"")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COUNTA(Avril!$C11:$AG11)</f>
        <v>1</v>
      </c>
      <c r="AI11" s="35">
        <f ca="1">IFERROR(SUMPRODUCT(SUMIF(INDIRECT("liste"&amp;$B11),Avril!$C11:$AG11,INDIRECT("cout"&amp;$B11))),"")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COUNTA(Avril!$C12:$AG12)</f>
        <v>0</v>
      </c>
      <c r="AI12" s="35" t="str">
        <f ca="1">IFERROR(SUMPRODUCT(SUMIF(INDIRECT("liste"&amp;$B12),Avril!$C12:$AG12,INDIRECT("cout"&amp;$B12))),"")</f>
        <v/>
      </c>
    </row>
    <row r="13" spans="1:37" ht="30" customHeight="1">
      <c r="A13" s="38"/>
      <c r="B13" s="31" t="s">
        <v>110</v>
      </c>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COUNTA(Avril!$C13:$AG13)</f>
        <v>0</v>
      </c>
      <c r="AI13" s="35">
        <f ca="1">IFERROR(SUMPRODUCT(SUMIF(INDIRECT("liste"&amp;$B13),Avril!$C13:$AG13,INDIRECT("cout"&amp;$B13))),"")</f>
        <v>0</v>
      </c>
    </row>
    <row r="14" spans="1:37" ht="30" customHeight="1">
      <c r="A14" s="30"/>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COUNTA(Avril!$C14:$AG14)</f>
        <v>0</v>
      </c>
      <c r="AI14" s="35" t="str">
        <f ca="1">IFERROR(SUMPRODUCT(SUMIF(INDIRECT("liste"&amp;$B14),Avril!$C14:$AG14,INDIRECT("cout"&amp;$B14))),"")</f>
        <v/>
      </c>
    </row>
    <row r="15" spans="1:37" ht="30" customHeight="1">
      <c r="A15" s="30"/>
      <c r="B15" s="31"/>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COUNTA(Avril!$C15:$AG15)</f>
        <v>0</v>
      </c>
      <c r="AI15" s="35" t="str">
        <f ca="1">IFERROR(SUMPRODUCT(SUMIF(INDIRECT("liste"&amp;$B15),Avril!$C15:$AG15,INDIRECT("cout"&amp;$B15))),"")</f>
        <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COUNTA(Avril!$C16:$AG16)</f>
        <v>0</v>
      </c>
      <c r="AI16" s="35" t="str">
        <f ca="1">IFERROR(SUMPRODUCT(SUMIF(INDIRECT("liste"&amp;$B16),Avril!$C16:$AG16,INDIRECT("cout"&amp;$B16))),"")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COUNTA(Avril!$C17:$AG17)</f>
        <v>0</v>
      </c>
      <c r="AI17" s="35" t="str">
        <f ca="1">IFERROR(SUMPRODUCT(SUMIF(INDIRECT("liste"&amp;$B17),Avril!$C17:$AG17,INDIRECT("cout"&amp;$B17))),"")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COUNTA(Avril!$C18:$AG18)</f>
        <v>0</v>
      </c>
      <c r="AI18" s="35" t="str">
        <f ca="1">IFERROR(SUMPRODUCT(SUMIF(INDIRECT("liste"&amp;$B18),Avril!$C18:$AG18,INDIRECT("cout"&amp;$B18))),"")</f>
        <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COUNTA(Avril!$C19:$AG19)</f>
        <v>0</v>
      </c>
      <c r="AI19" s="35" t="str">
        <f ca="1">IFERROR(SUMPRODUCT(SUMIF(INDIRECT("liste"&amp;$B19),Avril!$C19:$AG19,INDIRECT("cout"&amp;$B19))),"")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COUNTA(Avril!$C20:$AG20)</f>
        <v>0</v>
      </c>
      <c r="AI20" s="35" t="str">
        <f ca="1">IFERROR(SUMPRODUCT(SUMIF(INDIRECT("liste"&amp;$B20),Avril!$C20:$AG20,INDIRECT("cout"&amp;$B20))),"")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COUNTA(Avril!$C21:$AG21)</f>
        <v>0</v>
      </c>
      <c r="AI21" s="35" t="str">
        <f ca="1">IFERROR(SUMPRODUCT(SUMIF(INDIRECT("liste"&amp;$B21),Avril!$C21:$AG21,INDIRECT("cout"&amp;$B21))),"")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COUNTA(Avril!$C22:$AG22)</f>
        <v>0</v>
      </c>
      <c r="AI22" s="35" t="str">
        <f ca="1">IFERROR(SUMPRODUCT(SUMIF(INDIRECT("liste"&amp;$B22),Avril!$C22:$AG22,INDIRECT("cout"&amp;$B22))),"")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COUNTA(Avril!$C23:$AG23)</f>
        <v>0</v>
      </c>
      <c r="AI23" s="35" t="str">
        <f ca="1">IFERROR(SUMPRODUCT(SUMIF(INDIRECT("liste"&amp;$B23),Avril!$C23:$AG23,INDIRECT("cout"&amp;$B23))),"")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COUNTA(Avril!$C24:$AG24)</f>
        <v>0</v>
      </c>
      <c r="AI24" s="35" t="str">
        <f ca="1">IFERROR(SUMPRODUCT(SUMIF(INDIRECT("liste"&amp;$B24),Avril!$C24:$AG24,INDIRECT("cout"&amp;$B24))),"")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COUNTA(Avril!$C25:$AG25)</f>
        <v>0</v>
      </c>
      <c r="AI25" s="35" t="str">
        <f ca="1">IFERROR(SUMPRODUCT(SUMIF(INDIRECT("liste"&amp;$B25),Avril!$C25:$AG25,INDIRECT("cout"&amp;$B25))),"")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COUNTA(Avril!$C26:$AG26)</f>
        <v>0</v>
      </c>
      <c r="AI26" s="35" t="str">
        <f ca="1">IFERROR(SUMPRODUCT(SUMIF(INDIRECT("liste"&amp;$B26),Avril!$C26:$AG26,INDIRECT("cout"&amp;$B26))),"")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COUNTA(Avril!$C27:$AG27)</f>
        <v>0</v>
      </c>
      <c r="AI27" s="35" t="str">
        <f ca="1">IFERROR(SUMPRODUCT(SUMIF(INDIRECT("liste"&amp;$B27),Avril!$C27:$AG27,INDIRECT("cout"&amp;$B27))),"")</f>
        <v/>
      </c>
    </row>
  </sheetData>
  <mergeCells count="1">
    <mergeCell ref="C3:AG3"/>
  </mergeCells>
  <conditionalFormatting sqref="C6:AG27">
    <cfRule type="expression" priority="31" stopIfTrue="1">
      <formula>C6=""</formula>
    </cfRule>
    <cfRule type="expression" dxfId="1261" priority="32" stopIfTrue="1">
      <formula>C6=CléPersonnalisée2</formula>
    </cfRule>
    <cfRule type="expression" dxfId="1260" priority="33" stopIfTrue="1">
      <formula>C6=CléPersonnalisée1</formula>
    </cfRule>
    <cfRule type="expression" dxfId="1259" priority="34" stopIfTrue="1">
      <formula>C6=CléMaladie</formula>
    </cfRule>
    <cfRule type="expression" dxfId="1258" priority="35" stopIfTrue="1">
      <formula>C6=CléPersonnel</formula>
    </cfRule>
    <cfRule type="expression" dxfId="1257" priority="36" stopIfTrue="1">
      <formula>C6=CléCongé</formula>
    </cfRule>
  </conditionalFormatting>
  <conditionalFormatting sqref="AH6:AH27">
    <cfRule type="dataBar" priority="37">
      <dataBar>
        <cfvo type="num" val="0"/>
        <cfvo type="num" val="31"/>
        <color theme="2" tint="-0.249977111117893"/>
      </dataBar>
      <extLst>
        <ext xmlns:x14="http://schemas.microsoft.com/office/spreadsheetml/2009/9/main" uri="{B025F937-C7B1-47D3-B67F-A62EFF666E3E}">
          <x14:id>{B0D1574E-655A-4141-B16A-0015C34FBC12}</x14:id>
        </ext>
      </extLst>
    </cfRule>
  </conditionalFormatting>
  <conditionalFormatting sqref="AI6:AI27">
    <cfRule type="dataBar" priority="30">
      <dataBar>
        <cfvo type="num" val="0"/>
        <cfvo type="num" val="31"/>
        <color theme="2" tint="-0.249977111117893"/>
      </dataBar>
      <extLst>
        <ext xmlns:x14="http://schemas.microsoft.com/office/spreadsheetml/2009/9/main" uri="{B025F937-C7B1-47D3-B67F-A62EFF666E3E}">
          <x14:id>{43EF5302-2A07-40C3-A013-CC0421F217AC}</x14:id>
        </ext>
      </extLst>
    </cfRule>
  </conditionalFormatting>
  <conditionalFormatting sqref="C6:AG6">
    <cfRule type="expression" dxfId="1256" priority="28">
      <formula>AND($B6="chat")</formula>
    </cfRule>
    <cfRule type="expression" dxfId="1255" priority="29">
      <formula>AND($B6="chien")</formula>
    </cfRule>
  </conditionalFormatting>
  <conditionalFormatting sqref="C7:AG27">
    <cfRule type="expression" dxfId="1254" priority="26">
      <formula>AND($B7="chat")</formula>
    </cfRule>
    <cfRule type="expression" dxfId="1253" priority="27">
      <formula>AND($B7="chien")</formula>
    </cfRule>
  </conditionalFormatting>
  <conditionalFormatting sqref="C6:AG27">
    <cfRule type="expression" priority="20" stopIfTrue="1">
      <formula>C6=""</formula>
    </cfRule>
    <cfRule type="expression" dxfId="1092" priority="21" stopIfTrue="1">
      <formula>C6=CléPersonnalisée2</formula>
    </cfRule>
    <cfRule type="expression" dxfId="1091" priority="22" stopIfTrue="1">
      <formula>C6=CléPersonnalisée1</formula>
    </cfRule>
    <cfRule type="expression" dxfId="1090" priority="23" stopIfTrue="1">
      <formula>C6=CléMaladie</formula>
    </cfRule>
    <cfRule type="expression" dxfId="1089" priority="24" stopIfTrue="1">
      <formula>C6=CléPersonnel</formula>
    </cfRule>
    <cfRule type="expression" dxfId="1088" priority="25" stopIfTrue="1">
      <formula>C6=CléCongé</formula>
    </cfRule>
  </conditionalFormatting>
  <conditionalFormatting sqref="C6:AG6">
    <cfRule type="expression" dxfId="1082" priority="18">
      <formula>AND($B6="chat")</formula>
    </cfRule>
    <cfRule type="expression" dxfId="1081" priority="19">
      <formula>AND($B6="chien")</formula>
    </cfRule>
  </conditionalFormatting>
  <conditionalFormatting sqref="C7:AG27">
    <cfRule type="expression" dxfId="1078" priority="16">
      <formula>AND($B7="chat")</formula>
    </cfRule>
    <cfRule type="expression" dxfId="1077" priority="17">
      <formula>AND($B7="chien")</formula>
    </cfRule>
  </conditionalFormatting>
  <conditionalFormatting sqref="C6:AG27">
    <cfRule type="expression" priority="10" stopIfTrue="1">
      <formula>C6=""</formula>
    </cfRule>
    <cfRule type="expression" dxfId="1074" priority="11" stopIfTrue="1">
      <formula>C6=CléPersonnalisée2</formula>
    </cfRule>
    <cfRule type="expression" dxfId="1073" priority="12" stopIfTrue="1">
      <formula>C6=CléPersonnalisée1</formula>
    </cfRule>
    <cfRule type="expression" dxfId="1072" priority="13" stopIfTrue="1">
      <formula>C6=CléMaladie</formula>
    </cfRule>
    <cfRule type="expression" dxfId="1071" priority="14" stopIfTrue="1">
      <formula>C6=CléPersonnel</formula>
    </cfRule>
    <cfRule type="expression" dxfId="1070" priority="15" stopIfTrue="1">
      <formula>C6=CléCongé</formula>
    </cfRule>
  </conditionalFormatting>
  <conditionalFormatting sqref="C6:AG6">
    <cfRule type="expression" dxfId="1064" priority="8">
      <formula>AND($B6="chat")</formula>
    </cfRule>
    <cfRule type="expression" dxfId="1063" priority="9">
      <formula>AND($B6="chien")</formula>
    </cfRule>
  </conditionalFormatting>
  <conditionalFormatting sqref="C7:AG27">
    <cfRule type="expression" dxfId="1060" priority="6">
      <formula>AND($B7="chat")</formula>
    </cfRule>
    <cfRule type="expression" dxfId="1059" priority="7">
      <formula>AND($B7="chien")</formula>
    </cfRule>
  </conditionalFormatting>
  <conditionalFormatting sqref="C6:AG27">
    <cfRule type="expression" dxfId="1056" priority="5">
      <formula>AND($B6="nac")</formula>
    </cfRule>
  </conditionalFormatting>
  <conditionalFormatting sqref="C7:AG27">
    <cfRule type="expression" dxfId="1054" priority="3">
      <formula>AND($B7="chat")</formula>
    </cfRule>
    <cfRule type="expression" dxfId="1053" priority="4">
      <formula>AND($B7="chien")</formula>
    </cfRule>
  </conditionalFormatting>
  <conditionalFormatting sqref="C6:AG6">
    <cfRule type="expression" dxfId="1050" priority="1">
      <formula>AND($B6="chat")</formula>
    </cfRule>
    <cfRule type="expression" dxfId="1049"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B0D1574E-655A-4141-B16A-0015C34FBC12}">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43EF5302-2A07-40C3-A013-CC0421F217AC}">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5.xml><?xml version="1.0" encoding="utf-8"?>
<worksheet xmlns="http://schemas.openxmlformats.org/spreadsheetml/2006/main" xmlns:r="http://schemas.openxmlformats.org/officeDocument/2006/relationships">
  <sheetPr codeName="Feuil5"/>
  <dimension ref="A1:AK27"/>
  <sheetViews>
    <sheetView zoomScale="80" zoomScaleNormal="80" workbookViewId="0">
      <selection activeCell="B15" sqref="B15"/>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données!N6</f>
        <v>Mai</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43586</v>
      </c>
      <c r="D4" s="25">
        <f>C4+1</f>
        <v>43587</v>
      </c>
      <c r="E4" s="25">
        <f t="shared" ref="E4:AG4" si="0">D4+1</f>
        <v>43588</v>
      </c>
      <c r="F4" s="25">
        <f t="shared" si="0"/>
        <v>43589</v>
      </c>
      <c r="G4" s="25">
        <f t="shared" si="0"/>
        <v>43590</v>
      </c>
      <c r="H4" s="25">
        <f t="shared" si="0"/>
        <v>43591</v>
      </c>
      <c r="I4" s="25">
        <f t="shared" si="0"/>
        <v>43592</v>
      </c>
      <c r="J4" s="25">
        <f t="shared" si="0"/>
        <v>43593</v>
      </c>
      <c r="K4" s="25">
        <f t="shared" si="0"/>
        <v>43594</v>
      </c>
      <c r="L4" s="25">
        <f t="shared" si="0"/>
        <v>43595</v>
      </c>
      <c r="M4" s="25">
        <f t="shared" si="0"/>
        <v>43596</v>
      </c>
      <c r="N4" s="25">
        <f t="shared" si="0"/>
        <v>43597</v>
      </c>
      <c r="O4" s="25">
        <f t="shared" si="0"/>
        <v>43598</v>
      </c>
      <c r="P4" s="25">
        <f t="shared" si="0"/>
        <v>43599</v>
      </c>
      <c r="Q4" s="25">
        <f t="shared" si="0"/>
        <v>43600</v>
      </c>
      <c r="R4" s="25">
        <f t="shared" si="0"/>
        <v>43601</v>
      </c>
      <c r="S4" s="25">
        <f t="shared" si="0"/>
        <v>43602</v>
      </c>
      <c r="T4" s="25">
        <f t="shared" si="0"/>
        <v>43603</v>
      </c>
      <c r="U4" s="25">
        <f t="shared" si="0"/>
        <v>43604</v>
      </c>
      <c r="V4" s="25">
        <f t="shared" si="0"/>
        <v>43605</v>
      </c>
      <c r="W4" s="25">
        <f t="shared" si="0"/>
        <v>43606</v>
      </c>
      <c r="X4" s="25">
        <f t="shared" si="0"/>
        <v>43607</v>
      </c>
      <c r="Y4" s="25">
        <f t="shared" si="0"/>
        <v>43608</v>
      </c>
      <c r="Z4" s="25">
        <f t="shared" si="0"/>
        <v>43609</v>
      </c>
      <c r="AA4" s="25">
        <f t="shared" si="0"/>
        <v>43610</v>
      </c>
      <c r="AB4" s="25">
        <f t="shared" si="0"/>
        <v>43611</v>
      </c>
      <c r="AC4" s="25">
        <f t="shared" si="0"/>
        <v>43612</v>
      </c>
      <c r="AD4" s="25">
        <f t="shared" si="0"/>
        <v>43613</v>
      </c>
      <c r="AE4" s="25">
        <f t="shared" si="0"/>
        <v>43614</v>
      </c>
      <c r="AF4" s="25">
        <f t="shared" si="0"/>
        <v>43615</v>
      </c>
      <c r="AG4" s="25">
        <f t="shared" si="0"/>
        <v>43616</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COUNTA(Mai!$C6:$AG6)</f>
        <v>3</v>
      </c>
      <c r="AI6" s="35">
        <f ca="1">IFERROR(SUMPRODUCT(SUMIF(INDIRECT("liste"&amp;$B6),Mai!$C6:$AG6,INDIRECT("cout"&amp;$B6))),"")</f>
        <v>27</v>
      </c>
    </row>
    <row r="7" spans="1:37" ht="30" customHeight="1">
      <c r="A7" s="30"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COUNTA(Mai!$C7:$AG7)</f>
        <v>0</v>
      </c>
      <c r="AI7" s="35" t="str">
        <f ca="1">IFERROR(SUMPRODUCT(SUMIF(INDIRECT("liste"&amp;$B7),Mai!$C7:$AG7,INDIRECT("cout"&amp;$B7))),"")</f>
        <v/>
      </c>
    </row>
    <row r="8" spans="1:37" ht="30" customHeight="1">
      <c r="A8" s="30"/>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COUNTA(Mai!$C8:$AG8)</f>
        <v>0</v>
      </c>
      <c r="AI8" s="35" t="str">
        <f ca="1">IFERROR(SUMPRODUCT(SUMIF(INDIRECT("liste"&amp;$B8),Mai!$C8:$AG8,INDIRECT("cout"&amp;$B8))),"")</f>
        <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COUNTA(Mai!$C9:$AG9)</f>
        <v>0</v>
      </c>
      <c r="AI9" s="35" t="str">
        <f ca="1">IFERROR(SUMPRODUCT(SUMIF(INDIRECT("liste"&amp;$B9),Mai!$C9:$AG9,INDIRECT("cout"&amp;$B9))),"")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COUNTA(Mai!$C10:$AG10)</f>
        <v>0</v>
      </c>
      <c r="AI10" s="35" t="str">
        <f ca="1">IFERROR(SUMPRODUCT(SUMIF(INDIRECT("liste"&amp;$B10),Mai!$C10:$AG10,INDIRECT("cout"&amp;$B10))),"")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COUNTA(Mai!$C11:$AG11)</f>
        <v>1</v>
      </c>
      <c r="AI11" s="35">
        <f ca="1">IFERROR(SUMPRODUCT(SUMIF(INDIRECT("liste"&amp;$B11),Mai!$C11:$AG11,INDIRECT("cout"&amp;$B11))),"")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COUNTA(Mai!$C12:$AG12)</f>
        <v>0</v>
      </c>
      <c r="AI12" s="35" t="str">
        <f ca="1">IFERROR(SUMPRODUCT(SUMIF(INDIRECT("liste"&amp;$B12),Mai!$C12:$AG12,INDIRECT("cout"&amp;$B12))),"")</f>
        <v/>
      </c>
    </row>
    <row r="13" spans="1:37" ht="30" customHeight="1">
      <c r="A13" s="38"/>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COUNTA(Mai!$C13:$AG13)</f>
        <v>0</v>
      </c>
      <c r="AI13" s="35" t="str">
        <f ca="1">IFERROR(SUMPRODUCT(SUMIF(INDIRECT("liste"&amp;$B13),Mai!$C13:$AG13,INDIRECT("cout"&amp;$B13))),"")</f>
        <v/>
      </c>
    </row>
    <row r="14" spans="1:37" ht="30" customHeight="1">
      <c r="A14" s="30"/>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COUNTA(Mai!$C14:$AG14)</f>
        <v>0</v>
      </c>
      <c r="AI14" s="35" t="str">
        <f ca="1">IFERROR(SUMPRODUCT(SUMIF(INDIRECT("liste"&amp;$B14),Mai!$C14:$AG14,INDIRECT("cout"&amp;$B14))),"")</f>
        <v/>
      </c>
    </row>
    <row r="15" spans="1:37" ht="30" customHeight="1">
      <c r="A15" s="30"/>
      <c r="B15" s="31" t="s">
        <v>110</v>
      </c>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COUNTA(Mai!$C15:$AG15)</f>
        <v>0</v>
      </c>
      <c r="AI15" s="35">
        <f ca="1">IFERROR(SUMPRODUCT(SUMIF(INDIRECT("liste"&amp;$B15),Mai!$C15:$AG15,INDIRECT("cout"&amp;$B15))),"")</f>
        <v>0</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COUNTA(Mai!$C16:$AG16)</f>
        <v>0</v>
      </c>
      <c r="AI16" s="35" t="str">
        <f ca="1">IFERROR(SUMPRODUCT(SUMIF(INDIRECT("liste"&amp;$B16),Mai!$C16:$AG16,INDIRECT("cout"&amp;$B16))),"")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COUNTA(Mai!$C17:$AG17)</f>
        <v>0</v>
      </c>
      <c r="AI17" s="35" t="str">
        <f ca="1">IFERROR(SUMPRODUCT(SUMIF(INDIRECT("liste"&amp;$B17),Mai!$C17:$AG17,INDIRECT("cout"&amp;$B17))),"")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COUNTA(Mai!$C18:$AG18)</f>
        <v>0</v>
      </c>
      <c r="AI18" s="35" t="str">
        <f ca="1">IFERROR(SUMPRODUCT(SUMIF(INDIRECT("liste"&amp;$B18),Mai!$C18:$AG18,INDIRECT("cout"&amp;$B18))),"")</f>
        <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COUNTA(Mai!$C19:$AG19)</f>
        <v>0</v>
      </c>
      <c r="AI19" s="35" t="str">
        <f ca="1">IFERROR(SUMPRODUCT(SUMIF(INDIRECT("liste"&amp;$B19),Mai!$C19:$AG19,INDIRECT("cout"&amp;$B19))),"")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COUNTA(Mai!$C20:$AG20)</f>
        <v>0</v>
      </c>
      <c r="AI20" s="35" t="str">
        <f ca="1">IFERROR(SUMPRODUCT(SUMIF(INDIRECT("liste"&amp;$B20),Mai!$C20:$AG20,INDIRECT("cout"&amp;$B20))),"")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COUNTA(Mai!$C21:$AG21)</f>
        <v>0</v>
      </c>
      <c r="AI21" s="35" t="str">
        <f ca="1">IFERROR(SUMPRODUCT(SUMIF(INDIRECT("liste"&amp;$B21),Mai!$C21:$AG21,INDIRECT("cout"&amp;$B21))),"")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COUNTA(Mai!$C22:$AG22)</f>
        <v>0</v>
      </c>
      <c r="AI22" s="35" t="str">
        <f ca="1">IFERROR(SUMPRODUCT(SUMIF(INDIRECT("liste"&amp;$B22),Mai!$C22:$AG22,INDIRECT("cout"&amp;$B22))),"")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COUNTA(Mai!$C23:$AG23)</f>
        <v>0</v>
      </c>
      <c r="AI23" s="35" t="str">
        <f ca="1">IFERROR(SUMPRODUCT(SUMIF(INDIRECT("liste"&amp;$B23),Mai!$C23:$AG23,INDIRECT("cout"&amp;$B23))),"")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COUNTA(Mai!$C24:$AG24)</f>
        <v>0</v>
      </c>
      <c r="AI24" s="35" t="str">
        <f ca="1">IFERROR(SUMPRODUCT(SUMIF(INDIRECT("liste"&amp;$B24),Mai!$C24:$AG24,INDIRECT("cout"&amp;$B24))),"")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COUNTA(Mai!$C25:$AG25)</f>
        <v>0</v>
      </c>
      <c r="AI25" s="35" t="str">
        <f ca="1">IFERROR(SUMPRODUCT(SUMIF(INDIRECT("liste"&amp;$B25),Mai!$C25:$AG25,INDIRECT("cout"&amp;$B25))),"")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COUNTA(Mai!$C26:$AG26)</f>
        <v>0</v>
      </c>
      <c r="AI26" s="35" t="str">
        <f ca="1">IFERROR(SUMPRODUCT(SUMIF(INDIRECT("liste"&amp;$B26),Mai!$C26:$AG26,INDIRECT("cout"&amp;$B26))),"")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COUNTA(Mai!$C27:$AG27)</f>
        <v>0</v>
      </c>
      <c r="AI27" s="35" t="str">
        <f ca="1">IFERROR(SUMPRODUCT(SUMIF(INDIRECT("liste"&amp;$B27),Mai!$C27:$AG27,INDIRECT("cout"&amp;$B27))),"")</f>
        <v/>
      </c>
    </row>
  </sheetData>
  <mergeCells count="1">
    <mergeCell ref="C3:AG3"/>
  </mergeCells>
  <conditionalFormatting sqref="C6:AG27">
    <cfRule type="expression" priority="41" stopIfTrue="1">
      <formula>C6=""</formula>
    </cfRule>
    <cfRule type="expression" dxfId="1252" priority="42" stopIfTrue="1">
      <formula>C6=CléPersonnalisée2</formula>
    </cfRule>
    <cfRule type="expression" dxfId="1251" priority="43" stopIfTrue="1">
      <formula>C6=CléPersonnalisée1</formula>
    </cfRule>
    <cfRule type="expression" dxfId="1250" priority="44" stopIfTrue="1">
      <formula>C6=CléMaladie</formula>
    </cfRule>
    <cfRule type="expression" dxfId="1249" priority="45" stopIfTrue="1">
      <formula>C6=CléPersonnel</formula>
    </cfRule>
    <cfRule type="expression" dxfId="1248" priority="46" stopIfTrue="1">
      <formula>C6=CléCongé</formula>
    </cfRule>
  </conditionalFormatting>
  <conditionalFormatting sqref="AH6:AH27">
    <cfRule type="dataBar" priority="47">
      <dataBar>
        <cfvo type="num" val="0"/>
        <cfvo type="num" val="31"/>
        <color theme="2" tint="-0.249977111117893"/>
      </dataBar>
      <extLst>
        <ext xmlns:x14="http://schemas.microsoft.com/office/spreadsheetml/2009/9/main" uri="{B025F937-C7B1-47D3-B67F-A62EFF666E3E}">
          <x14:id>{0D8F959A-F119-4263-BF59-4258AFE1F0C6}</x14:id>
        </ext>
      </extLst>
    </cfRule>
  </conditionalFormatting>
  <conditionalFormatting sqref="AI6:AI27">
    <cfRule type="dataBar" priority="40">
      <dataBar>
        <cfvo type="num" val="0"/>
        <cfvo type="num" val="31"/>
        <color theme="2" tint="-0.249977111117893"/>
      </dataBar>
      <extLst>
        <ext xmlns:x14="http://schemas.microsoft.com/office/spreadsheetml/2009/9/main" uri="{B025F937-C7B1-47D3-B67F-A62EFF666E3E}">
          <x14:id>{F65430C1-88CE-4134-B954-8C7D28FF45D8}</x14:id>
        </ext>
      </extLst>
    </cfRule>
  </conditionalFormatting>
  <conditionalFormatting sqref="C6:AG6">
    <cfRule type="expression" dxfId="1247" priority="38">
      <formula>AND($B6="chat")</formula>
    </cfRule>
    <cfRule type="expression" dxfId="1246" priority="39">
      <formula>AND($B6="chien")</formula>
    </cfRule>
  </conditionalFormatting>
  <conditionalFormatting sqref="C7:AG27">
    <cfRule type="expression" dxfId="1245" priority="36">
      <formula>AND($B7="chat")</formula>
    </cfRule>
    <cfRule type="expression" dxfId="1244" priority="37">
      <formula>AND($B7="chien")</formula>
    </cfRule>
  </conditionalFormatting>
  <conditionalFormatting sqref="C6:AG27">
    <cfRule type="expression" priority="30" stopIfTrue="1">
      <formula>C6=""</formula>
    </cfRule>
    <cfRule type="expression" dxfId="1046" priority="31" stopIfTrue="1">
      <formula>C6=CléPersonnalisée2</formula>
    </cfRule>
    <cfRule type="expression" dxfId="1045" priority="32" stopIfTrue="1">
      <formula>C6=CléPersonnalisée1</formula>
    </cfRule>
    <cfRule type="expression" dxfId="1044" priority="33" stopIfTrue="1">
      <formula>C6=CléMaladie</formula>
    </cfRule>
    <cfRule type="expression" dxfId="1043" priority="34" stopIfTrue="1">
      <formula>C6=CléPersonnel</formula>
    </cfRule>
    <cfRule type="expression" dxfId="1042" priority="35" stopIfTrue="1">
      <formula>C6=CléCongé</formula>
    </cfRule>
  </conditionalFormatting>
  <conditionalFormatting sqref="C6:AG6">
    <cfRule type="expression" dxfId="1036" priority="28">
      <formula>AND($B6="chat")</formula>
    </cfRule>
    <cfRule type="expression" dxfId="1035" priority="29">
      <formula>AND($B6="chien")</formula>
    </cfRule>
  </conditionalFormatting>
  <conditionalFormatting sqref="C7:AG27">
    <cfRule type="expression" dxfId="1032" priority="26">
      <formula>AND($B7="chat")</formula>
    </cfRule>
    <cfRule type="expression" dxfId="1031" priority="27">
      <formula>AND($B7="chien")</formula>
    </cfRule>
  </conditionalFormatting>
  <conditionalFormatting sqref="C6:AG27">
    <cfRule type="expression" priority="20" stopIfTrue="1">
      <formula>C6=""</formula>
    </cfRule>
    <cfRule type="expression" dxfId="1028" priority="21" stopIfTrue="1">
      <formula>C6=CléPersonnalisée2</formula>
    </cfRule>
    <cfRule type="expression" dxfId="1027" priority="22" stopIfTrue="1">
      <formula>C6=CléPersonnalisée1</formula>
    </cfRule>
    <cfRule type="expression" dxfId="1026" priority="23" stopIfTrue="1">
      <formula>C6=CléMaladie</formula>
    </cfRule>
    <cfRule type="expression" dxfId="1025" priority="24" stopIfTrue="1">
      <formula>C6=CléPersonnel</formula>
    </cfRule>
    <cfRule type="expression" dxfId="1024" priority="25" stopIfTrue="1">
      <formula>C6=CléCongé</formula>
    </cfRule>
  </conditionalFormatting>
  <conditionalFormatting sqref="C6:AG6">
    <cfRule type="expression" dxfId="1018" priority="18">
      <formula>AND($B6="chat")</formula>
    </cfRule>
    <cfRule type="expression" dxfId="1017" priority="19">
      <formula>AND($B6="chien")</formula>
    </cfRule>
  </conditionalFormatting>
  <conditionalFormatting sqref="C7:AG27">
    <cfRule type="expression" dxfId="1014" priority="16">
      <formula>AND($B7="chat")</formula>
    </cfRule>
    <cfRule type="expression" dxfId="1013" priority="17">
      <formula>AND($B7="chien")</formula>
    </cfRule>
  </conditionalFormatting>
  <conditionalFormatting sqref="C6:AG27">
    <cfRule type="expression" priority="10" stopIfTrue="1">
      <formula>C6=""</formula>
    </cfRule>
    <cfRule type="expression" dxfId="1010" priority="11" stopIfTrue="1">
      <formula>C6=CléPersonnalisée2</formula>
    </cfRule>
    <cfRule type="expression" dxfId="1009" priority="12" stopIfTrue="1">
      <formula>C6=CléPersonnalisée1</formula>
    </cfRule>
    <cfRule type="expression" dxfId="1008" priority="13" stopIfTrue="1">
      <formula>C6=CléMaladie</formula>
    </cfRule>
    <cfRule type="expression" dxfId="1007" priority="14" stopIfTrue="1">
      <formula>C6=CléPersonnel</formula>
    </cfRule>
    <cfRule type="expression" dxfId="1006" priority="15" stopIfTrue="1">
      <formula>C6=CléCongé</formula>
    </cfRule>
  </conditionalFormatting>
  <conditionalFormatting sqref="C6:AG6">
    <cfRule type="expression" dxfId="1000" priority="8">
      <formula>AND($B6="chat")</formula>
    </cfRule>
    <cfRule type="expression" dxfId="999" priority="9">
      <formula>AND($B6="chien")</formula>
    </cfRule>
  </conditionalFormatting>
  <conditionalFormatting sqref="C7:AG27">
    <cfRule type="expression" dxfId="996" priority="6">
      <formula>AND($B7="chat")</formula>
    </cfRule>
    <cfRule type="expression" dxfId="995" priority="7">
      <formula>AND($B7="chien")</formula>
    </cfRule>
  </conditionalFormatting>
  <conditionalFormatting sqref="C6:AG27">
    <cfRule type="expression" dxfId="992" priority="5">
      <formula>AND($B6="nac")</formula>
    </cfRule>
  </conditionalFormatting>
  <conditionalFormatting sqref="C7:AG27">
    <cfRule type="expression" dxfId="990" priority="3">
      <formula>AND($B7="chat")</formula>
    </cfRule>
    <cfRule type="expression" dxfId="989" priority="4">
      <formula>AND($B7="chien")</formula>
    </cfRule>
  </conditionalFormatting>
  <conditionalFormatting sqref="C6:AG6">
    <cfRule type="expression" dxfId="986" priority="1">
      <formula>AND($B6="chat")</formula>
    </cfRule>
    <cfRule type="expression" dxfId="985"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0D8F959A-F119-4263-BF59-4258AFE1F0C6}">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F65430C1-88CE-4134-B954-8C7D28FF45D8}">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6.xml><?xml version="1.0" encoding="utf-8"?>
<worksheet xmlns="http://schemas.openxmlformats.org/spreadsheetml/2006/main" xmlns:r="http://schemas.openxmlformats.org/officeDocument/2006/relationships">
  <sheetPr codeName="Feuil6"/>
  <dimension ref="A1:AK27"/>
  <sheetViews>
    <sheetView topLeftCell="A10" zoomScale="80" zoomScaleNormal="80" workbookViewId="0">
      <selection activeCell="B13" sqref="B13"/>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données!N7</f>
        <v>Juin</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43617</v>
      </c>
      <c r="D4" s="25">
        <f>C4+1</f>
        <v>43618</v>
      </c>
      <c r="E4" s="25">
        <f t="shared" ref="E4:AG4" si="0">D4+1</f>
        <v>43619</v>
      </c>
      <c r="F4" s="25">
        <f t="shared" si="0"/>
        <v>43620</v>
      </c>
      <c r="G4" s="25">
        <f t="shared" si="0"/>
        <v>43621</v>
      </c>
      <c r="H4" s="25">
        <f t="shared" si="0"/>
        <v>43622</v>
      </c>
      <c r="I4" s="25">
        <f t="shared" si="0"/>
        <v>43623</v>
      </c>
      <c r="J4" s="25">
        <f t="shared" si="0"/>
        <v>43624</v>
      </c>
      <c r="K4" s="25">
        <f t="shared" si="0"/>
        <v>43625</v>
      </c>
      <c r="L4" s="25">
        <f t="shared" si="0"/>
        <v>43626</v>
      </c>
      <c r="M4" s="25">
        <f t="shared" si="0"/>
        <v>43627</v>
      </c>
      <c r="N4" s="25">
        <f t="shared" si="0"/>
        <v>43628</v>
      </c>
      <c r="O4" s="25">
        <f t="shared" si="0"/>
        <v>43629</v>
      </c>
      <c r="P4" s="25">
        <f t="shared" si="0"/>
        <v>43630</v>
      </c>
      <c r="Q4" s="25">
        <f t="shared" si="0"/>
        <v>43631</v>
      </c>
      <c r="R4" s="25">
        <f t="shared" si="0"/>
        <v>43632</v>
      </c>
      <c r="S4" s="25">
        <f t="shared" si="0"/>
        <v>43633</v>
      </c>
      <c r="T4" s="25">
        <f t="shared" si="0"/>
        <v>43634</v>
      </c>
      <c r="U4" s="25">
        <f t="shared" si="0"/>
        <v>43635</v>
      </c>
      <c r="V4" s="25">
        <f t="shared" si="0"/>
        <v>43636</v>
      </c>
      <c r="W4" s="25">
        <f t="shared" si="0"/>
        <v>43637</v>
      </c>
      <c r="X4" s="25">
        <f t="shared" si="0"/>
        <v>43638</v>
      </c>
      <c r="Y4" s="25">
        <f t="shared" si="0"/>
        <v>43639</v>
      </c>
      <c r="Z4" s="25">
        <f t="shared" si="0"/>
        <v>43640</v>
      </c>
      <c r="AA4" s="25">
        <f t="shared" si="0"/>
        <v>43641</v>
      </c>
      <c r="AB4" s="25">
        <f t="shared" si="0"/>
        <v>43642</v>
      </c>
      <c r="AC4" s="25">
        <f t="shared" si="0"/>
        <v>43643</v>
      </c>
      <c r="AD4" s="25">
        <f t="shared" si="0"/>
        <v>43644</v>
      </c>
      <c r="AE4" s="25">
        <f t="shared" si="0"/>
        <v>43645</v>
      </c>
      <c r="AF4" s="25">
        <f t="shared" si="0"/>
        <v>43646</v>
      </c>
      <c r="AG4" s="25">
        <f t="shared" si="0"/>
        <v>43647</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COUNTA(Juin!$C6:$AG6)</f>
        <v>3</v>
      </c>
      <c r="AI6" s="35">
        <f ca="1">IFERROR(SUMPRODUCT(SUMIF(INDIRECT("liste"&amp;$B6),Juin!$C6:$AG6,INDIRECT("cout"&amp;$B6))),"")</f>
        <v>27</v>
      </c>
    </row>
    <row r="7" spans="1:37" ht="30" customHeight="1">
      <c r="A7" s="30" t="s">
        <v>36</v>
      </c>
      <c r="B7" s="31" t="s">
        <v>62</v>
      </c>
      <c r="C7" s="36"/>
      <c r="D7" s="36"/>
      <c r="E7" s="36" t="s">
        <v>40</v>
      </c>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COUNTA(Juin!$C7:$AG7)</f>
        <v>1</v>
      </c>
      <c r="AI7" s="35">
        <f ca="1">IFERROR(SUMPRODUCT(SUMIF(INDIRECT("liste"&amp;$B7),Juin!$C7:$AG7,INDIRECT("cout"&amp;$B7))),"")</f>
        <v>9</v>
      </c>
    </row>
    <row r="8" spans="1:37" ht="30" customHeight="1">
      <c r="A8" s="30"/>
      <c r="B8" s="31" t="s">
        <v>63</v>
      </c>
      <c r="C8" s="32"/>
      <c r="D8" s="32"/>
      <c r="E8" s="32"/>
      <c r="F8" s="32"/>
      <c r="G8" s="32"/>
      <c r="H8" s="32" t="s">
        <v>71</v>
      </c>
      <c r="I8" s="32"/>
      <c r="J8" s="32"/>
      <c r="K8" s="32"/>
      <c r="L8" s="32"/>
      <c r="M8" s="32"/>
      <c r="N8" s="32"/>
      <c r="O8" s="32"/>
      <c r="P8" s="32"/>
      <c r="Q8" s="32"/>
      <c r="R8" s="32"/>
      <c r="S8" s="32"/>
      <c r="T8" s="32"/>
      <c r="U8" s="32"/>
      <c r="V8" s="32"/>
      <c r="W8" s="32"/>
      <c r="X8" s="32"/>
      <c r="Y8" s="32"/>
      <c r="Z8" s="32"/>
      <c r="AA8" s="32"/>
      <c r="AB8" s="32"/>
      <c r="AC8" s="32"/>
      <c r="AD8" s="32"/>
      <c r="AE8" s="32"/>
      <c r="AF8" s="32"/>
      <c r="AG8" s="33"/>
      <c r="AH8" s="34">
        <f>COUNTA(Juin!$C8:$AG8)</f>
        <v>1</v>
      </c>
      <c r="AI8" s="35">
        <f ca="1">IFERROR(SUMPRODUCT(SUMIF(INDIRECT("liste"&amp;$B8),Juin!$C8:$AG8,INDIRECT("cout"&amp;$B8))),"")</f>
        <v>16</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COUNTA(Juin!$C9:$AG9)</f>
        <v>0</v>
      </c>
      <c r="AI9" s="35" t="str">
        <f ca="1">IFERROR(SUMPRODUCT(SUMIF(INDIRECT("liste"&amp;$B9),Juin!$C9:$AG9,INDIRECT("cout"&amp;$B9))),"")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COUNTA(Juin!$C10:$AG10)</f>
        <v>0</v>
      </c>
      <c r="AI10" s="35" t="str">
        <f ca="1">IFERROR(SUMPRODUCT(SUMIF(INDIRECT("liste"&amp;$B10),Juin!$C10:$AG10,INDIRECT("cout"&amp;$B10))),"")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COUNTA(Juin!$C11:$AG11)</f>
        <v>1</v>
      </c>
      <c r="AI11" s="35">
        <f ca="1">IFERROR(SUMPRODUCT(SUMIF(INDIRECT("liste"&amp;$B11),Juin!$C11:$AG11,INDIRECT("cout"&amp;$B11))),"")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COUNTA(Juin!$C12:$AG12)</f>
        <v>0</v>
      </c>
      <c r="AI12" s="35" t="str">
        <f ca="1">IFERROR(SUMPRODUCT(SUMIF(INDIRECT("liste"&amp;$B12),Juin!$C12:$AG12,INDIRECT("cout"&amp;$B12))),"")</f>
        <v/>
      </c>
    </row>
    <row r="13" spans="1:37" ht="30" customHeight="1">
      <c r="A13" s="38"/>
      <c r="B13" s="31" t="s">
        <v>110</v>
      </c>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COUNTA(Juin!$C13:$AG13)</f>
        <v>0</v>
      </c>
      <c r="AI13" s="35">
        <f ca="1">IFERROR(SUMPRODUCT(SUMIF(INDIRECT("liste"&amp;$B13),Juin!$C13:$AG13,INDIRECT("cout"&amp;$B13))),"")</f>
        <v>0</v>
      </c>
    </row>
    <row r="14" spans="1:37" ht="30" customHeight="1">
      <c r="A14" s="30"/>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COUNTA(Juin!$C14:$AG14)</f>
        <v>0</v>
      </c>
      <c r="AI14" s="35" t="str">
        <f ca="1">IFERROR(SUMPRODUCT(SUMIF(INDIRECT("liste"&amp;$B14),Juin!$C14:$AG14,INDIRECT("cout"&amp;$B14))),"")</f>
        <v/>
      </c>
    </row>
    <row r="15" spans="1:37" ht="30" customHeight="1">
      <c r="A15" s="30"/>
      <c r="B15" s="31"/>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COUNTA(Juin!$C15:$AG15)</f>
        <v>0</v>
      </c>
      <c r="AI15" s="35" t="str">
        <f ca="1">IFERROR(SUMPRODUCT(SUMIF(INDIRECT("liste"&amp;$B15),Juin!$C15:$AG15,INDIRECT("cout"&amp;$B15))),"")</f>
        <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COUNTA(Juin!$C16:$AG16)</f>
        <v>0</v>
      </c>
      <c r="AI16" s="35" t="str">
        <f ca="1">IFERROR(SUMPRODUCT(SUMIF(INDIRECT("liste"&amp;$B16),Juin!$C16:$AG16,INDIRECT("cout"&amp;$B16))),"")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COUNTA(Juin!$C17:$AG17)</f>
        <v>0</v>
      </c>
      <c r="AI17" s="35" t="str">
        <f ca="1">IFERROR(SUMPRODUCT(SUMIF(INDIRECT("liste"&amp;$B17),Juin!$C17:$AG17,INDIRECT("cout"&amp;$B17))),"")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COUNTA(Juin!$C18:$AG18)</f>
        <v>0</v>
      </c>
      <c r="AI18" s="35" t="str">
        <f ca="1">IFERROR(SUMPRODUCT(SUMIF(INDIRECT("liste"&amp;$B18),Juin!$C18:$AG18,INDIRECT("cout"&amp;$B18))),"")</f>
        <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COUNTA(Juin!$C19:$AG19)</f>
        <v>0</v>
      </c>
      <c r="AI19" s="35" t="str">
        <f ca="1">IFERROR(SUMPRODUCT(SUMIF(INDIRECT("liste"&amp;$B19),Juin!$C19:$AG19,INDIRECT("cout"&amp;$B19))),"")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COUNTA(Juin!$C20:$AG20)</f>
        <v>0</v>
      </c>
      <c r="AI20" s="35" t="str">
        <f ca="1">IFERROR(SUMPRODUCT(SUMIF(INDIRECT("liste"&amp;$B20),Juin!$C20:$AG20,INDIRECT("cout"&amp;$B20))),"")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COUNTA(Juin!$C21:$AG21)</f>
        <v>0</v>
      </c>
      <c r="AI21" s="35" t="str">
        <f ca="1">IFERROR(SUMPRODUCT(SUMIF(INDIRECT("liste"&amp;$B21),Juin!$C21:$AG21,INDIRECT("cout"&amp;$B21))),"")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COUNTA(Juin!$C22:$AG22)</f>
        <v>0</v>
      </c>
      <c r="AI22" s="35" t="str">
        <f ca="1">IFERROR(SUMPRODUCT(SUMIF(INDIRECT("liste"&amp;$B22),Juin!$C22:$AG22,INDIRECT("cout"&amp;$B22))),"")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COUNTA(Juin!$C23:$AG23)</f>
        <v>0</v>
      </c>
      <c r="AI23" s="35" t="str">
        <f ca="1">IFERROR(SUMPRODUCT(SUMIF(INDIRECT("liste"&amp;$B23),Juin!$C23:$AG23,INDIRECT("cout"&amp;$B23))),"")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COUNTA(Juin!$C24:$AG24)</f>
        <v>0</v>
      </c>
      <c r="AI24" s="35" t="str">
        <f ca="1">IFERROR(SUMPRODUCT(SUMIF(INDIRECT("liste"&amp;$B24),Juin!$C24:$AG24,INDIRECT("cout"&amp;$B24))),"")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COUNTA(Juin!$C25:$AG25)</f>
        <v>0</v>
      </c>
      <c r="AI25" s="35" t="str">
        <f ca="1">IFERROR(SUMPRODUCT(SUMIF(INDIRECT("liste"&amp;$B25),Juin!$C25:$AG25,INDIRECT("cout"&amp;$B25))),"")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COUNTA(Juin!$C26:$AG26)</f>
        <v>0</v>
      </c>
      <c r="AI26" s="35" t="str">
        <f ca="1">IFERROR(SUMPRODUCT(SUMIF(INDIRECT("liste"&amp;$B26),Juin!$C26:$AG26,INDIRECT("cout"&amp;$B26))),"")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COUNTA(Juin!$C27:$AG27)</f>
        <v>0</v>
      </c>
      <c r="AI27" s="35" t="str">
        <f ca="1">IFERROR(SUMPRODUCT(SUMIF(INDIRECT("liste"&amp;$B27),Juin!$C27:$AG27,INDIRECT("cout"&amp;$B27))),"")</f>
        <v/>
      </c>
    </row>
  </sheetData>
  <mergeCells count="1">
    <mergeCell ref="C3:AG3"/>
  </mergeCells>
  <conditionalFormatting sqref="C6:AG27">
    <cfRule type="expression" priority="51" stopIfTrue="1">
      <formula>C6=""</formula>
    </cfRule>
    <cfRule type="expression" dxfId="1243" priority="52" stopIfTrue="1">
      <formula>C6=CléPersonnalisée2</formula>
    </cfRule>
    <cfRule type="expression" dxfId="1242" priority="53" stopIfTrue="1">
      <formula>C6=CléPersonnalisée1</formula>
    </cfRule>
    <cfRule type="expression" dxfId="1241" priority="54" stopIfTrue="1">
      <formula>C6=CléMaladie</formula>
    </cfRule>
    <cfRule type="expression" dxfId="1240" priority="55" stopIfTrue="1">
      <formula>C6=CléPersonnel</formula>
    </cfRule>
    <cfRule type="expression" dxfId="1239" priority="56" stopIfTrue="1">
      <formula>C6=CléCongé</formula>
    </cfRule>
  </conditionalFormatting>
  <conditionalFormatting sqref="AH6:AH27">
    <cfRule type="dataBar" priority="57">
      <dataBar>
        <cfvo type="num" val="0"/>
        <cfvo type="num" val="31"/>
        <color theme="2" tint="-0.249977111117893"/>
      </dataBar>
      <extLst>
        <ext xmlns:x14="http://schemas.microsoft.com/office/spreadsheetml/2009/9/main" uri="{B025F937-C7B1-47D3-B67F-A62EFF666E3E}">
          <x14:id>{9019249C-8C30-4F84-989A-90FE3BE63109}</x14:id>
        </ext>
      </extLst>
    </cfRule>
  </conditionalFormatting>
  <conditionalFormatting sqref="AI6:AI27">
    <cfRule type="dataBar" priority="50">
      <dataBar>
        <cfvo type="num" val="0"/>
        <cfvo type="num" val="31"/>
        <color theme="2" tint="-0.249977111117893"/>
      </dataBar>
      <extLst>
        <ext xmlns:x14="http://schemas.microsoft.com/office/spreadsheetml/2009/9/main" uri="{B025F937-C7B1-47D3-B67F-A62EFF666E3E}">
          <x14:id>{CD1497EA-E05A-400B-94F4-CF8D837BDDDF}</x14:id>
        </ext>
      </extLst>
    </cfRule>
  </conditionalFormatting>
  <conditionalFormatting sqref="C6:AG6">
    <cfRule type="expression" dxfId="1238" priority="48">
      <formula>AND($B6="chat")</formula>
    </cfRule>
    <cfRule type="expression" dxfId="1237" priority="49">
      <formula>AND($B6="chien")</formula>
    </cfRule>
  </conditionalFormatting>
  <conditionalFormatting sqref="C7:AG27">
    <cfRule type="expression" dxfId="1236" priority="46">
      <formula>AND($B7="chat")</formula>
    </cfRule>
    <cfRule type="expression" dxfId="1235" priority="47">
      <formula>AND($B7="chien")</formula>
    </cfRule>
  </conditionalFormatting>
  <conditionalFormatting sqref="C6:AG27">
    <cfRule type="expression" priority="40" stopIfTrue="1">
      <formula>C6=""</formula>
    </cfRule>
    <cfRule type="expression" dxfId="982" priority="41" stopIfTrue="1">
      <formula>C6=CléPersonnalisée2</formula>
    </cfRule>
    <cfRule type="expression" dxfId="981" priority="42" stopIfTrue="1">
      <formula>C6=CléPersonnalisée1</formula>
    </cfRule>
    <cfRule type="expression" dxfId="980" priority="43" stopIfTrue="1">
      <formula>C6=CléMaladie</formula>
    </cfRule>
    <cfRule type="expression" dxfId="979" priority="44" stopIfTrue="1">
      <formula>C6=CléPersonnel</formula>
    </cfRule>
    <cfRule type="expression" dxfId="978" priority="45" stopIfTrue="1">
      <formula>C6=CléCongé</formula>
    </cfRule>
  </conditionalFormatting>
  <conditionalFormatting sqref="C6:AG6">
    <cfRule type="expression" dxfId="972" priority="38">
      <formula>AND($B6="chat")</formula>
    </cfRule>
    <cfRule type="expression" dxfId="971" priority="39">
      <formula>AND($B6="chien")</formula>
    </cfRule>
  </conditionalFormatting>
  <conditionalFormatting sqref="C7:AG27">
    <cfRule type="expression" dxfId="968" priority="36">
      <formula>AND($B7="chat")</formula>
    </cfRule>
    <cfRule type="expression" dxfId="967" priority="37">
      <formula>AND($B7="chien")</formula>
    </cfRule>
  </conditionalFormatting>
  <conditionalFormatting sqref="C6:AG27">
    <cfRule type="expression" priority="30" stopIfTrue="1">
      <formula>C6=""</formula>
    </cfRule>
    <cfRule type="expression" dxfId="964" priority="31" stopIfTrue="1">
      <formula>C6=CléPersonnalisée2</formula>
    </cfRule>
    <cfRule type="expression" dxfId="963" priority="32" stopIfTrue="1">
      <formula>C6=CléPersonnalisée1</formula>
    </cfRule>
    <cfRule type="expression" dxfId="962" priority="33" stopIfTrue="1">
      <formula>C6=CléMaladie</formula>
    </cfRule>
    <cfRule type="expression" dxfId="961" priority="34" stopIfTrue="1">
      <formula>C6=CléPersonnel</formula>
    </cfRule>
    <cfRule type="expression" dxfId="960" priority="35" stopIfTrue="1">
      <formula>C6=CléCongé</formula>
    </cfRule>
  </conditionalFormatting>
  <conditionalFormatting sqref="C6:AG6">
    <cfRule type="expression" dxfId="954" priority="28">
      <formula>AND($B6="chat")</formula>
    </cfRule>
    <cfRule type="expression" dxfId="953" priority="29">
      <formula>AND($B6="chien")</formula>
    </cfRule>
  </conditionalFormatting>
  <conditionalFormatting sqref="C7:AG27">
    <cfRule type="expression" dxfId="950" priority="26">
      <formula>AND($B7="chat")</formula>
    </cfRule>
    <cfRule type="expression" dxfId="949" priority="27">
      <formula>AND($B7="chien")</formula>
    </cfRule>
  </conditionalFormatting>
  <conditionalFormatting sqref="C6:AG27">
    <cfRule type="expression" priority="20" stopIfTrue="1">
      <formula>C6=""</formula>
    </cfRule>
    <cfRule type="expression" dxfId="946" priority="21" stopIfTrue="1">
      <formula>C6=CléPersonnalisée2</formula>
    </cfRule>
    <cfRule type="expression" dxfId="945" priority="22" stopIfTrue="1">
      <formula>C6=CléPersonnalisée1</formula>
    </cfRule>
    <cfRule type="expression" dxfId="944" priority="23" stopIfTrue="1">
      <formula>C6=CléMaladie</formula>
    </cfRule>
    <cfRule type="expression" dxfId="943" priority="24" stopIfTrue="1">
      <formula>C6=CléPersonnel</formula>
    </cfRule>
    <cfRule type="expression" dxfId="942" priority="25" stopIfTrue="1">
      <formula>C6=CléCongé</formula>
    </cfRule>
  </conditionalFormatting>
  <conditionalFormatting sqref="C6:AG6">
    <cfRule type="expression" dxfId="936" priority="18">
      <formula>AND($B6="chat")</formula>
    </cfRule>
    <cfRule type="expression" dxfId="935" priority="19">
      <formula>AND($B6="chien")</formula>
    </cfRule>
  </conditionalFormatting>
  <conditionalFormatting sqref="C7:AG27">
    <cfRule type="expression" dxfId="932" priority="16">
      <formula>AND($B7="chat")</formula>
    </cfRule>
    <cfRule type="expression" dxfId="931" priority="17">
      <formula>AND($B7="chien")</formula>
    </cfRule>
  </conditionalFormatting>
  <conditionalFormatting sqref="C6:AG27">
    <cfRule type="expression" priority="10" stopIfTrue="1">
      <formula>C6=""</formula>
    </cfRule>
    <cfRule type="expression" dxfId="928" priority="11" stopIfTrue="1">
      <formula>C6=CléPersonnalisée2</formula>
    </cfRule>
    <cfRule type="expression" dxfId="927" priority="12" stopIfTrue="1">
      <formula>C6=CléPersonnalisée1</formula>
    </cfRule>
    <cfRule type="expression" dxfId="926" priority="13" stopIfTrue="1">
      <formula>C6=CléMaladie</formula>
    </cfRule>
    <cfRule type="expression" dxfId="925" priority="14" stopIfTrue="1">
      <formula>C6=CléPersonnel</formula>
    </cfRule>
    <cfRule type="expression" dxfId="924" priority="15" stopIfTrue="1">
      <formula>C6=CléCongé</formula>
    </cfRule>
  </conditionalFormatting>
  <conditionalFormatting sqref="C6:AG6">
    <cfRule type="expression" dxfId="918" priority="8">
      <formula>AND($B6="chat")</formula>
    </cfRule>
    <cfRule type="expression" dxfId="917" priority="9">
      <formula>AND($B6="chien")</formula>
    </cfRule>
  </conditionalFormatting>
  <conditionalFormatting sqref="C7:AG27">
    <cfRule type="expression" dxfId="914" priority="6">
      <formula>AND($B7="chat")</formula>
    </cfRule>
    <cfRule type="expression" dxfId="913" priority="7">
      <formula>AND($B7="chien")</formula>
    </cfRule>
  </conditionalFormatting>
  <conditionalFormatting sqref="C6:AG27">
    <cfRule type="expression" dxfId="910" priority="5">
      <formula>AND($B6="nac")</formula>
    </cfRule>
  </conditionalFormatting>
  <conditionalFormatting sqref="C7:AG27">
    <cfRule type="expression" dxfId="908" priority="3">
      <formula>AND($B7="chat")</formula>
    </cfRule>
    <cfRule type="expression" dxfId="907" priority="4">
      <formula>AND($B7="chien")</formula>
    </cfRule>
  </conditionalFormatting>
  <conditionalFormatting sqref="C6:AG6">
    <cfRule type="expression" dxfId="904" priority="1">
      <formula>AND($B6="chat")</formula>
    </cfRule>
    <cfRule type="expression" dxfId="903"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9019249C-8C30-4F84-989A-90FE3BE63109}">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CD1497EA-E05A-400B-94F4-CF8D837BDDDF}">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7.xml><?xml version="1.0" encoding="utf-8"?>
<worksheet xmlns="http://schemas.openxmlformats.org/spreadsheetml/2006/main" xmlns:r="http://schemas.openxmlformats.org/officeDocument/2006/relationships">
  <sheetPr codeName="Feuil7"/>
  <dimension ref="A1:AK27"/>
  <sheetViews>
    <sheetView zoomScale="80" zoomScaleNormal="80" workbookViewId="0">
      <selection activeCell="A14" sqref="A14"/>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données!N8</f>
        <v>Juillet</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43647</v>
      </c>
      <c r="D4" s="25">
        <f>C4+1</f>
        <v>43648</v>
      </c>
      <c r="E4" s="25">
        <f t="shared" ref="E4:AG4" si="0">D4+1</f>
        <v>43649</v>
      </c>
      <c r="F4" s="25">
        <f t="shared" si="0"/>
        <v>43650</v>
      </c>
      <c r="G4" s="25">
        <f t="shared" si="0"/>
        <v>43651</v>
      </c>
      <c r="H4" s="25">
        <f t="shared" si="0"/>
        <v>43652</v>
      </c>
      <c r="I4" s="25">
        <f t="shared" si="0"/>
        <v>43653</v>
      </c>
      <c r="J4" s="25">
        <f t="shared" si="0"/>
        <v>43654</v>
      </c>
      <c r="K4" s="25">
        <f t="shared" si="0"/>
        <v>43655</v>
      </c>
      <c r="L4" s="25">
        <f t="shared" si="0"/>
        <v>43656</v>
      </c>
      <c r="M4" s="25">
        <f t="shared" si="0"/>
        <v>43657</v>
      </c>
      <c r="N4" s="25">
        <f t="shared" si="0"/>
        <v>43658</v>
      </c>
      <c r="O4" s="25">
        <f t="shared" si="0"/>
        <v>43659</v>
      </c>
      <c r="P4" s="25">
        <f t="shared" si="0"/>
        <v>43660</v>
      </c>
      <c r="Q4" s="25">
        <f t="shared" si="0"/>
        <v>43661</v>
      </c>
      <c r="R4" s="25">
        <f t="shared" si="0"/>
        <v>43662</v>
      </c>
      <c r="S4" s="25">
        <f t="shared" si="0"/>
        <v>43663</v>
      </c>
      <c r="T4" s="25">
        <f t="shared" si="0"/>
        <v>43664</v>
      </c>
      <c r="U4" s="25">
        <f t="shared" si="0"/>
        <v>43665</v>
      </c>
      <c r="V4" s="25">
        <f t="shared" si="0"/>
        <v>43666</v>
      </c>
      <c r="W4" s="25">
        <f t="shared" si="0"/>
        <v>43667</v>
      </c>
      <c r="X4" s="25">
        <f t="shared" si="0"/>
        <v>43668</v>
      </c>
      <c r="Y4" s="25">
        <f t="shared" si="0"/>
        <v>43669</v>
      </c>
      <c r="Z4" s="25">
        <f t="shared" si="0"/>
        <v>43670</v>
      </c>
      <c r="AA4" s="25">
        <f t="shared" si="0"/>
        <v>43671</v>
      </c>
      <c r="AB4" s="25">
        <f t="shared" si="0"/>
        <v>43672</v>
      </c>
      <c r="AC4" s="25">
        <f t="shared" si="0"/>
        <v>43673</v>
      </c>
      <c r="AD4" s="25">
        <f t="shared" si="0"/>
        <v>43674</v>
      </c>
      <c r="AE4" s="25">
        <f t="shared" si="0"/>
        <v>43675</v>
      </c>
      <c r="AF4" s="25">
        <f t="shared" si="0"/>
        <v>43676</v>
      </c>
      <c r="AG4" s="25">
        <f t="shared" si="0"/>
        <v>43677</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COUNTA(Juillet!$C6:$AG6)</f>
        <v>3</v>
      </c>
      <c r="AI6" s="35">
        <f ca="1">IFERROR(SUMPRODUCT(SUMIF(INDIRECT("liste"&amp;$B6),Juillet!$C6:$AG6,INDIRECT("cout"&amp;$B6))),"")</f>
        <v>27</v>
      </c>
    </row>
    <row r="7" spans="1:37" ht="30" customHeight="1">
      <c r="A7" s="30"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COUNTA(Juillet!$C7:$AG7)</f>
        <v>0</v>
      </c>
      <c r="AI7" s="35" t="str">
        <f ca="1">IFERROR(SUMPRODUCT(SUMIF(INDIRECT("liste"&amp;$B7),Juillet!$C7:$AG7,INDIRECT("cout"&amp;$B7))),"")</f>
        <v/>
      </c>
    </row>
    <row r="8" spans="1:37" ht="30" customHeight="1">
      <c r="A8" s="30"/>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COUNTA(Juillet!$C8:$AG8)</f>
        <v>0</v>
      </c>
      <c r="AI8" s="35" t="str">
        <f ca="1">IFERROR(SUMPRODUCT(SUMIF(INDIRECT("liste"&amp;$B8),Juillet!$C8:$AG8,INDIRECT("cout"&amp;$B8))),"")</f>
        <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COUNTA(Juillet!$C9:$AG9)</f>
        <v>0</v>
      </c>
      <c r="AI9" s="35" t="str">
        <f ca="1">IFERROR(SUMPRODUCT(SUMIF(INDIRECT("liste"&amp;$B9),Juillet!$C9:$AG9,INDIRECT("cout"&amp;$B9))),"")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COUNTA(Juillet!$C10:$AG10)</f>
        <v>0</v>
      </c>
      <c r="AI10" s="35" t="str">
        <f ca="1">IFERROR(SUMPRODUCT(SUMIF(INDIRECT("liste"&amp;$B10),Juillet!$C10:$AG10,INDIRECT("cout"&amp;$B10))),"")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COUNTA(Juillet!$C11:$AG11)</f>
        <v>1</v>
      </c>
      <c r="AI11" s="35">
        <f ca="1">IFERROR(SUMPRODUCT(SUMIF(INDIRECT("liste"&amp;$B11),Juillet!$C11:$AG11,INDIRECT("cout"&amp;$B11))),"")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COUNTA(Juillet!$C12:$AG12)</f>
        <v>0</v>
      </c>
      <c r="AI12" s="35" t="str">
        <f ca="1">IFERROR(SUMPRODUCT(SUMIF(INDIRECT("liste"&amp;$B12),Juillet!$C12:$AG12,INDIRECT("cout"&amp;$B12))),"")</f>
        <v/>
      </c>
    </row>
    <row r="13" spans="1:37" ht="30" customHeight="1">
      <c r="A13" s="38"/>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COUNTA(Juillet!$C13:$AG13)</f>
        <v>0</v>
      </c>
      <c r="AI13" s="35" t="str">
        <f ca="1">IFERROR(SUMPRODUCT(SUMIF(INDIRECT("liste"&amp;$B13),Juillet!$C13:$AG13,INDIRECT("cout"&amp;$B13))),"")</f>
        <v/>
      </c>
    </row>
    <row r="14" spans="1:37" ht="30" customHeight="1">
      <c r="A14" s="30"/>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COUNTA(Juillet!$C14:$AG14)</f>
        <v>0</v>
      </c>
      <c r="AI14" s="35" t="str">
        <f ca="1">IFERROR(SUMPRODUCT(SUMIF(INDIRECT("liste"&amp;$B14),Juillet!$C14:$AG14,INDIRECT("cout"&amp;$B14))),"")</f>
        <v/>
      </c>
    </row>
    <row r="15" spans="1:37" ht="30" customHeight="1">
      <c r="A15" s="30"/>
      <c r="B15" s="31"/>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COUNTA(Juillet!$C15:$AG15)</f>
        <v>0</v>
      </c>
      <c r="AI15" s="35" t="str">
        <f ca="1">IFERROR(SUMPRODUCT(SUMIF(INDIRECT("liste"&amp;$B15),Juillet!$C15:$AG15,INDIRECT("cout"&amp;$B15))),"")</f>
        <v/>
      </c>
    </row>
    <row r="16" spans="1:37" ht="30" customHeight="1">
      <c r="A16" s="30"/>
      <c r="B16" s="31" t="s">
        <v>110</v>
      </c>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COUNTA(Juillet!$C16:$AG16)</f>
        <v>0</v>
      </c>
      <c r="AI16" s="35">
        <f ca="1">IFERROR(SUMPRODUCT(SUMIF(INDIRECT("liste"&amp;$B16),Juillet!$C16:$AG16,INDIRECT("cout"&amp;$B16))),"")</f>
        <v>0</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COUNTA(Juillet!$C17:$AG17)</f>
        <v>0</v>
      </c>
      <c r="AI17" s="35" t="str">
        <f ca="1">IFERROR(SUMPRODUCT(SUMIF(INDIRECT("liste"&amp;$B17),Juillet!$C17:$AG17,INDIRECT("cout"&amp;$B17))),"")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COUNTA(Juillet!$C18:$AG18)</f>
        <v>0</v>
      </c>
      <c r="AI18" s="35" t="str">
        <f ca="1">IFERROR(SUMPRODUCT(SUMIF(INDIRECT("liste"&amp;$B18),Juillet!$C18:$AG18,INDIRECT("cout"&amp;$B18))),"")</f>
        <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COUNTA(Juillet!$C19:$AG19)</f>
        <v>0</v>
      </c>
      <c r="AI19" s="35" t="str">
        <f ca="1">IFERROR(SUMPRODUCT(SUMIF(INDIRECT("liste"&amp;$B19),Juillet!$C19:$AG19,INDIRECT("cout"&amp;$B19))),"")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COUNTA(Juillet!$C20:$AG20)</f>
        <v>0</v>
      </c>
      <c r="AI20" s="35" t="str">
        <f ca="1">IFERROR(SUMPRODUCT(SUMIF(INDIRECT("liste"&amp;$B20),Juillet!$C20:$AG20,INDIRECT("cout"&amp;$B20))),"")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COUNTA(Juillet!$C21:$AG21)</f>
        <v>0</v>
      </c>
      <c r="AI21" s="35" t="str">
        <f ca="1">IFERROR(SUMPRODUCT(SUMIF(INDIRECT("liste"&amp;$B21),Juillet!$C21:$AG21,INDIRECT("cout"&amp;$B21))),"")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COUNTA(Juillet!$C22:$AG22)</f>
        <v>0</v>
      </c>
      <c r="AI22" s="35" t="str">
        <f ca="1">IFERROR(SUMPRODUCT(SUMIF(INDIRECT("liste"&amp;$B22),Juillet!$C22:$AG22,INDIRECT("cout"&amp;$B22))),"")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COUNTA(Juillet!$C23:$AG23)</f>
        <v>0</v>
      </c>
      <c r="AI23" s="35" t="str">
        <f ca="1">IFERROR(SUMPRODUCT(SUMIF(INDIRECT("liste"&amp;$B23),Juillet!$C23:$AG23,INDIRECT("cout"&amp;$B23))),"")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COUNTA(Juillet!$C24:$AG24)</f>
        <v>0</v>
      </c>
      <c r="AI24" s="35" t="str">
        <f ca="1">IFERROR(SUMPRODUCT(SUMIF(INDIRECT("liste"&amp;$B24),Juillet!$C24:$AG24,INDIRECT("cout"&amp;$B24))),"")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COUNTA(Juillet!$C25:$AG25)</f>
        <v>0</v>
      </c>
      <c r="AI25" s="35" t="str">
        <f ca="1">IFERROR(SUMPRODUCT(SUMIF(INDIRECT("liste"&amp;$B25),Juillet!$C25:$AG25,INDIRECT("cout"&amp;$B25))),"")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COUNTA(Juillet!$C26:$AG26)</f>
        <v>0</v>
      </c>
      <c r="AI26" s="35" t="str">
        <f ca="1">IFERROR(SUMPRODUCT(SUMIF(INDIRECT("liste"&amp;$B26),Juillet!$C26:$AG26,INDIRECT("cout"&amp;$B26))),"")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COUNTA(Juillet!$C27:$AG27)</f>
        <v>0</v>
      </c>
      <c r="AI27" s="35" t="str">
        <f ca="1">IFERROR(SUMPRODUCT(SUMIF(INDIRECT("liste"&amp;$B27),Juillet!$C27:$AG27,INDIRECT("cout"&amp;$B27))),"")</f>
        <v/>
      </c>
    </row>
  </sheetData>
  <mergeCells count="1">
    <mergeCell ref="C3:AG3"/>
  </mergeCells>
  <conditionalFormatting sqref="C6:AG27">
    <cfRule type="expression" priority="61" stopIfTrue="1">
      <formula>C6=""</formula>
    </cfRule>
    <cfRule type="expression" dxfId="1234" priority="62" stopIfTrue="1">
      <formula>C6=CléPersonnalisée2</formula>
    </cfRule>
    <cfRule type="expression" dxfId="1233" priority="63" stopIfTrue="1">
      <formula>C6=CléPersonnalisée1</formula>
    </cfRule>
    <cfRule type="expression" dxfId="1232" priority="64" stopIfTrue="1">
      <formula>C6=CléMaladie</formula>
    </cfRule>
    <cfRule type="expression" dxfId="1231" priority="65" stopIfTrue="1">
      <formula>C6=CléPersonnel</formula>
    </cfRule>
    <cfRule type="expression" dxfId="1230" priority="66" stopIfTrue="1">
      <formula>C6=CléCongé</formula>
    </cfRule>
  </conditionalFormatting>
  <conditionalFormatting sqref="AH6:AH27">
    <cfRule type="dataBar" priority="67">
      <dataBar>
        <cfvo type="num" val="0"/>
        <cfvo type="num" val="31"/>
        <color theme="2" tint="-0.249977111117893"/>
      </dataBar>
      <extLst>
        <ext xmlns:x14="http://schemas.microsoft.com/office/spreadsheetml/2009/9/main" uri="{B025F937-C7B1-47D3-B67F-A62EFF666E3E}">
          <x14:id>{A9EA7481-30BA-438D-8585-A6227FD5E48D}</x14:id>
        </ext>
      </extLst>
    </cfRule>
  </conditionalFormatting>
  <conditionalFormatting sqref="AI6:AI27">
    <cfRule type="dataBar" priority="60">
      <dataBar>
        <cfvo type="num" val="0"/>
        <cfvo type="num" val="31"/>
        <color theme="2" tint="-0.249977111117893"/>
      </dataBar>
      <extLst>
        <ext xmlns:x14="http://schemas.microsoft.com/office/spreadsheetml/2009/9/main" uri="{B025F937-C7B1-47D3-B67F-A62EFF666E3E}">
          <x14:id>{A74C8148-3434-4400-921A-0972662FF19B}</x14:id>
        </ext>
      </extLst>
    </cfRule>
  </conditionalFormatting>
  <conditionalFormatting sqref="C6:AG6">
    <cfRule type="expression" dxfId="1229" priority="58">
      <formula>AND($B6="chat")</formula>
    </cfRule>
    <cfRule type="expression" dxfId="1228" priority="59">
      <formula>AND($B6="chien")</formula>
    </cfRule>
  </conditionalFormatting>
  <conditionalFormatting sqref="C7:AG27">
    <cfRule type="expression" dxfId="1227" priority="56">
      <formula>AND($B7="chat")</formula>
    </cfRule>
    <cfRule type="expression" dxfId="1226" priority="57">
      <formula>AND($B7="chien")</formula>
    </cfRule>
  </conditionalFormatting>
  <conditionalFormatting sqref="C6:AG27">
    <cfRule type="expression" priority="50" stopIfTrue="1">
      <formula>C6=""</formula>
    </cfRule>
    <cfRule type="expression" dxfId="900" priority="51" stopIfTrue="1">
      <formula>C6=CléPersonnalisée2</formula>
    </cfRule>
    <cfRule type="expression" dxfId="899" priority="52" stopIfTrue="1">
      <formula>C6=CléPersonnalisée1</formula>
    </cfRule>
    <cfRule type="expression" dxfId="898" priority="53" stopIfTrue="1">
      <formula>C6=CléMaladie</formula>
    </cfRule>
    <cfRule type="expression" dxfId="897" priority="54" stopIfTrue="1">
      <formula>C6=CléPersonnel</formula>
    </cfRule>
    <cfRule type="expression" dxfId="896" priority="55" stopIfTrue="1">
      <formula>C6=CléCongé</formula>
    </cfRule>
  </conditionalFormatting>
  <conditionalFormatting sqref="C6:AG6">
    <cfRule type="expression" dxfId="890" priority="48">
      <formula>AND($B6="chat")</formula>
    </cfRule>
    <cfRule type="expression" dxfId="889" priority="49">
      <formula>AND($B6="chien")</formula>
    </cfRule>
  </conditionalFormatting>
  <conditionalFormatting sqref="C7:AG27">
    <cfRule type="expression" dxfId="886" priority="46">
      <formula>AND($B7="chat")</formula>
    </cfRule>
    <cfRule type="expression" dxfId="885" priority="47">
      <formula>AND($B7="chien")</formula>
    </cfRule>
  </conditionalFormatting>
  <conditionalFormatting sqref="C6:AG27">
    <cfRule type="expression" priority="40" stopIfTrue="1">
      <formula>C6=""</formula>
    </cfRule>
    <cfRule type="expression" dxfId="882" priority="41" stopIfTrue="1">
      <formula>C6=CléPersonnalisée2</formula>
    </cfRule>
    <cfRule type="expression" dxfId="881" priority="42" stopIfTrue="1">
      <formula>C6=CléPersonnalisée1</formula>
    </cfRule>
    <cfRule type="expression" dxfId="880" priority="43" stopIfTrue="1">
      <formula>C6=CléMaladie</formula>
    </cfRule>
    <cfRule type="expression" dxfId="879" priority="44" stopIfTrue="1">
      <formula>C6=CléPersonnel</formula>
    </cfRule>
    <cfRule type="expression" dxfId="878" priority="45" stopIfTrue="1">
      <formula>C6=CléCongé</formula>
    </cfRule>
  </conditionalFormatting>
  <conditionalFormatting sqref="C6:AG6">
    <cfRule type="expression" dxfId="872" priority="38">
      <formula>AND($B6="chat")</formula>
    </cfRule>
    <cfRule type="expression" dxfId="871" priority="39">
      <formula>AND($B6="chien")</formula>
    </cfRule>
  </conditionalFormatting>
  <conditionalFormatting sqref="C7:AG27">
    <cfRule type="expression" dxfId="868" priority="36">
      <formula>AND($B7="chat")</formula>
    </cfRule>
    <cfRule type="expression" dxfId="867" priority="37">
      <formula>AND($B7="chien")</formula>
    </cfRule>
  </conditionalFormatting>
  <conditionalFormatting sqref="C6:AG27">
    <cfRule type="expression" priority="30" stopIfTrue="1">
      <formula>C6=""</formula>
    </cfRule>
    <cfRule type="expression" dxfId="864" priority="31" stopIfTrue="1">
      <formula>C6=CléPersonnalisée2</formula>
    </cfRule>
    <cfRule type="expression" dxfId="863" priority="32" stopIfTrue="1">
      <formula>C6=CléPersonnalisée1</formula>
    </cfRule>
    <cfRule type="expression" dxfId="862" priority="33" stopIfTrue="1">
      <formula>C6=CléMaladie</formula>
    </cfRule>
    <cfRule type="expression" dxfId="861" priority="34" stopIfTrue="1">
      <formula>C6=CléPersonnel</formula>
    </cfRule>
    <cfRule type="expression" dxfId="860" priority="35" stopIfTrue="1">
      <formula>C6=CléCongé</formula>
    </cfRule>
  </conditionalFormatting>
  <conditionalFormatting sqref="C6:AG6">
    <cfRule type="expression" dxfId="854" priority="28">
      <formula>AND($B6="chat")</formula>
    </cfRule>
    <cfRule type="expression" dxfId="853" priority="29">
      <formula>AND($B6="chien")</formula>
    </cfRule>
  </conditionalFormatting>
  <conditionalFormatting sqref="C7:AG27">
    <cfRule type="expression" dxfId="850" priority="26">
      <formula>AND($B7="chat")</formula>
    </cfRule>
    <cfRule type="expression" dxfId="849" priority="27">
      <formula>AND($B7="chien")</formula>
    </cfRule>
  </conditionalFormatting>
  <conditionalFormatting sqref="C6:AG27">
    <cfRule type="expression" priority="20" stopIfTrue="1">
      <formula>C6=""</formula>
    </cfRule>
    <cfRule type="expression" dxfId="846" priority="21" stopIfTrue="1">
      <formula>C6=CléPersonnalisée2</formula>
    </cfRule>
    <cfRule type="expression" dxfId="845" priority="22" stopIfTrue="1">
      <formula>C6=CléPersonnalisée1</formula>
    </cfRule>
    <cfRule type="expression" dxfId="844" priority="23" stopIfTrue="1">
      <formula>C6=CléMaladie</formula>
    </cfRule>
    <cfRule type="expression" dxfId="843" priority="24" stopIfTrue="1">
      <formula>C6=CléPersonnel</formula>
    </cfRule>
    <cfRule type="expression" dxfId="842" priority="25" stopIfTrue="1">
      <formula>C6=CléCongé</formula>
    </cfRule>
  </conditionalFormatting>
  <conditionalFormatting sqref="C6:AG6">
    <cfRule type="expression" dxfId="836" priority="18">
      <formula>AND($B6="chat")</formula>
    </cfRule>
    <cfRule type="expression" dxfId="835" priority="19">
      <formula>AND($B6="chien")</formula>
    </cfRule>
  </conditionalFormatting>
  <conditionalFormatting sqref="C7:AG27">
    <cfRule type="expression" dxfId="832" priority="16">
      <formula>AND($B7="chat")</formula>
    </cfRule>
    <cfRule type="expression" dxfId="831" priority="17">
      <formula>AND($B7="chien")</formula>
    </cfRule>
  </conditionalFormatting>
  <conditionalFormatting sqref="C6:AG27">
    <cfRule type="expression" priority="10" stopIfTrue="1">
      <formula>C6=""</formula>
    </cfRule>
    <cfRule type="expression" dxfId="828" priority="11" stopIfTrue="1">
      <formula>C6=CléPersonnalisée2</formula>
    </cfRule>
    <cfRule type="expression" dxfId="827" priority="12" stopIfTrue="1">
      <formula>C6=CléPersonnalisée1</formula>
    </cfRule>
    <cfRule type="expression" dxfId="826" priority="13" stopIfTrue="1">
      <formula>C6=CléMaladie</formula>
    </cfRule>
    <cfRule type="expression" dxfId="825" priority="14" stopIfTrue="1">
      <formula>C6=CléPersonnel</formula>
    </cfRule>
    <cfRule type="expression" dxfId="824" priority="15" stopIfTrue="1">
      <formula>C6=CléCongé</formula>
    </cfRule>
  </conditionalFormatting>
  <conditionalFormatting sqref="C6:AG6">
    <cfRule type="expression" dxfId="818" priority="8">
      <formula>AND($B6="chat")</formula>
    </cfRule>
    <cfRule type="expression" dxfId="817" priority="9">
      <formula>AND($B6="chien")</formula>
    </cfRule>
  </conditionalFormatting>
  <conditionalFormatting sqref="C7:AG27">
    <cfRule type="expression" dxfId="814" priority="6">
      <formula>AND($B7="chat")</formula>
    </cfRule>
    <cfRule type="expression" dxfId="813" priority="7">
      <formula>AND($B7="chien")</formula>
    </cfRule>
  </conditionalFormatting>
  <conditionalFormatting sqref="C6:AG27">
    <cfRule type="expression" dxfId="810" priority="5">
      <formula>AND($B6="nac")</formula>
    </cfRule>
  </conditionalFormatting>
  <conditionalFormatting sqref="C7:AG27">
    <cfRule type="expression" dxfId="808" priority="3">
      <formula>AND($B7="chat")</formula>
    </cfRule>
    <cfRule type="expression" dxfId="807" priority="4">
      <formula>AND($B7="chien")</formula>
    </cfRule>
  </conditionalFormatting>
  <conditionalFormatting sqref="C6:AG6">
    <cfRule type="expression" dxfId="804" priority="1">
      <formula>AND($B6="chat")</formula>
    </cfRule>
    <cfRule type="expression" dxfId="803"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A9EA7481-30BA-438D-8585-A6227FD5E48D}">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A74C8148-3434-4400-921A-0972662FF19B}">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8.xml><?xml version="1.0" encoding="utf-8"?>
<worksheet xmlns="http://schemas.openxmlformats.org/spreadsheetml/2006/main" xmlns:r="http://schemas.openxmlformats.org/officeDocument/2006/relationships">
  <sheetPr codeName="Feuil8"/>
  <dimension ref="A1:AK27"/>
  <sheetViews>
    <sheetView topLeftCell="A4" zoomScale="70" zoomScaleNormal="70" workbookViewId="0">
      <selection activeCell="K18" sqref="K18"/>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données!N9</f>
        <v>Août</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43678</v>
      </c>
      <c r="D4" s="25">
        <f>C4+1</f>
        <v>43679</v>
      </c>
      <c r="E4" s="25">
        <f t="shared" ref="E4:AG4" si="0">D4+1</f>
        <v>43680</v>
      </c>
      <c r="F4" s="25">
        <f t="shared" si="0"/>
        <v>43681</v>
      </c>
      <c r="G4" s="25">
        <f t="shared" si="0"/>
        <v>43682</v>
      </c>
      <c r="H4" s="25">
        <f t="shared" si="0"/>
        <v>43683</v>
      </c>
      <c r="I4" s="25">
        <f t="shared" si="0"/>
        <v>43684</v>
      </c>
      <c r="J4" s="25">
        <f t="shared" si="0"/>
        <v>43685</v>
      </c>
      <c r="K4" s="25">
        <f t="shared" si="0"/>
        <v>43686</v>
      </c>
      <c r="L4" s="25">
        <f t="shared" si="0"/>
        <v>43687</v>
      </c>
      <c r="M4" s="25">
        <f t="shared" si="0"/>
        <v>43688</v>
      </c>
      <c r="N4" s="25">
        <f t="shared" si="0"/>
        <v>43689</v>
      </c>
      <c r="O4" s="25">
        <f t="shared" si="0"/>
        <v>43690</v>
      </c>
      <c r="P4" s="25">
        <f t="shared" si="0"/>
        <v>43691</v>
      </c>
      <c r="Q4" s="25">
        <f t="shared" si="0"/>
        <v>43692</v>
      </c>
      <c r="R4" s="25">
        <f t="shared" si="0"/>
        <v>43693</v>
      </c>
      <c r="S4" s="25">
        <f t="shared" si="0"/>
        <v>43694</v>
      </c>
      <c r="T4" s="25">
        <f t="shared" si="0"/>
        <v>43695</v>
      </c>
      <c r="U4" s="25">
        <f t="shared" si="0"/>
        <v>43696</v>
      </c>
      <c r="V4" s="25">
        <f t="shared" si="0"/>
        <v>43697</v>
      </c>
      <c r="W4" s="25">
        <f t="shared" si="0"/>
        <v>43698</v>
      </c>
      <c r="X4" s="25">
        <f t="shared" si="0"/>
        <v>43699</v>
      </c>
      <c r="Y4" s="25">
        <f t="shared" si="0"/>
        <v>43700</v>
      </c>
      <c r="Z4" s="25">
        <f t="shared" si="0"/>
        <v>43701</v>
      </c>
      <c r="AA4" s="25">
        <f t="shared" si="0"/>
        <v>43702</v>
      </c>
      <c r="AB4" s="25">
        <f t="shared" si="0"/>
        <v>43703</v>
      </c>
      <c r="AC4" s="25">
        <f t="shared" si="0"/>
        <v>43704</v>
      </c>
      <c r="AD4" s="25">
        <f t="shared" si="0"/>
        <v>43705</v>
      </c>
      <c r="AE4" s="25">
        <f t="shared" si="0"/>
        <v>43706</v>
      </c>
      <c r="AF4" s="25">
        <f t="shared" si="0"/>
        <v>43707</v>
      </c>
      <c r="AG4" s="25">
        <f t="shared" si="0"/>
        <v>43708</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COUNTA(Août!$C6:$AG6)</f>
        <v>3</v>
      </c>
      <c r="AI6" s="35">
        <f ca="1">IFERROR(SUMPRODUCT(SUMIF(INDIRECT("liste"&amp;$B6),Août!$C6:$AG6,INDIRECT("cout"&amp;$B6))),"")</f>
        <v>27</v>
      </c>
    </row>
    <row r="7" spans="1:37" ht="30" customHeight="1">
      <c r="A7" s="30"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COUNTA(Août!$C7:$AG7)</f>
        <v>0</v>
      </c>
      <c r="AI7" s="35" t="str">
        <f ca="1">IFERROR(SUMPRODUCT(SUMIF(INDIRECT("liste"&amp;$B7),Août!$C7:$AG7,INDIRECT("cout"&amp;$B7))),"")</f>
        <v/>
      </c>
    </row>
    <row r="8" spans="1:37" ht="30" customHeight="1">
      <c r="A8" s="30"/>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COUNTA(Août!$C8:$AG8)</f>
        <v>0</v>
      </c>
      <c r="AI8" s="35" t="str">
        <f ca="1">IFERROR(SUMPRODUCT(SUMIF(INDIRECT("liste"&amp;$B8),Août!$C8:$AG8,INDIRECT("cout"&amp;$B8))),"")</f>
        <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COUNTA(Août!$C9:$AG9)</f>
        <v>0</v>
      </c>
      <c r="AI9" s="35" t="str">
        <f ca="1">IFERROR(SUMPRODUCT(SUMIF(INDIRECT("liste"&amp;$B9),Août!$C9:$AG9,INDIRECT("cout"&amp;$B9))),"")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COUNTA(Août!$C10:$AG10)</f>
        <v>0</v>
      </c>
      <c r="AI10" s="35" t="str">
        <f ca="1">IFERROR(SUMPRODUCT(SUMIF(INDIRECT("liste"&amp;$B10),Août!$C10:$AG10,INDIRECT("cout"&amp;$B10))),"")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COUNTA(Août!$C11:$AG11)</f>
        <v>1</v>
      </c>
      <c r="AI11" s="35">
        <f ca="1">IFERROR(SUMPRODUCT(SUMIF(INDIRECT("liste"&amp;$B11),Août!$C11:$AG11,INDIRECT("cout"&amp;$B11))),"")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COUNTA(Août!$C12:$AG12)</f>
        <v>0</v>
      </c>
      <c r="AI12" s="35" t="str">
        <f ca="1">IFERROR(SUMPRODUCT(SUMIF(INDIRECT("liste"&amp;$B12),Août!$C12:$AG12,INDIRECT("cout"&amp;$B12))),"")</f>
        <v/>
      </c>
    </row>
    <row r="13" spans="1:37" ht="30" customHeight="1">
      <c r="A13" s="38"/>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COUNTA(Août!$C13:$AG13)</f>
        <v>0</v>
      </c>
      <c r="AI13" s="35" t="str">
        <f ca="1">IFERROR(SUMPRODUCT(SUMIF(INDIRECT("liste"&amp;$B13),Août!$C13:$AG13,INDIRECT("cout"&amp;$B13))),"")</f>
        <v/>
      </c>
    </row>
    <row r="14" spans="1:37" ht="30" customHeight="1">
      <c r="A14" s="30"/>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COUNTA(Août!$C14:$AG14)</f>
        <v>0</v>
      </c>
      <c r="AI14" s="35" t="str">
        <f ca="1">IFERROR(SUMPRODUCT(SUMIF(INDIRECT("liste"&amp;$B14),Août!$C14:$AG14,INDIRECT("cout"&amp;$B14))),"")</f>
        <v/>
      </c>
    </row>
    <row r="15" spans="1:37" ht="30" customHeight="1">
      <c r="A15" s="30"/>
      <c r="B15" s="31"/>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COUNTA(Août!$C15:$AG15)</f>
        <v>0</v>
      </c>
      <c r="AI15" s="35" t="str">
        <f ca="1">IFERROR(SUMPRODUCT(SUMIF(INDIRECT("liste"&amp;$B15),Août!$C15:$AG15,INDIRECT("cout"&amp;$B15))),"")</f>
        <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COUNTA(Août!$C16:$AG16)</f>
        <v>0</v>
      </c>
      <c r="AI16" s="35" t="str">
        <f ca="1">IFERROR(SUMPRODUCT(SUMIF(INDIRECT("liste"&amp;$B16),Août!$C16:$AG16,INDIRECT("cout"&amp;$B16))),"")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COUNTA(Août!$C17:$AG17)</f>
        <v>0</v>
      </c>
      <c r="AI17" s="35" t="str">
        <f ca="1">IFERROR(SUMPRODUCT(SUMIF(INDIRECT("liste"&amp;$B17),Août!$C17:$AG17,INDIRECT("cout"&amp;$B17))),"")</f>
        <v/>
      </c>
    </row>
    <row r="18" spans="1:35" ht="30" customHeight="1">
      <c r="A18" s="30"/>
      <c r="B18" s="31" t="s">
        <v>110</v>
      </c>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COUNTA(Août!$C18:$AG18)</f>
        <v>0</v>
      </c>
      <c r="AI18" s="35">
        <f ca="1">IFERROR(SUMPRODUCT(SUMIF(INDIRECT("liste"&amp;$B18),Août!$C18:$AG18,INDIRECT("cout"&amp;$B18))),"")</f>
        <v>0</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COUNTA(Août!$C19:$AG19)</f>
        <v>0</v>
      </c>
      <c r="AI19" s="35" t="str">
        <f ca="1">IFERROR(SUMPRODUCT(SUMIF(INDIRECT("liste"&amp;$B19),Août!$C19:$AG19,INDIRECT("cout"&amp;$B19))),"")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COUNTA(Août!$C20:$AG20)</f>
        <v>0</v>
      </c>
      <c r="AI20" s="35" t="str">
        <f ca="1">IFERROR(SUMPRODUCT(SUMIF(INDIRECT("liste"&amp;$B20),Août!$C20:$AG20,INDIRECT("cout"&amp;$B20))),"")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COUNTA(Août!$C21:$AG21)</f>
        <v>0</v>
      </c>
      <c r="AI21" s="35" t="str">
        <f ca="1">IFERROR(SUMPRODUCT(SUMIF(INDIRECT("liste"&amp;$B21),Août!$C21:$AG21,INDIRECT("cout"&amp;$B21))),"")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COUNTA(Août!$C22:$AG22)</f>
        <v>0</v>
      </c>
      <c r="AI22" s="35" t="str">
        <f ca="1">IFERROR(SUMPRODUCT(SUMIF(INDIRECT("liste"&amp;$B22),Août!$C22:$AG22,INDIRECT("cout"&amp;$B22))),"")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COUNTA(Août!$C23:$AG23)</f>
        <v>0</v>
      </c>
      <c r="AI23" s="35" t="str">
        <f ca="1">IFERROR(SUMPRODUCT(SUMIF(INDIRECT("liste"&amp;$B23),Août!$C23:$AG23,INDIRECT("cout"&amp;$B23))),"")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COUNTA(Août!$C24:$AG24)</f>
        <v>0</v>
      </c>
      <c r="AI24" s="35" t="str">
        <f ca="1">IFERROR(SUMPRODUCT(SUMIF(INDIRECT("liste"&amp;$B24),Août!$C24:$AG24,INDIRECT("cout"&amp;$B24))),"")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COUNTA(Août!$C25:$AG25)</f>
        <v>0</v>
      </c>
      <c r="AI25" s="35" t="str">
        <f ca="1">IFERROR(SUMPRODUCT(SUMIF(INDIRECT("liste"&amp;$B25),Août!$C25:$AG25,INDIRECT("cout"&amp;$B25))),"")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COUNTA(Août!$C26:$AG26)</f>
        <v>0</v>
      </c>
      <c r="AI26" s="35" t="str">
        <f ca="1">IFERROR(SUMPRODUCT(SUMIF(INDIRECT("liste"&amp;$B26),Août!$C26:$AG26,INDIRECT("cout"&amp;$B26))),"")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COUNTA(Août!$C27:$AG27)</f>
        <v>0</v>
      </c>
      <c r="AI27" s="35" t="str">
        <f ca="1">IFERROR(SUMPRODUCT(SUMIF(INDIRECT("liste"&amp;$B27),Août!$C27:$AG27,INDIRECT("cout"&amp;$B27))),"")</f>
        <v/>
      </c>
    </row>
  </sheetData>
  <mergeCells count="1">
    <mergeCell ref="C3:AG3"/>
  </mergeCells>
  <conditionalFormatting sqref="C6:AG27">
    <cfRule type="expression" priority="71" stopIfTrue="1">
      <formula>C6=""</formula>
    </cfRule>
    <cfRule type="expression" dxfId="1225" priority="72" stopIfTrue="1">
      <formula>C6=CléPersonnalisée2</formula>
    </cfRule>
    <cfRule type="expression" dxfId="1224" priority="73" stopIfTrue="1">
      <formula>C6=CléPersonnalisée1</formula>
    </cfRule>
    <cfRule type="expression" dxfId="1223" priority="74" stopIfTrue="1">
      <formula>C6=CléMaladie</formula>
    </cfRule>
    <cfRule type="expression" dxfId="1222" priority="75" stopIfTrue="1">
      <formula>C6=CléPersonnel</formula>
    </cfRule>
    <cfRule type="expression" dxfId="1221" priority="76" stopIfTrue="1">
      <formula>C6=CléCongé</formula>
    </cfRule>
  </conditionalFormatting>
  <conditionalFormatting sqref="AH6:AH27">
    <cfRule type="dataBar" priority="77">
      <dataBar>
        <cfvo type="num" val="0"/>
        <cfvo type="num" val="31"/>
        <color theme="2" tint="-0.249977111117893"/>
      </dataBar>
      <extLst>
        <ext xmlns:x14="http://schemas.microsoft.com/office/spreadsheetml/2009/9/main" uri="{B025F937-C7B1-47D3-B67F-A62EFF666E3E}">
          <x14:id>{0DFBDD21-E562-4D93-A653-722B3C08CD83}</x14:id>
        </ext>
      </extLst>
    </cfRule>
  </conditionalFormatting>
  <conditionalFormatting sqref="AI6:AI27">
    <cfRule type="dataBar" priority="70">
      <dataBar>
        <cfvo type="num" val="0"/>
        <cfvo type="num" val="31"/>
        <color theme="2" tint="-0.249977111117893"/>
      </dataBar>
      <extLst>
        <ext xmlns:x14="http://schemas.microsoft.com/office/spreadsheetml/2009/9/main" uri="{B025F937-C7B1-47D3-B67F-A62EFF666E3E}">
          <x14:id>{F84AEF47-59F2-48E0-B478-1DB280E36CD2}</x14:id>
        </ext>
      </extLst>
    </cfRule>
  </conditionalFormatting>
  <conditionalFormatting sqref="C6:AG6">
    <cfRule type="expression" dxfId="1220" priority="68">
      <formula>AND($B6="chat")</formula>
    </cfRule>
    <cfRule type="expression" dxfId="1219" priority="69">
      <formula>AND($B6="chien")</formula>
    </cfRule>
  </conditionalFormatting>
  <conditionalFormatting sqref="C7:AG27">
    <cfRule type="expression" dxfId="1218" priority="66">
      <formula>AND($B7="chat")</formula>
    </cfRule>
    <cfRule type="expression" dxfId="1217" priority="67">
      <formula>AND($B7="chien")</formula>
    </cfRule>
  </conditionalFormatting>
  <conditionalFormatting sqref="C6:AG27">
    <cfRule type="expression" priority="60" stopIfTrue="1">
      <formula>C6=""</formula>
    </cfRule>
    <cfRule type="expression" dxfId="800" priority="61" stopIfTrue="1">
      <formula>C6=CléPersonnalisée2</formula>
    </cfRule>
    <cfRule type="expression" dxfId="799" priority="62" stopIfTrue="1">
      <formula>C6=CléPersonnalisée1</formula>
    </cfRule>
    <cfRule type="expression" dxfId="798" priority="63" stopIfTrue="1">
      <formula>C6=CléMaladie</formula>
    </cfRule>
    <cfRule type="expression" dxfId="797" priority="64" stopIfTrue="1">
      <formula>C6=CléPersonnel</formula>
    </cfRule>
    <cfRule type="expression" dxfId="796" priority="65" stopIfTrue="1">
      <formula>C6=CléCongé</formula>
    </cfRule>
  </conditionalFormatting>
  <conditionalFormatting sqref="C6:AG6">
    <cfRule type="expression" dxfId="790" priority="58">
      <formula>AND($B6="chat")</formula>
    </cfRule>
    <cfRule type="expression" dxfId="789" priority="59">
      <formula>AND($B6="chien")</formula>
    </cfRule>
  </conditionalFormatting>
  <conditionalFormatting sqref="C7:AG27">
    <cfRule type="expression" dxfId="786" priority="56">
      <formula>AND($B7="chat")</formula>
    </cfRule>
    <cfRule type="expression" dxfId="785" priority="57">
      <formula>AND($B7="chien")</formula>
    </cfRule>
  </conditionalFormatting>
  <conditionalFormatting sqref="C6:AG27">
    <cfRule type="expression" priority="50" stopIfTrue="1">
      <formula>C6=""</formula>
    </cfRule>
    <cfRule type="expression" dxfId="782" priority="51" stopIfTrue="1">
      <formula>C6=CléPersonnalisée2</formula>
    </cfRule>
    <cfRule type="expression" dxfId="781" priority="52" stopIfTrue="1">
      <formula>C6=CléPersonnalisée1</formula>
    </cfRule>
    <cfRule type="expression" dxfId="780" priority="53" stopIfTrue="1">
      <formula>C6=CléMaladie</formula>
    </cfRule>
    <cfRule type="expression" dxfId="779" priority="54" stopIfTrue="1">
      <formula>C6=CléPersonnel</formula>
    </cfRule>
    <cfRule type="expression" dxfId="778" priority="55" stopIfTrue="1">
      <formula>C6=CléCongé</formula>
    </cfRule>
  </conditionalFormatting>
  <conditionalFormatting sqref="C6:AG6">
    <cfRule type="expression" dxfId="772" priority="48">
      <formula>AND($B6="chat")</formula>
    </cfRule>
    <cfRule type="expression" dxfId="771" priority="49">
      <formula>AND($B6="chien")</formula>
    </cfRule>
  </conditionalFormatting>
  <conditionalFormatting sqref="C7:AG27">
    <cfRule type="expression" dxfId="768" priority="46">
      <formula>AND($B7="chat")</formula>
    </cfRule>
    <cfRule type="expression" dxfId="767" priority="47">
      <formula>AND($B7="chien")</formula>
    </cfRule>
  </conditionalFormatting>
  <conditionalFormatting sqref="C6:AG27">
    <cfRule type="expression" priority="40" stopIfTrue="1">
      <formula>C6=""</formula>
    </cfRule>
    <cfRule type="expression" dxfId="764" priority="41" stopIfTrue="1">
      <formula>C6=CléPersonnalisée2</formula>
    </cfRule>
    <cfRule type="expression" dxfId="763" priority="42" stopIfTrue="1">
      <formula>C6=CléPersonnalisée1</formula>
    </cfRule>
    <cfRule type="expression" dxfId="762" priority="43" stopIfTrue="1">
      <formula>C6=CléMaladie</formula>
    </cfRule>
    <cfRule type="expression" dxfId="761" priority="44" stopIfTrue="1">
      <formula>C6=CléPersonnel</formula>
    </cfRule>
    <cfRule type="expression" dxfId="760" priority="45" stopIfTrue="1">
      <formula>C6=CléCongé</formula>
    </cfRule>
  </conditionalFormatting>
  <conditionalFormatting sqref="C6:AG6">
    <cfRule type="expression" dxfId="754" priority="38">
      <formula>AND($B6="chat")</formula>
    </cfRule>
    <cfRule type="expression" dxfId="753" priority="39">
      <formula>AND($B6="chien")</formula>
    </cfRule>
  </conditionalFormatting>
  <conditionalFormatting sqref="C7:AG27">
    <cfRule type="expression" dxfId="750" priority="36">
      <formula>AND($B7="chat")</formula>
    </cfRule>
    <cfRule type="expression" dxfId="749" priority="37">
      <formula>AND($B7="chien")</formula>
    </cfRule>
  </conditionalFormatting>
  <conditionalFormatting sqref="C6:AG27">
    <cfRule type="expression" priority="30" stopIfTrue="1">
      <formula>C6=""</formula>
    </cfRule>
    <cfRule type="expression" dxfId="746" priority="31" stopIfTrue="1">
      <formula>C6=CléPersonnalisée2</formula>
    </cfRule>
    <cfRule type="expression" dxfId="745" priority="32" stopIfTrue="1">
      <formula>C6=CléPersonnalisée1</formula>
    </cfRule>
    <cfRule type="expression" dxfId="744" priority="33" stopIfTrue="1">
      <formula>C6=CléMaladie</formula>
    </cfRule>
    <cfRule type="expression" dxfId="743" priority="34" stopIfTrue="1">
      <formula>C6=CléPersonnel</formula>
    </cfRule>
    <cfRule type="expression" dxfId="742" priority="35" stopIfTrue="1">
      <formula>C6=CléCongé</formula>
    </cfRule>
  </conditionalFormatting>
  <conditionalFormatting sqref="C6:AG6">
    <cfRule type="expression" dxfId="736" priority="28">
      <formula>AND($B6="chat")</formula>
    </cfRule>
    <cfRule type="expression" dxfId="735" priority="29">
      <formula>AND($B6="chien")</formula>
    </cfRule>
  </conditionalFormatting>
  <conditionalFormatting sqref="C7:AG27">
    <cfRule type="expression" dxfId="732" priority="26">
      <formula>AND($B7="chat")</formula>
    </cfRule>
    <cfRule type="expression" dxfId="731" priority="27">
      <formula>AND($B7="chien")</formula>
    </cfRule>
  </conditionalFormatting>
  <conditionalFormatting sqref="C6:AG27">
    <cfRule type="expression" priority="20" stopIfTrue="1">
      <formula>C6=""</formula>
    </cfRule>
    <cfRule type="expression" dxfId="728" priority="21" stopIfTrue="1">
      <formula>C6=CléPersonnalisée2</formula>
    </cfRule>
    <cfRule type="expression" dxfId="727" priority="22" stopIfTrue="1">
      <formula>C6=CléPersonnalisée1</formula>
    </cfRule>
    <cfRule type="expression" dxfId="726" priority="23" stopIfTrue="1">
      <formula>C6=CléMaladie</formula>
    </cfRule>
    <cfRule type="expression" dxfId="725" priority="24" stopIfTrue="1">
      <formula>C6=CléPersonnel</formula>
    </cfRule>
    <cfRule type="expression" dxfId="724" priority="25" stopIfTrue="1">
      <formula>C6=CléCongé</formula>
    </cfRule>
  </conditionalFormatting>
  <conditionalFormatting sqref="C6:AG6">
    <cfRule type="expression" dxfId="718" priority="18">
      <formula>AND($B6="chat")</formula>
    </cfRule>
    <cfRule type="expression" dxfId="717" priority="19">
      <formula>AND($B6="chien")</formula>
    </cfRule>
  </conditionalFormatting>
  <conditionalFormatting sqref="C7:AG27">
    <cfRule type="expression" dxfId="714" priority="16">
      <formula>AND($B7="chat")</formula>
    </cfRule>
    <cfRule type="expression" dxfId="713" priority="17">
      <formula>AND($B7="chien")</formula>
    </cfRule>
  </conditionalFormatting>
  <conditionalFormatting sqref="C6:AG27">
    <cfRule type="expression" priority="10" stopIfTrue="1">
      <formula>C6=""</formula>
    </cfRule>
    <cfRule type="expression" dxfId="710" priority="11" stopIfTrue="1">
      <formula>C6=CléPersonnalisée2</formula>
    </cfRule>
    <cfRule type="expression" dxfId="709" priority="12" stopIfTrue="1">
      <formula>C6=CléPersonnalisée1</formula>
    </cfRule>
    <cfRule type="expression" dxfId="708" priority="13" stopIfTrue="1">
      <formula>C6=CléMaladie</formula>
    </cfRule>
    <cfRule type="expression" dxfId="707" priority="14" stopIfTrue="1">
      <formula>C6=CléPersonnel</formula>
    </cfRule>
    <cfRule type="expression" dxfId="706" priority="15" stopIfTrue="1">
      <formula>C6=CléCongé</formula>
    </cfRule>
  </conditionalFormatting>
  <conditionalFormatting sqref="C6:AG6">
    <cfRule type="expression" dxfId="700" priority="8">
      <formula>AND($B6="chat")</formula>
    </cfRule>
    <cfRule type="expression" dxfId="699" priority="9">
      <formula>AND($B6="chien")</formula>
    </cfRule>
  </conditionalFormatting>
  <conditionalFormatting sqref="C7:AG27">
    <cfRule type="expression" dxfId="696" priority="6">
      <formula>AND($B7="chat")</formula>
    </cfRule>
    <cfRule type="expression" dxfId="695" priority="7">
      <formula>AND($B7="chien")</formula>
    </cfRule>
  </conditionalFormatting>
  <conditionalFormatting sqref="C6:AG27">
    <cfRule type="expression" dxfId="692" priority="5">
      <formula>AND($B6="nac")</formula>
    </cfRule>
  </conditionalFormatting>
  <conditionalFormatting sqref="C7:AG27">
    <cfRule type="expression" dxfId="690" priority="3">
      <formula>AND($B7="chat")</formula>
    </cfRule>
    <cfRule type="expression" dxfId="689" priority="4">
      <formula>AND($B7="chien")</formula>
    </cfRule>
  </conditionalFormatting>
  <conditionalFormatting sqref="C6:AG6">
    <cfRule type="expression" dxfId="686" priority="1">
      <formula>AND($B6="chat")</formula>
    </cfRule>
    <cfRule type="expression" dxfId="685"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0DFBDD21-E562-4D93-A653-722B3C08CD83}">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F84AEF47-59F2-48E0-B478-1DB280E36CD2}">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9.xml><?xml version="1.0" encoding="utf-8"?>
<worksheet xmlns="http://schemas.openxmlformats.org/spreadsheetml/2006/main" xmlns:r="http://schemas.openxmlformats.org/officeDocument/2006/relationships">
  <sheetPr codeName="Feuil9"/>
  <dimension ref="A1:AK27"/>
  <sheetViews>
    <sheetView topLeftCell="A7" zoomScale="80" zoomScaleNormal="80" workbookViewId="0">
      <selection activeCell="B15" sqref="B15"/>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données!N10</f>
        <v>Septembre</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43709</v>
      </c>
      <c r="D4" s="25">
        <f>C4+1</f>
        <v>43710</v>
      </c>
      <c r="E4" s="25">
        <f t="shared" ref="E4:AG4" si="0">D4+1</f>
        <v>43711</v>
      </c>
      <c r="F4" s="25">
        <f t="shared" si="0"/>
        <v>43712</v>
      </c>
      <c r="G4" s="25">
        <f t="shared" si="0"/>
        <v>43713</v>
      </c>
      <c r="H4" s="25">
        <f t="shared" si="0"/>
        <v>43714</v>
      </c>
      <c r="I4" s="25">
        <f t="shared" si="0"/>
        <v>43715</v>
      </c>
      <c r="J4" s="25">
        <f t="shared" si="0"/>
        <v>43716</v>
      </c>
      <c r="K4" s="25">
        <f t="shared" si="0"/>
        <v>43717</v>
      </c>
      <c r="L4" s="25">
        <f t="shared" si="0"/>
        <v>43718</v>
      </c>
      <c r="M4" s="25">
        <f t="shared" si="0"/>
        <v>43719</v>
      </c>
      <c r="N4" s="25">
        <f t="shared" si="0"/>
        <v>43720</v>
      </c>
      <c r="O4" s="25">
        <f t="shared" si="0"/>
        <v>43721</v>
      </c>
      <c r="P4" s="25">
        <f t="shared" si="0"/>
        <v>43722</v>
      </c>
      <c r="Q4" s="25">
        <f t="shared" si="0"/>
        <v>43723</v>
      </c>
      <c r="R4" s="25">
        <f t="shared" si="0"/>
        <v>43724</v>
      </c>
      <c r="S4" s="25">
        <f t="shared" si="0"/>
        <v>43725</v>
      </c>
      <c r="T4" s="25">
        <f t="shared" si="0"/>
        <v>43726</v>
      </c>
      <c r="U4" s="25">
        <f t="shared" si="0"/>
        <v>43727</v>
      </c>
      <c r="V4" s="25">
        <f t="shared" si="0"/>
        <v>43728</v>
      </c>
      <c r="W4" s="25">
        <f t="shared" si="0"/>
        <v>43729</v>
      </c>
      <c r="X4" s="25">
        <f t="shared" si="0"/>
        <v>43730</v>
      </c>
      <c r="Y4" s="25">
        <f t="shared" si="0"/>
        <v>43731</v>
      </c>
      <c r="Z4" s="25">
        <f t="shared" si="0"/>
        <v>43732</v>
      </c>
      <c r="AA4" s="25">
        <f t="shared" si="0"/>
        <v>43733</v>
      </c>
      <c r="AB4" s="25">
        <f t="shared" si="0"/>
        <v>43734</v>
      </c>
      <c r="AC4" s="25">
        <f t="shared" si="0"/>
        <v>43735</v>
      </c>
      <c r="AD4" s="25">
        <f t="shared" si="0"/>
        <v>43736</v>
      </c>
      <c r="AE4" s="25">
        <f t="shared" si="0"/>
        <v>43737</v>
      </c>
      <c r="AF4" s="25">
        <f t="shared" si="0"/>
        <v>43738</v>
      </c>
      <c r="AG4" s="25">
        <f t="shared" si="0"/>
        <v>43739</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COUNTA(Septembre!$C6:$AG6)</f>
        <v>3</v>
      </c>
      <c r="AI6" s="35">
        <f ca="1">IFERROR(SUMPRODUCT(SUMIF(INDIRECT("liste"&amp;$B6),Septembre!$C6:$AG6,INDIRECT("cout"&amp;$B6))),"")</f>
        <v>27</v>
      </c>
    </row>
    <row r="7" spans="1:37" ht="30" customHeight="1">
      <c r="A7" s="30"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COUNTA(Septembre!$C7:$AG7)</f>
        <v>0</v>
      </c>
      <c r="AI7" s="35" t="str">
        <f ca="1">IFERROR(SUMPRODUCT(SUMIF(INDIRECT("liste"&amp;$B7),Septembre!$C7:$AG7,INDIRECT("cout"&amp;$B7))),"")</f>
        <v/>
      </c>
    </row>
    <row r="8" spans="1:37" ht="30" customHeight="1">
      <c r="A8" s="30"/>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COUNTA(Septembre!$C8:$AG8)</f>
        <v>0</v>
      </c>
      <c r="AI8" s="35" t="str">
        <f ca="1">IFERROR(SUMPRODUCT(SUMIF(INDIRECT("liste"&amp;$B8),Septembre!$C8:$AG8,INDIRECT("cout"&amp;$B8))),"")</f>
        <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COUNTA(Septembre!$C9:$AG9)</f>
        <v>0</v>
      </c>
      <c r="AI9" s="35" t="str">
        <f ca="1">IFERROR(SUMPRODUCT(SUMIF(INDIRECT("liste"&amp;$B9),Septembre!$C9:$AG9,INDIRECT("cout"&amp;$B9))),"")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COUNTA(Septembre!$C10:$AG10)</f>
        <v>0</v>
      </c>
      <c r="AI10" s="35" t="str">
        <f ca="1">IFERROR(SUMPRODUCT(SUMIF(INDIRECT("liste"&amp;$B10),Septembre!$C10:$AG10,INDIRECT("cout"&amp;$B10))),"")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COUNTA(Septembre!$C11:$AG11)</f>
        <v>1</v>
      </c>
      <c r="AI11" s="35">
        <f ca="1">IFERROR(SUMPRODUCT(SUMIF(INDIRECT("liste"&amp;$B11),Septembre!$C11:$AG11,INDIRECT("cout"&amp;$B11))),"")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COUNTA(Septembre!$C12:$AG12)</f>
        <v>0</v>
      </c>
      <c r="AI12" s="35" t="str">
        <f ca="1">IFERROR(SUMPRODUCT(SUMIF(INDIRECT("liste"&amp;$B12),Septembre!$C12:$AG12,INDIRECT("cout"&amp;$B12))),"")</f>
        <v/>
      </c>
    </row>
    <row r="13" spans="1:37" ht="30" customHeight="1">
      <c r="A13" s="38"/>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COUNTA(Septembre!$C13:$AG13)</f>
        <v>0</v>
      </c>
      <c r="AI13" s="35" t="str">
        <f ca="1">IFERROR(SUMPRODUCT(SUMIF(INDIRECT("liste"&amp;$B13),Septembre!$C13:$AG13,INDIRECT("cout"&amp;$B13))),"")</f>
        <v/>
      </c>
    </row>
    <row r="14" spans="1:37" ht="30" customHeight="1">
      <c r="A14" s="30"/>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COUNTA(Septembre!$C14:$AG14)</f>
        <v>0</v>
      </c>
      <c r="AI14" s="35" t="str">
        <f ca="1">IFERROR(SUMPRODUCT(SUMIF(INDIRECT("liste"&amp;$B14),Septembre!$C14:$AG14,INDIRECT("cout"&amp;$B14))),"")</f>
        <v/>
      </c>
    </row>
    <row r="15" spans="1:37" ht="30" customHeight="1">
      <c r="A15" s="30"/>
      <c r="B15" s="31" t="s">
        <v>110</v>
      </c>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COUNTA(Septembre!$C15:$AG15)</f>
        <v>0</v>
      </c>
      <c r="AI15" s="35">
        <f ca="1">IFERROR(SUMPRODUCT(SUMIF(INDIRECT("liste"&amp;$B15),Septembre!$C15:$AG15,INDIRECT("cout"&amp;$B15))),"")</f>
        <v>0</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COUNTA(Septembre!$C16:$AG16)</f>
        <v>0</v>
      </c>
      <c r="AI16" s="35" t="str">
        <f ca="1">IFERROR(SUMPRODUCT(SUMIF(INDIRECT("liste"&amp;$B16),Septembre!$C16:$AG16,INDIRECT("cout"&amp;$B16))),"")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COUNTA(Septembre!$C17:$AG17)</f>
        <v>0</v>
      </c>
      <c r="AI17" s="35" t="str">
        <f ca="1">IFERROR(SUMPRODUCT(SUMIF(INDIRECT("liste"&amp;$B17),Septembre!$C17:$AG17,INDIRECT("cout"&amp;$B17))),"")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COUNTA(Septembre!$C18:$AG18)</f>
        <v>0</v>
      </c>
      <c r="AI18" s="35" t="str">
        <f ca="1">IFERROR(SUMPRODUCT(SUMIF(INDIRECT("liste"&amp;$B18),Septembre!$C18:$AG18,INDIRECT("cout"&amp;$B18))),"")</f>
        <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COUNTA(Septembre!$C19:$AG19)</f>
        <v>0</v>
      </c>
      <c r="AI19" s="35" t="str">
        <f ca="1">IFERROR(SUMPRODUCT(SUMIF(INDIRECT("liste"&amp;$B19),Septembre!$C19:$AG19,INDIRECT("cout"&amp;$B19))),"")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COUNTA(Septembre!$C20:$AG20)</f>
        <v>0</v>
      </c>
      <c r="AI20" s="35" t="str">
        <f ca="1">IFERROR(SUMPRODUCT(SUMIF(INDIRECT("liste"&amp;$B20),Septembre!$C20:$AG20,INDIRECT("cout"&amp;$B20))),"")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COUNTA(Septembre!$C21:$AG21)</f>
        <v>0</v>
      </c>
      <c r="AI21" s="35" t="str">
        <f ca="1">IFERROR(SUMPRODUCT(SUMIF(INDIRECT("liste"&amp;$B21),Septembre!$C21:$AG21,INDIRECT("cout"&amp;$B21))),"")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COUNTA(Septembre!$C22:$AG22)</f>
        <v>0</v>
      </c>
      <c r="AI22" s="35" t="str">
        <f ca="1">IFERROR(SUMPRODUCT(SUMIF(INDIRECT("liste"&amp;$B22),Septembre!$C22:$AG22,INDIRECT("cout"&amp;$B22))),"")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COUNTA(Septembre!$C23:$AG23)</f>
        <v>0</v>
      </c>
      <c r="AI23" s="35" t="str">
        <f ca="1">IFERROR(SUMPRODUCT(SUMIF(INDIRECT("liste"&amp;$B23),Septembre!$C23:$AG23,INDIRECT("cout"&amp;$B23))),"")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COUNTA(Septembre!$C24:$AG24)</f>
        <v>0</v>
      </c>
      <c r="AI24" s="35" t="str">
        <f ca="1">IFERROR(SUMPRODUCT(SUMIF(INDIRECT("liste"&amp;$B24),Septembre!$C24:$AG24,INDIRECT("cout"&amp;$B24))),"")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COUNTA(Septembre!$C25:$AG25)</f>
        <v>0</v>
      </c>
      <c r="AI25" s="35" t="str">
        <f ca="1">IFERROR(SUMPRODUCT(SUMIF(INDIRECT("liste"&amp;$B25),Septembre!$C25:$AG25,INDIRECT("cout"&amp;$B25))),"")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COUNTA(Septembre!$C26:$AG26)</f>
        <v>0</v>
      </c>
      <c r="AI26" s="35" t="str">
        <f ca="1">IFERROR(SUMPRODUCT(SUMIF(INDIRECT("liste"&amp;$B26),Septembre!$C26:$AG26,INDIRECT("cout"&amp;$B26))),"")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COUNTA(Septembre!$C27:$AG27)</f>
        <v>0</v>
      </c>
      <c r="AI27" s="35" t="str">
        <f ca="1">IFERROR(SUMPRODUCT(SUMIF(INDIRECT("liste"&amp;$B27),Septembre!$C27:$AG27,INDIRECT("cout"&amp;$B27))),"")</f>
        <v/>
      </c>
    </row>
  </sheetData>
  <mergeCells count="1">
    <mergeCell ref="C3:AG3"/>
  </mergeCells>
  <conditionalFormatting sqref="C6:AG27">
    <cfRule type="expression" priority="81" stopIfTrue="1">
      <formula>C6=""</formula>
    </cfRule>
    <cfRule type="expression" dxfId="1216" priority="82" stopIfTrue="1">
      <formula>C6=CléPersonnalisée2</formula>
    </cfRule>
    <cfRule type="expression" dxfId="1215" priority="83" stopIfTrue="1">
      <formula>C6=CléPersonnalisée1</formula>
    </cfRule>
    <cfRule type="expression" dxfId="1214" priority="84" stopIfTrue="1">
      <formula>C6=CléMaladie</formula>
    </cfRule>
    <cfRule type="expression" dxfId="1213" priority="85" stopIfTrue="1">
      <formula>C6=CléPersonnel</formula>
    </cfRule>
    <cfRule type="expression" dxfId="1212" priority="86" stopIfTrue="1">
      <formula>C6=CléCongé</formula>
    </cfRule>
  </conditionalFormatting>
  <conditionalFormatting sqref="AH6:AH27">
    <cfRule type="dataBar" priority="87">
      <dataBar>
        <cfvo type="num" val="0"/>
        <cfvo type="num" val="31"/>
        <color theme="2" tint="-0.249977111117893"/>
      </dataBar>
      <extLst>
        <ext xmlns:x14="http://schemas.microsoft.com/office/spreadsheetml/2009/9/main" uri="{B025F937-C7B1-47D3-B67F-A62EFF666E3E}">
          <x14:id>{5EA53D46-934D-441E-AE90-B21C1F0DCE4A}</x14:id>
        </ext>
      </extLst>
    </cfRule>
  </conditionalFormatting>
  <conditionalFormatting sqref="AI6:AI27">
    <cfRule type="dataBar" priority="80">
      <dataBar>
        <cfvo type="num" val="0"/>
        <cfvo type="num" val="31"/>
        <color theme="2" tint="-0.249977111117893"/>
      </dataBar>
      <extLst>
        <ext xmlns:x14="http://schemas.microsoft.com/office/spreadsheetml/2009/9/main" uri="{B025F937-C7B1-47D3-B67F-A62EFF666E3E}">
          <x14:id>{CCE44146-9F81-448F-B0A5-53A320A25950}</x14:id>
        </ext>
      </extLst>
    </cfRule>
  </conditionalFormatting>
  <conditionalFormatting sqref="C6:AG6">
    <cfRule type="expression" dxfId="1211" priority="78">
      <formula>AND($B6="chat")</formula>
    </cfRule>
    <cfRule type="expression" dxfId="1210" priority="79">
      <formula>AND($B6="chien")</formula>
    </cfRule>
  </conditionalFormatting>
  <conditionalFormatting sqref="C7:AG27">
    <cfRule type="expression" dxfId="1209" priority="76">
      <formula>AND($B7="chat")</formula>
    </cfRule>
    <cfRule type="expression" dxfId="1208" priority="77">
      <formula>AND($B7="chien")</formula>
    </cfRule>
  </conditionalFormatting>
  <conditionalFormatting sqref="C6:AG27">
    <cfRule type="expression" priority="70" stopIfTrue="1">
      <formula>C6=""</formula>
    </cfRule>
    <cfRule type="expression" dxfId="682" priority="71" stopIfTrue="1">
      <formula>C6=CléPersonnalisée2</formula>
    </cfRule>
    <cfRule type="expression" dxfId="681" priority="72" stopIfTrue="1">
      <formula>C6=CléPersonnalisée1</formula>
    </cfRule>
    <cfRule type="expression" dxfId="680" priority="73" stopIfTrue="1">
      <formula>C6=CléMaladie</formula>
    </cfRule>
    <cfRule type="expression" dxfId="679" priority="74" stopIfTrue="1">
      <formula>C6=CléPersonnel</formula>
    </cfRule>
    <cfRule type="expression" dxfId="678" priority="75" stopIfTrue="1">
      <formula>C6=CléCongé</formula>
    </cfRule>
  </conditionalFormatting>
  <conditionalFormatting sqref="C6:AG6">
    <cfRule type="expression" dxfId="672" priority="68">
      <formula>AND($B6="chat")</formula>
    </cfRule>
    <cfRule type="expression" dxfId="671" priority="69">
      <formula>AND($B6="chien")</formula>
    </cfRule>
  </conditionalFormatting>
  <conditionalFormatting sqref="C7:AG27">
    <cfRule type="expression" dxfId="668" priority="66">
      <formula>AND($B7="chat")</formula>
    </cfRule>
    <cfRule type="expression" dxfId="667" priority="67">
      <formula>AND($B7="chien")</formula>
    </cfRule>
  </conditionalFormatting>
  <conditionalFormatting sqref="C6:AG27">
    <cfRule type="expression" priority="60" stopIfTrue="1">
      <formula>C6=""</formula>
    </cfRule>
    <cfRule type="expression" dxfId="664" priority="61" stopIfTrue="1">
      <formula>C6=CléPersonnalisée2</formula>
    </cfRule>
    <cfRule type="expression" dxfId="663" priority="62" stopIfTrue="1">
      <formula>C6=CléPersonnalisée1</formula>
    </cfRule>
    <cfRule type="expression" dxfId="662" priority="63" stopIfTrue="1">
      <formula>C6=CléMaladie</formula>
    </cfRule>
    <cfRule type="expression" dxfId="661" priority="64" stopIfTrue="1">
      <formula>C6=CléPersonnel</formula>
    </cfRule>
    <cfRule type="expression" dxfId="660" priority="65" stopIfTrue="1">
      <formula>C6=CléCongé</formula>
    </cfRule>
  </conditionalFormatting>
  <conditionalFormatting sqref="C6:AG6">
    <cfRule type="expression" dxfId="654" priority="58">
      <formula>AND($B6="chat")</formula>
    </cfRule>
    <cfRule type="expression" dxfId="653" priority="59">
      <formula>AND($B6="chien")</formula>
    </cfRule>
  </conditionalFormatting>
  <conditionalFormatting sqref="C7:AG27">
    <cfRule type="expression" dxfId="650" priority="56">
      <formula>AND($B7="chat")</formula>
    </cfRule>
    <cfRule type="expression" dxfId="649" priority="57">
      <formula>AND($B7="chien")</formula>
    </cfRule>
  </conditionalFormatting>
  <conditionalFormatting sqref="C6:AG27">
    <cfRule type="expression" priority="50" stopIfTrue="1">
      <formula>C6=""</formula>
    </cfRule>
    <cfRule type="expression" dxfId="646" priority="51" stopIfTrue="1">
      <formula>C6=CléPersonnalisée2</formula>
    </cfRule>
    <cfRule type="expression" dxfId="645" priority="52" stopIfTrue="1">
      <formula>C6=CléPersonnalisée1</formula>
    </cfRule>
    <cfRule type="expression" dxfId="644" priority="53" stopIfTrue="1">
      <formula>C6=CléMaladie</formula>
    </cfRule>
    <cfRule type="expression" dxfId="643" priority="54" stopIfTrue="1">
      <formula>C6=CléPersonnel</formula>
    </cfRule>
    <cfRule type="expression" dxfId="642" priority="55" stopIfTrue="1">
      <formula>C6=CléCongé</formula>
    </cfRule>
  </conditionalFormatting>
  <conditionalFormatting sqref="C6:AG6">
    <cfRule type="expression" dxfId="636" priority="48">
      <formula>AND($B6="chat")</formula>
    </cfRule>
    <cfRule type="expression" dxfId="635" priority="49">
      <formula>AND($B6="chien")</formula>
    </cfRule>
  </conditionalFormatting>
  <conditionalFormatting sqref="C7:AG27">
    <cfRule type="expression" dxfId="632" priority="46">
      <formula>AND($B7="chat")</formula>
    </cfRule>
    <cfRule type="expression" dxfId="631" priority="47">
      <formula>AND($B7="chien")</formula>
    </cfRule>
  </conditionalFormatting>
  <conditionalFormatting sqref="C6:AG27">
    <cfRule type="expression" priority="40" stopIfTrue="1">
      <formula>C6=""</formula>
    </cfRule>
    <cfRule type="expression" dxfId="628" priority="41" stopIfTrue="1">
      <formula>C6=CléPersonnalisée2</formula>
    </cfRule>
    <cfRule type="expression" dxfId="627" priority="42" stopIfTrue="1">
      <formula>C6=CléPersonnalisée1</formula>
    </cfRule>
    <cfRule type="expression" dxfId="626" priority="43" stopIfTrue="1">
      <formula>C6=CléMaladie</formula>
    </cfRule>
    <cfRule type="expression" dxfId="625" priority="44" stopIfTrue="1">
      <formula>C6=CléPersonnel</formula>
    </cfRule>
    <cfRule type="expression" dxfId="624" priority="45" stopIfTrue="1">
      <formula>C6=CléCongé</formula>
    </cfRule>
  </conditionalFormatting>
  <conditionalFormatting sqref="C6:AG6">
    <cfRule type="expression" dxfId="618" priority="38">
      <formula>AND($B6="chat")</formula>
    </cfRule>
    <cfRule type="expression" dxfId="617" priority="39">
      <formula>AND($B6="chien")</formula>
    </cfRule>
  </conditionalFormatting>
  <conditionalFormatting sqref="C7:AG27">
    <cfRule type="expression" dxfId="614" priority="36">
      <formula>AND($B7="chat")</formula>
    </cfRule>
    <cfRule type="expression" dxfId="613" priority="37">
      <formula>AND($B7="chien")</formula>
    </cfRule>
  </conditionalFormatting>
  <conditionalFormatting sqref="C6:AG27">
    <cfRule type="expression" priority="30" stopIfTrue="1">
      <formula>C6=""</formula>
    </cfRule>
    <cfRule type="expression" dxfId="610" priority="31" stopIfTrue="1">
      <formula>C6=CléPersonnalisée2</formula>
    </cfRule>
    <cfRule type="expression" dxfId="609" priority="32" stopIfTrue="1">
      <formula>C6=CléPersonnalisée1</formula>
    </cfRule>
    <cfRule type="expression" dxfId="608" priority="33" stopIfTrue="1">
      <formula>C6=CléMaladie</formula>
    </cfRule>
    <cfRule type="expression" dxfId="607" priority="34" stopIfTrue="1">
      <formula>C6=CléPersonnel</formula>
    </cfRule>
    <cfRule type="expression" dxfId="606" priority="35" stopIfTrue="1">
      <formula>C6=CléCongé</formula>
    </cfRule>
  </conditionalFormatting>
  <conditionalFormatting sqref="C6:AG6">
    <cfRule type="expression" dxfId="600" priority="28">
      <formula>AND($B6="chat")</formula>
    </cfRule>
    <cfRule type="expression" dxfId="599" priority="29">
      <formula>AND($B6="chien")</formula>
    </cfRule>
  </conditionalFormatting>
  <conditionalFormatting sqref="C7:AG27">
    <cfRule type="expression" dxfId="596" priority="26">
      <formula>AND($B7="chat")</formula>
    </cfRule>
    <cfRule type="expression" dxfId="595" priority="27">
      <formula>AND($B7="chien")</formula>
    </cfRule>
  </conditionalFormatting>
  <conditionalFormatting sqref="C6:AG27">
    <cfRule type="expression" priority="20" stopIfTrue="1">
      <formula>C6=""</formula>
    </cfRule>
    <cfRule type="expression" dxfId="592" priority="21" stopIfTrue="1">
      <formula>C6=CléPersonnalisée2</formula>
    </cfRule>
    <cfRule type="expression" dxfId="591" priority="22" stopIfTrue="1">
      <formula>C6=CléPersonnalisée1</formula>
    </cfRule>
    <cfRule type="expression" dxfId="590" priority="23" stopIfTrue="1">
      <formula>C6=CléMaladie</formula>
    </cfRule>
    <cfRule type="expression" dxfId="589" priority="24" stopIfTrue="1">
      <formula>C6=CléPersonnel</formula>
    </cfRule>
    <cfRule type="expression" dxfId="588" priority="25" stopIfTrue="1">
      <formula>C6=CléCongé</formula>
    </cfRule>
  </conditionalFormatting>
  <conditionalFormatting sqref="C6:AG6">
    <cfRule type="expression" dxfId="582" priority="18">
      <formula>AND($B6="chat")</formula>
    </cfRule>
    <cfRule type="expression" dxfId="581" priority="19">
      <formula>AND($B6="chien")</formula>
    </cfRule>
  </conditionalFormatting>
  <conditionalFormatting sqref="C7:AG27">
    <cfRule type="expression" dxfId="578" priority="16">
      <formula>AND($B7="chat")</formula>
    </cfRule>
    <cfRule type="expression" dxfId="577" priority="17">
      <formula>AND($B7="chien")</formula>
    </cfRule>
  </conditionalFormatting>
  <conditionalFormatting sqref="C6:AG27">
    <cfRule type="expression" priority="10" stopIfTrue="1">
      <formula>C6=""</formula>
    </cfRule>
    <cfRule type="expression" dxfId="574" priority="11" stopIfTrue="1">
      <formula>C6=CléPersonnalisée2</formula>
    </cfRule>
    <cfRule type="expression" dxfId="573" priority="12" stopIfTrue="1">
      <formula>C6=CléPersonnalisée1</formula>
    </cfRule>
    <cfRule type="expression" dxfId="572" priority="13" stopIfTrue="1">
      <formula>C6=CléMaladie</formula>
    </cfRule>
    <cfRule type="expression" dxfId="571" priority="14" stopIfTrue="1">
      <formula>C6=CléPersonnel</formula>
    </cfRule>
    <cfRule type="expression" dxfId="570" priority="15" stopIfTrue="1">
      <formula>C6=CléCongé</formula>
    </cfRule>
  </conditionalFormatting>
  <conditionalFormatting sqref="C6:AG6">
    <cfRule type="expression" dxfId="564" priority="8">
      <formula>AND($B6="chat")</formula>
    </cfRule>
    <cfRule type="expression" dxfId="563" priority="9">
      <formula>AND($B6="chien")</formula>
    </cfRule>
  </conditionalFormatting>
  <conditionalFormatting sqref="C7:AG27">
    <cfRule type="expression" dxfId="560" priority="6">
      <formula>AND($B7="chat")</formula>
    </cfRule>
    <cfRule type="expression" dxfId="559" priority="7">
      <formula>AND($B7="chien")</formula>
    </cfRule>
  </conditionalFormatting>
  <conditionalFormatting sqref="C6:AG27">
    <cfRule type="expression" dxfId="556" priority="5">
      <formula>AND($B6="nac")</formula>
    </cfRule>
  </conditionalFormatting>
  <conditionalFormatting sqref="C7:AG27">
    <cfRule type="expression" dxfId="554" priority="3">
      <formula>AND($B7="chat")</formula>
    </cfRule>
    <cfRule type="expression" dxfId="553" priority="4">
      <formula>AND($B7="chien")</formula>
    </cfRule>
  </conditionalFormatting>
  <conditionalFormatting sqref="C6:AG6">
    <cfRule type="expression" dxfId="550" priority="1">
      <formula>AND($B6="chat")</formula>
    </cfRule>
    <cfRule type="expression" dxfId="549"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5EA53D46-934D-441E-AE90-B21C1F0DCE4A}">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CCE44146-9F81-448F-B0A5-53A320A25950}">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10.xml><?xml version="1.0" encoding="utf-8"?>
<worksheet xmlns="http://schemas.openxmlformats.org/spreadsheetml/2006/main" xmlns:r="http://schemas.openxmlformats.org/officeDocument/2006/relationships">
  <sheetPr codeName="Feuil10"/>
  <dimension ref="A1:AK27"/>
  <sheetViews>
    <sheetView topLeftCell="A4" zoomScale="80" zoomScaleNormal="80" workbookViewId="0">
      <selection activeCell="B14" sqref="B14"/>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données!N11</f>
        <v>Octobre</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43739</v>
      </c>
      <c r="D4" s="25">
        <f>C4+1</f>
        <v>43740</v>
      </c>
      <c r="E4" s="25">
        <f t="shared" ref="E4:AG4" si="0">D4+1</f>
        <v>43741</v>
      </c>
      <c r="F4" s="25">
        <f t="shared" si="0"/>
        <v>43742</v>
      </c>
      <c r="G4" s="25">
        <f t="shared" si="0"/>
        <v>43743</v>
      </c>
      <c r="H4" s="25">
        <f t="shared" si="0"/>
        <v>43744</v>
      </c>
      <c r="I4" s="25">
        <f t="shared" si="0"/>
        <v>43745</v>
      </c>
      <c r="J4" s="25">
        <f t="shared" si="0"/>
        <v>43746</v>
      </c>
      <c r="K4" s="25">
        <f t="shared" si="0"/>
        <v>43747</v>
      </c>
      <c r="L4" s="25">
        <f t="shared" si="0"/>
        <v>43748</v>
      </c>
      <c r="M4" s="25">
        <f t="shared" si="0"/>
        <v>43749</v>
      </c>
      <c r="N4" s="25">
        <f t="shared" si="0"/>
        <v>43750</v>
      </c>
      <c r="O4" s="25">
        <f t="shared" si="0"/>
        <v>43751</v>
      </c>
      <c r="P4" s="25">
        <f t="shared" si="0"/>
        <v>43752</v>
      </c>
      <c r="Q4" s="25">
        <f t="shared" si="0"/>
        <v>43753</v>
      </c>
      <c r="R4" s="25">
        <f t="shared" si="0"/>
        <v>43754</v>
      </c>
      <c r="S4" s="25">
        <f t="shared" si="0"/>
        <v>43755</v>
      </c>
      <c r="T4" s="25">
        <f t="shared" si="0"/>
        <v>43756</v>
      </c>
      <c r="U4" s="25">
        <f t="shared" si="0"/>
        <v>43757</v>
      </c>
      <c r="V4" s="25">
        <f t="shared" si="0"/>
        <v>43758</v>
      </c>
      <c r="W4" s="25">
        <f t="shared" si="0"/>
        <v>43759</v>
      </c>
      <c r="X4" s="25">
        <f t="shared" si="0"/>
        <v>43760</v>
      </c>
      <c r="Y4" s="25">
        <f t="shared" si="0"/>
        <v>43761</v>
      </c>
      <c r="Z4" s="25">
        <f t="shared" si="0"/>
        <v>43762</v>
      </c>
      <c r="AA4" s="25">
        <f t="shared" si="0"/>
        <v>43763</v>
      </c>
      <c r="AB4" s="25">
        <f t="shared" si="0"/>
        <v>43764</v>
      </c>
      <c r="AC4" s="25">
        <f t="shared" si="0"/>
        <v>43765</v>
      </c>
      <c r="AD4" s="25">
        <f t="shared" si="0"/>
        <v>43766</v>
      </c>
      <c r="AE4" s="25">
        <f t="shared" si="0"/>
        <v>43767</v>
      </c>
      <c r="AF4" s="25">
        <f t="shared" si="0"/>
        <v>43768</v>
      </c>
      <c r="AG4" s="25">
        <f t="shared" si="0"/>
        <v>43769</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COUNTA(Octobre!$C6:$AG6)</f>
        <v>3</v>
      </c>
      <c r="AI6" s="35">
        <f ca="1">IFERROR(SUMPRODUCT(SUMIF(INDIRECT("liste"&amp;$B6),Octobre!$C6:$AG6,INDIRECT("cout"&amp;$B6))),"")</f>
        <v>27</v>
      </c>
    </row>
    <row r="7" spans="1:37" ht="30" customHeight="1">
      <c r="A7" s="30"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COUNTA(Octobre!$C7:$AG7)</f>
        <v>0</v>
      </c>
      <c r="AI7" s="35" t="str">
        <f ca="1">IFERROR(SUMPRODUCT(SUMIF(INDIRECT("liste"&amp;$B7),Octobre!$C7:$AG7,INDIRECT("cout"&amp;$B7))),"")</f>
        <v/>
      </c>
    </row>
    <row r="8" spans="1:37" ht="30" customHeight="1">
      <c r="A8" s="30"/>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COUNTA(Octobre!$C8:$AG8)</f>
        <v>0</v>
      </c>
      <c r="AI8" s="35" t="str">
        <f ca="1">IFERROR(SUMPRODUCT(SUMIF(INDIRECT("liste"&amp;$B8),Octobre!$C8:$AG8,INDIRECT("cout"&amp;$B8))),"")</f>
        <v/>
      </c>
    </row>
    <row r="9" spans="1:37" ht="30" customHeight="1">
      <c r="A9" s="30"/>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COUNTA(Octobre!$C9:$AG9)</f>
        <v>0</v>
      </c>
      <c r="AI9" s="35" t="str">
        <f ca="1">IFERROR(SUMPRODUCT(SUMIF(INDIRECT("liste"&amp;$B9),Octobre!$C9:$AG9,INDIRECT("cout"&amp;$B9))),"")</f>
        <v/>
      </c>
    </row>
    <row r="10" spans="1:37" ht="30" customHeight="1">
      <c r="A10" s="30"/>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COUNTA(Octobre!$C10:$AG10)</f>
        <v>0</v>
      </c>
      <c r="AI10" s="35" t="str">
        <f ca="1">IFERROR(SUMPRODUCT(SUMIF(INDIRECT("liste"&amp;$B10),Octobre!$C10:$AG10,INDIRECT("cout"&amp;$B10))),"")</f>
        <v/>
      </c>
      <c r="AK10" s="10"/>
    </row>
    <row r="11" spans="1:37" ht="30" customHeight="1">
      <c r="A11" s="38"/>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COUNTA(Octobre!$C11:$AG11)</f>
        <v>1</v>
      </c>
      <c r="AI11" s="35">
        <f ca="1">IFERROR(SUMPRODUCT(SUMIF(INDIRECT("liste"&amp;$B11),Octobre!$C11:$AG11,INDIRECT("cout"&amp;$B11))),"")</f>
        <v>8</v>
      </c>
    </row>
    <row r="12" spans="1:37" ht="30" customHeight="1">
      <c r="A12" s="38"/>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COUNTA(Octobre!$C12:$AG12)</f>
        <v>0</v>
      </c>
      <c r="AI12" s="35" t="str">
        <f ca="1">IFERROR(SUMPRODUCT(SUMIF(INDIRECT("liste"&amp;$B12),Octobre!$C12:$AG12,INDIRECT("cout"&amp;$B12))),"")</f>
        <v/>
      </c>
    </row>
    <row r="13" spans="1:37" ht="30" customHeight="1">
      <c r="A13" s="38"/>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COUNTA(Octobre!$C13:$AG13)</f>
        <v>0</v>
      </c>
      <c r="AI13" s="35" t="str">
        <f ca="1">IFERROR(SUMPRODUCT(SUMIF(INDIRECT("liste"&amp;$B13),Octobre!$C13:$AG13,INDIRECT("cout"&amp;$B13))),"")</f>
        <v/>
      </c>
    </row>
    <row r="14" spans="1:37" ht="30" customHeight="1">
      <c r="A14" s="30"/>
      <c r="B14" s="31" t="s">
        <v>110</v>
      </c>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COUNTA(Octobre!$C14:$AG14)</f>
        <v>0</v>
      </c>
      <c r="AI14" s="35">
        <f ca="1">IFERROR(SUMPRODUCT(SUMIF(INDIRECT("liste"&amp;$B14),Octobre!$C14:$AG14,INDIRECT("cout"&amp;$B14))),"")</f>
        <v>0</v>
      </c>
    </row>
    <row r="15" spans="1:37" ht="30" customHeight="1">
      <c r="A15" s="30"/>
      <c r="B15" s="31"/>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COUNTA(Octobre!$C15:$AG15)</f>
        <v>0</v>
      </c>
      <c r="AI15" s="35" t="str">
        <f ca="1">IFERROR(SUMPRODUCT(SUMIF(INDIRECT("liste"&amp;$B15),Octobre!$C15:$AG15,INDIRECT("cout"&amp;$B15))),"")</f>
        <v/>
      </c>
    </row>
    <row r="16" spans="1:37" ht="30" customHeight="1">
      <c r="A16" s="30"/>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COUNTA(Octobre!$C16:$AG16)</f>
        <v>0</v>
      </c>
      <c r="AI16" s="35" t="str">
        <f ca="1">IFERROR(SUMPRODUCT(SUMIF(INDIRECT("liste"&amp;$B16),Octobre!$C16:$AG16,INDIRECT("cout"&amp;$B16))),"")</f>
        <v/>
      </c>
    </row>
    <row r="17" spans="1:35" ht="30" customHeight="1">
      <c r="A17" s="30"/>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COUNTA(Octobre!$C17:$AG17)</f>
        <v>0</v>
      </c>
      <c r="AI17" s="35" t="str">
        <f ca="1">IFERROR(SUMPRODUCT(SUMIF(INDIRECT("liste"&amp;$B17),Octobre!$C17:$AG17,INDIRECT("cout"&amp;$B17))),"")</f>
        <v/>
      </c>
    </row>
    <row r="18" spans="1:35" ht="30" customHeight="1">
      <c r="A18" s="30"/>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COUNTA(Octobre!$C18:$AG18)</f>
        <v>0</v>
      </c>
      <c r="AI18" s="35" t="str">
        <f ca="1">IFERROR(SUMPRODUCT(SUMIF(INDIRECT("liste"&amp;$B18),Octobre!$C18:$AG18,INDIRECT("cout"&amp;$B18))),"")</f>
        <v/>
      </c>
    </row>
    <row r="19" spans="1:35" ht="30" customHeight="1">
      <c r="A19" s="30"/>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COUNTA(Octobre!$C19:$AG19)</f>
        <v>0</v>
      </c>
      <c r="AI19" s="35" t="str">
        <f ca="1">IFERROR(SUMPRODUCT(SUMIF(INDIRECT("liste"&amp;$B19),Octobre!$C19:$AG19,INDIRECT("cout"&amp;$B19))),"")</f>
        <v/>
      </c>
    </row>
    <row r="20" spans="1:35" ht="30" customHeight="1">
      <c r="A20" s="30"/>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COUNTA(Octobre!$C20:$AG20)</f>
        <v>0</v>
      </c>
      <c r="AI20" s="35" t="str">
        <f ca="1">IFERROR(SUMPRODUCT(SUMIF(INDIRECT("liste"&amp;$B20),Octobre!$C20:$AG20,INDIRECT("cout"&amp;$B20))),"")</f>
        <v/>
      </c>
    </row>
    <row r="21" spans="1:35" ht="30" customHeight="1">
      <c r="A21" s="30"/>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COUNTA(Octobre!$C21:$AG21)</f>
        <v>0</v>
      </c>
      <c r="AI21" s="35" t="str">
        <f ca="1">IFERROR(SUMPRODUCT(SUMIF(INDIRECT("liste"&amp;$B21),Octobre!$C21:$AG21,INDIRECT("cout"&amp;$B21))),"")</f>
        <v/>
      </c>
    </row>
    <row r="22" spans="1:35" ht="30" customHeight="1">
      <c r="A22" s="30"/>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COUNTA(Octobre!$C22:$AG22)</f>
        <v>0</v>
      </c>
      <c r="AI22" s="35" t="str">
        <f ca="1">IFERROR(SUMPRODUCT(SUMIF(INDIRECT("liste"&amp;$B22),Octobre!$C22:$AG22,INDIRECT("cout"&amp;$B22))),"")</f>
        <v/>
      </c>
    </row>
    <row r="23" spans="1:35" ht="30" customHeight="1">
      <c r="A23" s="30"/>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COUNTA(Octobre!$C23:$AG23)</f>
        <v>0</v>
      </c>
      <c r="AI23" s="35" t="str">
        <f ca="1">IFERROR(SUMPRODUCT(SUMIF(INDIRECT("liste"&amp;$B23),Octobre!$C23:$AG23,INDIRECT("cout"&amp;$B23))),"")</f>
        <v/>
      </c>
    </row>
    <row r="24" spans="1:35" ht="30" customHeight="1">
      <c r="A24" s="30"/>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COUNTA(Octobre!$C24:$AG24)</f>
        <v>0</v>
      </c>
      <c r="AI24" s="35" t="str">
        <f ca="1">IFERROR(SUMPRODUCT(SUMIF(INDIRECT("liste"&amp;$B24),Octobre!$C24:$AG24,INDIRECT("cout"&amp;$B24))),"")</f>
        <v/>
      </c>
    </row>
    <row r="25" spans="1:35" ht="30" customHeight="1">
      <c r="A25" s="30"/>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COUNTA(Octobre!$C25:$AG25)</f>
        <v>0</v>
      </c>
      <c r="AI25" s="35" t="str">
        <f ca="1">IFERROR(SUMPRODUCT(SUMIF(INDIRECT("liste"&amp;$B25),Octobre!$C25:$AG25,INDIRECT("cout"&amp;$B25))),"")</f>
        <v/>
      </c>
    </row>
    <row r="26" spans="1:35" ht="30" customHeight="1">
      <c r="A26" s="30"/>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COUNTA(Octobre!$C26:$AG26)</f>
        <v>0</v>
      </c>
      <c r="AI26" s="35" t="str">
        <f ca="1">IFERROR(SUMPRODUCT(SUMIF(INDIRECT("liste"&amp;$B26),Octobre!$C26:$AG26,INDIRECT("cout"&amp;$B26))),"")</f>
        <v/>
      </c>
    </row>
    <row r="27" spans="1:35" ht="30" customHeight="1">
      <c r="A27" s="39"/>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COUNTA(Octobre!$C27:$AG27)</f>
        <v>0</v>
      </c>
      <c r="AI27" s="35" t="str">
        <f ca="1">IFERROR(SUMPRODUCT(SUMIF(INDIRECT("liste"&amp;$B27),Octobre!$C27:$AG27,INDIRECT("cout"&amp;$B27))),"")</f>
        <v/>
      </c>
    </row>
  </sheetData>
  <mergeCells count="1">
    <mergeCell ref="C3:AG3"/>
  </mergeCells>
  <conditionalFormatting sqref="C6:AG27">
    <cfRule type="expression" priority="91" stopIfTrue="1">
      <formula>C6=""</formula>
    </cfRule>
    <cfRule type="expression" dxfId="1207" priority="92" stopIfTrue="1">
      <formula>C6=CléPersonnalisée2</formula>
    </cfRule>
    <cfRule type="expression" dxfId="1206" priority="93" stopIfTrue="1">
      <formula>C6=CléPersonnalisée1</formula>
    </cfRule>
    <cfRule type="expression" dxfId="1205" priority="94" stopIfTrue="1">
      <formula>C6=CléMaladie</formula>
    </cfRule>
    <cfRule type="expression" dxfId="1204" priority="95" stopIfTrue="1">
      <formula>C6=CléPersonnel</formula>
    </cfRule>
    <cfRule type="expression" dxfId="1203" priority="96" stopIfTrue="1">
      <formula>C6=CléCongé</formula>
    </cfRule>
  </conditionalFormatting>
  <conditionalFormatting sqref="AH6:AH27">
    <cfRule type="dataBar" priority="97">
      <dataBar>
        <cfvo type="num" val="0"/>
        <cfvo type="num" val="31"/>
        <color theme="2" tint="-0.249977111117893"/>
      </dataBar>
      <extLst>
        <ext xmlns:x14="http://schemas.microsoft.com/office/spreadsheetml/2009/9/main" uri="{B025F937-C7B1-47D3-B67F-A62EFF666E3E}">
          <x14:id>{9E319798-9F9D-49A8-8D36-45179451DE0D}</x14:id>
        </ext>
      </extLst>
    </cfRule>
  </conditionalFormatting>
  <conditionalFormatting sqref="AI6:AI27">
    <cfRule type="dataBar" priority="90">
      <dataBar>
        <cfvo type="num" val="0"/>
        <cfvo type="num" val="31"/>
        <color theme="2" tint="-0.249977111117893"/>
      </dataBar>
      <extLst>
        <ext xmlns:x14="http://schemas.microsoft.com/office/spreadsheetml/2009/9/main" uri="{B025F937-C7B1-47D3-B67F-A62EFF666E3E}">
          <x14:id>{4C2E5D35-0005-4DF4-9BE6-6A942B6DA3CA}</x14:id>
        </ext>
      </extLst>
    </cfRule>
  </conditionalFormatting>
  <conditionalFormatting sqref="C6:AG6">
    <cfRule type="expression" dxfId="1202" priority="88">
      <formula>AND($B6="chat")</formula>
    </cfRule>
    <cfRule type="expression" dxfId="1201" priority="89">
      <formula>AND($B6="chien")</formula>
    </cfRule>
  </conditionalFormatting>
  <conditionalFormatting sqref="C7:AG27">
    <cfRule type="expression" dxfId="1200" priority="86">
      <formula>AND($B7="chat")</formula>
    </cfRule>
    <cfRule type="expression" dxfId="1199" priority="87">
      <formula>AND($B7="chien")</formula>
    </cfRule>
  </conditionalFormatting>
  <conditionalFormatting sqref="C6:AG27">
    <cfRule type="expression" priority="80" stopIfTrue="1">
      <formula>C6=""</formula>
    </cfRule>
    <cfRule type="expression" dxfId="546" priority="81" stopIfTrue="1">
      <formula>C6=CléPersonnalisée2</formula>
    </cfRule>
    <cfRule type="expression" dxfId="545" priority="82" stopIfTrue="1">
      <formula>C6=CléPersonnalisée1</formula>
    </cfRule>
    <cfRule type="expression" dxfId="544" priority="83" stopIfTrue="1">
      <formula>C6=CléMaladie</formula>
    </cfRule>
    <cfRule type="expression" dxfId="543" priority="84" stopIfTrue="1">
      <formula>C6=CléPersonnel</formula>
    </cfRule>
    <cfRule type="expression" dxfId="542" priority="85" stopIfTrue="1">
      <formula>C6=CléCongé</formula>
    </cfRule>
  </conditionalFormatting>
  <conditionalFormatting sqref="C6:AG6">
    <cfRule type="expression" dxfId="536" priority="78">
      <formula>AND($B6="chat")</formula>
    </cfRule>
    <cfRule type="expression" dxfId="535" priority="79">
      <formula>AND($B6="chien")</formula>
    </cfRule>
  </conditionalFormatting>
  <conditionalFormatting sqref="C7:AG27">
    <cfRule type="expression" dxfId="532" priority="76">
      <formula>AND($B7="chat")</formula>
    </cfRule>
    <cfRule type="expression" dxfId="531" priority="77">
      <formula>AND($B7="chien")</formula>
    </cfRule>
  </conditionalFormatting>
  <conditionalFormatting sqref="C6:AG27">
    <cfRule type="expression" priority="70" stopIfTrue="1">
      <formula>C6=""</formula>
    </cfRule>
    <cfRule type="expression" dxfId="528" priority="71" stopIfTrue="1">
      <formula>C6=CléPersonnalisée2</formula>
    </cfRule>
    <cfRule type="expression" dxfId="527" priority="72" stopIfTrue="1">
      <formula>C6=CléPersonnalisée1</formula>
    </cfRule>
    <cfRule type="expression" dxfId="526" priority="73" stopIfTrue="1">
      <formula>C6=CléMaladie</formula>
    </cfRule>
    <cfRule type="expression" dxfId="525" priority="74" stopIfTrue="1">
      <formula>C6=CléPersonnel</formula>
    </cfRule>
    <cfRule type="expression" dxfId="524" priority="75" stopIfTrue="1">
      <formula>C6=CléCongé</formula>
    </cfRule>
  </conditionalFormatting>
  <conditionalFormatting sqref="C6:AG6">
    <cfRule type="expression" dxfId="518" priority="68">
      <formula>AND($B6="chat")</formula>
    </cfRule>
    <cfRule type="expression" dxfId="517" priority="69">
      <formula>AND($B6="chien")</formula>
    </cfRule>
  </conditionalFormatting>
  <conditionalFormatting sqref="C7:AG27">
    <cfRule type="expression" dxfId="514" priority="66">
      <formula>AND($B7="chat")</formula>
    </cfRule>
    <cfRule type="expression" dxfId="513" priority="67">
      <formula>AND($B7="chien")</formula>
    </cfRule>
  </conditionalFormatting>
  <conditionalFormatting sqref="C6:AG27">
    <cfRule type="expression" priority="60" stopIfTrue="1">
      <formula>C6=""</formula>
    </cfRule>
    <cfRule type="expression" dxfId="510" priority="61" stopIfTrue="1">
      <formula>C6=CléPersonnalisée2</formula>
    </cfRule>
    <cfRule type="expression" dxfId="509" priority="62" stopIfTrue="1">
      <formula>C6=CléPersonnalisée1</formula>
    </cfRule>
    <cfRule type="expression" dxfId="508" priority="63" stopIfTrue="1">
      <formula>C6=CléMaladie</formula>
    </cfRule>
    <cfRule type="expression" dxfId="507" priority="64" stopIfTrue="1">
      <formula>C6=CléPersonnel</formula>
    </cfRule>
    <cfRule type="expression" dxfId="506" priority="65" stopIfTrue="1">
      <formula>C6=CléCongé</formula>
    </cfRule>
  </conditionalFormatting>
  <conditionalFormatting sqref="C6:AG6">
    <cfRule type="expression" dxfId="500" priority="58">
      <formula>AND($B6="chat")</formula>
    </cfRule>
    <cfRule type="expression" dxfId="499" priority="59">
      <formula>AND($B6="chien")</formula>
    </cfRule>
  </conditionalFormatting>
  <conditionalFormatting sqref="C7:AG27">
    <cfRule type="expression" dxfId="496" priority="56">
      <formula>AND($B7="chat")</formula>
    </cfRule>
    <cfRule type="expression" dxfId="495" priority="57">
      <formula>AND($B7="chien")</formula>
    </cfRule>
  </conditionalFormatting>
  <conditionalFormatting sqref="C6:AG27">
    <cfRule type="expression" priority="50" stopIfTrue="1">
      <formula>C6=""</formula>
    </cfRule>
    <cfRule type="expression" dxfId="492" priority="51" stopIfTrue="1">
      <formula>C6=CléPersonnalisée2</formula>
    </cfRule>
    <cfRule type="expression" dxfId="491" priority="52" stopIfTrue="1">
      <formula>C6=CléPersonnalisée1</formula>
    </cfRule>
    <cfRule type="expression" dxfId="490" priority="53" stopIfTrue="1">
      <formula>C6=CléMaladie</formula>
    </cfRule>
    <cfRule type="expression" dxfId="489" priority="54" stopIfTrue="1">
      <formula>C6=CléPersonnel</formula>
    </cfRule>
    <cfRule type="expression" dxfId="488" priority="55" stopIfTrue="1">
      <formula>C6=CléCongé</formula>
    </cfRule>
  </conditionalFormatting>
  <conditionalFormatting sqref="C6:AG6">
    <cfRule type="expression" dxfId="482" priority="48">
      <formula>AND($B6="chat")</formula>
    </cfRule>
    <cfRule type="expression" dxfId="481" priority="49">
      <formula>AND($B6="chien")</formula>
    </cfRule>
  </conditionalFormatting>
  <conditionalFormatting sqref="C7:AG27">
    <cfRule type="expression" dxfId="478" priority="46">
      <formula>AND($B7="chat")</formula>
    </cfRule>
    <cfRule type="expression" dxfId="477" priority="47">
      <formula>AND($B7="chien")</formula>
    </cfRule>
  </conditionalFormatting>
  <conditionalFormatting sqref="C6:AG27">
    <cfRule type="expression" priority="40" stopIfTrue="1">
      <formula>C6=""</formula>
    </cfRule>
    <cfRule type="expression" dxfId="474" priority="41" stopIfTrue="1">
      <formula>C6=CléPersonnalisée2</formula>
    </cfRule>
    <cfRule type="expression" dxfId="473" priority="42" stopIfTrue="1">
      <formula>C6=CléPersonnalisée1</formula>
    </cfRule>
    <cfRule type="expression" dxfId="472" priority="43" stopIfTrue="1">
      <formula>C6=CléMaladie</formula>
    </cfRule>
    <cfRule type="expression" dxfId="471" priority="44" stopIfTrue="1">
      <formula>C6=CléPersonnel</formula>
    </cfRule>
    <cfRule type="expression" dxfId="470" priority="45" stopIfTrue="1">
      <formula>C6=CléCongé</formula>
    </cfRule>
  </conditionalFormatting>
  <conditionalFormatting sqref="C6:AG6">
    <cfRule type="expression" dxfId="464" priority="38">
      <formula>AND($B6="chat")</formula>
    </cfRule>
    <cfRule type="expression" dxfId="463" priority="39">
      <formula>AND($B6="chien")</formula>
    </cfRule>
  </conditionalFormatting>
  <conditionalFormatting sqref="C7:AG27">
    <cfRule type="expression" dxfId="460" priority="36">
      <formula>AND($B7="chat")</formula>
    </cfRule>
    <cfRule type="expression" dxfId="459" priority="37">
      <formula>AND($B7="chien")</formula>
    </cfRule>
  </conditionalFormatting>
  <conditionalFormatting sqref="C6:AG27">
    <cfRule type="expression" priority="30" stopIfTrue="1">
      <formula>C6=""</formula>
    </cfRule>
    <cfRule type="expression" dxfId="456" priority="31" stopIfTrue="1">
      <formula>C6=CléPersonnalisée2</formula>
    </cfRule>
    <cfRule type="expression" dxfId="455" priority="32" stopIfTrue="1">
      <formula>C6=CléPersonnalisée1</formula>
    </cfRule>
    <cfRule type="expression" dxfId="454" priority="33" stopIfTrue="1">
      <formula>C6=CléMaladie</formula>
    </cfRule>
    <cfRule type="expression" dxfId="453" priority="34" stopIfTrue="1">
      <formula>C6=CléPersonnel</formula>
    </cfRule>
    <cfRule type="expression" dxfId="452" priority="35" stopIfTrue="1">
      <formula>C6=CléCongé</formula>
    </cfRule>
  </conditionalFormatting>
  <conditionalFormatting sqref="C6:AG6">
    <cfRule type="expression" dxfId="446" priority="28">
      <formula>AND($B6="chat")</formula>
    </cfRule>
    <cfRule type="expression" dxfId="445" priority="29">
      <formula>AND($B6="chien")</formula>
    </cfRule>
  </conditionalFormatting>
  <conditionalFormatting sqref="C7:AG27">
    <cfRule type="expression" dxfId="442" priority="26">
      <formula>AND($B7="chat")</formula>
    </cfRule>
    <cfRule type="expression" dxfId="441" priority="27">
      <formula>AND($B7="chien")</formula>
    </cfRule>
  </conditionalFormatting>
  <conditionalFormatting sqref="C6:AG27">
    <cfRule type="expression" priority="20" stopIfTrue="1">
      <formula>C6=""</formula>
    </cfRule>
    <cfRule type="expression" dxfId="438" priority="21" stopIfTrue="1">
      <formula>C6=CléPersonnalisée2</formula>
    </cfRule>
    <cfRule type="expression" dxfId="437" priority="22" stopIfTrue="1">
      <formula>C6=CléPersonnalisée1</formula>
    </cfRule>
    <cfRule type="expression" dxfId="436" priority="23" stopIfTrue="1">
      <formula>C6=CléMaladie</formula>
    </cfRule>
    <cfRule type="expression" dxfId="435" priority="24" stopIfTrue="1">
      <formula>C6=CléPersonnel</formula>
    </cfRule>
    <cfRule type="expression" dxfId="434" priority="25" stopIfTrue="1">
      <formula>C6=CléCongé</formula>
    </cfRule>
  </conditionalFormatting>
  <conditionalFormatting sqref="C6:AG6">
    <cfRule type="expression" dxfId="428" priority="18">
      <formula>AND($B6="chat")</formula>
    </cfRule>
    <cfRule type="expression" dxfId="427" priority="19">
      <formula>AND($B6="chien")</formula>
    </cfRule>
  </conditionalFormatting>
  <conditionalFormatting sqref="C7:AG27">
    <cfRule type="expression" dxfId="424" priority="16">
      <formula>AND($B7="chat")</formula>
    </cfRule>
    <cfRule type="expression" dxfId="423" priority="17">
      <formula>AND($B7="chien")</formula>
    </cfRule>
  </conditionalFormatting>
  <conditionalFormatting sqref="C6:AG27">
    <cfRule type="expression" priority="10" stopIfTrue="1">
      <formula>C6=""</formula>
    </cfRule>
    <cfRule type="expression" dxfId="420" priority="11" stopIfTrue="1">
      <formula>C6=CléPersonnalisée2</formula>
    </cfRule>
    <cfRule type="expression" dxfId="419" priority="12" stopIfTrue="1">
      <formula>C6=CléPersonnalisée1</formula>
    </cfRule>
    <cfRule type="expression" dxfId="418" priority="13" stopIfTrue="1">
      <formula>C6=CléMaladie</formula>
    </cfRule>
    <cfRule type="expression" dxfId="417" priority="14" stopIfTrue="1">
      <formula>C6=CléPersonnel</formula>
    </cfRule>
    <cfRule type="expression" dxfId="416" priority="15" stopIfTrue="1">
      <formula>C6=CléCongé</formula>
    </cfRule>
  </conditionalFormatting>
  <conditionalFormatting sqref="C6:AG6">
    <cfRule type="expression" dxfId="410" priority="8">
      <formula>AND($B6="chat")</formula>
    </cfRule>
    <cfRule type="expression" dxfId="409" priority="9">
      <formula>AND($B6="chien")</formula>
    </cfRule>
  </conditionalFormatting>
  <conditionalFormatting sqref="C7:AG27">
    <cfRule type="expression" dxfId="406" priority="6">
      <formula>AND($B7="chat")</formula>
    </cfRule>
    <cfRule type="expression" dxfId="405" priority="7">
      <formula>AND($B7="chien")</formula>
    </cfRule>
  </conditionalFormatting>
  <conditionalFormatting sqref="C6:AG27">
    <cfRule type="expression" dxfId="402" priority="5">
      <formula>AND($B6="nac")</formula>
    </cfRule>
  </conditionalFormatting>
  <conditionalFormatting sqref="C7:AG27">
    <cfRule type="expression" dxfId="400" priority="3">
      <formula>AND($B7="chat")</formula>
    </cfRule>
    <cfRule type="expression" dxfId="399" priority="4">
      <formula>AND($B7="chien")</formula>
    </cfRule>
  </conditionalFormatting>
  <conditionalFormatting sqref="C6:AG6">
    <cfRule type="expression" dxfId="396" priority="1">
      <formula>AND($B6="chat")</formula>
    </cfRule>
    <cfRule type="expression" dxfId="395"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9E319798-9F9D-49A8-8D36-45179451DE0D}">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4C2E5D35-0005-4DF4-9BE6-6A942B6DA3CA}">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11.xml><?xml version="1.0" encoding="utf-8"?>
<worksheet xmlns="http://schemas.openxmlformats.org/spreadsheetml/2006/main" xmlns:r="http://schemas.openxmlformats.org/officeDocument/2006/relationships">
  <sheetPr codeName="Feuil11"/>
  <dimension ref="A1:AK27"/>
  <sheetViews>
    <sheetView topLeftCell="A5" zoomScale="80" zoomScaleNormal="80" workbookViewId="0">
      <selection activeCell="A13" sqref="A13"/>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1" t="str">
        <f>données!N12</f>
        <v>Novembre</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43770</v>
      </c>
      <c r="D4" s="25">
        <f>C4+1</f>
        <v>43771</v>
      </c>
      <c r="E4" s="25">
        <f t="shared" ref="E4:AG4" si="0">D4+1</f>
        <v>43772</v>
      </c>
      <c r="F4" s="25">
        <f t="shared" si="0"/>
        <v>43773</v>
      </c>
      <c r="G4" s="25">
        <f t="shared" si="0"/>
        <v>43774</v>
      </c>
      <c r="H4" s="25">
        <f t="shared" si="0"/>
        <v>43775</v>
      </c>
      <c r="I4" s="25">
        <f t="shared" si="0"/>
        <v>43776</v>
      </c>
      <c r="J4" s="25">
        <f t="shared" si="0"/>
        <v>43777</v>
      </c>
      <c r="K4" s="25">
        <f t="shared" si="0"/>
        <v>43778</v>
      </c>
      <c r="L4" s="25">
        <f t="shared" si="0"/>
        <v>43779</v>
      </c>
      <c r="M4" s="25">
        <f t="shared" si="0"/>
        <v>43780</v>
      </c>
      <c r="N4" s="25">
        <f t="shared" si="0"/>
        <v>43781</v>
      </c>
      <c r="O4" s="25">
        <f t="shared" si="0"/>
        <v>43782</v>
      </c>
      <c r="P4" s="25">
        <f t="shared" si="0"/>
        <v>43783</v>
      </c>
      <c r="Q4" s="25">
        <f t="shared" si="0"/>
        <v>43784</v>
      </c>
      <c r="R4" s="25">
        <f t="shared" si="0"/>
        <v>43785</v>
      </c>
      <c r="S4" s="25">
        <f t="shared" si="0"/>
        <v>43786</v>
      </c>
      <c r="T4" s="25">
        <f t="shared" si="0"/>
        <v>43787</v>
      </c>
      <c r="U4" s="25">
        <f t="shared" si="0"/>
        <v>43788</v>
      </c>
      <c r="V4" s="25">
        <f t="shared" si="0"/>
        <v>43789</v>
      </c>
      <c r="W4" s="25">
        <f t="shared" si="0"/>
        <v>43790</v>
      </c>
      <c r="X4" s="25">
        <f t="shared" si="0"/>
        <v>43791</v>
      </c>
      <c r="Y4" s="25">
        <f t="shared" si="0"/>
        <v>43792</v>
      </c>
      <c r="Z4" s="25">
        <f t="shared" si="0"/>
        <v>43793</v>
      </c>
      <c r="AA4" s="25">
        <f t="shared" si="0"/>
        <v>43794</v>
      </c>
      <c r="AB4" s="25">
        <f t="shared" si="0"/>
        <v>43795</v>
      </c>
      <c r="AC4" s="25">
        <f t="shared" si="0"/>
        <v>43796</v>
      </c>
      <c r="AD4" s="25">
        <f t="shared" si="0"/>
        <v>43797</v>
      </c>
      <c r="AE4" s="25">
        <f t="shared" si="0"/>
        <v>43798</v>
      </c>
      <c r="AF4" s="25">
        <f t="shared" si="0"/>
        <v>43799</v>
      </c>
      <c r="AG4" s="25">
        <f t="shared" si="0"/>
        <v>43800</v>
      </c>
      <c r="AH4" s="12"/>
    </row>
    <row r="5" spans="1:37" ht="15" customHeight="1">
      <c r="A5" s="4" t="s">
        <v>32</v>
      </c>
      <c r="B5" s="4" t="s">
        <v>75</v>
      </c>
      <c r="C5" s="6" t="s">
        <v>1</v>
      </c>
      <c r="D5" s="6" t="s">
        <v>2</v>
      </c>
      <c r="E5" s="6" t="s">
        <v>3</v>
      </c>
      <c r="F5" s="6" t="s">
        <v>4</v>
      </c>
      <c r="G5" s="6" t="s">
        <v>5</v>
      </c>
      <c r="H5" s="6" t="s">
        <v>6</v>
      </c>
      <c r="I5" s="6" t="s">
        <v>7</v>
      </c>
      <c r="J5" s="6" t="s">
        <v>8</v>
      </c>
      <c r="K5" s="6" t="s">
        <v>9</v>
      </c>
      <c r="L5" s="6" t="s">
        <v>10</v>
      </c>
      <c r="M5" s="6" t="s">
        <v>11</v>
      </c>
      <c r="N5" s="6" t="s">
        <v>12</v>
      </c>
      <c r="O5" s="6" t="s">
        <v>13</v>
      </c>
      <c r="P5" s="6" t="s">
        <v>14</v>
      </c>
      <c r="Q5" s="6" t="s">
        <v>15</v>
      </c>
      <c r="R5" s="6" t="s">
        <v>16</v>
      </c>
      <c r="S5" s="6" t="s">
        <v>17</v>
      </c>
      <c r="T5" s="6" t="s">
        <v>18</v>
      </c>
      <c r="U5" s="6" t="s">
        <v>19</v>
      </c>
      <c r="V5" s="6" t="s">
        <v>20</v>
      </c>
      <c r="W5" s="6" t="s">
        <v>21</v>
      </c>
      <c r="X5" s="6" t="s">
        <v>22</v>
      </c>
      <c r="Y5" s="6" t="s">
        <v>23</v>
      </c>
      <c r="Z5" s="6" t="s">
        <v>24</v>
      </c>
      <c r="AA5" s="6" t="s">
        <v>25</v>
      </c>
      <c r="AB5" s="6" t="s">
        <v>26</v>
      </c>
      <c r="AC5" s="6" t="s">
        <v>27</v>
      </c>
      <c r="AD5" s="6" t="s">
        <v>28</v>
      </c>
      <c r="AE5" s="6" t="s">
        <v>29</v>
      </c>
      <c r="AF5" s="6" t="s">
        <v>30</v>
      </c>
      <c r="AG5" s="6" t="s">
        <v>31</v>
      </c>
      <c r="AH5" s="8" t="s">
        <v>33</v>
      </c>
      <c r="AI5" s="9" t="s">
        <v>34</v>
      </c>
    </row>
    <row r="6" spans="1:37" ht="30" customHeight="1">
      <c r="A6" s="1" t="s">
        <v>35</v>
      </c>
      <c r="B6" s="31" t="s">
        <v>62</v>
      </c>
      <c r="C6" s="36"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11">
        <f>COUNTA(Janvier11[[#This Row],[1]:[31]])</f>
        <v>3</v>
      </c>
      <c r="AI6" s="17">
        <f ca="1">IFERROR(SUMPRODUCT(SUMIF(INDIRECT("liste"&amp;$B6),Janvier11[[#This Row],[1]:[31]],INDIRECT("cout"&amp;$B6))),"")</f>
        <v>27</v>
      </c>
    </row>
    <row r="7" spans="1:37" ht="30" customHeight="1">
      <c r="A7" s="1" t="s">
        <v>36</v>
      </c>
      <c r="B7" s="31"/>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11">
        <f>COUNTA(Janvier11[[#This Row],[1]:[31]])</f>
        <v>0</v>
      </c>
      <c r="AI7" s="17" t="str">
        <f ca="1">IFERROR(SUMPRODUCT(SUMIF(INDIRECT("liste"&amp;$B7),Janvier11[[#This Row],[1]:[31]],INDIRECT("cout"&amp;$B7))),"")</f>
        <v/>
      </c>
    </row>
    <row r="8" spans="1:37" ht="30" customHeight="1">
      <c r="B8" s="31"/>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11">
        <f>COUNTA(Janvier11[[#This Row],[1]:[31]])</f>
        <v>0</v>
      </c>
      <c r="AI8" s="17" t="str">
        <f ca="1">IFERROR(SUMPRODUCT(SUMIF(INDIRECT("liste"&amp;$B8),Janvier11[[#This Row],[1]:[31]],INDIRECT("cout"&amp;$B8))),"")</f>
        <v/>
      </c>
    </row>
    <row r="9" spans="1:37" ht="30" customHeight="1">
      <c r="B9" s="31"/>
      <c r="C9" s="36"/>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11">
        <f>COUNTA(Janvier11[[#This Row],[1]:[31]])</f>
        <v>0</v>
      </c>
      <c r="AI9" s="17" t="str">
        <f ca="1">IFERROR(SUMPRODUCT(SUMIF(INDIRECT("liste"&amp;$B9),Janvier11[[#This Row],[1]:[31]],INDIRECT("cout"&amp;$B9))),"")</f>
        <v/>
      </c>
    </row>
    <row r="10" spans="1:37" ht="30" customHeight="1">
      <c r="B10" s="31"/>
      <c r="C10" s="32"/>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11">
        <f>COUNTA(Janvier11[[#This Row],[1]:[31]])</f>
        <v>0</v>
      </c>
      <c r="AI10" s="17" t="str">
        <f ca="1">IFERROR(SUMPRODUCT(SUMIF(INDIRECT("liste"&amp;$B10),Janvier11[[#This Row],[1]:[31]],INDIRECT("cout"&amp;$B10))),"")</f>
        <v/>
      </c>
      <c r="AK10" s="10"/>
    </row>
    <row r="11" spans="1:37" ht="30" customHeight="1">
      <c r="A11" s="7"/>
      <c r="B11" s="31" t="s">
        <v>63</v>
      </c>
      <c r="C11" s="36"/>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11">
        <f>COUNTA(Janvier11[[#This Row],[1]:[31]])</f>
        <v>1</v>
      </c>
      <c r="AI11" s="17">
        <f ca="1">IFERROR(SUMPRODUCT(SUMIF(INDIRECT("liste"&amp;$B11),Janvier11[[#This Row],[1]:[31]],INDIRECT("cout"&amp;$B11))),"")</f>
        <v>8</v>
      </c>
    </row>
    <row r="12" spans="1:37" ht="30" customHeight="1">
      <c r="A12" s="7"/>
      <c r="B12" s="31"/>
      <c r="C12" s="32"/>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11">
        <f>COUNTA(Janvier11[[#This Row],[1]:[31]])</f>
        <v>0</v>
      </c>
      <c r="AI12" s="17" t="str">
        <f ca="1">IFERROR(SUMPRODUCT(SUMIF(INDIRECT("liste"&amp;$B12),Janvier11[[#This Row],[1]:[31]],INDIRECT("cout"&amp;$B12))),"")</f>
        <v/>
      </c>
    </row>
    <row r="13" spans="1:37" ht="30" customHeight="1">
      <c r="A13" s="7"/>
      <c r="B13" s="31"/>
      <c r="C13" s="36"/>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11">
        <f>COUNTA(Janvier11[[#This Row],[1]:[31]])</f>
        <v>0</v>
      </c>
      <c r="AI13" s="17" t="str">
        <f ca="1">IFERROR(SUMPRODUCT(SUMIF(INDIRECT("liste"&amp;$B13),Janvier11[[#This Row],[1]:[31]],INDIRECT("cout"&amp;$B13))),"")</f>
        <v/>
      </c>
    </row>
    <row r="14" spans="1:37" ht="30" customHeight="1">
      <c r="A14" s="16"/>
      <c r="B14" s="31"/>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11">
        <f>COUNTA(Janvier11[[#This Row],[1]:[31]])</f>
        <v>0</v>
      </c>
      <c r="AI14" s="17" t="str">
        <f ca="1">IFERROR(SUMPRODUCT(SUMIF(INDIRECT("liste"&amp;$B14),Janvier11[[#This Row],[1]:[31]],INDIRECT("cout"&amp;$B14))),"")</f>
        <v/>
      </c>
    </row>
    <row r="15" spans="1:37" ht="30" customHeight="1">
      <c r="A15" s="16"/>
      <c r="B15" s="31" t="s">
        <v>110</v>
      </c>
      <c r="C15" s="36"/>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11">
        <f>COUNTA(Janvier11[[#This Row],[1]:[31]])</f>
        <v>0</v>
      </c>
      <c r="AI15" s="17">
        <f ca="1">IFERROR(SUMPRODUCT(SUMIF(INDIRECT("liste"&amp;$B15),Janvier11[[#This Row],[1]:[31]],INDIRECT("cout"&amp;$B15))),"")</f>
        <v>0</v>
      </c>
    </row>
    <row r="16" spans="1:37" ht="30" customHeight="1">
      <c r="A16" s="16"/>
      <c r="B16" s="31"/>
      <c r="C16" s="32"/>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11">
        <f>COUNTA(Janvier11[[#This Row],[1]:[31]])</f>
        <v>0</v>
      </c>
      <c r="AI16" s="17" t="str">
        <f ca="1">IFERROR(SUMPRODUCT(SUMIF(INDIRECT("liste"&amp;$B16),Janvier11[[#This Row],[1]:[31]],INDIRECT("cout"&amp;$B16))),"")</f>
        <v/>
      </c>
    </row>
    <row r="17" spans="1:35" ht="30" customHeight="1">
      <c r="A17" s="16"/>
      <c r="B17" s="31"/>
      <c r="C17" s="36"/>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11">
        <f>COUNTA(Janvier11[[#This Row],[1]:[31]])</f>
        <v>0</v>
      </c>
      <c r="AI17" s="17" t="str">
        <f ca="1">IFERROR(SUMPRODUCT(SUMIF(INDIRECT("liste"&amp;$B17),Janvier11[[#This Row],[1]:[31]],INDIRECT("cout"&amp;$B17))),"")</f>
        <v/>
      </c>
    </row>
    <row r="18" spans="1:35" ht="30" customHeight="1">
      <c r="A18" s="16"/>
      <c r="B18" s="31"/>
      <c r="C18" s="32"/>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11">
        <f>COUNTA(Janvier11[[#This Row],[1]:[31]])</f>
        <v>0</v>
      </c>
      <c r="AI18" s="17" t="str">
        <f ca="1">IFERROR(SUMPRODUCT(SUMIF(INDIRECT("liste"&amp;$B18),Janvier11[[#This Row],[1]:[31]],INDIRECT("cout"&amp;$B18))),"")</f>
        <v/>
      </c>
    </row>
    <row r="19" spans="1:35" ht="30" customHeight="1">
      <c r="A19" s="16"/>
      <c r="B19" s="31"/>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11">
        <f>COUNTA(Janvier11[[#This Row],[1]:[31]])</f>
        <v>0</v>
      </c>
      <c r="AI19" s="17" t="str">
        <f ca="1">IFERROR(SUMPRODUCT(SUMIF(INDIRECT("liste"&amp;$B19),Janvier11[[#This Row],[1]:[31]],INDIRECT("cout"&amp;$B19))),"")</f>
        <v/>
      </c>
    </row>
    <row r="20" spans="1:35" ht="30" customHeight="1">
      <c r="A20" s="16"/>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11">
        <f>COUNTA(Janvier11[[#This Row],[1]:[31]])</f>
        <v>0</v>
      </c>
      <c r="AI20" s="17" t="str">
        <f ca="1">IFERROR(SUMPRODUCT(SUMIF(INDIRECT("liste"&amp;$B20),Janvier11[[#This Row],[1]:[31]],INDIRECT("cout"&amp;$B20))),"")</f>
        <v/>
      </c>
    </row>
    <row r="21" spans="1:35" ht="30" customHeight="1">
      <c r="A21" s="16"/>
      <c r="B21" s="31"/>
      <c r="C21" s="36"/>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11">
        <f>COUNTA(Janvier11[[#This Row],[1]:[31]])</f>
        <v>0</v>
      </c>
      <c r="AI21" s="17" t="str">
        <f ca="1">IFERROR(SUMPRODUCT(SUMIF(INDIRECT("liste"&amp;$B21),Janvier11[[#This Row],[1]:[31]],INDIRECT("cout"&amp;$B21))),"")</f>
        <v/>
      </c>
    </row>
    <row r="22" spans="1:35" ht="30" customHeight="1">
      <c r="A22" s="16"/>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11">
        <f>COUNTA(Janvier11[[#This Row],[1]:[31]])</f>
        <v>0</v>
      </c>
      <c r="AI22" s="17" t="str">
        <f ca="1">IFERROR(SUMPRODUCT(SUMIF(INDIRECT("liste"&amp;$B22),Janvier11[[#This Row],[1]:[31]],INDIRECT("cout"&amp;$B22))),"")</f>
        <v/>
      </c>
    </row>
    <row r="23" spans="1:35" ht="30" customHeight="1">
      <c r="A23" s="16"/>
      <c r="B23" s="31"/>
      <c r="C23" s="36"/>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11">
        <f>COUNTA(Janvier11[[#This Row],[1]:[31]])</f>
        <v>0</v>
      </c>
      <c r="AI23" s="17" t="str">
        <f ca="1">IFERROR(SUMPRODUCT(SUMIF(INDIRECT("liste"&amp;$B23),Janvier11[[#This Row],[1]:[31]],INDIRECT("cout"&amp;$B23))),"")</f>
        <v/>
      </c>
    </row>
    <row r="24" spans="1:35" ht="30" customHeight="1">
      <c r="A24" s="16"/>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11">
        <f>COUNTA(Janvier11[[#This Row],[1]:[31]])</f>
        <v>0</v>
      </c>
      <c r="AI24" s="17" t="str">
        <f ca="1">IFERROR(SUMPRODUCT(SUMIF(INDIRECT("liste"&amp;$B24),Janvier11[[#This Row],[1]:[31]],INDIRECT("cout"&amp;$B24))),"")</f>
        <v/>
      </c>
    </row>
    <row r="25" spans="1:35" ht="30" customHeight="1">
      <c r="A25" s="16"/>
      <c r="B25" s="31"/>
      <c r="C25" s="36"/>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11">
        <f>COUNTA(Janvier11[[#This Row],[1]:[31]])</f>
        <v>0</v>
      </c>
      <c r="AI25" s="17" t="str">
        <f ca="1">IFERROR(SUMPRODUCT(SUMIF(INDIRECT("liste"&amp;$B25),Janvier11[[#This Row],[1]:[31]],INDIRECT("cout"&amp;$B25))),"")</f>
        <v/>
      </c>
    </row>
    <row r="26" spans="1:35" ht="30" customHeight="1">
      <c r="A26" s="16"/>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11">
        <f>COUNTA(Janvier11[[#This Row],[1]:[31]])</f>
        <v>0</v>
      </c>
      <c r="AI26" s="17" t="str">
        <f ca="1">IFERROR(SUMPRODUCT(SUMIF(INDIRECT("liste"&amp;$B26),Janvier11[[#This Row],[1]:[31]],INDIRECT("cout"&amp;$B26))),"")</f>
        <v/>
      </c>
    </row>
    <row r="27" spans="1:35" ht="30" customHeight="1">
      <c r="A27" s="16"/>
      <c r="B27" s="31"/>
      <c r="C27" s="36"/>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11">
        <f>COUNTA(Janvier11[[#This Row],[1]:[31]])</f>
        <v>0</v>
      </c>
      <c r="AI27" s="17" t="str">
        <f ca="1">IFERROR(SUMPRODUCT(SUMIF(INDIRECT("liste"&amp;$B27),Janvier11[[#This Row],[1]:[31]],INDIRECT("cout"&amp;$B27))),"")</f>
        <v/>
      </c>
    </row>
  </sheetData>
  <mergeCells count="1">
    <mergeCell ref="C3:AG3"/>
  </mergeCells>
  <conditionalFormatting sqref="C6:AG27">
    <cfRule type="expression" priority="101" stopIfTrue="1">
      <formula>C6=""</formula>
    </cfRule>
    <cfRule type="expression" dxfId="1198" priority="102" stopIfTrue="1">
      <formula>C6=CléPersonnalisée2</formula>
    </cfRule>
    <cfRule type="expression" dxfId="1197" priority="103" stopIfTrue="1">
      <formula>C6=CléPersonnalisée1</formula>
    </cfRule>
    <cfRule type="expression" dxfId="1196" priority="104" stopIfTrue="1">
      <formula>C6=CléMaladie</formula>
    </cfRule>
    <cfRule type="expression" dxfId="1195" priority="105" stopIfTrue="1">
      <formula>C6=CléPersonnel</formula>
    </cfRule>
    <cfRule type="expression" dxfId="1194" priority="106" stopIfTrue="1">
      <formula>C6=CléCongé</formula>
    </cfRule>
  </conditionalFormatting>
  <conditionalFormatting sqref="AH6:AH27">
    <cfRule type="dataBar" priority="107">
      <dataBar>
        <cfvo type="num" val="0"/>
        <cfvo type="num" val="31"/>
        <color theme="2" tint="-0.249977111117893"/>
      </dataBar>
      <extLst>
        <ext xmlns:x14="http://schemas.microsoft.com/office/spreadsheetml/2009/9/main" uri="{B025F937-C7B1-47D3-B67F-A62EFF666E3E}">
          <x14:id>{CD81E1CA-A93F-4E02-9E9C-4590A318A3BC}</x14:id>
        </ext>
      </extLst>
    </cfRule>
  </conditionalFormatting>
  <conditionalFormatting sqref="AI6:AI27">
    <cfRule type="dataBar" priority="100">
      <dataBar>
        <cfvo type="num" val="0"/>
        <cfvo type="num" val="31"/>
        <color theme="2" tint="-0.249977111117893"/>
      </dataBar>
      <extLst>
        <ext xmlns:x14="http://schemas.microsoft.com/office/spreadsheetml/2009/9/main" uri="{B025F937-C7B1-47D3-B67F-A62EFF666E3E}">
          <x14:id>{8A4336EE-90F6-4E7F-A346-222D29058CEF}</x14:id>
        </ext>
      </extLst>
    </cfRule>
  </conditionalFormatting>
  <conditionalFormatting sqref="C6:AG6">
    <cfRule type="expression" dxfId="1193" priority="98">
      <formula>AND($B6="chat")</formula>
    </cfRule>
    <cfRule type="expression" dxfId="1192" priority="99">
      <formula>AND($B6="chien")</formula>
    </cfRule>
  </conditionalFormatting>
  <conditionalFormatting sqref="C7:AG27">
    <cfRule type="expression" dxfId="1191" priority="96">
      <formula>AND($B7="chat")</formula>
    </cfRule>
    <cfRule type="expression" dxfId="1190" priority="97">
      <formula>AND($B7="chien")</formula>
    </cfRule>
  </conditionalFormatting>
  <conditionalFormatting sqref="C6:AG27">
    <cfRule type="expression" priority="90" stopIfTrue="1">
      <formula>C6=""</formula>
    </cfRule>
    <cfRule type="expression" dxfId="392" priority="91" stopIfTrue="1">
      <formula>C6=CléPersonnalisée2</formula>
    </cfRule>
    <cfRule type="expression" dxfId="391" priority="92" stopIfTrue="1">
      <formula>C6=CléPersonnalisée1</formula>
    </cfRule>
    <cfRule type="expression" dxfId="390" priority="93" stopIfTrue="1">
      <formula>C6=CléMaladie</formula>
    </cfRule>
    <cfRule type="expression" dxfId="389" priority="94" stopIfTrue="1">
      <formula>C6=CléPersonnel</formula>
    </cfRule>
    <cfRule type="expression" dxfId="388" priority="95" stopIfTrue="1">
      <formula>C6=CléCongé</formula>
    </cfRule>
  </conditionalFormatting>
  <conditionalFormatting sqref="C6:AG6">
    <cfRule type="expression" dxfId="382" priority="88">
      <formula>AND($B6="chat")</formula>
    </cfRule>
    <cfRule type="expression" dxfId="381" priority="89">
      <formula>AND($B6="chien")</formula>
    </cfRule>
  </conditionalFormatting>
  <conditionalFormatting sqref="C7:AG27">
    <cfRule type="expression" dxfId="378" priority="86">
      <formula>AND($B7="chat")</formula>
    </cfRule>
    <cfRule type="expression" dxfId="377" priority="87">
      <formula>AND($B7="chien")</formula>
    </cfRule>
  </conditionalFormatting>
  <conditionalFormatting sqref="C6:AG27">
    <cfRule type="expression" priority="80" stopIfTrue="1">
      <formula>C6=""</formula>
    </cfRule>
    <cfRule type="expression" dxfId="374" priority="81" stopIfTrue="1">
      <formula>C6=CléPersonnalisée2</formula>
    </cfRule>
    <cfRule type="expression" dxfId="373" priority="82" stopIfTrue="1">
      <formula>C6=CléPersonnalisée1</formula>
    </cfRule>
    <cfRule type="expression" dxfId="372" priority="83" stopIfTrue="1">
      <formula>C6=CléMaladie</formula>
    </cfRule>
    <cfRule type="expression" dxfId="371" priority="84" stopIfTrue="1">
      <formula>C6=CléPersonnel</formula>
    </cfRule>
    <cfRule type="expression" dxfId="370" priority="85" stopIfTrue="1">
      <formula>C6=CléCongé</formula>
    </cfRule>
  </conditionalFormatting>
  <conditionalFormatting sqref="C6:AG6">
    <cfRule type="expression" dxfId="364" priority="78">
      <formula>AND($B6="chat")</formula>
    </cfRule>
    <cfRule type="expression" dxfId="363" priority="79">
      <formula>AND($B6="chien")</formula>
    </cfRule>
  </conditionalFormatting>
  <conditionalFormatting sqref="C7:AG27">
    <cfRule type="expression" dxfId="360" priority="76">
      <formula>AND($B7="chat")</formula>
    </cfRule>
    <cfRule type="expression" dxfId="359" priority="77">
      <formula>AND($B7="chien")</formula>
    </cfRule>
  </conditionalFormatting>
  <conditionalFormatting sqref="C6:AG27">
    <cfRule type="expression" priority="70" stopIfTrue="1">
      <formula>C6=""</formula>
    </cfRule>
    <cfRule type="expression" dxfId="356" priority="71" stopIfTrue="1">
      <formula>C6=CléPersonnalisée2</formula>
    </cfRule>
    <cfRule type="expression" dxfId="355" priority="72" stopIfTrue="1">
      <formula>C6=CléPersonnalisée1</formula>
    </cfRule>
    <cfRule type="expression" dxfId="354" priority="73" stopIfTrue="1">
      <formula>C6=CléMaladie</formula>
    </cfRule>
    <cfRule type="expression" dxfId="353" priority="74" stopIfTrue="1">
      <formula>C6=CléPersonnel</formula>
    </cfRule>
    <cfRule type="expression" dxfId="352" priority="75" stopIfTrue="1">
      <formula>C6=CléCongé</formula>
    </cfRule>
  </conditionalFormatting>
  <conditionalFormatting sqref="C6:AG6">
    <cfRule type="expression" dxfId="346" priority="68">
      <formula>AND($B6="chat")</formula>
    </cfRule>
    <cfRule type="expression" dxfId="345" priority="69">
      <formula>AND($B6="chien")</formula>
    </cfRule>
  </conditionalFormatting>
  <conditionalFormatting sqref="C7:AG27">
    <cfRule type="expression" dxfId="342" priority="66">
      <formula>AND($B7="chat")</formula>
    </cfRule>
    <cfRule type="expression" dxfId="341" priority="67">
      <formula>AND($B7="chien")</formula>
    </cfRule>
  </conditionalFormatting>
  <conditionalFormatting sqref="C6:AG27">
    <cfRule type="expression" priority="60" stopIfTrue="1">
      <formula>C6=""</formula>
    </cfRule>
    <cfRule type="expression" dxfId="338" priority="61" stopIfTrue="1">
      <formula>C6=CléPersonnalisée2</formula>
    </cfRule>
    <cfRule type="expression" dxfId="337" priority="62" stopIfTrue="1">
      <formula>C6=CléPersonnalisée1</formula>
    </cfRule>
    <cfRule type="expression" dxfId="336" priority="63" stopIfTrue="1">
      <formula>C6=CléMaladie</formula>
    </cfRule>
    <cfRule type="expression" dxfId="335" priority="64" stopIfTrue="1">
      <formula>C6=CléPersonnel</formula>
    </cfRule>
    <cfRule type="expression" dxfId="334" priority="65" stopIfTrue="1">
      <formula>C6=CléCongé</formula>
    </cfRule>
  </conditionalFormatting>
  <conditionalFormatting sqref="C6:AG6">
    <cfRule type="expression" dxfId="328" priority="58">
      <formula>AND($B6="chat")</formula>
    </cfRule>
    <cfRule type="expression" dxfId="327" priority="59">
      <formula>AND($B6="chien")</formula>
    </cfRule>
  </conditionalFormatting>
  <conditionalFormatting sqref="C7:AG27">
    <cfRule type="expression" dxfId="324" priority="56">
      <formula>AND($B7="chat")</formula>
    </cfRule>
    <cfRule type="expression" dxfId="323" priority="57">
      <formula>AND($B7="chien")</formula>
    </cfRule>
  </conditionalFormatting>
  <conditionalFormatting sqref="C6:AG27">
    <cfRule type="expression" priority="50" stopIfTrue="1">
      <formula>C6=""</formula>
    </cfRule>
    <cfRule type="expression" dxfId="320" priority="51" stopIfTrue="1">
      <formula>C6=CléPersonnalisée2</formula>
    </cfRule>
    <cfRule type="expression" dxfId="319" priority="52" stopIfTrue="1">
      <formula>C6=CléPersonnalisée1</formula>
    </cfRule>
    <cfRule type="expression" dxfId="318" priority="53" stopIfTrue="1">
      <formula>C6=CléMaladie</formula>
    </cfRule>
    <cfRule type="expression" dxfId="317" priority="54" stopIfTrue="1">
      <formula>C6=CléPersonnel</formula>
    </cfRule>
    <cfRule type="expression" dxfId="316" priority="55" stopIfTrue="1">
      <formula>C6=CléCongé</formula>
    </cfRule>
  </conditionalFormatting>
  <conditionalFormatting sqref="C6:AG6">
    <cfRule type="expression" dxfId="310" priority="48">
      <formula>AND($B6="chat")</formula>
    </cfRule>
    <cfRule type="expression" dxfId="309" priority="49">
      <formula>AND($B6="chien")</formula>
    </cfRule>
  </conditionalFormatting>
  <conditionalFormatting sqref="C7:AG27">
    <cfRule type="expression" dxfId="306" priority="46">
      <formula>AND($B7="chat")</formula>
    </cfRule>
    <cfRule type="expression" dxfId="305" priority="47">
      <formula>AND($B7="chien")</formula>
    </cfRule>
  </conditionalFormatting>
  <conditionalFormatting sqref="C6:AG27">
    <cfRule type="expression" priority="40" stopIfTrue="1">
      <formula>C6=""</formula>
    </cfRule>
    <cfRule type="expression" dxfId="302" priority="41" stopIfTrue="1">
      <formula>C6=CléPersonnalisée2</formula>
    </cfRule>
    <cfRule type="expression" dxfId="301" priority="42" stopIfTrue="1">
      <formula>C6=CléPersonnalisée1</formula>
    </cfRule>
    <cfRule type="expression" dxfId="300" priority="43" stopIfTrue="1">
      <formula>C6=CléMaladie</formula>
    </cfRule>
    <cfRule type="expression" dxfId="299" priority="44" stopIfTrue="1">
      <formula>C6=CléPersonnel</formula>
    </cfRule>
    <cfRule type="expression" dxfId="298" priority="45" stopIfTrue="1">
      <formula>C6=CléCongé</formula>
    </cfRule>
  </conditionalFormatting>
  <conditionalFormatting sqref="C6:AG6">
    <cfRule type="expression" dxfId="292" priority="38">
      <formula>AND($B6="chat")</formula>
    </cfRule>
    <cfRule type="expression" dxfId="291" priority="39">
      <formula>AND($B6="chien")</formula>
    </cfRule>
  </conditionalFormatting>
  <conditionalFormatting sqref="C7:AG27">
    <cfRule type="expression" dxfId="288" priority="36">
      <formula>AND($B7="chat")</formula>
    </cfRule>
    <cfRule type="expression" dxfId="287" priority="37">
      <formula>AND($B7="chien")</formula>
    </cfRule>
  </conditionalFormatting>
  <conditionalFormatting sqref="C6:AG27">
    <cfRule type="expression" priority="30" stopIfTrue="1">
      <formula>C6=""</formula>
    </cfRule>
    <cfRule type="expression" dxfId="284" priority="31" stopIfTrue="1">
      <formula>C6=CléPersonnalisée2</formula>
    </cfRule>
    <cfRule type="expression" dxfId="283" priority="32" stopIfTrue="1">
      <formula>C6=CléPersonnalisée1</formula>
    </cfRule>
    <cfRule type="expression" dxfId="282" priority="33" stopIfTrue="1">
      <formula>C6=CléMaladie</formula>
    </cfRule>
    <cfRule type="expression" dxfId="281" priority="34" stopIfTrue="1">
      <formula>C6=CléPersonnel</formula>
    </cfRule>
    <cfRule type="expression" dxfId="280" priority="35" stopIfTrue="1">
      <formula>C6=CléCongé</formula>
    </cfRule>
  </conditionalFormatting>
  <conditionalFormatting sqref="C6:AG6">
    <cfRule type="expression" dxfId="274" priority="28">
      <formula>AND($B6="chat")</formula>
    </cfRule>
    <cfRule type="expression" dxfId="273" priority="29">
      <formula>AND($B6="chien")</formula>
    </cfRule>
  </conditionalFormatting>
  <conditionalFormatting sqref="C7:AG27">
    <cfRule type="expression" dxfId="270" priority="26">
      <formula>AND($B7="chat")</formula>
    </cfRule>
    <cfRule type="expression" dxfId="269" priority="27">
      <formula>AND($B7="chien")</formula>
    </cfRule>
  </conditionalFormatting>
  <conditionalFormatting sqref="C6:AG27">
    <cfRule type="expression" priority="20" stopIfTrue="1">
      <formula>C6=""</formula>
    </cfRule>
    <cfRule type="expression" dxfId="266" priority="21" stopIfTrue="1">
      <formula>C6=CléPersonnalisée2</formula>
    </cfRule>
    <cfRule type="expression" dxfId="265" priority="22" stopIfTrue="1">
      <formula>C6=CléPersonnalisée1</formula>
    </cfRule>
    <cfRule type="expression" dxfId="264" priority="23" stopIfTrue="1">
      <formula>C6=CléMaladie</formula>
    </cfRule>
    <cfRule type="expression" dxfId="263" priority="24" stopIfTrue="1">
      <formula>C6=CléPersonnel</formula>
    </cfRule>
    <cfRule type="expression" dxfId="262" priority="25" stopIfTrue="1">
      <formula>C6=CléCongé</formula>
    </cfRule>
  </conditionalFormatting>
  <conditionalFormatting sqref="C6:AG6">
    <cfRule type="expression" dxfId="256" priority="18">
      <formula>AND($B6="chat")</formula>
    </cfRule>
    <cfRule type="expression" dxfId="255" priority="19">
      <formula>AND($B6="chien")</formula>
    </cfRule>
  </conditionalFormatting>
  <conditionalFormatting sqref="C7:AG27">
    <cfRule type="expression" dxfId="252" priority="16">
      <formula>AND($B7="chat")</formula>
    </cfRule>
    <cfRule type="expression" dxfId="251" priority="17">
      <formula>AND($B7="chien")</formula>
    </cfRule>
  </conditionalFormatting>
  <conditionalFormatting sqref="C6:AG27">
    <cfRule type="expression" priority="10" stopIfTrue="1">
      <formula>C6=""</formula>
    </cfRule>
    <cfRule type="expression" dxfId="248" priority="11" stopIfTrue="1">
      <formula>C6=CléPersonnalisée2</formula>
    </cfRule>
    <cfRule type="expression" dxfId="247" priority="12" stopIfTrue="1">
      <formula>C6=CléPersonnalisée1</formula>
    </cfRule>
    <cfRule type="expression" dxfId="246" priority="13" stopIfTrue="1">
      <formula>C6=CléMaladie</formula>
    </cfRule>
    <cfRule type="expression" dxfId="245" priority="14" stopIfTrue="1">
      <formula>C6=CléPersonnel</formula>
    </cfRule>
    <cfRule type="expression" dxfId="244" priority="15" stopIfTrue="1">
      <formula>C6=CléCongé</formula>
    </cfRule>
  </conditionalFormatting>
  <conditionalFormatting sqref="C6:AG6">
    <cfRule type="expression" dxfId="238" priority="8">
      <formula>AND($B6="chat")</formula>
    </cfRule>
    <cfRule type="expression" dxfId="237" priority="9">
      <formula>AND($B6="chien")</formula>
    </cfRule>
  </conditionalFormatting>
  <conditionalFormatting sqref="C7:AG27">
    <cfRule type="expression" dxfId="234" priority="6">
      <formula>AND($B7="chat")</formula>
    </cfRule>
    <cfRule type="expression" dxfId="233" priority="7">
      <formula>AND($B7="chien")</formula>
    </cfRule>
  </conditionalFormatting>
  <conditionalFormatting sqref="C6:AG27">
    <cfRule type="expression" dxfId="230" priority="5">
      <formula>AND($B6="nac")</formula>
    </cfRule>
  </conditionalFormatting>
  <conditionalFormatting sqref="C7:AG27">
    <cfRule type="expression" dxfId="228" priority="3">
      <formula>AND($B7="chat")</formula>
    </cfRule>
    <cfRule type="expression" dxfId="227" priority="4">
      <formula>AND($B7="chien")</formula>
    </cfRule>
  </conditionalFormatting>
  <conditionalFormatting sqref="C6:AG6">
    <cfRule type="expression" dxfId="224" priority="1">
      <formula>AND($B6="chat")</formula>
    </cfRule>
    <cfRule type="expression" dxfId="223"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CD81E1CA-A93F-4E02-9E9C-4590A318A3BC}">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8A4336EE-90F6-4E7F-A346-222D29058CEF}">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12.xml><?xml version="1.0" encoding="utf-8"?>
<worksheet xmlns="http://schemas.openxmlformats.org/spreadsheetml/2006/main" xmlns:r="http://schemas.openxmlformats.org/officeDocument/2006/relationships">
  <sheetPr codeName="Feuil12"/>
  <dimension ref="A1:AK27"/>
  <sheetViews>
    <sheetView zoomScale="70" zoomScaleNormal="70" workbookViewId="0">
      <selection activeCell="B12" sqref="B12"/>
    </sheetView>
  </sheetViews>
  <sheetFormatPr baseColWidth="10" defaultColWidth="9.1796875" defaultRowHeight="14.5"/>
  <cols>
    <col min="1" max="1" width="21.1796875" style="1" customWidth="1"/>
    <col min="2" max="2" width="8.1796875" style="1" customWidth="1"/>
    <col min="3" max="33" width="4.7265625" style="1" customWidth="1"/>
    <col min="34" max="34" width="9.81640625" style="1" customWidth="1"/>
    <col min="35" max="35" width="15" customWidth="1"/>
  </cols>
  <sheetData>
    <row r="1" spans="1:37" ht="15" customHeight="1">
      <c r="AH1" s="3"/>
    </row>
    <row r="2" spans="1:37" ht="15" customHeight="1">
      <c r="AH2" s="3"/>
    </row>
    <row r="3" spans="1:37" ht="30" customHeight="1">
      <c r="A3" s="42" t="str">
        <f>données!N13</f>
        <v>Décembre</v>
      </c>
      <c r="B3" s="5"/>
      <c r="C3" s="24" t="s">
        <v>38</v>
      </c>
      <c r="D3" s="24"/>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40">
        <f>annéeencours</f>
        <v>2019</v>
      </c>
      <c r="AI3" s="13"/>
    </row>
    <row r="4" spans="1:37" ht="15" customHeight="1">
      <c r="A4" s="2"/>
      <c r="B4" s="2"/>
      <c r="C4" s="25">
        <f>DATE(annéeencours,MONTH(1&amp;A3),1)</f>
        <v>43800</v>
      </c>
      <c r="D4" s="25">
        <f>C4+1</f>
        <v>43801</v>
      </c>
      <c r="E4" s="25">
        <f t="shared" ref="E4:AG4" si="0">D4+1</f>
        <v>43802</v>
      </c>
      <c r="F4" s="25">
        <f t="shared" si="0"/>
        <v>43803</v>
      </c>
      <c r="G4" s="25">
        <f t="shared" si="0"/>
        <v>43804</v>
      </c>
      <c r="H4" s="25">
        <f t="shared" si="0"/>
        <v>43805</v>
      </c>
      <c r="I4" s="25">
        <f t="shared" si="0"/>
        <v>43806</v>
      </c>
      <c r="J4" s="25">
        <f t="shared" si="0"/>
        <v>43807</v>
      </c>
      <c r="K4" s="25">
        <f t="shared" si="0"/>
        <v>43808</v>
      </c>
      <c r="L4" s="25">
        <f t="shared" si="0"/>
        <v>43809</v>
      </c>
      <c r="M4" s="25">
        <f t="shared" si="0"/>
        <v>43810</v>
      </c>
      <c r="N4" s="25">
        <f t="shared" si="0"/>
        <v>43811</v>
      </c>
      <c r="O4" s="25">
        <f t="shared" si="0"/>
        <v>43812</v>
      </c>
      <c r="P4" s="25">
        <f t="shared" si="0"/>
        <v>43813</v>
      </c>
      <c r="Q4" s="25">
        <f t="shared" si="0"/>
        <v>43814</v>
      </c>
      <c r="R4" s="25">
        <f t="shared" si="0"/>
        <v>43815</v>
      </c>
      <c r="S4" s="25">
        <f t="shared" si="0"/>
        <v>43816</v>
      </c>
      <c r="T4" s="25">
        <f t="shared" si="0"/>
        <v>43817</v>
      </c>
      <c r="U4" s="25">
        <f t="shared" si="0"/>
        <v>43818</v>
      </c>
      <c r="V4" s="25">
        <f t="shared" si="0"/>
        <v>43819</v>
      </c>
      <c r="W4" s="25">
        <f t="shared" si="0"/>
        <v>43820</v>
      </c>
      <c r="X4" s="25">
        <f t="shared" si="0"/>
        <v>43821</v>
      </c>
      <c r="Y4" s="25">
        <f t="shared" si="0"/>
        <v>43822</v>
      </c>
      <c r="Z4" s="25">
        <f t="shared" si="0"/>
        <v>43823</v>
      </c>
      <c r="AA4" s="25">
        <f t="shared" si="0"/>
        <v>43824</v>
      </c>
      <c r="AB4" s="25">
        <f t="shared" si="0"/>
        <v>43825</v>
      </c>
      <c r="AC4" s="25">
        <f t="shared" si="0"/>
        <v>43826</v>
      </c>
      <c r="AD4" s="25">
        <f t="shared" si="0"/>
        <v>43827</v>
      </c>
      <c r="AE4" s="25">
        <f t="shared" si="0"/>
        <v>43828</v>
      </c>
      <c r="AF4" s="25">
        <f t="shared" si="0"/>
        <v>43829</v>
      </c>
      <c r="AG4" s="25">
        <f t="shared" si="0"/>
        <v>43830</v>
      </c>
      <c r="AH4" s="12"/>
    </row>
    <row r="5" spans="1:37" ht="15" customHeight="1">
      <c r="A5" s="26" t="s">
        <v>32</v>
      </c>
      <c r="B5" s="27" t="s">
        <v>75</v>
      </c>
      <c r="C5" s="28" t="s">
        <v>1</v>
      </c>
      <c r="D5" s="28" t="s">
        <v>2</v>
      </c>
      <c r="E5" s="28" t="s">
        <v>3</v>
      </c>
      <c r="F5" s="28" t="s">
        <v>4</v>
      </c>
      <c r="G5" s="28" t="s">
        <v>5</v>
      </c>
      <c r="H5" s="28" t="s">
        <v>6</v>
      </c>
      <c r="I5" s="28" t="s">
        <v>7</v>
      </c>
      <c r="J5" s="28" t="s">
        <v>8</v>
      </c>
      <c r="K5" s="28" t="s">
        <v>9</v>
      </c>
      <c r="L5" s="28" t="s">
        <v>10</v>
      </c>
      <c r="M5" s="28" t="s">
        <v>11</v>
      </c>
      <c r="N5" s="28" t="s">
        <v>12</v>
      </c>
      <c r="O5" s="28" t="s">
        <v>13</v>
      </c>
      <c r="P5" s="28" t="s">
        <v>14</v>
      </c>
      <c r="Q5" s="28" t="s">
        <v>15</v>
      </c>
      <c r="R5" s="28" t="s">
        <v>16</v>
      </c>
      <c r="S5" s="28" t="s">
        <v>17</v>
      </c>
      <c r="T5" s="28" t="s">
        <v>18</v>
      </c>
      <c r="U5" s="28" t="s">
        <v>19</v>
      </c>
      <c r="V5" s="28" t="s">
        <v>20</v>
      </c>
      <c r="W5" s="28" t="s">
        <v>21</v>
      </c>
      <c r="X5" s="28" t="s">
        <v>22</v>
      </c>
      <c r="Y5" s="28" t="s">
        <v>23</v>
      </c>
      <c r="Z5" s="28" t="s">
        <v>24</v>
      </c>
      <c r="AA5" s="28" t="s">
        <v>25</v>
      </c>
      <c r="AB5" s="28" t="s">
        <v>26</v>
      </c>
      <c r="AC5" s="28" t="s">
        <v>27</v>
      </c>
      <c r="AD5" s="28" t="s">
        <v>28</v>
      </c>
      <c r="AE5" s="28" t="s">
        <v>29</v>
      </c>
      <c r="AF5" s="28" t="s">
        <v>30</v>
      </c>
      <c r="AG5" s="28" t="s">
        <v>31</v>
      </c>
      <c r="AH5" s="29" t="s">
        <v>33</v>
      </c>
      <c r="AI5" s="29" t="s">
        <v>34</v>
      </c>
    </row>
    <row r="6" spans="1:37" ht="30" customHeight="1">
      <c r="A6" s="30" t="s">
        <v>35</v>
      </c>
      <c r="B6" s="31" t="s">
        <v>62</v>
      </c>
      <c r="C6" s="44" t="s">
        <v>42</v>
      </c>
      <c r="D6" s="36"/>
      <c r="E6" s="36"/>
      <c r="F6" s="36"/>
      <c r="G6" s="36"/>
      <c r="H6" s="36"/>
      <c r="I6" s="36"/>
      <c r="J6" s="36"/>
      <c r="K6" s="36"/>
      <c r="L6" s="36"/>
      <c r="M6" s="36"/>
      <c r="N6" s="36"/>
      <c r="O6" s="36"/>
      <c r="P6" s="36"/>
      <c r="Q6" s="36"/>
      <c r="R6" s="36" t="s">
        <v>40</v>
      </c>
      <c r="S6" s="36"/>
      <c r="T6" s="36"/>
      <c r="U6" s="36"/>
      <c r="V6" s="36" t="s">
        <v>40</v>
      </c>
      <c r="W6" s="36"/>
      <c r="X6" s="36"/>
      <c r="Y6" s="36"/>
      <c r="Z6" s="36"/>
      <c r="AA6" s="36"/>
      <c r="AB6" s="36"/>
      <c r="AC6" s="36"/>
      <c r="AD6" s="36"/>
      <c r="AE6" s="36"/>
      <c r="AF6" s="36"/>
      <c r="AG6" s="33"/>
      <c r="AH6" s="34">
        <f>COUNTA(Décembre!$C6:$AG6)</f>
        <v>3</v>
      </c>
      <c r="AI6" s="35">
        <f ca="1">IFERROR(SUMPRODUCT(SUMIF(INDIRECT("liste"&amp;$B6),Décembre!$C6:$AG6,INDIRECT("cout"&amp;$B6))),"")</f>
        <v>27</v>
      </c>
    </row>
    <row r="7" spans="1:37" ht="30" customHeight="1">
      <c r="A7" s="30" t="s">
        <v>36</v>
      </c>
      <c r="B7" s="31" t="s">
        <v>63</v>
      </c>
      <c r="C7" s="44"/>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c r="AF7" s="36"/>
      <c r="AG7" s="33"/>
      <c r="AH7" s="37">
        <f>COUNTA(Décembre!$C7:$AG7)</f>
        <v>0</v>
      </c>
      <c r="AI7" s="35">
        <f ca="1">IFERROR(SUMPRODUCT(SUMIF(INDIRECT("liste"&amp;$B7),Décembre!$C7:$AG7,INDIRECT("cout"&amp;$B7))),"")</f>
        <v>0</v>
      </c>
    </row>
    <row r="8" spans="1:37" ht="30" customHeight="1">
      <c r="A8" s="30"/>
      <c r="B8" s="31" t="s">
        <v>110</v>
      </c>
      <c r="C8" s="45"/>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3"/>
      <c r="AH8" s="34">
        <f>COUNTA(Décembre!$C8:$AG8)</f>
        <v>0</v>
      </c>
      <c r="AI8" s="35">
        <f ca="1">IFERROR(SUMPRODUCT(SUMIF(INDIRECT("liste"&amp;$B8),Décembre!$C8:$AG8,INDIRECT("cout"&amp;$B8))),"")</f>
        <v>0</v>
      </c>
    </row>
    <row r="9" spans="1:37" ht="30" customHeight="1">
      <c r="A9" s="30"/>
      <c r="B9" s="31"/>
      <c r="C9" s="44"/>
      <c r="D9" s="36"/>
      <c r="E9" s="36"/>
      <c r="F9" s="36"/>
      <c r="G9" s="36"/>
      <c r="H9" s="36"/>
      <c r="I9" s="36"/>
      <c r="J9" s="36"/>
      <c r="K9" s="36"/>
      <c r="L9" s="36"/>
      <c r="M9" s="36"/>
      <c r="N9" s="36"/>
      <c r="O9" s="36"/>
      <c r="P9" s="36"/>
      <c r="Q9" s="36"/>
      <c r="R9" s="36"/>
      <c r="S9" s="36"/>
      <c r="T9" s="36"/>
      <c r="U9" s="36"/>
      <c r="V9" s="36"/>
      <c r="W9" s="36"/>
      <c r="X9" s="36"/>
      <c r="Y9" s="36"/>
      <c r="Z9" s="36"/>
      <c r="AA9" s="36"/>
      <c r="AB9" s="36"/>
      <c r="AC9" s="36"/>
      <c r="AD9" s="36"/>
      <c r="AE9" s="36"/>
      <c r="AF9" s="36"/>
      <c r="AG9" s="36"/>
      <c r="AH9" s="37">
        <f>COUNTA(Décembre!$C9:$AG9)</f>
        <v>0</v>
      </c>
      <c r="AI9" s="35" t="str">
        <f ca="1">IFERROR(SUMPRODUCT(SUMIF(INDIRECT("liste"&amp;$B9),Décembre!$C9:$AG9,INDIRECT("cout"&amp;$B9))),"")</f>
        <v/>
      </c>
    </row>
    <row r="10" spans="1:37" ht="30" customHeight="1">
      <c r="A10" s="30"/>
      <c r="B10" s="31"/>
      <c r="C10" s="45"/>
      <c r="D10" s="32"/>
      <c r="E10" s="32"/>
      <c r="F10" s="32"/>
      <c r="G10" s="32"/>
      <c r="H10" s="32"/>
      <c r="I10" s="32"/>
      <c r="J10" s="32"/>
      <c r="K10" s="32"/>
      <c r="L10" s="32"/>
      <c r="M10" s="32"/>
      <c r="N10" s="32"/>
      <c r="O10" s="32"/>
      <c r="P10" s="32"/>
      <c r="Q10" s="32"/>
      <c r="R10" s="32"/>
      <c r="S10" s="32"/>
      <c r="T10" s="32"/>
      <c r="U10" s="32"/>
      <c r="V10" s="32"/>
      <c r="W10" s="32"/>
      <c r="X10" s="32"/>
      <c r="Y10" s="32"/>
      <c r="Z10" s="32"/>
      <c r="AA10" s="32"/>
      <c r="AB10" s="32"/>
      <c r="AC10" s="32"/>
      <c r="AD10" s="32"/>
      <c r="AE10" s="32"/>
      <c r="AF10" s="32"/>
      <c r="AG10" s="32"/>
      <c r="AH10" s="34">
        <f>COUNTA(Décembre!$C10:$AG10)</f>
        <v>0</v>
      </c>
      <c r="AI10" s="35" t="str">
        <f ca="1">IFERROR(SUMPRODUCT(SUMIF(INDIRECT("liste"&amp;$B10),Décembre!$C10:$AG10,INDIRECT("cout"&amp;$B10))),"")</f>
        <v/>
      </c>
      <c r="AK10" s="10"/>
    </row>
    <row r="11" spans="1:37" ht="30" customHeight="1">
      <c r="A11" s="38"/>
      <c r="B11" s="31"/>
      <c r="C11" s="44"/>
      <c r="D11" s="36"/>
      <c r="E11" s="36"/>
      <c r="F11" s="36"/>
      <c r="G11" s="36"/>
      <c r="H11" s="36"/>
      <c r="I11" s="36"/>
      <c r="J11" s="36"/>
      <c r="K11" s="36"/>
      <c r="L11" s="36"/>
      <c r="M11" s="36" t="s">
        <v>37</v>
      </c>
      <c r="N11" s="36"/>
      <c r="O11" s="36"/>
      <c r="P11" s="36"/>
      <c r="Q11" s="36"/>
      <c r="R11" s="36"/>
      <c r="S11" s="36"/>
      <c r="T11" s="36"/>
      <c r="U11" s="36"/>
      <c r="V11" s="36"/>
      <c r="W11" s="36"/>
      <c r="X11" s="36"/>
      <c r="Y11" s="36"/>
      <c r="Z11" s="36"/>
      <c r="AA11" s="36"/>
      <c r="AB11" s="36"/>
      <c r="AC11" s="36"/>
      <c r="AD11" s="36"/>
      <c r="AE11" s="36"/>
      <c r="AF11" s="36"/>
      <c r="AG11" s="36"/>
      <c r="AH11" s="37">
        <f>COUNTA(Décembre!$C11:$AG11)</f>
        <v>1</v>
      </c>
      <c r="AI11" s="35" t="str">
        <f ca="1">IFERROR(SUMPRODUCT(SUMIF(INDIRECT("liste"&amp;$B11),Décembre!$C11:$AG11,INDIRECT("cout"&amp;$B11))),"")</f>
        <v/>
      </c>
    </row>
    <row r="12" spans="1:37" ht="30" customHeight="1">
      <c r="A12" s="38"/>
      <c r="B12" s="31"/>
      <c r="C12" s="45"/>
      <c r="D12" s="32"/>
      <c r="E12" s="32"/>
      <c r="F12" s="32"/>
      <c r="G12" s="32"/>
      <c r="H12" s="32"/>
      <c r="I12" s="32"/>
      <c r="J12" s="32"/>
      <c r="K12" s="32"/>
      <c r="L12" s="32"/>
      <c r="M12" s="32"/>
      <c r="N12" s="32"/>
      <c r="O12" s="32"/>
      <c r="P12" s="32"/>
      <c r="Q12" s="32"/>
      <c r="R12" s="32"/>
      <c r="S12" s="32"/>
      <c r="T12" s="32"/>
      <c r="U12" s="32"/>
      <c r="V12" s="32"/>
      <c r="W12" s="32"/>
      <c r="X12" s="32"/>
      <c r="Y12" s="32"/>
      <c r="Z12" s="32"/>
      <c r="AA12" s="32"/>
      <c r="AB12" s="32"/>
      <c r="AC12" s="32"/>
      <c r="AD12" s="32"/>
      <c r="AE12" s="32"/>
      <c r="AF12" s="32"/>
      <c r="AG12" s="32"/>
      <c r="AH12" s="34">
        <f>COUNTA(Décembre!$C12:$AG12)</f>
        <v>0</v>
      </c>
      <c r="AI12" s="35" t="str">
        <f ca="1">IFERROR(SUMPRODUCT(SUMIF(INDIRECT("liste"&amp;$B12),Décembre!$C12:$AG12,INDIRECT("cout"&amp;$B12))),"")</f>
        <v/>
      </c>
    </row>
    <row r="13" spans="1:37" ht="30" customHeight="1">
      <c r="A13" s="38"/>
      <c r="B13" s="31"/>
      <c r="C13" s="44"/>
      <c r="D13" s="36"/>
      <c r="E13" s="36"/>
      <c r="F13" s="36"/>
      <c r="G13" s="36"/>
      <c r="H13" s="36"/>
      <c r="I13" s="36"/>
      <c r="J13" s="36"/>
      <c r="K13" s="36"/>
      <c r="L13" s="36"/>
      <c r="M13" s="36"/>
      <c r="N13" s="36"/>
      <c r="O13" s="36"/>
      <c r="P13" s="36"/>
      <c r="Q13" s="36"/>
      <c r="R13" s="36"/>
      <c r="S13" s="36"/>
      <c r="T13" s="36"/>
      <c r="U13" s="36"/>
      <c r="V13" s="36"/>
      <c r="W13" s="36"/>
      <c r="X13" s="36"/>
      <c r="Y13" s="36"/>
      <c r="Z13" s="36"/>
      <c r="AA13" s="36"/>
      <c r="AB13" s="36"/>
      <c r="AC13" s="36"/>
      <c r="AD13" s="36"/>
      <c r="AE13" s="36"/>
      <c r="AF13" s="36"/>
      <c r="AG13" s="36"/>
      <c r="AH13" s="37">
        <f>COUNTA(Décembre!$C13:$AG13)</f>
        <v>0</v>
      </c>
      <c r="AI13" s="35" t="str">
        <f ca="1">IFERROR(SUMPRODUCT(SUMIF(INDIRECT("liste"&amp;$B13),Décembre!$C13:$AG13,INDIRECT("cout"&amp;$B13))),"")</f>
        <v/>
      </c>
    </row>
    <row r="14" spans="1:37" ht="30" customHeight="1">
      <c r="A14" s="30"/>
      <c r="B14" s="31"/>
      <c r="C14" s="45"/>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4">
        <f>COUNTA(Décembre!$C14:$AG14)</f>
        <v>0</v>
      </c>
      <c r="AI14" s="35" t="str">
        <f ca="1">IFERROR(SUMPRODUCT(SUMIF(INDIRECT("liste"&amp;$B14),Décembre!$C14:$AG14,INDIRECT("cout"&amp;$B14))),"")</f>
        <v/>
      </c>
    </row>
    <row r="15" spans="1:37" ht="30" customHeight="1">
      <c r="A15" s="30"/>
      <c r="B15" s="31"/>
      <c r="C15" s="44"/>
      <c r="D15" s="36"/>
      <c r="E15" s="36"/>
      <c r="F15" s="36"/>
      <c r="G15" s="36"/>
      <c r="H15" s="36"/>
      <c r="I15" s="36"/>
      <c r="J15" s="36"/>
      <c r="K15" s="36"/>
      <c r="L15" s="36"/>
      <c r="M15" s="36"/>
      <c r="N15" s="36"/>
      <c r="O15" s="36"/>
      <c r="P15" s="36"/>
      <c r="Q15" s="36"/>
      <c r="R15" s="36"/>
      <c r="S15" s="36"/>
      <c r="T15" s="36"/>
      <c r="U15" s="36"/>
      <c r="V15" s="36"/>
      <c r="W15" s="36"/>
      <c r="X15" s="36"/>
      <c r="Y15" s="36"/>
      <c r="Z15" s="36"/>
      <c r="AA15" s="36"/>
      <c r="AB15" s="36"/>
      <c r="AC15" s="36"/>
      <c r="AD15" s="36"/>
      <c r="AE15" s="36"/>
      <c r="AF15" s="36"/>
      <c r="AG15" s="36"/>
      <c r="AH15" s="37">
        <f>COUNTA(Décembre!$C15:$AG15)</f>
        <v>0</v>
      </c>
      <c r="AI15" s="35" t="str">
        <f ca="1">IFERROR(SUMPRODUCT(SUMIF(INDIRECT("liste"&amp;$B15),Décembre!$C15:$AG15,INDIRECT("cout"&amp;$B15))),"")</f>
        <v/>
      </c>
    </row>
    <row r="16" spans="1:37" ht="30" customHeight="1">
      <c r="A16" s="30"/>
      <c r="B16" s="31"/>
      <c r="C16" s="45"/>
      <c r="D16" s="32"/>
      <c r="E16" s="32"/>
      <c r="F16" s="32"/>
      <c r="G16" s="32"/>
      <c r="H16" s="32"/>
      <c r="I16" s="32"/>
      <c r="J16" s="32"/>
      <c r="K16" s="32"/>
      <c r="L16" s="32"/>
      <c r="M16" s="32"/>
      <c r="N16" s="32"/>
      <c r="O16" s="32"/>
      <c r="P16" s="32"/>
      <c r="Q16" s="32"/>
      <c r="R16" s="32"/>
      <c r="S16" s="32"/>
      <c r="T16" s="32"/>
      <c r="U16" s="32"/>
      <c r="V16" s="32"/>
      <c r="W16" s="32"/>
      <c r="X16" s="32"/>
      <c r="Y16" s="32"/>
      <c r="Z16" s="32"/>
      <c r="AA16" s="32"/>
      <c r="AB16" s="32"/>
      <c r="AC16" s="32"/>
      <c r="AD16" s="32"/>
      <c r="AE16" s="32"/>
      <c r="AF16" s="32"/>
      <c r="AG16" s="32"/>
      <c r="AH16" s="34">
        <f>COUNTA(Décembre!$C16:$AG16)</f>
        <v>0</v>
      </c>
      <c r="AI16" s="35" t="str">
        <f ca="1">IFERROR(SUMPRODUCT(SUMIF(INDIRECT("liste"&amp;$B16),Décembre!$C16:$AG16,INDIRECT("cout"&amp;$B16))),"")</f>
        <v/>
      </c>
    </row>
    <row r="17" spans="1:35" ht="30" customHeight="1">
      <c r="A17" s="30"/>
      <c r="B17" s="31"/>
      <c r="C17" s="44"/>
      <c r="D17" s="36"/>
      <c r="E17" s="36"/>
      <c r="F17" s="36"/>
      <c r="G17" s="36"/>
      <c r="H17" s="36"/>
      <c r="I17" s="36"/>
      <c r="J17" s="36"/>
      <c r="K17" s="36"/>
      <c r="L17" s="36"/>
      <c r="M17" s="36"/>
      <c r="N17" s="36"/>
      <c r="O17" s="36"/>
      <c r="P17" s="36"/>
      <c r="Q17" s="36"/>
      <c r="R17" s="36"/>
      <c r="S17" s="36"/>
      <c r="T17" s="36"/>
      <c r="U17" s="36"/>
      <c r="V17" s="36"/>
      <c r="W17" s="36"/>
      <c r="X17" s="36"/>
      <c r="Y17" s="36"/>
      <c r="Z17" s="36"/>
      <c r="AA17" s="36"/>
      <c r="AB17" s="36"/>
      <c r="AC17" s="36"/>
      <c r="AD17" s="36"/>
      <c r="AE17" s="36"/>
      <c r="AF17" s="36"/>
      <c r="AG17" s="36"/>
      <c r="AH17" s="37">
        <f>COUNTA(Décembre!$C17:$AG17)</f>
        <v>0</v>
      </c>
      <c r="AI17" s="35" t="str">
        <f ca="1">IFERROR(SUMPRODUCT(SUMIF(INDIRECT("liste"&amp;$B17),Décembre!$C17:$AG17,INDIRECT("cout"&amp;$B17))),"")</f>
        <v/>
      </c>
    </row>
    <row r="18" spans="1:35" ht="30" customHeight="1">
      <c r="A18" s="30"/>
      <c r="B18" s="31"/>
      <c r="C18" s="45"/>
      <c r="D18" s="32"/>
      <c r="E18" s="32"/>
      <c r="F18" s="32"/>
      <c r="G18" s="32"/>
      <c r="H18" s="32"/>
      <c r="I18" s="32"/>
      <c r="J18" s="32"/>
      <c r="K18" s="32"/>
      <c r="L18" s="32"/>
      <c r="M18" s="32"/>
      <c r="N18" s="32"/>
      <c r="O18" s="32"/>
      <c r="P18" s="32"/>
      <c r="Q18" s="32"/>
      <c r="R18" s="32"/>
      <c r="S18" s="32"/>
      <c r="T18" s="32"/>
      <c r="U18" s="32"/>
      <c r="V18" s="32"/>
      <c r="W18" s="32"/>
      <c r="X18" s="32"/>
      <c r="Y18" s="32"/>
      <c r="Z18" s="32"/>
      <c r="AA18" s="32"/>
      <c r="AB18" s="32"/>
      <c r="AC18" s="32"/>
      <c r="AD18" s="32"/>
      <c r="AE18" s="32"/>
      <c r="AF18" s="32"/>
      <c r="AG18" s="32"/>
      <c r="AH18" s="34">
        <f>COUNTA(Décembre!$C18:$AG18)</f>
        <v>0</v>
      </c>
      <c r="AI18" s="35" t="str">
        <f ca="1">IFERROR(SUMPRODUCT(SUMIF(INDIRECT("liste"&amp;$B18),Décembre!$C18:$AG18,INDIRECT("cout"&amp;$B18))),"")</f>
        <v/>
      </c>
    </row>
    <row r="19" spans="1:35" ht="30" customHeight="1">
      <c r="A19" s="30"/>
      <c r="B19" s="31"/>
      <c r="C19" s="44"/>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6"/>
      <c r="AG19" s="36"/>
      <c r="AH19" s="37">
        <f>COUNTA(Décembre!$C19:$AG19)</f>
        <v>0</v>
      </c>
      <c r="AI19" s="35" t="str">
        <f ca="1">IFERROR(SUMPRODUCT(SUMIF(INDIRECT("liste"&amp;$B19),Décembre!$C19:$AG19,INDIRECT("cout"&amp;$B19))),"")</f>
        <v/>
      </c>
    </row>
    <row r="20" spans="1:35" ht="30" customHeight="1">
      <c r="A20" s="30"/>
      <c r="B20" s="31"/>
      <c r="C20" s="45"/>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4">
        <f>COUNTA(Décembre!$C20:$AG20)</f>
        <v>0</v>
      </c>
      <c r="AI20" s="35" t="str">
        <f ca="1">IFERROR(SUMPRODUCT(SUMIF(INDIRECT("liste"&amp;$B20),Décembre!$C20:$AG20,INDIRECT("cout"&amp;$B20))),"")</f>
        <v/>
      </c>
    </row>
    <row r="21" spans="1:35" ht="30" customHeight="1">
      <c r="A21" s="30"/>
      <c r="B21" s="31"/>
      <c r="C21" s="44"/>
      <c r="D21" s="36"/>
      <c r="E21" s="36"/>
      <c r="F21" s="36"/>
      <c r="G21" s="36"/>
      <c r="H21" s="36"/>
      <c r="I21" s="36"/>
      <c r="J21" s="36"/>
      <c r="K21" s="36"/>
      <c r="L21" s="36"/>
      <c r="M21" s="36"/>
      <c r="N21" s="36"/>
      <c r="O21" s="36"/>
      <c r="P21" s="36"/>
      <c r="Q21" s="36"/>
      <c r="R21" s="36"/>
      <c r="S21" s="36"/>
      <c r="T21" s="36"/>
      <c r="U21" s="36"/>
      <c r="V21" s="36"/>
      <c r="W21" s="36"/>
      <c r="X21" s="36"/>
      <c r="Y21" s="36"/>
      <c r="Z21" s="36"/>
      <c r="AA21" s="36"/>
      <c r="AB21" s="36"/>
      <c r="AC21" s="36"/>
      <c r="AD21" s="36"/>
      <c r="AE21" s="36"/>
      <c r="AF21" s="36"/>
      <c r="AG21" s="36"/>
      <c r="AH21" s="37">
        <f>COUNTA(Décembre!$C21:$AG21)</f>
        <v>0</v>
      </c>
      <c r="AI21" s="35" t="str">
        <f ca="1">IFERROR(SUMPRODUCT(SUMIF(INDIRECT("liste"&amp;$B21),Décembre!$C21:$AG21,INDIRECT("cout"&amp;$B21))),"")</f>
        <v/>
      </c>
    </row>
    <row r="22" spans="1:35" ht="30" customHeight="1">
      <c r="A22" s="30"/>
      <c r="B22" s="31"/>
      <c r="C22" s="45"/>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4">
        <f>COUNTA(Décembre!$C22:$AG22)</f>
        <v>0</v>
      </c>
      <c r="AI22" s="35" t="str">
        <f ca="1">IFERROR(SUMPRODUCT(SUMIF(INDIRECT("liste"&amp;$B22),Décembre!$C22:$AG22,INDIRECT("cout"&amp;$B22))),"")</f>
        <v/>
      </c>
    </row>
    <row r="23" spans="1:35" ht="30" customHeight="1">
      <c r="A23" s="30"/>
      <c r="B23" s="31"/>
      <c r="C23" s="44"/>
      <c r="D23" s="36"/>
      <c r="E23" s="36"/>
      <c r="F23" s="36"/>
      <c r="G23" s="36"/>
      <c r="H23" s="36"/>
      <c r="I23" s="36"/>
      <c r="J23" s="36"/>
      <c r="K23" s="36"/>
      <c r="L23" s="36"/>
      <c r="M23" s="36"/>
      <c r="N23" s="36"/>
      <c r="O23" s="36"/>
      <c r="P23" s="36"/>
      <c r="Q23" s="36"/>
      <c r="R23" s="36"/>
      <c r="S23" s="36"/>
      <c r="T23" s="36"/>
      <c r="U23" s="36"/>
      <c r="V23" s="36"/>
      <c r="W23" s="36"/>
      <c r="X23" s="36"/>
      <c r="Y23" s="36"/>
      <c r="Z23" s="36"/>
      <c r="AA23" s="36"/>
      <c r="AB23" s="36"/>
      <c r="AC23" s="36"/>
      <c r="AD23" s="36"/>
      <c r="AE23" s="36"/>
      <c r="AF23" s="36"/>
      <c r="AG23" s="36"/>
      <c r="AH23" s="37">
        <f>COUNTA(Décembre!$C23:$AG23)</f>
        <v>0</v>
      </c>
      <c r="AI23" s="35" t="str">
        <f ca="1">IFERROR(SUMPRODUCT(SUMIF(INDIRECT("liste"&amp;$B23),Décembre!$C23:$AG23,INDIRECT("cout"&amp;$B23))),"")</f>
        <v/>
      </c>
    </row>
    <row r="24" spans="1:35" ht="30" customHeight="1">
      <c r="A24" s="30"/>
      <c r="B24" s="31"/>
      <c r="C24" s="45"/>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4">
        <f>COUNTA(Décembre!$C24:$AG24)</f>
        <v>0</v>
      </c>
      <c r="AI24" s="35" t="str">
        <f ca="1">IFERROR(SUMPRODUCT(SUMIF(INDIRECT("liste"&amp;$B24),Décembre!$C24:$AG24,INDIRECT("cout"&amp;$B24))),"")</f>
        <v/>
      </c>
    </row>
    <row r="25" spans="1:35" ht="30" customHeight="1">
      <c r="A25" s="30"/>
      <c r="B25" s="31"/>
      <c r="C25" s="44"/>
      <c r="D25" s="36"/>
      <c r="E25" s="36"/>
      <c r="F25" s="36"/>
      <c r="G25" s="36"/>
      <c r="H25" s="36"/>
      <c r="I25" s="36"/>
      <c r="J25" s="36"/>
      <c r="K25" s="36"/>
      <c r="L25" s="36"/>
      <c r="M25" s="36"/>
      <c r="N25" s="36"/>
      <c r="O25" s="36"/>
      <c r="P25" s="36"/>
      <c r="Q25" s="36"/>
      <c r="R25" s="36"/>
      <c r="S25" s="36"/>
      <c r="T25" s="36"/>
      <c r="U25" s="36"/>
      <c r="V25" s="36"/>
      <c r="W25" s="36"/>
      <c r="X25" s="36"/>
      <c r="Y25" s="36"/>
      <c r="Z25" s="36"/>
      <c r="AA25" s="36"/>
      <c r="AB25" s="36"/>
      <c r="AC25" s="36"/>
      <c r="AD25" s="36"/>
      <c r="AE25" s="36"/>
      <c r="AF25" s="36"/>
      <c r="AG25" s="36"/>
      <c r="AH25" s="37">
        <f>COUNTA(Décembre!$C25:$AG25)</f>
        <v>0</v>
      </c>
      <c r="AI25" s="35" t="str">
        <f ca="1">IFERROR(SUMPRODUCT(SUMIF(INDIRECT("liste"&amp;$B25),Décembre!$C25:$AG25,INDIRECT("cout"&amp;$B25))),"")</f>
        <v/>
      </c>
    </row>
    <row r="26" spans="1:35" ht="30" customHeight="1">
      <c r="A26" s="30"/>
      <c r="B26" s="31"/>
      <c r="C26" s="45"/>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4">
        <f>COUNTA(Décembre!$C26:$AG26)</f>
        <v>0</v>
      </c>
      <c r="AI26" s="35" t="str">
        <f ca="1">IFERROR(SUMPRODUCT(SUMIF(INDIRECT("liste"&amp;$B26),Décembre!$C26:$AG26,INDIRECT("cout"&amp;$B26))),"")</f>
        <v/>
      </c>
    </row>
    <row r="27" spans="1:35" ht="30" customHeight="1">
      <c r="A27" s="39"/>
      <c r="B27" s="31"/>
      <c r="C27" s="44"/>
      <c r="D27" s="36"/>
      <c r="E27" s="36"/>
      <c r="F27" s="36"/>
      <c r="G27" s="36"/>
      <c r="H27" s="36"/>
      <c r="I27" s="36"/>
      <c r="J27" s="36"/>
      <c r="K27" s="36"/>
      <c r="L27" s="36"/>
      <c r="M27" s="36"/>
      <c r="N27" s="36"/>
      <c r="O27" s="36"/>
      <c r="P27" s="36"/>
      <c r="Q27" s="36"/>
      <c r="R27" s="36"/>
      <c r="S27" s="36"/>
      <c r="T27" s="36"/>
      <c r="U27" s="36"/>
      <c r="V27" s="36"/>
      <c r="W27" s="36"/>
      <c r="X27" s="36"/>
      <c r="Y27" s="36"/>
      <c r="Z27" s="36"/>
      <c r="AA27" s="36"/>
      <c r="AB27" s="36"/>
      <c r="AC27" s="36"/>
      <c r="AD27" s="36"/>
      <c r="AE27" s="36"/>
      <c r="AF27" s="36"/>
      <c r="AG27" s="36"/>
      <c r="AH27" s="37">
        <f>COUNTA(Décembre!$C27:$AG27)</f>
        <v>0</v>
      </c>
      <c r="AI27" s="35" t="str">
        <f ca="1">IFERROR(SUMPRODUCT(SUMIF(INDIRECT("liste"&amp;$B27),Décembre!$C27:$AG27,INDIRECT("cout"&amp;$B27))),"")</f>
        <v/>
      </c>
    </row>
  </sheetData>
  <mergeCells count="1">
    <mergeCell ref="C3:AG3"/>
  </mergeCells>
  <conditionalFormatting sqref="C6:AG27">
    <cfRule type="expression" priority="111" stopIfTrue="1">
      <formula>C6=""</formula>
    </cfRule>
    <cfRule type="expression" dxfId="1150" priority="112" stopIfTrue="1">
      <formula>C6=CléPersonnalisée2</formula>
    </cfRule>
    <cfRule type="expression" dxfId="1149" priority="113" stopIfTrue="1">
      <formula>C6=CléPersonnalisée1</formula>
    </cfRule>
    <cfRule type="expression" dxfId="1148" priority="114" stopIfTrue="1">
      <formula>C6=CléMaladie</formula>
    </cfRule>
    <cfRule type="expression" dxfId="1147" priority="115" stopIfTrue="1">
      <formula>C6=CléPersonnel</formula>
    </cfRule>
    <cfRule type="expression" dxfId="1146" priority="116" stopIfTrue="1">
      <formula>C6=CléCongé</formula>
    </cfRule>
  </conditionalFormatting>
  <conditionalFormatting sqref="AH6:AH27">
    <cfRule type="dataBar" priority="117">
      <dataBar>
        <cfvo type="num" val="0"/>
        <cfvo type="num" val="31"/>
        <color theme="2" tint="-0.249977111117893"/>
      </dataBar>
      <extLst>
        <ext xmlns:x14="http://schemas.microsoft.com/office/spreadsheetml/2009/9/main" uri="{B025F937-C7B1-47D3-B67F-A62EFF666E3E}">
          <x14:id>{72E12397-D469-489D-A0B4-DA8E6A37A922}</x14:id>
        </ext>
      </extLst>
    </cfRule>
  </conditionalFormatting>
  <conditionalFormatting sqref="AI6:AI27">
    <cfRule type="dataBar" priority="110">
      <dataBar>
        <cfvo type="num" val="0"/>
        <cfvo type="num" val="31"/>
        <color theme="2" tint="-0.249977111117893"/>
      </dataBar>
      <extLst>
        <ext xmlns:x14="http://schemas.microsoft.com/office/spreadsheetml/2009/9/main" uri="{B025F937-C7B1-47D3-B67F-A62EFF666E3E}">
          <x14:id>{52B84014-88B0-48F5-907C-66C567C2788F}</x14:id>
        </ext>
      </extLst>
    </cfRule>
  </conditionalFormatting>
  <conditionalFormatting sqref="C6:AG6">
    <cfRule type="expression" dxfId="1145" priority="108">
      <formula>AND($B6="chat")</formula>
    </cfRule>
    <cfRule type="expression" dxfId="1144" priority="109">
      <formula>AND($B6="chien")</formula>
    </cfRule>
  </conditionalFormatting>
  <conditionalFormatting sqref="C7:AG27">
    <cfRule type="expression" dxfId="1143" priority="106">
      <formula>AND($B7="chat")</formula>
    </cfRule>
    <cfRule type="expression" dxfId="1142" priority="107">
      <formula>AND($B7="chien")</formula>
    </cfRule>
  </conditionalFormatting>
  <conditionalFormatting sqref="C6:AG27">
    <cfRule type="expression" priority="100" stopIfTrue="1">
      <formula>C6=""</formula>
    </cfRule>
    <cfRule type="expression" dxfId="189" priority="101" stopIfTrue="1">
      <formula>C6=CléPersonnalisée2</formula>
    </cfRule>
    <cfRule type="expression" dxfId="188" priority="102" stopIfTrue="1">
      <formula>C6=CléPersonnalisée1</formula>
    </cfRule>
    <cfRule type="expression" dxfId="187" priority="103" stopIfTrue="1">
      <formula>C6=CléMaladie</formula>
    </cfRule>
    <cfRule type="expression" dxfId="186" priority="104" stopIfTrue="1">
      <formula>C6=CléPersonnel</formula>
    </cfRule>
    <cfRule type="expression" dxfId="185" priority="105" stopIfTrue="1">
      <formula>C6=CléCongé</formula>
    </cfRule>
  </conditionalFormatting>
  <conditionalFormatting sqref="C6:AG6">
    <cfRule type="expression" dxfId="179" priority="98">
      <formula>AND($B6="chat")</formula>
    </cfRule>
    <cfRule type="expression" dxfId="178" priority="99">
      <formula>AND($B6="chien")</formula>
    </cfRule>
  </conditionalFormatting>
  <conditionalFormatting sqref="C7:AG27">
    <cfRule type="expression" dxfId="175" priority="96">
      <formula>AND($B7="chat")</formula>
    </cfRule>
    <cfRule type="expression" dxfId="174" priority="97">
      <formula>AND($B7="chien")</formula>
    </cfRule>
  </conditionalFormatting>
  <conditionalFormatting sqref="C6:AG27">
    <cfRule type="expression" priority="90" stopIfTrue="1">
      <formula>C6=""</formula>
    </cfRule>
    <cfRule type="expression" dxfId="171" priority="91" stopIfTrue="1">
      <formula>C6=CléPersonnalisée2</formula>
    </cfRule>
    <cfRule type="expression" dxfId="170" priority="92" stopIfTrue="1">
      <formula>C6=CléPersonnalisée1</formula>
    </cfRule>
    <cfRule type="expression" dxfId="169" priority="93" stopIfTrue="1">
      <formula>C6=CléMaladie</formula>
    </cfRule>
    <cfRule type="expression" dxfId="168" priority="94" stopIfTrue="1">
      <formula>C6=CléPersonnel</formula>
    </cfRule>
    <cfRule type="expression" dxfId="167" priority="95" stopIfTrue="1">
      <formula>C6=CléCongé</formula>
    </cfRule>
  </conditionalFormatting>
  <conditionalFormatting sqref="C6:AG6">
    <cfRule type="expression" dxfId="161" priority="88">
      <formula>AND($B6="chat")</formula>
    </cfRule>
    <cfRule type="expression" dxfId="160" priority="89">
      <formula>AND($B6="chien")</formula>
    </cfRule>
  </conditionalFormatting>
  <conditionalFormatting sqref="C7:AG27">
    <cfRule type="expression" dxfId="157" priority="86">
      <formula>AND($B7="chat")</formula>
    </cfRule>
    <cfRule type="expression" dxfId="156" priority="87">
      <formula>AND($B7="chien")</formula>
    </cfRule>
  </conditionalFormatting>
  <conditionalFormatting sqref="C6:AG27">
    <cfRule type="expression" priority="80" stopIfTrue="1">
      <formula>C6=""</formula>
    </cfRule>
    <cfRule type="expression" dxfId="153" priority="81" stopIfTrue="1">
      <formula>C6=CléPersonnalisée2</formula>
    </cfRule>
    <cfRule type="expression" dxfId="152" priority="82" stopIfTrue="1">
      <formula>C6=CléPersonnalisée1</formula>
    </cfRule>
    <cfRule type="expression" dxfId="151" priority="83" stopIfTrue="1">
      <formula>C6=CléMaladie</formula>
    </cfRule>
    <cfRule type="expression" dxfId="150" priority="84" stopIfTrue="1">
      <formula>C6=CléPersonnel</formula>
    </cfRule>
    <cfRule type="expression" dxfId="149" priority="85" stopIfTrue="1">
      <formula>C6=CléCongé</formula>
    </cfRule>
  </conditionalFormatting>
  <conditionalFormatting sqref="C6:AG6">
    <cfRule type="expression" dxfId="143" priority="78">
      <formula>AND($B6="chat")</formula>
    </cfRule>
    <cfRule type="expression" dxfId="142" priority="79">
      <formula>AND($B6="chien")</formula>
    </cfRule>
  </conditionalFormatting>
  <conditionalFormatting sqref="C7:AG27">
    <cfRule type="expression" dxfId="139" priority="76">
      <formula>AND($B7="chat")</formula>
    </cfRule>
    <cfRule type="expression" dxfId="138" priority="77">
      <formula>AND($B7="chien")</formula>
    </cfRule>
  </conditionalFormatting>
  <conditionalFormatting sqref="C6:AG27">
    <cfRule type="expression" priority="70" stopIfTrue="1">
      <formula>C6=""</formula>
    </cfRule>
    <cfRule type="expression" dxfId="135" priority="71" stopIfTrue="1">
      <formula>C6=CléPersonnalisée2</formula>
    </cfRule>
    <cfRule type="expression" dxfId="134" priority="72" stopIfTrue="1">
      <formula>C6=CléPersonnalisée1</formula>
    </cfRule>
    <cfRule type="expression" dxfId="133" priority="73" stopIfTrue="1">
      <formula>C6=CléMaladie</formula>
    </cfRule>
    <cfRule type="expression" dxfId="132" priority="74" stopIfTrue="1">
      <formula>C6=CléPersonnel</formula>
    </cfRule>
    <cfRule type="expression" dxfId="131" priority="75" stopIfTrue="1">
      <formula>C6=CléCongé</formula>
    </cfRule>
  </conditionalFormatting>
  <conditionalFormatting sqref="C6:AG6">
    <cfRule type="expression" dxfId="125" priority="68">
      <formula>AND($B6="chat")</formula>
    </cfRule>
    <cfRule type="expression" dxfId="124" priority="69">
      <formula>AND($B6="chien")</formula>
    </cfRule>
  </conditionalFormatting>
  <conditionalFormatting sqref="C7:AG27">
    <cfRule type="expression" dxfId="121" priority="66">
      <formula>AND($B7="chat")</formula>
    </cfRule>
    <cfRule type="expression" dxfId="120" priority="67">
      <formula>AND($B7="chien")</formula>
    </cfRule>
  </conditionalFormatting>
  <conditionalFormatting sqref="C6:AG27">
    <cfRule type="expression" priority="60" stopIfTrue="1">
      <formula>C6=""</formula>
    </cfRule>
    <cfRule type="expression" dxfId="117" priority="61" stopIfTrue="1">
      <formula>C6=CléPersonnalisée2</formula>
    </cfRule>
    <cfRule type="expression" dxfId="116" priority="62" stopIfTrue="1">
      <formula>C6=CléPersonnalisée1</formula>
    </cfRule>
    <cfRule type="expression" dxfId="115" priority="63" stopIfTrue="1">
      <formula>C6=CléMaladie</formula>
    </cfRule>
    <cfRule type="expression" dxfId="114" priority="64" stopIfTrue="1">
      <formula>C6=CléPersonnel</formula>
    </cfRule>
    <cfRule type="expression" dxfId="113" priority="65" stopIfTrue="1">
      <formula>C6=CléCongé</formula>
    </cfRule>
  </conditionalFormatting>
  <conditionalFormatting sqref="C6:AG6">
    <cfRule type="expression" dxfId="107" priority="58">
      <formula>AND($B6="chat")</formula>
    </cfRule>
    <cfRule type="expression" dxfId="106" priority="59">
      <formula>AND($B6="chien")</formula>
    </cfRule>
  </conditionalFormatting>
  <conditionalFormatting sqref="C7:AG27">
    <cfRule type="expression" dxfId="103" priority="56">
      <formula>AND($B7="chat")</formula>
    </cfRule>
    <cfRule type="expression" dxfId="102" priority="57">
      <formula>AND($B7="chien")</formula>
    </cfRule>
  </conditionalFormatting>
  <conditionalFormatting sqref="C6:AG27">
    <cfRule type="expression" priority="50" stopIfTrue="1">
      <formula>C6=""</formula>
    </cfRule>
    <cfRule type="expression" dxfId="99" priority="51" stopIfTrue="1">
      <formula>C6=CléPersonnalisée2</formula>
    </cfRule>
    <cfRule type="expression" dxfId="98" priority="52" stopIfTrue="1">
      <formula>C6=CléPersonnalisée1</formula>
    </cfRule>
    <cfRule type="expression" dxfId="97" priority="53" stopIfTrue="1">
      <formula>C6=CléMaladie</formula>
    </cfRule>
    <cfRule type="expression" dxfId="96" priority="54" stopIfTrue="1">
      <formula>C6=CléPersonnel</formula>
    </cfRule>
    <cfRule type="expression" dxfId="95" priority="55" stopIfTrue="1">
      <formula>C6=CléCongé</formula>
    </cfRule>
  </conditionalFormatting>
  <conditionalFormatting sqref="C6:AG6">
    <cfRule type="expression" dxfId="89" priority="48">
      <formula>AND($B6="chat")</formula>
    </cfRule>
    <cfRule type="expression" dxfId="88" priority="49">
      <formula>AND($B6="chien")</formula>
    </cfRule>
  </conditionalFormatting>
  <conditionalFormatting sqref="C7:AG27">
    <cfRule type="expression" dxfId="85" priority="46">
      <formula>AND($B7="chat")</formula>
    </cfRule>
    <cfRule type="expression" dxfId="84" priority="47">
      <formula>AND($B7="chien")</formula>
    </cfRule>
  </conditionalFormatting>
  <conditionalFormatting sqref="C6:AG27">
    <cfRule type="expression" priority="40" stopIfTrue="1">
      <formula>C6=""</formula>
    </cfRule>
    <cfRule type="expression" dxfId="81" priority="41" stopIfTrue="1">
      <formula>C6=CléPersonnalisée2</formula>
    </cfRule>
    <cfRule type="expression" dxfId="80" priority="42" stopIfTrue="1">
      <formula>C6=CléPersonnalisée1</formula>
    </cfRule>
    <cfRule type="expression" dxfId="79" priority="43" stopIfTrue="1">
      <formula>C6=CléMaladie</formula>
    </cfRule>
    <cfRule type="expression" dxfId="78" priority="44" stopIfTrue="1">
      <formula>C6=CléPersonnel</formula>
    </cfRule>
    <cfRule type="expression" dxfId="77" priority="45" stopIfTrue="1">
      <formula>C6=CléCongé</formula>
    </cfRule>
  </conditionalFormatting>
  <conditionalFormatting sqref="C6:AG6">
    <cfRule type="expression" dxfId="71" priority="38">
      <formula>AND($B6="chat")</formula>
    </cfRule>
    <cfRule type="expression" dxfId="70" priority="39">
      <formula>AND($B6="chien")</formula>
    </cfRule>
  </conditionalFormatting>
  <conditionalFormatting sqref="C7:AG27">
    <cfRule type="expression" dxfId="67" priority="36">
      <formula>AND($B7="chat")</formula>
    </cfRule>
    <cfRule type="expression" dxfId="66" priority="37">
      <formula>AND($B7="chien")</formula>
    </cfRule>
  </conditionalFormatting>
  <conditionalFormatting sqref="C6:AG27">
    <cfRule type="expression" priority="30" stopIfTrue="1">
      <formula>C6=""</formula>
    </cfRule>
    <cfRule type="expression" dxfId="63" priority="31" stopIfTrue="1">
      <formula>C6=CléPersonnalisée2</formula>
    </cfRule>
    <cfRule type="expression" dxfId="62" priority="32" stopIfTrue="1">
      <formula>C6=CléPersonnalisée1</formula>
    </cfRule>
    <cfRule type="expression" dxfId="61" priority="33" stopIfTrue="1">
      <formula>C6=CléMaladie</formula>
    </cfRule>
    <cfRule type="expression" dxfId="60" priority="34" stopIfTrue="1">
      <formula>C6=CléPersonnel</formula>
    </cfRule>
    <cfRule type="expression" dxfId="59" priority="35" stopIfTrue="1">
      <formula>C6=CléCongé</formula>
    </cfRule>
  </conditionalFormatting>
  <conditionalFormatting sqref="C6:AG6">
    <cfRule type="expression" dxfId="53" priority="28">
      <formula>AND($B6="chat")</formula>
    </cfRule>
    <cfRule type="expression" dxfId="52" priority="29">
      <formula>AND($B6="chien")</formula>
    </cfRule>
  </conditionalFormatting>
  <conditionalFormatting sqref="C7:AG27">
    <cfRule type="expression" dxfId="49" priority="26">
      <formula>AND($B7="chat")</formula>
    </cfRule>
    <cfRule type="expression" dxfId="48" priority="27">
      <formula>AND($B7="chien")</formula>
    </cfRule>
  </conditionalFormatting>
  <conditionalFormatting sqref="C6:AG27">
    <cfRule type="expression" priority="20" stopIfTrue="1">
      <formula>C6=""</formula>
    </cfRule>
    <cfRule type="expression" dxfId="45" priority="21" stopIfTrue="1">
      <formula>C6=CléPersonnalisée2</formula>
    </cfRule>
    <cfRule type="expression" dxfId="44" priority="22" stopIfTrue="1">
      <formula>C6=CléPersonnalisée1</formula>
    </cfRule>
    <cfRule type="expression" dxfId="43" priority="23" stopIfTrue="1">
      <formula>C6=CléMaladie</formula>
    </cfRule>
    <cfRule type="expression" dxfId="42" priority="24" stopIfTrue="1">
      <formula>C6=CléPersonnel</formula>
    </cfRule>
    <cfRule type="expression" dxfId="41" priority="25" stopIfTrue="1">
      <formula>C6=CléCongé</formula>
    </cfRule>
  </conditionalFormatting>
  <conditionalFormatting sqref="C6:AG6">
    <cfRule type="expression" dxfId="35" priority="18">
      <formula>AND($B6="chat")</formula>
    </cfRule>
    <cfRule type="expression" dxfId="34" priority="19">
      <formula>AND($B6="chien")</formula>
    </cfRule>
  </conditionalFormatting>
  <conditionalFormatting sqref="C7:AG27">
    <cfRule type="expression" dxfId="31" priority="16">
      <formula>AND($B7="chat")</formula>
    </cfRule>
    <cfRule type="expression" dxfId="30" priority="17">
      <formula>AND($B7="chien")</formula>
    </cfRule>
  </conditionalFormatting>
  <conditionalFormatting sqref="C6:AG27">
    <cfRule type="expression" priority="10" stopIfTrue="1">
      <formula>C6=""</formula>
    </cfRule>
    <cfRule type="expression" dxfId="27" priority="11" stopIfTrue="1">
      <formula>C6=CléPersonnalisée2</formula>
    </cfRule>
    <cfRule type="expression" dxfId="26" priority="12" stopIfTrue="1">
      <formula>C6=CléPersonnalisée1</formula>
    </cfRule>
    <cfRule type="expression" dxfId="25" priority="13" stopIfTrue="1">
      <formula>C6=CléMaladie</formula>
    </cfRule>
    <cfRule type="expression" dxfId="24" priority="14" stopIfTrue="1">
      <formula>C6=CléPersonnel</formula>
    </cfRule>
    <cfRule type="expression" dxfId="23" priority="15" stopIfTrue="1">
      <formula>C6=CléCongé</formula>
    </cfRule>
  </conditionalFormatting>
  <conditionalFormatting sqref="C6:AG6">
    <cfRule type="expression" dxfId="17" priority="8">
      <formula>AND($B6="chat")</formula>
    </cfRule>
    <cfRule type="expression" dxfId="16" priority="9">
      <formula>AND($B6="chien")</formula>
    </cfRule>
  </conditionalFormatting>
  <conditionalFormatting sqref="C7:AG27">
    <cfRule type="expression" dxfId="13" priority="6">
      <formula>AND($B7="chat")</formula>
    </cfRule>
    <cfRule type="expression" dxfId="12" priority="7">
      <formula>AND($B7="chien")</formula>
    </cfRule>
  </conditionalFormatting>
  <conditionalFormatting sqref="C6:AG27">
    <cfRule type="expression" dxfId="9" priority="5">
      <formula>AND($B6="nac")</formula>
    </cfRule>
  </conditionalFormatting>
  <conditionalFormatting sqref="C7:AG27">
    <cfRule type="expression" dxfId="7" priority="3">
      <formula>AND($B7="chat")</formula>
    </cfRule>
    <cfRule type="expression" dxfId="6" priority="4">
      <formula>AND($B7="chien")</formula>
    </cfRule>
  </conditionalFormatting>
  <conditionalFormatting sqref="C6:AG6">
    <cfRule type="expression" dxfId="3" priority="1">
      <formula>AND($B6="chat")</formula>
    </cfRule>
    <cfRule type="expression" dxfId="2" priority="2">
      <formula>AND($B6="chien")</formula>
    </cfRule>
  </conditionalFormatting>
  <dataValidations count="7">
    <dataValidation type="list" allowBlank="1" showInputMessage="1" showErrorMessage="1" sqref="C6:AG27">
      <formula1>INDIRECT("liste"&amp;$B6)</formula1>
    </dataValidation>
    <dataValidation allowBlank="1" showInputMessage="1" showErrorMessage="1" prompt="Entrez l’année dans la cellule ci-dessous" sqref="AH1:AH2"/>
    <dataValidation allowBlank="1" showInputMessage="1" showErrorMessage="1" prompt="Mois de ce calendrier des absences. Mettez à jour l’année dans la cellule AH4. Suivez les totaux mensuels dans la dernière cellule du tableau. Entrez les noms des employés dans la colonne B du tableau" sqref="B3"/>
    <dataValidation allowBlank="1" showInputMessage="1" showErrorMessage="1" prompt="Calcule automatiquement le nombre total de jours d’absence d’un employé durant ce mois" sqref="AH5:AI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5:B5"/>
    <dataValidation type="list" allowBlank="1" showInputMessage="1" showErrorMessage="1" sqref="B6:B27">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72E12397-D469-489D-A0B4-DA8E6A37A922}">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52B84014-88B0-48F5-907C-66C567C2788F}">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13.xml><?xml version="1.0" encoding="utf-8"?>
<worksheet xmlns="http://schemas.openxmlformats.org/spreadsheetml/2006/main" xmlns:r="http://schemas.openxmlformats.org/officeDocument/2006/relationships">
  <sheetPr codeName="Feuil13"/>
  <dimension ref="B1:N18"/>
  <sheetViews>
    <sheetView topLeftCell="C1" workbookViewId="0">
      <selection activeCell="M2" sqref="M2"/>
    </sheetView>
  </sheetViews>
  <sheetFormatPr baseColWidth="10" defaultRowHeight="14.5"/>
  <cols>
    <col min="3" max="3" width="21.453125" customWidth="1"/>
    <col min="7" max="7" width="20.7265625" customWidth="1"/>
    <col min="8" max="8" width="11.81640625" customWidth="1"/>
    <col min="11" max="11" width="21.7265625" customWidth="1"/>
    <col min="13" max="13" width="16.81640625" customWidth="1"/>
  </cols>
  <sheetData>
    <row r="1" spans="2:14">
      <c r="B1" t="s">
        <v>62</v>
      </c>
      <c r="F1" t="s">
        <v>63</v>
      </c>
      <c r="J1" t="s">
        <v>110</v>
      </c>
      <c r="M1" t="s">
        <v>113</v>
      </c>
    </row>
    <row r="2" spans="2:14">
      <c r="B2" s="14" t="s">
        <v>39</v>
      </c>
      <c r="C2" t="s">
        <v>74</v>
      </c>
      <c r="D2" s="15">
        <v>15</v>
      </c>
      <c r="F2" s="14" t="s">
        <v>37</v>
      </c>
      <c r="G2" t="s">
        <v>41</v>
      </c>
      <c r="H2" s="15">
        <v>8</v>
      </c>
      <c r="J2" s="14" t="s">
        <v>86</v>
      </c>
      <c r="K2" t="s">
        <v>41</v>
      </c>
      <c r="L2" s="15">
        <v>7</v>
      </c>
      <c r="M2">
        <v>2019</v>
      </c>
      <c r="N2" t="s">
        <v>0</v>
      </c>
    </row>
    <row r="3" spans="2:14">
      <c r="B3" s="14" t="s">
        <v>40</v>
      </c>
      <c r="C3" t="s">
        <v>41</v>
      </c>
      <c r="D3" s="15">
        <v>9</v>
      </c>
      <c r="F3" s="14" t="s">
        <v>64</v>
      </c>
      <c r="G3" t="s">
        <v>43</v>
      </c>
      <c r="H3" s="15">
        <v>8</v>
      </c>
      <c r="J3" s="14" t="s">
        <v>87</v>
      </c>
      <c r="K3" t="s">
        <v>43</v>
      </c>
      <c r="L3" s="15">
        <v>7</v>
      </c>
      <c r="N3" t="s">
        <v>111</v>
      </c>
    </row>
    <row r="4" spans="2:14">
      <c r="B4" s="14" t="s">
        <v>42</v>
      </c>
      <c r="C4" t="s">
        <v>43</v>
      </c>
      <c r="D4" s="15">
        <v>9</v>
      </c>
      <c r="F4" s="14" t="s">
        <v>65</v>
      </c>
      <c r="G4" t="s">
        <v>45</v>
      </c>
      <c r="H4" s="15">
        <v>8</v>
      </c>
      <c r="J4" s="14" t="s">
        <v>88</v>
      </c>
      <c r="K4" t="s">
        <v>45</v>
      </c>
      <c r="L4" s="15">
        <v>7</v>
      </c>
      <c r="N4" t="s">
        <v>109</v>
      </c>
    </row>
    <row r="5" spans="2:14">
      <c r="B5" s="14" t="s">
        <v>44</v>
      </c>
      <c r="C5" t="s">
        <v>45</v>
      </c>
      <c r="D5" s="15">
        <v>9</v>
      </c>
      <c r="F5" s="14" t="s">
        <v>66</v>
      </c>
      <c r="G5" t="s">
        <v>47</v>
      </c>
      <c r="H5" s="15">
        <v>8</v>
      </c>
      <c r="J5" s="14" t="s">
        <v>89</v>
      </c>
      <c r="K5" t="s">
        <v>47</v>
      </c>
      <c r="L5" s="15">
        <v>7</v>
      </c>
      <c r="N5" t="s">
        <v>108</v>
      </c>
    </row>
    <row r="6" spans="2:14">
      <c r="B6" s="14" t="s">
        <v>46</v>
      </c>
      <c r="C6" t="s">
        <v>47</v>
      </c>
      <c r="D6" s="15">
        <v>9</v>
      </c>
      <c r="F6" s="14" t="s">
        <v>67</v>
      </c>
      <c r="G6" t="s">
        <v>49</v>
      </c>
      <c r="H6" s="15">
        <v>16</v>
      </c>
      <c r="J6" s="14" t="s">
        <v>90</v>
      </c>
      <c r="K6" t="s">
        <v>49</v>
      </c>
      <c r="L6" s="15">
        <v>14</v>
      </c>
      <c r="N6" t="s">
        <v>107</v>
      </c>
    </row>
    <row r="7" spans="2:14">
      <c r="B7" s="14" t="s">
        <v>48</v>
      </c>
      <c r="C7" t="s">
        <v>49</v>
      </c>
      <c r="D7" s="15">
        <v>18</v>
      </c>
      <c r="F7" s="14" t="s">
        <v>68</v>
      </c>
      <c r="G7" t="s">
        <v>51</v>
      </c>
      <c r="H7" s="15">
        <v>16</v>
      </c>
      <c r="J7" s="14" t="s">
        <v>91</v>
      </c>
      <c r="K7" t="s">
        <v>51</v>
      </c>
      <c r="L7" s="15">
        <v>14</v>
      </c>
      <c r="N7" t="s">
        <v>106</v>
      </c>
    </row>
    <row r="8" spans="2:14">
      <c r="B8" s="14" t="s">
        <v>50</v>
      </c>
      <c r="C8" t="s">
        <v>51</v>
      </c>
      <c r="D8" s="15">
        <v>18</v>
      </c>
      <c r="F8" s="14" t="s">
        <v>69</v>
      </c>
      <c r="G8" t="s">
        <v>53</v>
      </c>
      <c r="H8" s="15">
        <v>16</v>
      </c>
      <c r="J8" s="14" t="s">
        <v>92</v>
      </c>
      <c r="K8" t="s">
        <v>53</v>
      </c>
      <c r="L8" s="15">
        <v>14</v>
      </c>
      <c r="N8" t="s">
        <v>105</v>
      </c>
    </row>
    <row r="9" spans="2:14">
      <c r="B9" s="14" t="s">
        <v>52</v>
      </c>
      <c r="C9" t="s">
        <v>53</v>
      </c>
      <c r="D9" s="15">
        <v>18</v>
      </c>
      <c r="F9" s="14" t="s">
        <v>70</v>
      </c>
      <c r="G9" t="s">
        <v>55</v>
      </c>
      <c r="H9" s="15">
        <v>16</v>
      </c>
      <c r="J9" s="14" t="s">
        <v>93</v>
      </c>
      <c r="K9" t="s">
        <v>55</v>
      </c>
      <c r="L9" s="15">
        <v>14</v>
      </c>
      <c r="N9" t="s">
        <v>112</v>
      </c>
    </row>
    <row r="10" spans="2:14">
      <c r="B10" s="14" t="s">
        <v>54</v>
      </c>
      <c r="C10" t="s">
        <v>55</v>
      </c>
      <c r="D10" s="15">
        <v>18</v>
      </c>
      <c r="F10" s="14" t="s">
        <v>71</v>
      </c>
      <c r="G10" t="s">
        <v>57</v>
      </c>
      <c r="H10" s="15">
        <v>16</v>
      </c>
      <c r="J10" s="14" t="s">
        <v>94</v>
      </c>
      <c r="K10" t="s">
        <v>57</v>
      </c>
      <c r="L10" s="15">
        <v>14</v>
      </c>
      <c r="N10" t="s">
        <v>104</v>
      </c>
    </row>
    <row r="11" spans="2:14">
      <c r="B11" s="14" t="s">
        <v>56</v>
      </c>
      <c r="C11" t="s">
        <v>57</v>
      </c>
      <c r="D11" s="15">
        <v>18</v>
      </c>
      <c r="F11" s="14" t="s">
        <v>72</v>
      </c>
      <c r="G11" t="s">
        <v>59</v>
      </c>
      <c r="H11" s="15">
        <v>24</v>
      </c>
      <c r="J11" s="14" t="s">
        <v>95</v>
      </c>
      <c r="K11" t="s">
        <v>59</v>
      </c>
      <c r="L11" s="15">
        <v>21</v>
      </c>
      <c r="N11" t="s">
        <v>103</v>
      </c>
    </row>
    <row r="12" spans="2:14">
      <c r="B12" s="14" t="s">
        <v>58</v>
      </c>
      <c r="C12" t="s">
        <v>59</v>
      </c>
      <c r="D12" s="15">
        <v>27</v>
      </c>
      <c r="F12" s="14" t="s">
        <v>73</v>
      </c>
      <c r="G12" t="s">
        <v>61</v>
      </c>
      <c r="H12" s="15">
        <v>24</v>
      </c>
      <c r="J12" s="14" t="s">
        <v>96</v>
      </c>
      <c r="K12" t="s">
        <v>61</v>
      </c>
      <c r="L12" s="15">
        <v>21</v>
      </c>
      <c r="N12" t="s">
        <v>102</v>
      </c>
    </row>
    <row r="13" spans="2:14">
      <c r="B13" s="14" t="s">
        <v>60</v>
      </c>
      <c r="C13" t="s">
        <v>61</v>
      </c>
      <c r="D13" s="15">
        <v>27</v>
      </c>
      <c r="F13" s="18" t="s">
        <v>39</v>
      </c>
      <c r="G13" s="19" t="s">
        <v>74</v>
      </c>
      <c r="H13" s="20">
        <v>7</v>
      </c>
      <c r="J13" s="18" t="s">
        <v>39</v>
      </c>
      <c r="K13" s="19" t="s">
        <v>74</v>
      </c>
      <c r="L13" s="20">
        <v>5</v>
      </c>
      <c r="N13" t="s">
        <v>101</v>
      </c>
    </row>
    <row r="14" spans="2:14">
      <c r="B14" s="18" t="s">
        <v>76</v>
      </c>
      <c r="C14" s="19" t="s">
        <v>77</v>
      </c>
      <c r="D14" s="20">
        <v>10</v>
      </c>
      <c r="F14" s="18" t="s">
        <v>78</v>
      </c>
      <c r="G14" s="19" t="s">
        <v>77</v>
      </c>
      <c r="H14" s="20">
        <v>5</v>
      </c>
      <c r="J14" s="18" t="s">
        <v>97</v>
      </c>
      <c r="K14" s="19" t="s">
        <v>77</v>
      </c>
      <c r="L14" s="20">
        <v>1</v>
      </c>
    </row>
    <row r="15" spans="2:14">
      <c r="B15" s="18" t="s">
        <v>81</v>
      </c>
      <c r="C15" s="19" t="s">
        <v>77</v>
      </c>
      <c r="D15" s="20">
        <v>11</v>
      </c>
      <c r="F15" s="18" t="s">
        <v>79</v>
      </c>
      <c r="G15" s="19" t="s">
        <v>77</v>
      </c>
      <c r="H15" s="20">
        <v>6</v>
      </c>
      <c r="J15" s="18" t="s">
        <v>98</v>
      </c>
      <c r="K15" s="19" t="s">
        <v>77</v>
      </c>
      <c r="L15" s="20">
        <v>2</v>
      </c>
    </row>
    <row r="16" spans="2:14">
      <c r="B16" s="18" t="s">
        <v>82</v>
      </c>
      <c r="C16" s="19" t="s">
        <v>77</v>
      </c>
      <c r="D16" s="20">
        <v>12</v>
      </c>
      <c r="F16" s="18" t="s">
        <v>80</v>
      </c>
      <c r="G16" s="19" t="s">
        <v>77</v>
      </c>
      <c r="H16" s="20">
        <v>7</v>
      </c>
      <c r="J16" s="18" t="s">
        <v>99</v>
      </c>
      <c r="K16" s="19" t="s">
        <v>77</v>
      </c>
      <c r="L16" s="20">
        <v>3</v>
      </c>
    </row>
    <row r="17" spans="2:12">
      <c r="B17" s="18" t="s">
        <v>83</v>
      </c>
      <c r="C17" s="19" t="s">
        <v>77</v>
      </c>
      <c r="D17" s="20">
        <v>13</v>
      </c>
      <c r="F17" s="18" t="s">
        <v>85</v>
      </c>
      <c r="G17" s="19" t="s">
        <v>77</v>
      </c>
      <c r="H17" s="20">
        <v>8</v>
      </c>
      <c r="J17" s="18" t="s">
        <v>100</v>
      </c>
      <c r="K17" s="19" t="s">
        <v>77</v>
      </c>
      <c r="L17" s="20">
        <v>4</v>
      </c>
    </row>
    <row r="18" spans="2:12">
      <c r="B18" s="18" t="s">
        <v>84</v>
      </c>
      <c r="C18" s="19" t="s">
        <v>77</v>
      </c>
      <c r="D18" s="20">
        <v>14</v>
      </c>
      <c r="F18" s="21"/>
      <c r="G18" s="22"/>
      <c r="H18" s="23"/>
    </row>
  </sheetData>
  <phoneticPr fontId="1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9</vt:i4>
      </vt:variant>
    </vt:vector>
  </HeadingPairs>
  <TitlesOfParts>
    <vt:vector size="22" baseType="lpstr">
      <vt:lpstr>Janvier</vt:lpstr>
      <vt:lpstr>Février</vt:lpstr>
      <vt:lpstr>Mars</vt:lpstr>
      <vt:lpstr>Avril</vt:lpstr>
      <vt:lpstr>Mai</vt:lpstr>
      <vt:lpstr>Juin</vt:lpstr>
      <vt:lpstr>Juillet</vt:lpstr>
      <vt:lpstr>Août</vt:lpstr>
      <vt:lpstr>Septembre</vt:lpstr>
      <vt:lpstr>Octobre</vt:lpstr>
      <vt:lpstr>Novembre</vt:lpstr>
      <vt:lpstr>Décembre</vt:lpstr>
      <vt:lpstr>données</vt:lpstr>
      <vt:lpstr>annéeencours</vt:lpstr>
      <vt:lpstr>base</vt:lpstr>
      <vt:lpstr>coutchat</vt:lpstr>
      <vt:lpstr>coutchien</vt:lpstr>
      <vt:lpstr>coutnac</vt:lpstr>
      <vt:lpstr>dept</vt:lpstr>
      <vt:lpstr>listechat</vt:lpstr>
      <vt:lpstr>listechien</vt:lpstr>
      <vt:lpstr>listenac</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nikkox</dc:creator>
  <cp:lastModifiedBy>tulipe</cp:lastModifiedBy>
  <dcterms:created xsi:type="dcterms:W3CDTF">2016-12-06T04:52:27Z</dcterms:created>
  <dcterms:modified xsi:type="dcterms:W3CDTF">2019-08-02T01:41:20Z</dcterms:modified>
</cp:coreProperties>
</file>