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autoCompressPictures="0"/>
  <bookViews>
    <workbookView xWindow="20" yWindow="0" windowWidth="19420" windowHeight="11020" tabRatio="500" activeTab="1"/>
  </bookViews>
  <sheets>
    <sheet name="Tableau" sheetId="1" r:id="rId1"/>
    <sheet name="BL" sheetId="2" r:id="rId2"/>
    <sheet name="Facture" sheetId="3" r:id="rId3"/>
    <sheet name="Liste Client" sheetId="4" r:id="rId4"/>
    <sheet name="param" sheetId="5" r:id="rId5"/>
  </sheets>
  <definedNames>
    <definedName name="colb">OFFSET(ofdeprix,,1,)</definedName>
    <definedName name="colnb">OFFSET(liste1,,-1,)</definedName>
    <definedName name="_xlnm.Criteria" localSheetId="2">Facture!$A$13</definedName>
    <definedName name="dept">param!$C$2</definedName>
    <definedName name="design">OFFSET(colb,,6,)</definedName>
    <definedName name="liste1">OFFSET(param!$B$2,,,COUNT(param!$B:$B))</definedName>
    <definedName name="ofdeprix">OFFSET(Tableau!$A$2,,,COUNT(Tableau!$A:$A))</definedName>
    <definedName name="prix">OFFSET(colb,,9,)</definedName>
    <definedName name="quté">OFFSET(colb,,7,)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9" i="2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42" a="1"/>
  <c r="F42" s="1"/>
  <c r="F43" a="1"/>
  <c r="F43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18" a="1"/>
  <c r="F18" s="1"/>
  <c r="B18" a="1"/>
  <c r="B18" s="1"/>
  <c r="A19" a="1"/>
  <c r="A19" s="1"/>
  <c r="G19" s="1"/>
  <c r="A20" a="1"/>
  <c r="A20" s="1"/>
  <c r="A21" a="1"/>
  <c r="A21" s="1"/>
  <c r="G21" s="1"/>
  <c r="A22" a="1"/>
  <c r="A22" s="1"/>
  <c r="G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18" a="1"/>
  <c r="A18" s="1"/>
  <c r="B51" a="1"/>
  <c r="B51" s="1"/>
  <c r="A51" a="1"/>
  <c r="A51" s="1"/>
  <c r="G51" s="1"/>
  <c r="B2" i="5" a="1"/>
  <c r="B2" s="1"/>
  <c r="D2" s="1" a="1"/>
  <c r="D2" s="1"/>
  <c r="G50" i="2" l="1"/>
  <c r="G46"/>
  <c r="G42"/>
  <c r="G38"/>
  <c r="G34"/>
  <c r="G30"/>
  <c r="G26"/>
  <c r="G23"/>
  <c r="G48"/>
  <c r="G44"/>
  <c r="G40"/>
  <c r="G36"/>
  <c r="G32"/>
  <c r="G28"/>
  <c r="G24"/>
  <c r="G49"/>
  <c r="G47"/>
  <c r="G45"/>
  <c r="G43"/>
  <c r="G41"/>
  <c r="G39"/>
  <c r="G37"/>
  <c r="G35"/>
  <c r="G33"/>
  <c r="G31"/>
  <c r="G29"/>
  <c r="G27"/>
  <c r="G25"/>
  <c r="G18"/>
  <c r="G20"/>
  <c r="M2" i="5" a="1"/>
  <c r="M2" s="1"/>
  <c r="N2" a="1"/>
  <c r="N2" s="1"/>
  <c r="L2" a="1"/>
  <c r="L2" s="1"/>
  <c r="K2" a="1"/>
  <c r="K2" s="1"/>
  <c r="J2" a="1"/>
  <c r="J2" s="1"/>
  <c r="I2" a="1"/>
  <c r="I2" s="1"/>
  <c r="H2" a="1"/>
  <c r="H2" s="1"/>
  <c r="G2" a="1"/>
  <c r="G2" s="1"/>
  <c r="F2" a="1"/>
  <c r="F2" s="1"/>
  <c r="E2" a="1"/>
  <c r="E2" s="1"/>
  <c r="C2" a="1"/>
  <c r="C2" s="1"/>
  <c r="B3" a="1"/>
  <c r="B3" s="1"/>
  <c r="C53" i="2"/>
  <c r="E53" s="1"/>
  <c r="F53" i="3"/>
  <c r="E53"/>
  <c r="C53"/>
  <c r="E2" i="1"/>
  <c r="D2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2"/>
  <c r="F7" i="2" s="1"/>
  <c r="L2" i="1"/>
  <c r="D3"/>
  <c r="E3"/>
  <c r="L3"/>
  <c r="D4"/>
  <c r="E4"/>
  <c r="L4"/>
  <c r="F15" i="2"/>
  <c r="F7" i="3"/>
  <c r="F6"/>
  <c r="F15"/>
  <c r="G8" l="1"/>
  <c r="G8" i="2"/>
  <c r="F8" i="3"/>
  <c r="F8" i="2"/>
  <c r="F53"/>
  <c r="C3" i="5" a="1"/>
  <c r="C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K3" a="1"/>
  <c r="K3" s="1"/>
  <c r="L3" a="1"/>
  <c r="L3" s="1"/>
  <c r="M3" a="1"/>
  <c r="M3" s="1"/>
  <c r="N3" a="1"/>
  <c r="N3" s="1"/>
  <c r="A2"/>
  <c r="B4" a="1"/>
  <c r="B4" s="1"/>
  <c r="C4" l="1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M4" a="1"/>
  <c r="M4" s="1"/>
  <c r="N4" a="1"/>
  <c r="N4" s="1"/>
  <c r="A3"/>
  <c r="B5" a="1"/>
  <c r="B5" s="1"/>
  <c r="G5" l="1" a="1"/>
  <c r="G5" s="1"/>
  <c r="J5" a="1"/>
  <c r="J5" s="1"/>
  <c r="L5" a="1"/>
  <c r="L5" s="1"/>
  <c r="C5" a="1"/>
  <c r="C5" s="1"/>
  <c r="D5" a="1"/>
  <c r="D5" s="1"/>
  <c r="E5" a="1"/>
  <c r="E5" s="1"/>
  <c r="F5" a="1"/>
  <c r="F5" s="1"/>
  <c r="H5" a="1"/>
  <c r="H5" s="1"/>
  <c r="I5" a="1"/>
  <c r="I5" s="1"/>
  <c r="K5" a="1"/>
  <c r="K5" s="1"/>
  <c r="M5" a="1"/>
  <c r="M5" s="1"/>
  <c r="N5" a="1"/>
  <c r="N5" s="1"/>
  <c r="A4"/>
  <c r="B6" a="1"/>
  <c r="B6" s="1"/>
  <c r="C6" l="1" a="1"/>
  <c r="C6" s="1"/>
  <c r="E6" a="1"/>
  <c r="E6" s="1"/>
  <c r="G6" a="1"/>
  <c r="G6" s="1"/>
  <c r="I6" a="1"/>
  <c r="I6" s="1"/>
  <c r="K6" a="1"/>
  <c r="K6" s="1"/>
  <c r="M6" a="1"/>
  <c r="M6" s="1"/>
  <c r="D6" a="1"/>
  <c r="D6" s="1"/>
  <c r="F6" a="1"/>
  <c r="F6" s="1"/>
  <c r="H6" a="1"/>
  <c r="H6" s="1"/>
  <c r="J6" a="1"/>
  <c r="J6" s="1"/>
  <c r="L6" a="1"/>
  <c r="L6" s="1"/>
  <c r="N6" a="1"/>
  <c r="N6" s="1"/>
  <c r="B7" a="1"/>
  <c r="B7" s="1"/>
  <c r="A5"/>
  <c r="B8" a="1"/>
  <c r="B8" s="1"/>
  <c r="C8" l="1" a="1"/>
  <c r="C8" s="1"/>
  <c r="E8" a="1"/>
  <c r="E8" s="1"/>
  <c r="G8" a="1"/>
  <c r="G8" s="1"/>
  <c r="I8" a="1"/>
  <c r="I8" s="1"/>
  <c r="K8" a="1"/>
  <c r="K8" s="1"/>
  <c r="M8" a="1"/>
  <c r="M8" s="1"/>
  <c r="D8" a="1"/>
  <c r="D8" s="1"/>
  <c r="F8" a="1"/>
  <c r="F8" s="1"/>
  <c r="H8" a="1"/>
  <c r="H8" s="1"/>
  <c r="J8" a="1"/>
  <c r="J8" s="1"/>
  <c r="L8" a="1"/>
  <c r="L8" s="1"/>
  <c r="N8" a="1"/>
  <c r="N8" s="1"/>
  <c r="C7" a="1"/>
  <c r="C7" s="1"/>
  <c r="E7" a="1"/>
  <c r="E7" s="1"/>
  <c r="G7" a="1"/>
  <c r="G7" s="1"/>
  <c r="I7" a="1"/>
  <c r="I7" s="1"/>
  <c r="K7" a="1"/>
  <c r="K7" s="1"/>
  <c r="M7" a="1"/>
  <c r="M7" s="1"/>
  <c r="D7" a="1"/>
  <c r="D7" s="1"/>
  <c r="F7" a="1"/>
  <c r="F7" s="1"/>
  <c r="H7" a="1"/>
  <c r="H7" s="1"/>
  <c r="J7" a="1"/>
  <c r="J7" s="1"/>
  <c r="L7" a="1"/>
  <c r="L7" s="1"/>
  <c r="N7" a="1"/>
  <c r="N7" s="1"/>
  <c r="A6"/>
  <c r="B9" a="1"/>
  <c r="B9" s="1"/>
  <c r="A7" l="1"/>
  <c r="C9" a="1"/>
  <c r="C9" s="1"/>
  <c r="E9" a="1"/>
  <c r="E9" s="1"/>
  <c r="G9" a="1"/>
  <c r="G9" s="1"/>
  <c r="I9" a="1"/>
  <c r="I9" s="1"/>
  <c r="K9" a="1"/>
  <c r="K9" s="1"/>
  <c r="M9" a="1"/>
  <c r="M9" s="1"/>
  <c r="D9" a="1"/>
  <c r="D9" s="1"/>
  <c r="F9" a="1"/>
  <c r="F9" s="1"/>
  <c r="H9" a="1"/>
  <c r="H9" s="1"/>
  <c r="J9" a="1"/>
  <c r="J9" s="1"/>
  <c r="L9" a="1"/>
  <c r="L9" s="1"/>
  <c r="N9" a="1"/>
  <c r="N9" s="1"/>
  <c r="A8"/>
  <c r="B10" a="1"/>
  <c r="B10" s="1"/>
  <c r="C10" l="1" a="1"/>
  <c r="C10" s="1"/>
  <c r="E10" a="1"/>
  <c r="E10" s="1"/>
  <c r="G10" a="1"/>
  <c r="G10" s="1"/>
  <c r="I10" a="1"/>
  <c r="I10" s="1"/>
  <c r="K10" a="1"/>
  <c r="K10" s="1"/>
  <c r="M10" a="1"/>
  <c r="M10" s="1"/>
  <c r="D10" a="1"/>
  <c r="D10" s="1"/>
  <c r="F10" a="1"/>
  <c r="F10" s="1"/>
  <c r="H10" a="1"/>
  <c r="H10" s="1"/>
  <c r="J10" a="1"/>
  <c r="J10" s="1"/>
  <c r="L10" a="1"/>
  <c r="L10" s="1"/>
  <c r="N10" a="1"/>
  <c r="N10" s="1"/>
  <c r="A9"/>
  <c r="B11" a="1"/>
  <c r="B11" s="1"/>
  <c r="C11" l="1" a="1"/>
  <c r="C11" s="1"/>
  <c r="E11" a="1"/>
  <c r="E11" s="1"/>
  <c r="G11" a="1"/>
  <c r="G11" s="1"/>
  <c r="I11" a="1"/>
  <c r="I11" s="1"/>
  <c r="K11" a="1"/>
  <c r="K11" s="1"/>
  <c r="M11" a="1"/>
  <c r="M11" s="1"/>
  <c r="D11" a="1"/>
  <c r="D11" s="1"/>
  <c r="F11" a="1"/>
  <c r="F11" s="1"/>
  <c r="H11" a="1"/>
  <c r="H11" s="1"/>
  <c r="J11" a="1"/>
  <c r="J11" s="1"/>
  <c r="L11" a="1"/>
  <c r="L11" s="1"/>
  <c r="N11" a="1"/>
  <c r="N11" s="1"/>
  <c r="A10"/>
  <c r="B12" a="1"/>
  <c r="B12" s="1"/>
  <c r="C12" l="1" a="1"/>
  <c r="C12" s="1"/>
  <c r="E12" a="1"/>
  <c r="E12" s="1"/>
  <c r="G12" a="1"/>
  <c r="G12" s="1"/>
  <c r="I12" a="1"/>
  <c r="I12" s="1"/>
  <c r="K12" a="1"/>
  <c r="K12" s="1"/>
  <c r="M12" a="1"/>
  <c r="M12" s="1"/>
  <c r="D12" a="1"/>
  <c r="D12" s="1"/>
  <c r="F12" a="1"/>
  <c r="F12" s="1"/>
  <c r="H12" a="1"/>
  <c r="H12" s="1"/>
  <c r="J12" a="1"/>
  <c r="J12" s="1"/>
  <c r="L12" a="1"/>
  <c r="L12" s="1"/>
  <c r="N12" a="1"/>
  <c r="N12" s="1"/>
  <c r="A11"/>
  <c r="B13" a="1"/>
  <c r="B13" s="1"/>
  <c r="C13" l="1" a="1"/>
  <c r="C13" s="1"/>
  <c r="E13" a="1"/>
  <c r="E13" s="1"/>
  <c r="G13" a="1"/>
  <c r="G13" s="1"/>
  <c r="I13" a="1"/>
  <c r="I13" s="1"/>
  <c r="K13" a="1"/>
  <c r="K13" s="1"/>
  <c r="M13" a="1"/>
  <c r="M13" s="1"/>
  <c r="D13" a="1"/>
  <c r="D13" s="1"/>
  <c r="F13" a="1"/>
  <c r="F13" s="1"/>
  <c r="H13" a="1"/>
  <c r="H13" s="1"/>
  <c r="J13" a="1"/>
  <c r="J13" s="1"/>
  <c r="L13" a="1"/>
  <c r="L13" s="1"/>
  <c r="N13" a="1"/>
  <c r="N13" s="1"/>
  <c r="A12"/>
  <c r="B14" a="1"/>
  <c r="B14" s="1"/>
  <c r="D14" l="1" a="1"/>
  <c r="D14" s="1"/>
  <c r="F14" a="1"/>
  <c r="F14" s="1"/>
  <c r="H14" a="1"/>
  <c r="H14" s="1"/>
  <c r="J14" a="1"/>
  <c r="J14" s="1"/>
  <c r="L14" a="1"/>
  <c r="L14" s="1"/>
  <c r="N14" a="1"/>
  <c r="N14" s="1"/>
  <c r="C14" a="1"/>
  <c r="C14" s="1"/>
  <c r="E14" a="1"/>
  <c r="E14" s="1"/>
  <c r="G14" a="1"/>
  <c r="G14" s="1"/>
  <c r="I14" a="1"/>
  <c r="I14" s="1"/>
  <c r="K14" a="1"/>
  <c r="K14" s="1"/>
  <c r="M14" a="1"/>
  <c r="M14" s="1"/>
  <c r="A13"/>
  <c r="B15" a="1"/>
  <c r="B15" s="1"/>
  <c r="D15" l="1" a="1"/>
  <c r="D15" s="1"/>
  <c r="F15" a="1"/>
  <c r="F15" s="1"/>
  <c r="H15" a="1"/>
  <c r="H15" s="1"/>
  <c r="J15" a="1"/>
  <c r="J15" s="1"/>
  <c r="L15" a="1"/>
  <c r="L15" s="1"/>
  <c r="N15" a="1"/>
  <c r="N15" s="1"/>
  <c r="C15" a="1"/>
  <c r="C15" s="1"/>
  <c r="E15" a="1"/>
  <c r="E15" s="1"/>
  <c r="G15" a="1"/>
  <c r="G15" s="1"/>
  <c r="I15" a="1"/>
  <c r="I15" s="1"/>
  <c r="K15" a="1"/>
  <c r="K15" s="1"/>
  <c r="M15" a="1"/>
  <c r="M15" s="1"/>
  <c r="A14"/>
  <c r="B16" a="1"/>
  <c r="B16" s="1"/>
  <c r="B17" l="1" a="1"/>
  <c r="B17" s="1"/>
  <c r="D16" a="1"/>
  <c r="D16" s="1"/>
  <c r="F16" a="1"/>
  <c r="F16" s="1"/>
  <c r="H16" a="1"/>
  <c r="H16" s="1"/>
  <c r="J16" a="1"/>
  <c r="J16" s="1"/>
  <c r="L16" a="1"/>
  <c r="L16" s="1"/>
  <c r="N16" a="1"/>
  <c r="N16" s="1"/>
  <c r="C16" a="1"/>
  <c r="C16" s="1"/>
  <c r="E16" a="1"/>
  <c r="E16" s="1"/>
  <c r="G16" a="1"/>
  <c r="G16" s="1"/>
  <c r="I16" a="1"/>
  <c r="I16" s="1"/>
  <c r="K16" a="1"/>
  <c r="K16" s="1"/>
  <c r="M16" a="1"/>
  <c r="M16" s="1"/>
  <c r="A15"/>
  <c r="B18" a="1"/>
  <c r="B18" s="1"/>
  <c r="D18" l="1" a="1"/>
  <c r="D18" s="1"/>
  <c r="F18" a="1"/>
  <c r="F18" s="1"/>
  <c r="H18" a="1"/>
  <c r="H18" s="1"/>
  <c r="J18" a="1"/>
  <c r="J18" s="1"/>
  <c r="L18" a="1"/>
  <c r="L18" s="1"/>
  <c r="N18" a="1"/>
  <c r="N18" s="1"/>
  <c r="C18" a="1"/>
  <c r="C18" s="1"/>
  <c r="E18" a="1"/>
  <c r="E18" s="1"/>
  <c r="G18" a="1"/>
  <c r="G18" s="1"/>
  <c r="I18" a="1"/>
  <c r="I18" s="1"/>
  <c r="K18" a="1"/>
  <c r="K18" s="1"/>
  <c r="M18" a="1"/>
  <c r="M18" s="1"/>
  <c r="D17" a="1"/>
  <c r="D17" s="1"/>
  <c r="F17" a="1"/>
  <c r="F17" s="1"/>
  <c r="H17" a="1"/>
  <c r="H17" s="1"/>
  <c r="J17" a="1"/>
  <c r="J17" s="1"/>
  <c r="L17" a="1"/>
  <c r="L17" s="1"/>
  <c r="N17" a="1"/>
  <c r="N17" s="1"/>
  <c r="C17" a="1"/>
  <c r="C17" s="1"/>
  <c r="E17" a="1"/>
  <c r="E17" s="1"/>
  <c r="G17" a="1"/>
  <c r="G17" s="1"/>
  <c r="I17" a="1"/>
  <c r="I17" s="1"/>
  <c r="K17" a="1"/>
  <c r="K17" s="1"/>
  <c r="M17" a="1"/>
  <c r="M17" s="1"/>
  <c r="A16"/>
  <c r="B19" a="1"/>
  <c r="B19" s="1"/>
  <c r="A17" l="1"/>
  <c r="D19" a="1"/>
  <c r="D19" s="1"/>
  <c r="F19" a="1"/>
  <c r="F19" s="1"/>
  <c r="H19" a="1"/>
  <c r="H19" s="1"/>
  <c r="J19" a="1"/>
  <c r="J19" s="1"/>
  <c r="L19" a="1"/>
  <c r="L19" s="1"/>
  <c r="N19" a="1"/>
  <c r="N19" s="1"/>
  <c r="C19" a="1"/>
  <c r="C19" s="1"/>
  <c r="E19" a="1"/>
  <c r="E19" s="1"/>
  <c r="G19" a="1"/>
  <c r="G19" s="1"/>
  <c r="I19" a="1"/>
  <c r="I19" s="1"/>
  <c r="K19" a="1"/>
  <c r="K19" s="1"/>
  <c r="M19" a="1"/>
  <c r="M19" s="1"/>
  <c r="A18"/>
  <c r="A19" l="1"/>
</calcChain>
</file>

<file path=xl/sharedStrings.xml><?xml version="1.0" encoding="utf-8"?>
<sst xmlns="http://schemas.openxmlformats.org/spreadsheetml/2006/main" count="146" uniqueCount="100">
  <si>
    <t>Client</t>
  </si>
  <si>
    <t>Code Postal</t>
  </si>
  <si>
    <t>Ville</t>
  </si>
  <si>
    <t>N° Plan</t>
  </si>
  <si>
    <t>Designation</t>
  </si>
  <si>
    <t>Quantité</t>
  </si>
  <si>
    <t>Date de Livraison</t>
  </si>
  <si>
    <t>Prix Unitaire</t>
  </si>
  <si>
    <t>Montant</t>
  </si>
  <si>
    <t>Date :</t>
  </si>
  <si>
    <t>Qté</t>
  </si>
  <si>
    <t>Feuille d'Exemple</t>
  </si>
  <si>
    <t>Facture :</t>
  </si>
  <si>
    <t>Adresse</t>
  </si>
  <si>
    <t>Code postal</t>
  </si>
  <si>
    <t>Nom Entreprise</t>
  </si>
  <si>
    <t>Nom Interlocuteur</t>
  </si>
  <si>
    <t>Prénom Interlocuteur</t>
  </si>
  <si>
    <t>Email intelrocuteur</t>
  </si>
  <si>
    <t>Portable Interlocuteur</t>
  </si>
  <si>
    <t>Telephone Bureau Interlocuteur</t>
  </si>
  <si>
    <t>Fax Interlocuteur</t>
  </si>
  <si>
    <t>CHAUDRONNERIE - METALLERIE</t>
  </si>
  <si>
    <t>SERRURERIE - MECANO-SOUDURE</t>
  </si>
  <si>
    <t>ACIER - INOX - ALU</t>
  </si>
  <si>
    <t>Date</t>
  </si>
  <si>
    <t>Interlocuteur</t>
  </si>
  <si>
    <t>N° Commande Client</t>
  </si>
  <si>
    <t>Livré</t>
  </si>
  <si>
    <t>Facturé</t>
  </si>
  <si>
    <t>Feuille d'Exemple 2</t>
  </si>
  <si>
    <t>Feuille d'Exemple 3</t>
  </si>
  <si>
    <t>Offre de prix</t>
  </si>
  <si>
    <r>
      <t>P.U. H.T. (</t>
    </r>
    <r>
      <rPr>
        <sz val="10"/>
        <color theme="1"/>
        <rFont val="Arial"/>
        <family val="2"/>
      </rPr>
      <t>€)</t>
    </r>
  </si>
  <si>
    <r>
      <t>MONTANT H.T. (</t>
    </r>
    <r>
      <rPr>
        <sz val="10"/>
        <color theme="1"/>
        <rFont val="Arial"/>
        <family val="2"/>
      </rPr>
      <t>€)</t>
    </r>
  </si>
  <si>
    <t>TOTAL T.T.C.</t>
  </si>
  <si>
    <t>TOTAL H.T.</t>
  </si>
  <si>
    <t>TOTAL T.V.A.</t>
  </si>
  <si>
    <t>TAUX T.V.A</t>
  </si>
  <si>
    <t>Mode DE PAIEMENT</t>
  </si>
  <si>
    <t>CONDITION PORT</t>
  </si>
  <si>
    <t>DELAI LIVRAISON</t>
  </si>
  <si>
    <t>Personnel</t>
  </si>
  <si>
    <t>Etat</t>
  </si>
  <si>
    <t>Devisé</t>
  </si>
  <si>
    <t>Offre de Prix</t>
  </si>
  <si>
    <t>Personne 1</t>
  </si>
  <si>
    <t>Personne 2</t>
  </si>
  <si>
    <t>Entreprise 1</t>
  </si>
  <si>
    <t>Entreprise 2</t>
  </si>
  <si>
    <t>Entreprise 3</t>
  </si>
  <si>
    <t>Adresse 1</t>
  </si>
  <si>
    <t>Ville 1</t>
  </si>
  <si>
    <t>Nom 1</t>
  </si>
  <si>
    <t>Prénom 1</t>
  </si>
  <si>
    <t>Email 1</t>
  </si>
  <si>
    <t>06 01 02 03 04</t>
  </si>
  <si>
    <t>01 02 03 04 05</t>
  </si>
  <si>
    <t>Ville 2</t>
  </si>
  <si>
    <t>Ville 3</t>
  </si>
  <si>
    <t>Nom 2</t>
  </si>
  <si>
    <t>Nom 3</t>
  </si>
  <si>
    <t>Prénom 2</t>
  </si>
  <si>
    <t>Prénom 3</t>
  </si>
  <si>
    <t>Email 2</t>
  </si>
  <si>
    <t>Email 3</t>
  </si>
  <si>
    <t>07 01 02 03 04</t>
  </si>
  <si>
    <t>08 01 02 03 04</t>
  </si>
  <si>
    <t>02 02 03 04 05</t>
  </si>
  <si>
    <t>03 02 03 04 05</t>
  </si>
  <si>
    <t>Adresse 2</t>
  </si>
  <si>
    <t>Adresse 3</t>
  </si>
  <si>
    <t>Feuille d'Exemple 4</t>
  </si>
  <si>
    <t>Feuille d'Exemple 5</t>
  </si>
  <si>
    <t>Feuille d'Exemple 6</t>
  </si>
  <si>
    <t>Feuille d'Exemple 7</t>
  </si>
  <si>
    <t>Feuille d'Exemple 8</t>
  </si>
  <si>
    <t>Feuille d'Exemple 9</t>
  </si>
  <si>
    <t>ZA</t>
  </si>
  <si>
    <t>00000 VILLE</t>
  </si>
  <si>
    <t>Tél : 01 02 03 04 05 / Fax : 01 02 03 04 05 07</t>
  </si>
  <si>
    <t>e-mail : email@email.fr</t>
  </si>
  <si>
    <r>
      <t xml:space="preserve">SARL au capital de 1 </t>
    </r>
    <r>
      <rPr>
        <sz val="10"/>
        <rFont val="Arial"/>
        <family val="2"/>
      </rPr>
      <t>€</t>
    </r>
    <r>
      <rPr>
        <sz val="10"/>
        <rFont val="Bank Gothic Light BT"/>
      </rPr>
      <t xml:space="preserve"> - Code APE : 1234</t>
    </r>
  </si>
  <si>
    <t>SIRET : 123 456 789 101112</t>
  </si>
  <si>
    <t>TVA Intracom : 12 345 678 910</t>
  </si>
  <si>
    <t>TVA</t>
  </si>
  <si>
    <t xml:space="preserve">nb </t>
  </si>
  <si>
    <t>choix1</t>
  </si>
  <si>
    <t>Entreprise 44</t>
  </si>
  <si>
    <t>Adresse 4</t>
  </si>
  <si>
    <t>Ville 4</t>
  </si>
  <si>
    <t>Nom 4</t>
  </si>
  <si>
    <t>Prénom 4</t>
  </si>
  <si>
    <t>Email 4</t>
  </si>
  <si>
    <t>9 01 02 03 04</t>
  </si>
  <si>
    <t xml:space="preserve">choix de l'entreprise  suite au choix de l'offre de prix </t>
  </si>
  <si>
    <t>Feuille d'Exemple 10</t>
  </si>
  <si>
    <t xml:space="preserve">a chaque selection de l'offre de prix </t>
  </si>
  <si>
    <t xml:space="preserve">le choix de l'entreprise se reinitialise </t>
  </si>
  <si>
    <t xml:space="preserve">le tablo avec 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</si>
</sst>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dd/mm/yy;@"/>
    <numFmt numFmtId="166" formatCode="00000"/>
    <numFmt numFmtId="167" formatCode="00\ 00\ 00\ 00\ 00\ "/>
    <numFmt numFmtId="168" formatCode="00\ 00\ 00\ 00\ 00"/>
    <numFmt numFmtId="169" formatCode="00000\ "/>
  </numFmts>
  <fonts count="11">
    <font>
      <sz val="10"/>
      <color theme="1"/>
      <name val="Avenir Book"/>
      <family val="2"/>
    </font>
    <font>
      <u/>
      <sz val="10"/>
      <color theme="10"/>
      <name val="Avenir Book"/>
      <family val="2"/>
    </font>
    <font>
      <u/>
      <sz val="10"/>
      <color theme="11"/>
      <name val="Avenir Book"/>
      <family val="2"/>
    </font>
    <font>
      <sz val="8"/>
      <name val="Avenir Book"/>
      <family val="2"/>
    </font>
    <font>
      <sz val="10"/>
      <color theme="1"/>
      <name val="Bank Gothic Light BT"/>
    </font>
    <font>
      <b/>
      <sz val="10"/>
      <color theme="1"/>
      <name val="Bank Gothic Light BT"/>
    </font>
    <font>
      <u/>
      <sz val="10"/>
      <color theme="1"/>
      <name val="Bank Gothic Light BT"/>
    </font>
    <font>
      <sz val="10"/>
      <name val="Bank Gothic Light BT"/>
    </font>
    <font>
      <sz val="10"/>
      <color theme="1"/>
      <name val="Arial"/>
      <family val="2"/>
    </font>
    <font>
      <b/>
      <sz val="10"/>
      <color indexed="23"/>
      <name val="Bank Gothic Light BT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6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0">
    <xf numFmtId="0" fontId="0" fillId="0" borderId="0" xfId="0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7" fillId="0" borderId="0" xfId="0" applyFont="1" applyFill="1"/>
    <xf numFmtId="2" fontId="7" fillId="0" borderId="0" xfId="0" applyNumberFormat="1" applyFont="1" applyFill="1"/>
    <xf numFmtId="14" fontId="7" fillId="0" borderId="0" xfId="0" applyNumberFormat="1" applyFont="1" applyFill="1"/>
    <xf numFmtId="0" fontId="4" fillId="0" borderId="0" xfId="0" applyFont="1" applyAlignment="1">
      <alignment horizontal="center" vertical="center"/>
    </xf>
    <xf numFmtId="165" fontId="7" fillId="0" borderId="0" xfId="0" applyNumberFormat="1" applyFont="1" applyFill="1"/>
    <xf numFmtId="165" fontId="0" fillId="0" borderId="0" xfId="0" applyNumberFormat="1"/>
    <xf numFmtId="0" fontId="4" fillId="2" borderId="9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14" fontId="4" fillId="0" borderId="0" xfId="0" applyNumberFormat="1" applyFont="1" applyAlignment="1">
      <alignment vertical="center"/>
    </xf>
    <xf numFmtId="0" fontId="4" fillId="0" borderId="10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Border="1" applyAlignment="1">
      <alignment vertical="center"/>
    </xf>
    <xf numFmtId="0" fontId="0" fillId="0" borderId="11" xfId="0" applyFont="1" applyBorder="1" applyAlignment="1">
      <alignment vertical="center"/>
    </xf>
    <xf numFmtId="0" fontId="4" fillId="2" borderId="1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166" fontId="7" fillId="0" borderId="0" xfId="0" applyNumberFormat="1" applyFont="1" applyFill="1"/>
    <xf numFmtId="0" fontId="4" fillId="0" borderId="1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3" borderId="0" xfId="0" applyFill="1"/>
    <xf numFmtId="0" fontId="0" fillId="3" borderId="0" xfId="0" applyFill="1" applyBorder="1"/>
    <xf numFmtId="169" fontId="4" fillId="0" borderId="0" xfId="0" applyNumberFormat="1" applyFont="1" applyFill="1" applyBorder="1" applyAlignment="1">
      <alignment horizontal="left" vertical="center"/>
    </xf>
    <xf numFmtId="10" fontId="0" fillId="0" borderId="0" xfId="0" applyNumberFormat="1"/>
    <xf numFmtId="10" fontId="0" fillId="0" borderId="0" xfId="0" applyNumberFormat="1" applyBorder="1"/>
    <xf numFmtId="164" fontId="4" fillId="0" borderId="11" xfId="0" applyNumberFormat="1" applyFont="1" applyBorder="1" applyAlignment="1">
      <alignment vertical="center"/>
    </xf>
    <xf numFmtId="164" fontId="0" fillId="0" borderId="11" xfId="0" applyNumberFormat="1" applyFont="1" applyBorder="1" applyAlignment="1">
      <alignment vertical="center"/>
    </xf>
    <xf numFmtId="164" fontId="4" fillId="0" borderId="12" xfId="0" applyNumberFormat="1" applyFont="1" applyBorder="1" applyAlignment="1">
      <alignment vertical="center"/>
    </xf>
    <xf numFmtId="0" fontId="4" fillId="2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right" vertical="center"/>
    </xf>
    <xf numFmtId="0" fontId="5" fillId="0" borderId="13" xfId="0" applyFont="1" applyBorder="1"/>
    <xf numFmtId="166" fontId="5" fillId="0" borderId="13" xfId="0" applyNumberFormat="1" applyFont="1" applyBorder="1"/>
    <xf numFmtId="2" fontId="5" fillId="0" borderId="13" xfId="0" applyNumberFormat="1" applyFont="1" applyBorder="1"/>
    <xf numFmtId="14" fontId="5" fillId="0" borderId="13" xfId="0" applyNumberFormat="1" applyFont="1" applyBorder="1"/>
    <xf numFmtId="165" fontId="5" fillId="0" borderId="13" xfId="0" applyNumberFormat="1" applyFont="1" applyBorder="1"/>
    <xf numFmtId="0" fontId="7" fillId="4" borderId="0" xfId="0" applyFont="1" applyFill="1"/>
    <xf numFmtId="166" fontId="7" fillId="4" borderId="0" xfId="0" applyNumberFormat="1" applyFont="1" applyFill="1"/>
    <xf numFmtId="2" fontId="7" fillId="4" borderId="0" xfId="0" applyNumberFormat="1" applyFont="1" applyFill="1"/>
    <xf numFmtId="14" fontId="7" fillId="4" borderId="0" xfId="0" applyNumberFormat="1" applyFont="1" applyFill="1"/>
    <xf numFmtId="165" fontId="7" fillId="4" borderId="0" xfId="0" applyNumberFormat="1" applyFont="1" applyFill="1"/>
    <xf numFmtId="0" fontId="7" fillId="4" borderId="0" xfId="0" applyFont="1" applyFill="1" applyBorder="1"/>
    <xf numFmtId="2" fontId="7" fillId="4" borderId="0" xfId="0" applyNumberFormat="1" applyFont="1" applyFill="1" applyBorder="1"/>
    <xf numFmtId="0" fontId="7" fillId="0" borderId="14" xfId="0" applyFont="1" applyFill="1" applyBorder="1"/>
    <xf numFmtId="166" fontId="7" fillId="0" borderId="14" xfId="0" applyNumberFormat="1" applyFont="1" applyFill="1" applyBorder="1"/>
    <xf numFmtId="2" fontId="7" fillId="0" borderId="14" xfId="0" applyNumberFormat="1" applyFont="1" applyFill="1" applyBorder="1"/>
    <xf numFmtId="14" fontId="7" fillId="0" borderId="14" xfId="0" applyNumberFormat="1" applyFont="1" applyFill="1" applyBorder="1"/>
    <xf numFmtId="165" fontId="7" fillId="0" borderId="14" xfId="0" applyNumberFormat="1" applyFont="1" applyFill="1" applyBorder="1"/>
    <xf numFmtId="0" fontId="0" fillId="0" borderId="9" xfId="0" applyBorder="1"/>
    <xf numFmtId="44" fontId="4" fillId="0" borderId="10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5" borderId="0" xfId="0" applyFont="1" applyFill="1" applyAlignment="1">
      <alignment vertical="center"/>
    </xf>
    <xf numFmtId="0" fontId="4" fillId="6" borderId="0" xfId="0" applyFont="1" applyFill="1" applyBorder="1" applyAlignment="1">
      <alignment vertical="center"/>
    </xf>
    <xf numFmtId="166" fontId="4" fillId="0" borderId="0" xfId="0" applyNumberFormat="1" applyFont="1" applyFill="1" applyBorder="1" applyAlignment="1">
      <alignment vertical="center"/>
    </xf>
  </cellXfs>
  <cellStyles count="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Normal" xfId="0" builtinId="0"/>
  </cellStyles>
  <dxfs count="16"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numFmt numFmtId="168" formatCode="00\ 00\ 00\ 00\ 00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numFmt numFmtId="168" formatCode="00\ 00\ 00\ 00\ 00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numFmt numFmtId="168" formatCode="00\ 00\ 00\ 00\ 00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numFmt numFmtId="166" formatCode="00000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relativeIndent="255" justifyLastLine="0" shrinkToFit="0" readingOrder="0"/>
    </dxf>
    <dxf>
      <numFmt numFmtId="14" formatCode="0.00%"/>
    </dxf>
    <dxf>
      <numFmt numFmtId="14" formatCode="0.00%"/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655053</xdr:colOff>
      <xdr:row>4</xdr:row>
      <xdr:rowOff>0</xdr:rowOff>
    </xdr:from>
    <xdr:to>
      <xdr:col>7</xdr:col>
      <xdr:colOff>681790</xdr:colOff>
      <xdr:row>9</xdr:row>
      <xdr:rowOff>13368</xdr:rowOff>
    </xdr:to>
    <xdr:sp macro="" textlink="">
      <xdr:nvSpPr>
        <xdr:cNvPr id="2" name="Rectangle à coins arrondis 1"/>
        <xdr:cNvSpPr/>
      </xdr:nvSpPr>
      <xdr:spPr>
        <a:xfrm>
          <a:off x="4541253" y="1816100"/>
          <a:ext cx="2503237" cy="711868"/>
        </a:xfrm>
        <a:prstGeom prst="roundRect">
          <a:avLst/>
        </a:prstGeom>
        <a:noFill/>
        <a:ln>
          <a:solidFill>
            <a:schemeClr val="tx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0</xdr:row>
      <xdr:rowOff>82641</xdr:rowOff>
    </xdr:from>
    <xdr:to>
      <xdr:col>1</xdr:col>
      <xdr:colOff>687098</xdr:colOff>
      <xdr:row>0</xdr:row>
      <xdr:rowOff>1334716</xdr:rowOff>
    </xdr:to>
    <xdr:pic>
      <xdr:nvPicPr>
        <xdr:cNvPr id="3" name="Image 2" descr="Logo CS3I.pdf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 rot="16200000">
          <a:off x="129934" y="-47293"/>
          <a:ext cx="1252075" cy="1511943"/>
        </a:xfrm>
        <a:prstGeom prst="rect">
          <a:avLst/>
        </a:prstGeom>
      </xdr:spPr>
    </xdr:pic>
    <xdr:clientData/>
  </xdr:twoCellAnchor>
  <xdr:twoCellAnchor>
    <xdr:from>
      <xdr:col>7</xdr:col>
      <xdr:colOff>19050</xdr:colOff>
      <xdr:row>5</xdr:row>
      <xdr:rowOff>82550</xdr:rowOff>
    </xdr:from>
    <xdr:to>
      <xdr:col>9</xdr:col>
      <xdr:colOff>0</xdr:colOff>
      <xdr:row>5</xdr:row>
      <xdr:rowOff>88900</xdr:rowOff>
    </xdr:to>
    <xdr:cxnSp macro="">
      <xdr:nvCxnSpPr>
        <xdr:cNvPr id="5" name="Connecteur droit avec flèche 4"/>
        <xdr:cNvCxnSpPr/>
      </xdr:nvCxnSpPr>
      <xdr:spPr>
        <a:xfrm rot="10800000" flipV="1">
          <a:off x="5842000" y="2133600"/>
          <a:ext cx="1492250" cy="63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1016000</xdr:colOff>
      <xdr:row>6</xdr:row>
      <xdr:rowOff>19050</xdr:rowOff>
    </xdr:from>
    <xdr:to>
      <xdr:col>11</xdr:col>
      <xdr:colOff>190500</xdr:colOff>
      <xdr:row>12</xdr:row>
      <xdr:rowOff>50800</xdr:rowOff>
    </xdr:to>
    <xdr:cxnSp macro="">
      <xdr:nvCxnSpPr>
        <xdr:cNvPr id="7" name="Connecteur droit avec flèche 6"/>
        <xdr:cNvCxnSpPr/>
      </xdr:nvCxnSpPr>
      <xdr:spPr>
        <a:xfrm rot="10800000" flipV="1">
          <a:off x="1771650" y="2228850"/>
          <a:ext cx="7264400" cy="9906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1377950</xdr:colOff>
      <xdr:row>6</xdr:row>
      <xdr:rowOff>19050</xdr:rowOff>
    </xdr:from>
    <xdr:to>
      <xdr:col>8</xdr:col>
      <xdr:colOff>704850</xdr:colOff>
      <xdr:row>10</xdr:row>
      <xdr:rowOff>133350</xdr:rowOff>
    </xdr:to>
    <xdr:cxnSp macro="">
      <xdr:nvCxnSpPr>
        <xdr:cNvPr id="9" name="Connecteur droit avec flèche 8"/>
        <xdr:cNvCxnSpPr/>
      </xdr:nvCxnSpPr>
      <xdr:spPr>
        <a:xfrm rot="10800000">
          <a:off x="5689600" y="2228850"/>
          <a:ext cx="2901950" cy="7493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10</xdr:row>
      <xdr:rowOff>152400</xdr:rowOff>
    </xdr:from>
    <xdr:to>
      <xdr:col>8</xdr:col>
      <xdr:colOff>622300</xdr:colOff>
      <xdr:row>12</xdr:row>
      <xdr:rowOff>146050</xdr:rowOff>
    </xdr:to>
    <xdr:cxnSp macro="">
      <xdr:nvCxnSpPr>
        <xdr:cNvPr id="11" name="Connecteur droit avec flèche 10"/>
        <xdr:cNvCxnSpPr/>
      </xdr:nvCxnSpPr>
      <xdr:spPr>
        <a:xfrm rot="10800000" flipV="1">
          <a:off x="1797050" y="2997200"/>
          <a:ext cx="6711950" cy="3175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317500</xdr:colOff>
      <xdr:row>13</xdr:row>
      <xdr:rowOff>19050</xdr:rowOff>
    </xdr:from>
    <xdr:to>
      <xdr:col>9</xdr:col>
      <xdr:colOff>31750</xdr:colOff>
      <xdr:row>17</xdr:row>
      <xdr:rowOff>107950</xdr:rowOff>
    </xdr:to>
    <xdr:cxnSp macro="">
      <xdr:nvCxnSpPr>
        <xdr:cNvPr id="13" name="Connecteur droit avec flèche 12"/>
        <xdr:cNvCxnSpPr/>
      </xdr:nvCxnSpPr>
      <xdr:spPr>
        <a:xfrm rot="10800000" flipV="1">
          <a:off x="7448550" y="3346450"/>
          <a:ext cx="1225550" cy="7239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368300</xdr:colOff>
      <xdr:row>16</xdr:row>
      <xdr:rowOff>139700</xdr:rowOff>
    </xdr:from>
    <xdr:to>
      <xdr:col>12</xdr:col>
      <xdr:colOff>114300</xdr:colOff>
      <xdr:row>27</xdr:row>
      <xdr:rowOff>69850</xdr:rowOff>
    </xdr:to>
    <xdr:sp macro="" textlink="">
      <xdr:nvSpPr>
        <xdr:cNvPr id="14" name="ZoneTexte 13"/>
        <xdr:cNvSpPr txBox="1"/>
      </xdr:nvSpPr>
      <xdr:spPr>
        <a:xfrm>
          <a:off x="8255000" y="3943350"/>
          <a:ext cx="276860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suis</a:t>
          </a:r>
          <a:r>
            <a:rPr lang="fr-FR" sz="1100" baseline="0"/>
            <a:t> arrangé </a:t>
          </a:r>
          <a:r>
            <a:rPr lang="fr-FR" sz="1100"/>
            <a:t>pour le cas ou une offre de prix  peux concerner pluisieurs entreprises</a:t>
          </a:r>
          <a:r>
            <a:rPr lang="fr-FR" sz="1100" baseline="0"/>
            <a:t> </a:t>
          </a:r>
        </a:p>
        <a:p>
          <a:r>
            <a:rPr lang="fr-FR" sz="1100" baseline="0"/>
            <a:t> alors </a:t>
          </a:r>
        </a:p>
        <a:p>
          <a:r>
            <a:rPr lang="fr-FR" sz="1100" baseline="0"/>
            <a:t>tu commences par le choix de l'offre et tu confirme simplement en choisissant  l'entreprise  ;si il n'y en a qu'une ça sert de validation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655053</xdr:colOff>
      <xdr:row>4</xdr:row>
      <xdr:rowOff>0</xdr:rowOff>
    </xdr:from>
    <xdr:to>
      <xdr:col>7</xdr:col>
      <xdr:colOff>681790</xdr:colOff>
      <xdr:row>9</xdr:row>
      <xdr:rowOff>13368</xdr:rowOff>
    </xdr:to>
    <xdr:sp macro="" textlink="">
      <xdr:nvSpPr>
        <xdr:cNvPr id="2" name="Rectangle à coins arrondis 1"/>
        <xdr:cNvSpPr/>
      </xdr:nvSpPr>
      <xdr:spPr>
        <a:xfrm>
          <a:off x="4558632" y="1804737"/>
          <a:ext cx="2513263" cy="681789"/>
        </a:xfrm>
        <a:prstGeom prst="roundRect">
          <a:avLst/>
        </a:prstGeom>
        <a:noFill/>
        <a:ln>
          <a:solidFill>
            <a:schemeClr val="tx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1:A59" totalsRowShown="0" dataDxfId="15">
  <autoFilter ref="A1:A59"/>
  <tableColumns count="1">
    <tableColumn id="1" name="Offre de Prix" dataDxfId="1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4" displayName="Table4" ref="R1:R7" totalsRowShown="0">
  <autoFilter ref="R1:R7"/>
  <tableColumns count="1">
    <tableColumn id="1" name="Personne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5" name="Table5" displayName="Table5" ref="T1:T8" totalsRowShown="0">
  <autoFilter ref="T1:T8"/>
  <tableColumns count="1">
    <tableColumn id="1" name="Etat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R11:R13" totalsRowShown="0" dataDxfId="13">
  <autoFilter ref="R11:R13"/>
  <tableColumns count="1">
    <tableColumn id="1" name="TVA" dataDxfId="12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3" name="Table3" displayName="Table3" ref="A1:J5" totalsRowShown="0" headerRowDxfId="11" dataDxfId="10">
  <autoFilter ref="A1:J5"/>
  <tableColumns count="10">
    <tableColumn id="1" name="Nom Entreprise" dataDxfId="9"/>
    <tableColumn id="2" name="Adresse" dataDxfId="8"/>
    <tableColumn id="3" name="Code postal" dataDxfId="7"/>
    <tableColumn id="4" name="Ville" dataDxfId="6"/>
    <tableColumn id="5" name="Nom Interlocuteur" dataDxfId="5"/>
    <tableColumn id="6" name="Prénom Interlocuteur" dataDxfId="4"/>
    <tableColumn id="7" name="Email intelrocuteur" dataDxfId="3"/>
    <tableColumn id="8" name="Portable Interlocuteur" dataDxfId="2"/>
    <tableColumn id="9" name="Telephone Bureau Interlocuteur" dataDxfId="1"/>
    <tableColumn id="10" name="Fax Interlocuteu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theme="0"/>
    <pageSetUpPr fitToPage="1"/>
  </sheetPr>
  <dimension ref="A1:T59"/>
  <sheetViews>
    <sheetView zoomScalePageLayoutView="75" workbookViewId="0">
      <selection activeCell="K17" sqref="K17"/>
    </sheetView>
  </sheetViews>
  <sheetFormatPr baseColWidth="10" defaultRowHeight="12.5"/>
  <cols>
    <col min="1" max="1" width="13.1796875" customWidth="1"/>
    <col min="2" max="2" width="17.6328125" customWidth="1"/>
    <col min="3" max="3" width="21.6328125" customWidth="1"/>
    <col min="4" max="4" width="8.36328125" customWidth="1"/>
    <col min="5" max="5" width="18.453125" customWidth="1"/>
    <col min="6" max="6" width="16" customWidth="1"/>
    <col min="7" max="7" width="7" customWidth="1"/>
    <col min="8" max="8" width="29.1796875" customWidth="1"/>
    <col min="9" max="9" width="6.6328125" style="1" customWidth="1"/>
    <col min="10" max="10" width="11.1796875" style="2" customWidth="1"/>
    <col min="11" max="13" width="9.6328125" style="1" customWidth="1"/>
    <col min="14" max="14" width="11" style="9" bestFit="1" customWidth="1"/>
    <col min="15" max="15" width="10.81640625" style="9"/>
    <col min="16" max="16" width="1.36328125" customWidth="1"/>
    <col min="17" max="17" width="1.453125" customWidth="1"/>
    <col min="18" max="18" width="15" bestFit="1" customWidth="1"/>
    <col min="19" max="19" width="2" customWidth="1"/>
    <col min="20" max="20" width="11.1796875" customWidth="1"/>
    <col min="23" max="29" width="11.36328125" customWidth="1"/>
    <col min="30" max="30" width="21.81640625" bestFit="1" customWidth="1"/>
  </cols>
  <sheetData>
    <row r="1" spans="1:20">
      <c r="A1" t="s">
        <v>45</v>
      </c>
      <c r="B1" s="62" t="s">
        <v>0</v>
      </c>
      <c r="C1" s="62" t="s">
        <v>13</v>
      </c>
      <c r="D1" s="63" t="s">
        <v>1</v>
      </c>
      <c r="E1" s="62" t="s">
        <v>2</v>
      </c>
      <c r="F1" s="62" t="s">
        <v>27</v>
      </c>
      <c r="G1" s="62" t="s">
        <v>3</v>
      </c>
      <c r="H1" s="62" t="s">
        <v>4</v>
      </c>
      <c r="I1" s="64" t="s">
        <v>5</v>
      </c>
      <c r="J1" s="65" t="s">
        <v>6</v>
      </c>
      <c r="K1" s="64" t="s">
        <v>7</v>
      </c>
      <c r="L1" s="64" t="s">
        <v>8</v>
      </c>
      <c r="M1" s="64" t="s">
        <v>43</v>
      </c>
      <c r="N1" s="66" t="s">
        <v>28</v>
      </c>
      <c r="O1" s="66" t="s">
        <v>29</v>
      </c>
      <c r="R1" t="s">
        <v>42</v>
      </c>
      <c r="T1" t="s">
        <v>43</v>
      </c>
    </row>
    <row r="2" spans="1:20">
      <c r="A2" s="31">
        <v>1</v>
      </c>
      <c r="B2" s="67" t="s">
        <v>48</v>
      </c>
      <c r="C2" s="67" t="str">
        <f>VLOOKUP(Tableau!$B2,'Liste Client'!$A$2:$J$113,2,FALSE)</f>
        <v>Adresse 1</v>
      </c>
      <c r="D2" s="68">
        <f>VLOOKUP(Tableau!$B2,'Liste Client'!$A$2:$J$113,3,FALSE)</f>
        <v>1000</v>
      </c>
      <c r="E2" s="67" t="str">
        <f>VLOOKUP(Tableau!$B2,'Liste Client'!$A$2:$J$113,4,FALSE)</f>
        <v>Ville 1</v>
      </c>
      <c r="F2" s="67">
        <v>1</v>
      </c>
      <c r="G2" s="67">
        <v>1</v>
      </c>
      <c r="H2" s="67" t="s">
        <v>11</v>
      </c>
      <c r="I2" s="69">
        <v>1</v>
      </c>
      <c r="J2" s="70">
        <v>42683</v>
      </c>
      <c r="K2" s="69">
        <v>7</v>
      </c>
      <c r="L2" s="69">
        <f>Tableau!$I$2:$I$59*Tableau!$K$2:$K$59</f>
        <v>7</v>
      </c>
      <c r="M2" s="69"/>
      <c r="N2" s="71">
        <v>42690</v>
      </c>
      <c r="O2" s="71"/>
      <c r="R2" t="s">
        <v>46</v>
      </c>
      <c r="T2" t="s">
        <v>44</v>
      </c>
    </row>
    <row r="3" spans="1:20">
      <c r="A3" s="31">
        <v>1</v>
      </c>
      <c r="B3" s="4" t="s">
        <v>48</v>
      </c>
      <c r="C3" s="4" t="str">
        <f>VLOOKUP(Tableau!$B3,'Liste Client'!$A$2:$J$113,2,FALSE)</f>
        <v>Adresse 1</v>
      </c>
      <c r="D3" s="28">
        <f>VLOOKUP(Tableau!$B3,'Liste Client'!$A$2:$J$113,3,FALSE)</f>
        <v>1000</v>
      </c>
      <c r="E3" s="4" t="str">
        <f>VLOOKUP(Tableau!$B3,'Liste Client'!$A$2:$J$113,4,FALSE)</f>
        <v>Ville 1</v>
      </c>
      <c r="F3" s="4">
        <v>2</v>
      </c>
      <c r="G3" s="4">
        <v>2</v>
      </c>
      <c r="H3" s="4" t="s">
        <v>30</v>
      </c>
      <c r="I3" s="5">
        <v>1</v>
      </c>
      <c r="J3" s="6">
        <v>42683</v>
      </c>
      <c r="K3" s="5">
        <v>19</v>
      </c>
      <c r="L3" s="5">
        <f>Tableau!$I$2:$I$59*Tableau!$K$2:$K$59</f>
        <v>19</v>
      </c>
      <c r="M3" s="5"/>
      <c r="N3" s="8">
        <v>42690</v>
      </c>
      <c r="O3" s="8"/>
      <c r="R3" t="s">
        <v>47</v>
      </c>
      <c r="T3" t="s">
        <v>28</v>
      </c>
    </row>
    <row r="4" spans="1:20">
      <c r="A4" s="31">
        <v>1</v>
      </c>
      <c r="B4" s="67" t="s">
        <v>48</v>
      </c>
      <c r="C4" s="67" t="str">
        <f>VLOOKUP(Tableau!$B4,'Liste Client'!$A$2:$J$113,2,FALSE)</f>
        <v>Adresse 1</v>
      </c>
      <c r="D4" s="68">
        <f>VLOOKUP(Tableau!$B4,'Liste Client'!$A$2:$J$113,3,FALSE)</f>
        <v>1000</v>
      </c>
      <c r="E4" s="67" t="str">
        <f>VLOOKUP(Tableau!$B4,'Liste Client'!$A$2:$J$113,4,FALSE)</f>
        <v>Ville 1</v>
      </c>
      <c r="F4" s="67">
        <v>3</v>
      </c>
      <c r="G4" s="67">
        <v>3</v>
      </c>
      <c r="H4" s="67" t="s">
        <v>31</v>
      </c>
      <c r="I4" s="69">
        <v>3</v>
      </c>
      <c r="J4" s="70">
        <v>42683</v>
      </c>
      <c r="K4" s="69">
        <v>44</v>
      </c>
      <c r="L4" s="69">
        <f>Tableau!$I$2:$I$59*Tableau!$K$2:$K$59</f>
        <v>132</v>
      </c>
      <c r="M4" s="69"/>
      <c r="N4" s="71">
        <v>42690</v>
      </c>
      <c r="O4" s="71"/>
      <c r="T4" t="s">
        <v>29</v>
      </c>
    </row>
    <row r="5" spans="1:20">
      <c r="A5" s="31">
        <v>4</v>
      </c>
      <c r="B5" s="4" t="s">
        <v>49</v>
      </c>
      <c r="C5" s="4" t="str">
        <f>VLOOKUP(Tableau!$B5,'Liste Client'!$A$2:$J$113,2,FALSE)</f>
        <v>Adresse 2</v>
      </c>
      <c r="D5" s="28">
        <f>VLOOKUP(Tableau!$B5,'Liste Client'!$A$2:$J$113,3,FALSE)</f>
        <v>2000</v>
      </c>
      <c r="E5" s="4" t="str">
        <f>VLOOKUP(Tableau!$B5,'Liste Client'!$A$2:$J$113,4,FALSE)</f>
        <v>Ville 2</v>
      </c>
      <c r="F5" s="4">
        <v>4</v>
      </c>
      <c r="G5" s="4">
        <v>4</v>
      </c>
      <c r="H5" s="4" t="s">
        <v>72</v>
      </c>
      <c r="I5" s="5">
        <v>1</v>
      </c>
      <c r="J5" s="6">
        <v>42694</v>
      </c>
      <c r="K5" s="5">
        <v>6</v>
      </c>
      <c r="L5" s="5">
        <f>Tableau!$I$2:$I$59*Tableau!$K$2:$K$59</f>
        <v>6</v>
      </c>
      <c r="M5" s="5"/>
      <c r="N5" s="8"/>
      <c r="O5" s="8"/>
    </row>
    <row r="6" spans="1:20">
      <c r="A6" s="31">
        <v>5</v>
      </c>
      <c r="B6" s="67" t="s">
        <v>49</v>
      </c>
      <c r="C6" s="67" t="str">
        <f>VLOOKUP(Tableau!$B6,'Liste Client'!$A$2:$J$113,2,FALSE)</f>
        <v>Adresse 2</v>
      </c>
      <c r="D6" s="68">
        <f>VLOOKUP(Tableau!$B6,'Liste Client'!$A$2:$J$113,3,FALSE)</f>
        <v>2000</v>
      </c>
      <c r="E6" s="67" t="str">
        <f>VLOOKUP(Tableau!$B6,'Liste Client'!$A$2:$J$113,4,FALSE)</f>
        <v>Ville 2</v>
      </c>
      <c r="F6" s="67">
        <v>5</v>
      </c>
      <c r="G6" s="67">
        <v>5</v>
      </c>
      <c r="H6" s="67" t="s">
        <v>73</v>
      </c>
      <c r="I6" s="69">
        <v>8</v>
      </c>
      <c r="J6" s="70">
        <v>42695</v>
      </c>
      <c r="K6" s="69">
        <v>24</v>
      </c>
      <c r="L6" s="69">
        <f>Tableau!$I$2:$I$59*Tableau!$K$2:$K$59</f>
        <v>192</v>
      </c>
      <c r="M6" s="69"/>
      <c r="N6" s="71"/>
      <c r="O6" s="71"/>
    </row>
    <row r="7" spans="1:20">
      <c r="A7" s="31">
        <v>6</v>
      </c>
      <c r="B7" s="4" t="s">
        <v>50</v>
      </c>
      <c r="C7" s="4" t="str">
        <f>VLOOKUP(Tableau!$B7,'Liste Client'!$A$2:$J$113,2,FALSE)</f>
        <v>Adresse 3</v>
      </c>
      <c r="D7" s="28">
        <f>VLOOKUP(Tableau!$B7,'Liste Client'!$A$2:$J$113,3,FALSE)</f>
        <v>3000</v>
      </c>
      <c r="E7" s="4" t="str">
        <f>VLOOKUP(Tableau!$B7,'Liste Client'!$A$2:$J$113,4,FALSE)</f>
        <v>Ville 3</v>
      </c>
      <c r="F7" s="4">
        <v>6</v>
      </c>
      <c r="G7" s="4">
        <v>6</v>
      </c>
      <c r="H7" s="4" t="s">
        <v>74</v>
      </c>
      <c r="I7" s="5">
        <v>8</v>
      </c>
      <c r="J7" s="6">
        <v>42696</v>
      </c>
      <c r="K7" s="5">
        <v>4</v>
      </c>
      <c r="L7" s="5">
        <f>Tableau!$I$2:$I$59*Tableau!$K$2:$K$59</f>
        <v>32</v>
      </c>
      <c r="M7" s="5"/>
      <c r="N7" s="8"/>
      <c r="O7" s="8"/>
    </row>
    <row r="8" spans="1:20">
      <c r="A8" s="31">
        <v>7</v>
      </c>
      <c r="B8" s="67" t="s">
        <v>50</v>
      </c>
      <c r="C8" s="67" t="str">
        <f>VLOOKUP(Tableau!$B8,'Liste Client'!$A$2:$J$113,2,FALSE)</f>
        <v>Adresse 3</v>
      </c>
      <c r="D8" s="68">
        <f>VLOOKUP(Tableau!$B8,'Liste Client'!$A$2:$J$113,3,FALSE)</f>
        <v>3000</v>
      </c>
      <c r="E8" s="67" t="str">
        <f>VLOOKUP(Tableau!$B8,'Liste Client'!$A$2:$J$113,4,FALSE)</f>
        <v>Ville 3</v>
      </c>
      <c r="F8" s="67">
        <v>7</v>
      </c>
      <c r="G8" s="67">
        <v>7</v>
      </c>
      <c r="H8" s="67" t="s">
        <v>75</v>
      </c>
      <c r="I8" s="69">
        <v>7</v>
      </c>
      <c r="J8" s="70">
        <v>42697</v>
      </c>
      <c r="K8" s="69">
        <v>77</v>
      </c>
      <c r="L8" s="69">
        <f>Tableau!$I$2:$I$59*Tableau!$K$2:$K$59</f>
        <v>539</v>
      </c>
      <c r="M8" s="69"/>
      <c r="N8" s="71"/>
      <c r="O8" s="71"/>
    </row>
    <row r="9" spans="1:20">
      <c r="A9" s="31">
        <v>8</v>
      </c>
      <c r="B9" s="4" t="s">
        <v>50</v>
      </c>
      <c r="C9" s="4" t="str">
        <f>VLOOKUP(Tableau!$B9,'Liste Client'!$A$2:$J$113,2,FALSE)</f>
        <v>Adresse 3</v>
      </c>
      <c r="D9" s="28">
        <f>VLOOKUP(Tableau!$B9,'Liste Client'!$A$2:$J$113,3,FALSE)</f>
        <v>3000</v>
      </c>
      <c r="E9" s="4" t="str">
        <f>VLOOKUP(Tableau!$B9,'Liste Client'!$A$2:$J$113,4,FALSE)</f>
        <v>Ville 3</v>
      </c>
      <c r="F9" s="4">
        <v>8</v>
      </c>
      <c r="G9" s="4">
        <v>8</v>
      </c>
      <c r="H9" s="4" t="s">
        <v>76</v>
      </c>
      <c r="I9" s="5">
        <v>4</v>
      </c>
      <c r="J9" s="6">
        <v>42698</v>
      </c>
      <c r="K9" s="5">
        <v>3</v>
      </c>
      <c r="L9" s="5">
        <f>Tableau!$I$2:$I$59*Tableau!$K$2:$K$59</f>
        <v>12</v>
      </c>
      <c r="M9" s="5"/>
      <c r="N9" s="8"/>
      <c r="O9" s="8"/>
    </row>
    <row r="10" spans="1:20">
      <c r="A10" s="31">
        <v>9</v>
      </c>
      <c r="B10" s="72" t="s">
        <v>50</v>
      </c>
      <c r="C10" s="67" t="str">
        <f>VLOOKUP(Tableau!$B10,'Liste Client'!$A$2:$J$113,2,FALSE)</f>
        <v>Adresse 3</v>
      </c>
      <c r="D10" s="68">
        <f>VLOOKUP(Tableau!$B10,'Liste Client'!$A$2:$J$113,3,FALSE)</f>
        <v>3000</v>
      </c>
      <c r="E10" s="67" t="str">
        <f>VLOOKUP(Tableau!$B10,'Liste Client'!$A$2:$J$113,4,FALSE)</f>
        <v>Ville 3</v>
      </c>
      <c r="F10" s="72">
        <v>9</v>
      </c>
      <c r="G10" s="67">
        <v>9</v>
      </c>
      <c r="H10" s="67" t="s">
        <v>77</v>
      </c>
      <c r="I10" s="73">
        <v>3</v>
      </c>
      <c r="J10" s="70">
        <v>42699</v>
      </c>
      <c r="K10" s="73">
        <v>22</v>
      </c>
      <c r="L10" s="69">
        <f>Tableau!$I$2:$I$59*Tableau!$K$2:$K$59</f>
        <v>66</v>
      </c>
      <c r="M10" s="69"/>
      <c r="N10" s="71"/>
      <c r="O10" s="71"/>
    </row>
    <row r="11" spans="1:20">
      <c r="A11" s="31">
        <v>1</v>
      </c>
      <c r="B11" s="72" t="s">
        <v>88</v>
      </c>
      <c r="C11" s="4" t="str">
        <f>VLOOKUP(Tableau!$B11,'Liste Client'!$A$2:$J$113,2,FALSE)</f>
        <v>Adresse 4</v>
      </c>
      <c r="D11" s="28">
        <f>VLOOKUP(Tableau!$B11,'Liste Client'!$A$2:$J$113,3,FALSE)</f>
        <v>3000</v>
      </c>
      <c r="E11" s="4" t="str">
        <f>VLOOKUP(Tableau!$B11,'Liste Client'!$A$2:$J$113,4,FALSE)</f>
        <v>Ville 4</v>
      </c>
      <c r="F11" s="4"/>
      <c r="G11" s="4"/>
      <c r="H11" s="67" t="s">
        <v>96</v>
      </c>
      <c r="I11" s="5">
        <v>25</v>
      </c>
      <c r="J11" s="6"/>
      <c r="K11" s="5">
        <v>2</v>
      </c>
      <c r="L11" s="5">
        <f>Tableau!$I$2:$I$59*Tableau!$K$2:$K$59</f>
        <v>50</v>
      </c>
      <c r="M11" s="5"/>
      <c r="N11" s="8"/>
      <c r="O11" s="8"/>
      <c r="R11" t="s">
        <v>85</v>
      </c>
    </row>
    <row r="12" spans="1:20">
      <c r="A12" s="31"/>
      <c r="B12" s="67"/>
      <c r="C12" s="67" t="e">
        <f>VLOOKUP(Tableau!$B12,'Liste Client'!$A$2:$J$113,2,FALSE)</f>
        <v>#N/A</v>
      </c>
      <c r="D12" s="68" t="e">
        <f>VLOOKUP(Tableau!$B12,'Liste Client'!$A$2:$J$113,3,FALSE)</f>
        <v>#N/A</v>
      </c>
      <c r="E12" s="67" t="e">
        <f>VLOOKUP(Tableau!$B12,'Liste Client'!$A$2:$J$113,4,FALSE)</f>
        <v>#N/A</v>
      </c>
      <c r="F12" s="67"/>
      <c r="G12" s="67"/>
      <c r="H12" s="67"/>
      <c r="I12" s="69"/>
      <c r="J12" s="70"/>
      <c r="K12" s="69"/>
      <c r="L12" s="69">
        <f>Tableau!$I$2:$I$59*Tableau!$K$2:$K$59</f>
        <v>0</v>
      </c>
      <c r="M12" s="69"/>
      <c r="N12" s="71"/>
      <c r="O12" s="71"/>
      <c r="R12" s="34">
        <v>0.19600000000000001</v>
      </c>
    </row>
    <row r="13" spans="1:20">
      <c r="A13" s="31"/>
      <c r="B13" s="4"/>
      <c r="C13" s="4" t="e">
        <f>VLOOKUP(Tableau!$B13,'Liste Client'!$A$2:$J$113,2,FALSE)</f>
        <v>#N/A</v>
      </c>
      <c r="D13" s="28" t="e">
        <f>VLOOKUP(Tableau!$B13,'Liste Client'!$A$2:$J$113,3,FALSE)</f>
        <v>#N/A</v>
      </c>
      <c r="E13" s="4" t="e">
        <f>VLOOKUP(Tableau!$B13,'Liste Client'!$A$2:$J$113,4,FALSE)</f>
        <v>#N/A</v>
      </c>
      <c r="F13" s="4"/>
      <c r="G13" s="4"/>
      <c r="H13" s="4"/>
      <c r="I13" s="5"/>
      <c r="J13" s="6"/>
      <c r="K13" s="5"/>
      <c r="L13" s="5">
        <f>Tableau!$I$2:$I$59*Tableau!$K$2:$K$59</f>
        <v>0</v>
      </c>
      <c r="M13" s="5"/>
      <c r="N13" s="8"/>
      <c r="O13" s="8"/>
      <c r="R13" s="35">
        <v>5.5E-2</v>
      </c>
    </row>
    <row r="14" spans="1:20">
      <c r="A14" s="31"/>
      <c r="B14" s="67"/>
      <c r="C14" s="67" t="e">
        <f>VLOOKUP(Tableau!$B14,'Liste Client'!$A$2:$J$113,2,FALSE)</f>
        <v>#N/A</v>
      </c>
      <c r="D14" s="68" t="e">
        <f>VLOOKUP(Tableau!$B14,'Liste Client'!$A$2:$J$113,3,FALSE)</f>
        <v>#N/A</v>
      </c>
      <c r="E14" s="67" t="e">
        <f>VLOOKUP(Tableau!$B14,'Liste Client'!$A$2:$J$113,4,FALSE)</f>
        <v>#N/A</v>
      </c>
      <c r="F14" s="67"/>
      <c r="G14" s="67"/>
      <c r="H14" s="67"/>
      <c r="I14" s="69"/>
      <c r="J14" s="70"/>
      <c r="K14" s="69"/>
      <c r="L14" s="69">
        <f>Tableau!$I$2:$I$59*Tableau!$K$2:$K$59</f>
        <v>0</v>
      </c>
      <c r="M14" s="69"/>
      <c r="N14" s="71"/>
      <c r="O14" s="71"/>
    </row>
    <row r="15" spans="1:20">
      <c r="A15" s="31"/>
      <c r="B15" s="4"/>
      <c r="C15" s="4" t="e">
        <f>VLOOKUP(Tableau!$B15,'Liste Client'!$A$2:$J$113,2,FALSE)</f>
        <v>#N/A</v>
      </c>
      <c r="D15" s="28" t="e">
        <f>VLOOKUP(Tableau!$B15,'Liste Client'!$A$2:$J$113,3,FALSE)</f>
        <v>#N/A</v>
      </c>
      <c r="E15" s="4" t="e">
        <f>VLOOKUP(Tableau!$B15,'Liste Client'!$A$2:$J$113,4,FALSE)</f>
        <v>#N/A</v>
      </c>
      <c r="F15" s="4"/>
      <c r="G15" s="4"/>
      <c r="H15" s="4"/>
      <c r="I15" s="5"/>
      <c r="J15" s="6"/>
      <c r="K15" s="5"/>
      <c r="L15" s="5">
        <f>Tableau!$I$2:$I$59*Tableau!$K$2:$K$59</f>
        <v>0</v>
      </c>
      <c r="M15" s="5"/>
      <c r="N15" s="8"/>
      <c r="O15" s="8"/>
    </row>
    <row r="16" spans="1:20">
      <c r="A16" s="31"/>
      <c r="B16" s="67"/>
      <c r="C16" s="67" t="e">
        <f>VLOOKUP(Tableau!$B16,'Liste Client'!$A$2:$J$113,2,FALSE)</f>
        <v>#N/A</v>
      </c>
      <c r="D16" s="68" t="e">
        <f>VLOOKUP(Tableau!$B16,'Liste Client'!$A$2:$J$113,3,FALSE)</f>
        <v>#N/A</v>
      </c>
      <c r="E16" s="67" t="e">
        <f>VLOOKUP(Tableau!$B16,'Liste Client'!$A$2:$J$113,4,FALSE)</f>
        <v>#N/A</v>
      </c>
      <c r="F16" s="67"/>
      <c r="G16" s="67"/>
      <c r="H16" s="67"/>
      <c r="I16" s="69"/>
      <c r="J16" s="70"/>
      <c r="K16" s="69"/>
      <c r="L16" s="69">
        <f>Tableau!$I$2:$I$59*Tableau!$K$2:$K$59</f>
        <v>0</v>
      </c>
      <c r="M16" s="69"/>
      <c r="N16" s="71"/>
      <c r="O16" s="71"/>
    </row>
    <row r="17" spans="1:15">
      <c r="A17" s="31"/>
      <c r="B17" s="4"/>
      <c r="C17" s="4" t="e">
        <f>VLOOKUP(Tableau!$B17,'Liste Client'!$A$2:$J$113,2,FALSE)</f>
        <v>#N/A</v>
      </c>
      <c r="D17" s="28" t="e">
        <f>VLOOKUP(Tableau!$B17,'Liste Client'!$A$2:$J$113,3,FALSE)</f>
        <v>#N/A</v>
      </c>
      <c r="E17" s="4" t="e">
        <f>VLOOKUP(Tableau!$B17,'Liste Client'!$A$2:$J$113,4,FALSE)</f>
        <v>#N/A</v>
      </c>
      <c r="F17" s="4"/>
      <c r="G17" s="4"/>
      <c r="H17" s="4"/>
      <c r="I17" s="5"/>
      <c r="J17" s="6"/>
      <c r="K17" s="5"/>
      <c r="L17" s="5">
        <f>Tableau!$I$2:$I$59*Tableau!$K$2:$K$59</f>
        <v>0</v>
      </c>
      <c r="M17" s="5"/>
      <c r="N17" s="8"/>
      <c r="O17" s="8"/>
    </row>
    <row r="18" spans="1:15">
      <c r="A18" s="31"/>
      <c r="B18" s="67"/>
      <c r="C18" s="67" t="e">
        <f>VLOOKUP(Tableau!$B18,'Liste Client'!$A$2:$J$113,2,FALSE)</f>
        <v>#N/A</v>
      </c>
      <c r="D18" s="68" t="e">
        <f>VLOOKUP(Tableau!$B18,'Liste Client'!$A$2:$J$113,3,FALSE)</f>
        <v>#N/A</v>
      </c>
      <c r="E18" s="67" t="e">
        <f>VLOOKUP(Tableau!$B18,'Liste Client'!$A$2:$J$113,4,FALSE)</f>
        <v>#N/A</v>
      </c>
      <c r="F18" s="67"/>
      <c r="G18" s="67"/>
      <c r="H18" s="67"/>
      <c r="I18" s="69"/>
      <c r="J18" s="70"/>
      <c r="K18" s="69"/>
      <c r="L18" s="69">
        <f>Tableau!$I$2:$I$59*Tableau!$K$2:$K$59</f>
        <v>0</v>
      </c>
      <c r="M18" s="69"/>
      <c r="N18" s="71"/>
      <c r="O18" s="71"/>
    </row>
    <row r="19" spans="1:15">
      <c r="A19" s="31"/>
      <c r="B19" s="4"/>
      <c r="C19" s="4" t="e">
        <f>VLOOKUP(Tableau!$B19,'Liste Client'!$A$2:$J$113,2,FALSE)</f>
        <v>#N/A</v>
      </c>
      <c r="D19" s="28" t="e">
        <f>VLOOKUP(Tableau!$B19,'Liste Client'!$A$2:$J$113,3,FALSE)</f>
        <v>#N/A</v>
      </c>
      <c r="E19" s="4" t="e">
        <f>VLOOKUP(Tableau!$B19,'Liste Client'!$A$2:$J$113,4,FALSE)</f>
        <v>#N/A</v>
      </c>
      <c r="F19" s="4"/>
      <c r="G19" s="4"/>
      <c r="H19" s="4"/>
      <c r="I19" s="5"/>
      <c r="J19" s="6"/>
      <c r="K19" s="5"/>
      <c r="L19" s="5">
        <f>Tableau!$I$2:$I$59*Tableau!$K$2:$K$59</f>
        <v>0</v>
      </c>
      <c r="M19" s="5"/>
      <c r="N19" s="8"/>
      <c r="O19" s="8"/>
    </row>
    <row r="20" spans="1:15">
      <c r="A20" s="31"/>
      <c r="B20" s="67"/>
      <c r="C20" s="67" t="e">
        <f>VLOOKUP(Tableau!$B20,'Liste Client'!$A$2:$J$113,2,FALSE)</f>
        <v>#N/A</v>
      </c>
      <c r="D20" s="68" t="e">
        <f>VLOOKUP(Tableau!$B20,'Liste Client'!$A$2:$J$113,3,FALSE)</f>
        <v>#N/A</v>
      </c>
      <c r="E20" s="67" t="e">
        <f>VLOOKUP(Tableau!$B20,'Liste Client'!$A$2:$J$113,4,FALSE)</f>
        <v>#N/A</v>
      </c>
      <c r="F20" s="67"/>
      <c r="G20" s="67"/>
      <c r="H20" s="67"/>
      <c r="I20" s="69"/>
      <c r="J20" s="70"/>
      <c r="K20" s="69"/>
      <c r="L20" s="69">
        <f>Tableau!$I$2:$I$59*Tableau!$K$2:$K$59</f>
        <v>0</v>
      </c>
      <c r="M20" s="69"/>
      <c r="N20" s="71"/>
      <c r="O20" s="71"/>
    </row>
    <row r="21" spans="1:15">
      <c r="A21" s="31"/>
      <c r="B21" s="4"/>
      <c r="C21" s="4" t="e">
        <f>VLOOKUP(Tableau!$B21,'Liste Client'!$A$2:$J$113,2,FALSE)</f>
        <v>#N/A</v>
      </c>
      <c r="D21" s="28" t="e">
        <f>VLOOKUP(Tableau!$B21,'Liste Client'!$A$2:$J$113,3,FALSE)</f>
        <v>#N/A</v>
      </c>
      <c r="E21" s="4" t="e">
        <f>VLOOKUP(Tableau!$B21,'Liste Client'!$A$2:$J$113,4,FALSE)</f>
        <v>#N/A</v>
      </c>
      <c r="F21" s="4"/>
      <c r="G21" s="4"/>
      <c r="H21" s="4"/>
      <c r="I21" s="5"/>
      <c r="J21" s="6"/>
      <c r="K21" s="5"/>
      <c r="L21" s="5">
        <f>Tableau!$I$2:$I$59*Tableau!$K$2:$K$59</f>
        <v>0</v>
      </c>
      <c r="M21" s="5"/>
      <c r="N21" s="8"/>
      <c r="O21" s="8"/>
    </row>
    <row r="22" spans="1:15">
      <c r="A22" s="31"/>
      <c r="B22" s="67"/>
      <c r="C22" s="67" t="e">
        <f>VLOOKUP(Tableau!$B22,'Liste Client'!$A$2:$J$113,2,FALSE)</f>
        <v>#N/A</v>
      </c>
      <c r="D22" s="68" t="e">
        <f>VLOOKUP(Tableau!$B22,'Liste Client'!$A$2:$J$113,3,FALSE)</f>
        <v>#N/A</v>
      </c>
      <c r="E22" s="67" t="e">
        <f>VLOOKUP(Tableau!$B22,'Liste Client'!$A$2:$J$113,4,FALSE)</f>
        <v>#N/A</v>
      </c>
      <c r="F22" s="67"/>
      <c r="G22" s="67"/>
      <c r="H22" s="67"/>
      <c r="I22" s="69"/>
      <c r="J22" s="70"/>
      <c r="K22" s="69"/>
      <c r="L22" s="69">
        <f>Tableau!$I$2:$I$59*Tableau!$K$2:$K$59</f>
        <v>0</v>
      </c>
      <c r="M22" s="69"/>
      <c r="N22" s="71"/>
      <c r="O22" s="71"/>
    </row>
    <row r="23" spans="1:15">
      <c r="A23" s="31"/>
      <c r="B23" s="4"/>
      <c r="C23" s="4" t="e">
        <f>VLOOKUP(Tableau!$B23,'Liste Client'!$A$2:$J$113,2,FALSE)</f>
        <v>#N/A</v>
      </c>
      <c r="D23" s="28" t="e">
        <f>VLOOKUP(Tableau!$B23,'Liste Client'!$A$2:$J$113,3,FALSE)</f>
        <v>#N/A</v>
      </c>
      <c r="E23" s="4" t="e">
        <f>VLOOKUP(Tableau!$B23,'Liste Client'!$A$2:$J$113,4,FALSE)</f>
        <v>#N/A</v>
      </c>
      <c r="F23" s="4"/>
      <c r="G23" s="4"/>
      <c r="H23" s="4"/>
      <c r="I23" s="5"/>
      <c r="J23" s="6"/>
      <c r="K23" s="5"/>
      <c r="L23" s="5">
        <f>Tableau!$I$2:$I$59*Tableau!$K$2:$K$59</f>
        <v>0</v>
      </c>
      <c r="M23" s="5"/>
      <c r="N23" s="8"/>
      <c r="O23" s="8"/>
    </row>
    <row r="24" spans="1:15">
      <c r="A24" s="31"/>
      <c r="B24" s="67"/>
      <c r="C24" s="67" t="e">
        <f>VLOOKUP(Tableau!$B24,'Liste Client'!$A$2:$J$113,2,FALSE)</f>
        <v>#N/A</v>
      </c>
      <c r="D24" s="68" t="e">
        <f>VLOOKUP(Tableau!$B24,'Liste Client'!$A$2:$J$113,3,FALSE)</f>
        <v>#N/A</v>
      </c>
      <c r="E24" s="67" t="e">
        <f>VLOOKUP(Tableau!$B24,'Liste Client'!$A$2:$J$113,4,FALSE)</f>
        <v>#N/A</v>
      </c>
      <c r="F24" s="67"/>
      <c r="G24" s="67"/>
      <c r="H24" s="67"/>
      <c r="I24" s="69"/>
      <c r="J24" s="70"/>
      <c r="K24" s="69"/>
      <c r="L24" s="69">
        <f>Tableau!$I$2:$I$59*Tableau!$K$2:$K$59</f>
        <v>0</v>
      </c>
      <c r="M24" s="69"/>
      <c r="N24" s="71"/>
      <c r="O24" s="71"/>
    </row>
    <row r="25" spans="1:15">
      <c r="A25" s="31"/>
      <c r="B25" s="4"/>
      <c r="C25" s="4" t="e">
        <f>VLOOKUP(Tableau!$B25,'Liste Client'!$A$2:$J$113,2,FALSE)</f>
        <v>#N/A</v>
      </c>
      <c r="D25" s="28" t="e">
        <f>VLOOKUP(Tableau!$B25,'Liste Client'!$A$2:$J$113,3,FALSE)</f>
        <v>#N/A</v>
      </c>
      <c r="E25" s="4" t="e">
        <f>VLOOKUP(Tableau!$B25,'Liste Client'!$A$2:$J$113,4,FALSE)</f>
        <v>#N/A</v>
      </c>
      <c r="F25" s="4"/>
      <c r="G25" s="4"/>
      <c r="H25" s="4"/>
      <c r="I25" s="5"/>
      <c r="J25" s="6"/>
      <c r="K25" s="5"/>
      <c r="L25" s="5">
        <f>Tableau!$I$2:$I$59*Tableau!$K$2:$K$59</f>
        <v>0</v>
      </c>
      <c r="M25" s="5"/>
      <c r="N25" s="8"/>
      <c r="O25" s="8"/>
    </row>
    <row r="26" spans="1:15">
      <c r="A26" s="31"/>
      <c r="B26" s="67"/>
      <c r="C26" s="67" t="e">
        <f>VLOOKUP(Tableau!$B26,'Liste Client'!$A$2:$J$113,2,FALSE)</f>
        <v>#N/A</v>
      </c>
      <c r="D26" s="68" t="e">
        <f>VLOOKUP(Tableau!$B26,'Liste Client'!$A$2:$J$113,3,FALSE)</f>
        <v>#N/A</v>
      </c>
      <c r="E26" s="67" t="e">
        <f>VLOOKUP(Tableau!$B26,'Liste Client'!$A$2:$J$113,4,FALSE)</f>
        <v>#N/A</v>
      </c>
      <c r="F26" s="67"/>
      <c r="G26" s="67"/>
      <c r="H26" s="67"/>
      <c r="I26" s="69"/>
      <c r="J26" s="70"/>
      <c r="K26" s="69"/>
      <c r="L26" s="69">
        <f>Tableau!$I$2:$I$59*Tableau!$K$2:$K$59</f>
        <v>0</v>
      </c>
      <c r="M26" s="69"/>
      <c r="N26" s="71"/>
      <c r="O26" s="71"/>
    </row>
    <row r="27" spans="1:15">
      <c r="A27" s="31"/>
      <c r="B27" s="4"/>
      <c r="C27" s="4" t="e">
        <f>VLOOKUP(Tableau!$B27,'Liste Client'!$A$2:$J$113,2,FALSE)</f>
        <v>#N/A</v>
      </c>
      <c r="D27" s="28" t="e">
        <f>VLOOKUP(Tableau!$B27,'Liste Client'!$A$2:$J$113,3,FALSE)</f>
        <v>#N/A</v>
      </c>
      <c r="E27" s="4" t="e">
        <f>VLOOKUP(Tableau!$B27,'Liste Client'!$A$2:$J$113,4,FALSE)</f>
        <v>#N/A</v>
      </c>
      <c r="F27" s="4"/>
      <c r="G27" s="4"/>
      <c r="H27" s="4"/>
      <c r="I27" s="5"/>
      <c r="J27" s="6"/>
      <c r="K27" s="5"/>
      <c r="L27" s="5">
        <f>Tableau!$I$2:$I$59*Tableau!$K$2:$K$59</f>
        <v>0</v>
      </c>
      <c r="M27" s="5"/>
      <c r="N27" s="8"/>
      <c r="O27" s="8"/>
    </row>
    <row r="28" spans="1:15">
      <c r="A28" s="31"/>
      <c r="B28" s="67"/>
      <c r="C28" s="67" t="e">
        <f>VLOOKUP(Tableau!$B28,'Liste Client'!$A$2:$J$113,2,FALSE)</f>
        <v>#N/A</v>
      </c>
      <c r="D28" s="68" t="e">
        <f>VLOOKUP(Tableau!$B28,'Liste Client'!$A$2:$J$113,3,FALSE)</f>
        <v>#N/A</v>
      </c>
      <c r="E28" s="67" t="e">
        <f>VLOOKUP(Tableau!$B28,'Liste Client'!$A$2:$J$113,4,FALSE)</f>
        <v>#N/A</v>
      </c>
      <c r="F28" s="67"/>
      <c r="G28" s="67"/>
      <c r="H28" s="67"/>
      <c r="I28" s="69"/>
      <c r="J28" s="70"/>
      <c r="K28" s="69"/>
      <c r="L28" s="69">
        <f>Tableau!$I$2:$I$59*Tableau!$K$2:$K$59</f>
        <v>0</v>
      </c>
      <c r="M28" s="69"/>
      <c r="N28" s="71"/>
      <c r="O28" s="71"/>
    </row>
    <row r="29" spans="1:15">
      <c r="A29" s="31"/>
      <c r="B29" s="4"/>
      <c r="C29" s="4" t="e">
        <f>VLOOKUP(Tableau!$B29,'Liste Client'!$A$2:$J$113,2,FALSE)</f>
        <v>#N/A</v>
      </c>
      <c r="D29" s="28" t="e">
        <f>VLOOKUP(Tableau!$B29,'Liste Client'!$A$2:$J$113,3,FALSE)</f>
        <v>#N/A</v>
      </c>
      <c r="E29" s="4" t="e">
        <f>VLOOKUP(Tableau!$B29,'Liste Client'!$A$2:$J$113,4,FALSE)</f>
        <v>#N/A</v>
      </c>
      <c r="F29" s="4"/>
      <c r="G29" s="4"/>
      <c r="H29" s="4"/>
      <c r="I29" s="5"/>
      <c r="J29" s="6"/>
      <c r="K29" s="5"/>
      <c r="L29" s="5">
        <f>Tableau!$I$2:$I$59*Tableau!$K$2:$K$59</f>
        <v>0</v>
      </c>
      <c r="M29" s="5"/>
      <c r="N29" s="8"/>
      <c r="O29" s="8"/>
    </row>
    <row r="30" spans="1:15">
      <c r="A30" s="31"/>
      <c r="B30" s="67"/>
      <c r="C30" s="67" t="e">
        <f>VLOOKUP(Tableau!$B30,'Liste Client'!$A$2:$J$113,2,FALSE)</f>
        <v>#N/A</v>
      </c>
      <c r="D30" s="68" t="e">
        <f>VLOOKUP(Tableau!$B30,'Liste Client'!$A$2:$J$113,3,FALSE)</f>
        <v>#N/A</v>
      </c>
      <c r="E30" s="67" t="e">
        <f>VLOOKUP(Tableau!$B30,'Liste Client'!$A$2:$J$113,4,FALSE)</f>
        <v>#N/A</v>
      </c>
      <c r="F30" s="67"/>
      <c r="G30" s="67"/>
      <c r="H30" s="67"/>
      <c r="I30" s="69"/>
      <c r="J30" s="70"/>
      <c r="K30" s="69"/>
      <c r="L30" s="69">
        <f>Tableau!$I$2:$I$59*Tableau!$K$2:$K$59</f>
        <v>0</v>
      </c>
      <c r="M30" s="69"/>
      <c r="N30" s="71"/>
      <c r="O30" s="71"/>
    </row>
    <row r="31" spans="1:15">
      <c r="A31" s="31"/>
      <c r="B31" s="4"/>
      <c r="C31" s="4" t="e">
        <f>VLOOKUP(Tableau!$B31,'Liste Client'!$A$2:$J$113,2,FALSE)</f>
        <v>#N/A</v>
      </c>
      <c r="D31" s="28" t="e">
        <f>VLOOKUP(Tableau!$B31,'Liste Client'!$A$2:$J$113,3,FALSE)</f>
        <v>#N/A</v>
      </c>
      <c r="E31" s="4" t="e">
        <f>VLOOKUP(Tableau!$B31,'Liste Client'!$A$2:$J$113,4,FALSE)</f>
        <v>#N/A</v>
      </c>
      <c r="F31" s="4"/>
      <c r="G31" s="4"/>
      <c r="H31" s="4"/>
      <c r="I31" s="5"/>
      <c r="J31" s="6"/>
      <c r="K31" s="5"/>
      <c r="L31" s="5">
        <f>Tableau!$I$2:$I$59*Tableau!$K$2:$K$59</f>
        <v>0</v>
      </c>
      <c r="M31" s="5"/>
      <c r="N31" s="8"/>
      <c r="O31" s="8"/>
    </row>
    <row r="32" spans="1:15">
      <c r="A32" s="31"/>
      <c r="B32" s="67"/>
      <c r="C32" s="67" t="e">
        <f>VLOOKUP(Tableau!$B32,'Liste Client'!$A$2:$J$113,2,FALSE)</f>
        <v>#N/A</v>
      </c>
      <c r="D32" s="68" t="e">
        <f>VLOOKUP(Tableau!$B32,'Liste Client'!$A$2:$J$113,3,FALSE)</f>
        <v>#N/A</v>
      </c>
      <c r="E32" s="67" t="e">
        <f>VLOOKUP(Tableau!$B32,'Liste Client'!$A$2:$J$113,4,FALSE)</f>
        <v>#N/A</v>
      </c>
      <c r="F32" s="67"/>
      <c r="G32" s="67"/>
      <c r="H32" s="67"/>
      <c r="I32" s="69"/>
      <c r="J32" s="70"/>
      <c r="K32" s="69"/>
      <c r="L32" s="69">
        <f>Tableau!$I$2:$I$59*Tableau!$K$2:$K$59</f>
        <v>0</v>
      </c>
      <c r="M32" s="69"/>
      <c r="N32" s="71"/>
      <c r="O32" s="71"/>
    </row>
    <row r="33" spans="1:15">
      <c r="A33" s="31"/>
      <c r="B33" s="4"/>
      <c r="C33" s="4" t="e">
        <f>VLOOKUP(Tableau!$B33,'Liste Client'!$A$2:$J$113,2,FALSE)</f>
        <v>#N/A</v>
      </c>
      <c r="D33" s="28" t="e">
        <f>VLOOKUP(Tableau!$B33,'Liste Client'!$A$2:$J$113,3,FALSE)</f>
        <v>#N/A</v>
      </c>
      <c r="E33" s="4" t="e">
        <f>VLOOKUP(Tableau!$B33,'Liste Client'!$A$2:$J$113,4,FALSE)</f>
        <v>#N/A</v>
      </c>
      <c r="F33" s="4"/>
      <c r="G33" s="4"/>
      <c r="H33" s="4"/>
      <c r="I33" s="5"/>
      <c r="J33" s="6"/>
      <c r="K33" s="5"/>
      <c r="L33" s="5">
        <f>Tableau!$I$2:$I$59*Tableau!$K$2:$K$59</f>
        <v>0</v>
      </c>
      <c r="M33" s="5"/>
      <c r="N33" s="8"/>
      <c r="O33" s="8"/>
    </row>
    <row r="34" spans="1:15">
      <c r="A34" s="31"/>
      <c r="B34" s="67"/>
      <c r="C34" s="67" t="e">
        <f>VLOOKUP(Tableau!$B34,'Liste Client'!$A$2:$J$113,2,FALSE)</f>
        <v>#N/A</v>
      </c>
      <c r="D34" s="68" t="e">
        <f>VLOOKUP(Tableau!$B34,'Liste Client'!$A$2:$J$113,3,FALSE)</f>
        <v>#N/A</v>
      </c>
      <c r="E34" s="67" t="e">
        <f>VLOOKUP(Tableau!$B34,'Liste Client'!$A$2:$J$113,4,FALSE)</f>
        <v>#N/A</v>
      </c>
      <c r="F34" s="67"/>
      <c r="G34" s="67"/>
      <c r="H34" s="67"/>
      <c r="I34" s="69"/>
      <c r="J34" s="70"/>
      <c r="K34" s="69"/>
      <c r="L34" s="69">
        <f>Tableau!$I$2:$I$59*Tableau!$K$2:$K$59</f>
        <v>0</v>
      </c>
      <c r="M34" s="69"/>
      <c r="N34" s="71"/>
      <c r="O34" s="71"/>
    </row>
    <row r="35" spans="1:15">
      <c r="A35" s="31"/>
      <c r="B35" s="4"/>
      <c r="C35" s="4" t="e">
        <f>VLOOKUP(Tableau!$B35,'Liste Client'!$A$2:$J$113,2,FALSE)</f>
        <v>#N/A</v>
      </c>
      <c r="D35" s="28" t="e">
        <f>VLOOKUP(Tableau!$B35,'Liste Client'!$A$2:$J$113,3,FALSE)</f>
        <v>#N/A</v>
      </c>
      <c r="E35" s="4" t="e">
        <f>VLOOKUP(Tableau!$B35,'Liste Client'!$A$2:$J$113,4,FALSE)</f>
        <v>#N/A</v>
      </c>
      <c r="F35" s="4"/>
      <c r="G35" s="4"/>
      <c r="H35" s="4"/>
      <c r="I35" s="5"/>
      <c r="J35" s="6"/>
      <c r="K35" s="5"/>
      <c r="L35" s="5">
        <f>Tableau!$I$2:$I$59*Tableau!$K$2:$K$59</f>
        <v>0</v>
      </c>
      <c r="M35" s="5"/>
      <c r="N35" s="8"/>
      <c r="O35" s="8"/>
    </row>
    <row r="36" spans="1:15">
      <c r="A36" s="31"/>
      <c r="B36" s="67"/>
      <c r="C36" s="67" t="e">
        <f>VLOOKUP(Tableau!$B36,'Liste Client'!$A$2:$J$113,2,FALSE)</f>
        <v>#N/A</v>
      </c>
      <c r="D36" s="68" t="e">
        <f>VLOOKUP(Tableau!$B36,'Liste Client'!$A$2:$J$113,3,FALSE)</f>
        <v>#N/A</v>
      </c>
      <c r="E36" s="67" t="e">
        <f>VLOOKUP(Tableau!$B36,'Liste Client'!$A$2:$J$113,4,FALSE)</f>
        <v>#N/A</v>
      </c>
      <c r="F36" s="67"/>
      <c r="G36" s="67"/>
      <c r="H36" s="67"/>
      <c r="I36" s="69"/>
      <c r="J36" s="70"/>
      <c r="K36" s="69"/>
      <c r="L36" s="69">
        <f>Tableau!$I$2:$I$59*Tableau!$K$2:$K$59</f>
        <v>0</v>
      </c>
      <c r="M36" s="69"/>
      <c r="N36" s="71"/>
      <c r="O36" s="71"/>
    </row>
    <row r="37" spans="1:15">
      <c r="A37" s="31"/>
      <c r="B37" s="4"/>
      <c r="C37" s="4" t="e">
        <f>VLOOKUP(Tableau!$B37,'Liste Client'!$A$2:$J$113,2,FALSE)</f>
        <v>#N/A</v>
      </c>
      <c r="D37" s="28" t="e">
        <f>VLOOKUP(Tableau!$B37,'Liste Client'!$A$2:$J$113,3,FALSE)</f>
        <v>#N/A</v>
      </c>
      <c r="E37" s="4" t="e">
        <f>VLOOKUP(Tableau!$B37,'Liste Client'!$A$2:$J$113,4,FALSE)</f>
        <v>#N/A</v>
      </c>
      <c r="F37" s="4"/>
      <c r="G37" s="4"/>
      <c r="H37" s="4"/>
      <c r="I37" s="5"/>
      <c r="J37" s="6"/>
      <c r="K37" s="5"/>
      <c r="L37" s="5">
        <f>Tableau!$I$2:$I$59*Tableau!$K$2:$K$59</f>
        <v>0</v>
      </c>
      <c r="M37" s="5"/>
      <c r="N37" s="8"/>
      <c r="O37" s="8"/>
    </row>
    <row r="38" spans="1:15">
      <c r="A38" s="31"/>
      <c r="B38" s="67"/>
      <c r="C38" s="67" t="e">
        <f>VLOOKUP(Tableau!$B38,'Liste Client'!$A$2:$J$113,2,FALSE)</f>
        <v>#N/A</v>
      </c>
      <c r="D38" s="68" t="e">
        <f>VLOOKUP(Tableau!$B38,'Liste Client'!$A$2:$J$113,3,FALSE)</f>
        <v>#N/A</v>
      </c>
      <c r="E38" s="67" t="e">
        <f>VLOOKUP(Tableau!$B38,'Liste Client'!$A$2:$J$113,4,FALSE)</f>
        <v>#N/A</v>
      </c>
      <c r="F38" s="67"/>
      <c r="G38" s="67"/>
      <c r="H38" s="67"/>
      <c r="I38" s="69"/>
      <c r="J38" s="70"/>
      <c r="K38" s="69"/>
      <c r="L38" s="69">
        <f>Tableau!$I$2:$I$59*Tableau!$K$2:$K$59</f>
        <v>0</v>
      </c>
      <c r="M38" s="69"/>
      <c r="N38" s="71"/>
      <c r="O38" s="71"/>
    </row>
    <row r="39" spans="1:15">
      <c r="A39" s="31"/>
      <c r="B39" s="4"/>
      <c r="C39" s="4" t="e">
        <f>VLOOKUP(Tableau!$B39,'Liste Client'!$A$2:$J$113,2,FALSE)</f>
        <v>#N/A</v>
      </c>
      <c r="D39" s="28" t="e">
        <f>VLOOKUP(Tableau!$B39,'Liste Client'!$A$2:$J$113,3,FALSE)</f>
        <v>#N/A</v>
      </c>
      <c r="E39" s="4" t="e">
        <f>VLOOKUP(Tableau!$B39,'Liste Client'!$A$2:$J$113,4,FALSE)</f>
        <v>#N/A</v>
      </c>
      <c r="F39" s="4"/>
      <c r="G39" s="4"/>
      <c r="H39" s="4"/>
      <c r="I39" s="5"/>
      <c r="J39" s="6"/>
      <c r="K39" s="5"/>
      <c r="L39" s="5">
        <f>Tableau!$I$2:$I$59*Tableau!$K$2:$K$59</f>
        <v>0</v>
      </c>
      <c r="M39" s="5"/>
      <c r="N39" s="8"/>
      <c r="O39" s="8"/>
    </row>
    <row r="40" spans="1:15">
      <c r="A40" s="31"/>
      <c r="B40" s="67"/>
      <c r="C40" s="67" t="e">
        <f>VLOOKUP(Tableau!$B40,'Liste Client'!$A$2:$J$113,2,FALSE)</f>
        <v>#N/A</v>
      </c>
      <c r="D40" s="68" t="e">
        <f>VLOOKUP(Tableau!$B40,'Liste Client'!$A$2:$J$113,3,FALSE)</f>
        <v>#N/A</v>
      </c>
      <c r="E40" s="67" t="e">
        <f>VLOOKUP(Tableau!$B40,'Liste Client'!$A$2:$J$113,4,FALSE)</f>
        <v>#N/A</v>
      </c>
      <c r="F40" s="67"/>
      <c r="G40" s="67"/>
      <c r="H40" s="67"/>
      <c r="I40" s="69"/>
      <c r="J40" s="70"/>
      <c r="K40" s="69"/>
      <c r="L40" s="69">
        <f>Tableau!$I$2:$I$59*Tableau!$K$2:$K$59</f>
        <v>0</v>
      </c>
      <c r="M40" s="69"/>
      <c r="N40" s="71"/>
      <c r="O40" s="71"/>
    </row>
    <row r="41" spans="1:15">
      <c r="A41" s="31"/>
      <c r="B41" s="4"/>
      <c r="C41" s="4" t="e">
        <f>VLOOKUP(Tableau!$B41,'Liste Client'!$A$2:$J$113,2,FALSE)</f>
        <v>#N/A</v>
      </c>
      <c r="D41" s="28" t="e">
        <f>VLOOKUP(Tableau!$B41,'Liste Client'!$A$2:$J$113,3,FALSE)</f>
        <v>#N/A</v>
      </c>
      <c r="E41" s="4" t="e">
        <f>VLOOKUP(Tableau!$B41,'Liste Client'!$A$2:$J$113,4,FALSE)</f>
        <v>#N/A</v>
      </c>
      <c r="F41" s="4"/>
      <c r="G41" s="4"/>
      <c r="H41" s="4"/>
      <c r="I41" s="5"/>
      <c r="J41" s="6"/>
      <c r="K41" s="5"/>
      <c r="L41" s="5">
        <f>Tableau!$I$2:$I$59*Tableau!$K$2:$K$59</f>
        <v>0</v>
      </c>
      <c r="M41" s="5"/>
      <c r="N41" s="8"/>
      <c r="O41" s="8"/>
    </row>
    <row r="42" spans="1:15">
      <c r="A42" s="31"/>
      <c r="B42" s="67"/>
      <c r="C42" s="67" t="e">
        <f>VLOOKUP(Tableau!$B42,'Liste Client'!$A$2:$J$113,2,FALSE)</f>
        <v>#N/A</v>
      </c>
      <c r="D42" s="68" t="e">
        <f>VLOOKUP(Tableau!$B42,'Liste Client'!$A$2:$J$113,3,FALSE)</f>
        <v>#N/A</v>
      </c>
      <c r="E42" s="67" t="e">
        <f>VLOOKUP(Tableau!$B42,'Liste Client'!$A$2:$J$113,4,FALSE)</f>
        <v>#N/A</v>
      </c>
      <c r="F42" s="67"/>
      <c r="G42" s="67"/>
      <c r="H42" s="67"/>
      <c r="I42" s="69"/>
      <c r="J42" s="70"/>
      <c r="K42" s="69"/>
      <c r="L42" s="69">
        <f>Tableau!$I$2:$I$59*Tableau!$K$2:$K$59</f>
        <v>0</v>
      </c>
      <c r="M42" s="69"/>
      <c r="N42" s="71"/>
      <c r="O42" s="71"/>
    </row>
    <row r="43" spans="1:15">
      <c r="A43" s="31"/>
      <c r="B43" s="4"/>
      <c r="C43" s="4" t="e">
        <f>VLOOKUP(Tableau!$B43,'Liste Client'!$A$2:$J$113,2,FALSE)</f>
        <v>#N/A</v>
      </c>
      <c r="D43" s="28" t="e">
        <f>VLOOKUP(Tableau!$B43,'Liste Client'!$A$2:$J$113,3,FALSE)</f>
        <v>#N/A</v>
      </c>
      <c r="E43" s="4" t="e">
        <f>VLOOKUP(Tableau!$B43,'Liste Client'!$A$2:$J$113,4,FALSE)</f>
        <v>#N/A</v>
      </c>
      <c r="F43" s="4"/>
      <c r="G43" s="4"/>
      <c r="H43" s="4"/>
      <c r="I43" s="5"/>
      <c r="J43" s="6"/>
      <c r="K43" s="5"/>
      <c r="L43" s="5">
        <f>Tableau!$I$2:$I$59*Tableau!$K$2:$K$59</f>
        <v>0</v>
      </c>
      <c r="M43" s="5"/>
      <c r="N43" s="8"/>
      <c r="O43" s="8"/>
    </row>
    <row r="44" spans="1:15">
      <c r="A44" s="31"/>
      <c r="B44" s="67"/>
      <c r="C44" s="67" t="e">
        <f>VLOOKUP(Tableau!$B44,'Liste Client'!$A$2:$J$113,2,FALSE)</f>
        <v>#N/A</v>
      </c>
      <c r="D44" s="68" t="e">
        <f>VLOOKUP(Tableau!$B44,'Liste Client'!$A$2:$J$113,3,FALSE)</f>
        <v>#N/A</v>
      </c>
      <c r="E44" s="67" t="e">
        <f>VLOOKUP(Tableau!$B44,'Liste Client'!$A$2:$J$113,4,FALSE)</f>
        <v>#N/A</v>
      </c>
      <c r="F44" s="67"/>
      <c r="G44" s="67"/>
      <c r="H44" s="67"/>
      <c r="I44" s="69"/>
      <c r="J44" s="70"/>
      <c r="K44" s="69"/>
      <c r="L44" s="69">
        <f>Tableau!$I$2:$I$59*Tableau!$K$2:$K$59</f>
        <v>0</v>
      </c>
      <c r="M44" s="69"/>
      <c r="N44" s="71"/>
      <c r="O44" s="71"/>
    </row>
    <row r="45" spans="1:15">
      <c r="A45" s="31"/>
      <c r="B45" s="4"/>
      <c r="C45" s="4" t="e">
        <f>VLOOKUP(Tableau!$B45,'Liste Client'!$A$2:$J$113,2,FALSE)</f>
        <v>#N/A</v>
      </c>
      <c r="D45" s="28" t="e">
        <f>VLOOKUP(Tableau!$B45,'Liste Client'!$A$2:$J$113,3,FALSE)</f>
        <v>#N/A</v>
      </c>
      <c r="E45" s="4" t="e">
        <f>VLOOKUP(Tableau!$B45,'Liste Client'!$A$2:$J$113,4,FALSE)</f>
        <v>#N/A</v>
      </c>
      <c r="F45" s="4"/>
      <c r="G45" s="4"/>
      <c r="H45" s="4"/>
      <c r="I45" s="5"/>
      <c r="J45" s="6"/>
      <c r="K45" s="5"/>
      <c r="L45" s="5">
        <f>Tableau!$I$2:$I$59*Tableau!$K$2:$K$59</f>
        <v>0</v>
      </c>
      <c r="M45" s="5"/>
      <c r="N45" s="8"/>
      <c r="O45" s="8"/>
    </row>
    <row r="46" spans="1:15">
      <c r="A46" s="31"/>
      <c r="B46" s="67"/>
      <c r="C46" s="67" t="e">
        <f>VLOOKUP(Tableau!$B46,'Liste Client'!$A$2:$J$113,2,FALSE)</f>
        <v>#N/A</v>
      </c>
      <c r="D46" s="68" t="e">
        <f>VLOOKUP(Tableau!$B46,'Liste Client'!$A$2:$J$113,3,FALSE)</f>
        <v>#N/A</v>
      </c>
      <c r="E46" s="67" t="e">
        <f>VLOOKUP(Tableau!$B46,'Liste Client'!$A$2:$J$113,4,FALSE)</f>
        <v>#N/A</v>
      </c>
      <c r="F46" s="67"/>
      <c r="G46" s="67"/>
      <c r="H46" s="67"/>
      <c r="I46" s="69"/>
      <c r="J46" s="70"/>
      <c r="K46" s="69"/>
      <c r="L46" s="69">
        <f>Tableau!$I$2:$I$59*Tableau!$K$2:$K$59</f>
        <v>0</v>
      </c>
      <c r="M46" s="69"/>
      <c r="N46" s="71"/>
      <c r="O46" s="71"/>
    </row>
    <row r="47" spans="1:15">
      <c r="A47" s="31"/>
      <c r="B47" s="4"/>
      <c r="C47" s="4" t="e">
        <f>VLOOKUP(Tableau!$B47,'Liste Client'!$A$2:$J$113,2,FALSE)</f>
        <v>#N/A</v>
      </c>
      <c r="D47" s="28" t="e">
        <f>VLOOKUP(Tableau!$B47,'Liste Client'!$A$2:$J$113,3,FALSE)</f>
        <v>#N/A</v>
      </c>
      <c r="E47" s="4" t="e">
        <f>VLOOKUP(Tableau!$B47,'Liste Client'!$A$2:$J$113,4,FALSE)</f>
        <v>#N/A</v>
      </c>
      <c r="F47" s="4"/>
      <c r="G47" s="4"/>
      <c r="H47" s="4"/>
      <c r="I47" s="5"/>
      <c r="J47" s="6"/>
      <c r="K47" s="5"/>
      <c r="L47" s="5">
        <f>Tableau!$I$2:$I$59*Tableau!$K$2:$K$59</f>
        <v>0</v>
      </c>
      <c r="M47" s="5"/>
      <c r="N47" s="8"/>
      <c r="O47" s="8"/>
    </row>
    <row r="48" spans="1:15">
      <c r="A48" s="31"/>
      <c r="B48" s="67"/>
      <c r="C48" s="67" t="e">
        <f>VLOOKUP(Tableau!$B48,'Liste Client'!$A$2:$J$113,2,FALSE)</f>
        <v>#N/A</v>
      </c>
      <c r="D48" s="68" t="e">
        <f>VLOOKUP(Tableau!$B48,'Liste Client'!$A$2:$J$113,3,FALSE)</f>
        <v>#N/A</v>
      </c>
      <c r="E48" s="67" t="e">
        <f>VLOOKUP(Tableau!$B48,'Liste Client'!$A$2:$J$113,4,FALSE)</f>
        <v>#N/A</v>
      </c>
      <c r="F48" s="67"/>
      <c r="G48" s="67"/>
      <c r="H48" s="67"/>
      <c r="I48" s="69"/>
      <c r="J48" s="70"/>
      <c r="K48" s="69"/>
      <c r="L48" s="69">
        <f>Tableau!$I$2:$I$59*Tableau!$K$2:$K$59</f>
        <v>0</v>
      </c>
      <c r="M48" s="69"/>
      <c r="N48" s="71"/>
      <c r="O48" s="71"/>
    </row>
    <row r="49" spans="1:15">
      <c r="A49" s="31"/>
      <c r="B49" s="4"/>
      <c r="C49" s="4" t="e">
        <f>VLOOKUP(Tableau!$B49,'Liste Client'!$A$2:$J$113,2,FALSE)</f>
        <v>#N/A</v>
      </c>
      <c r="D49" s="28" t="e">
        <f>VLOOKUP(Tableau!$B49,'Liste Client'!$A$2:$J$113,3,FALSE)</f>
        <v>#N/A</v>
      </c>
      <c r="E49" s="4" t="e">
        <f>VLOOKUP(Tableau!$B49,'Liste Client'!$A$2:$J$113,4,FALSE)</f>
        <v>#N/A</v>
      </c>
      <c r="F49" s="4"/>
      <c r="G49" s="4"/>
      <c r="H49" s="4"/>
      <c r="I49" s="5"/>
      <c r="J49" s="6"/>
      <c r="K49" s="5"/>
      <c r="L49" s="5">
        <f>Tableau!$I$2:$I$59*Tableau!$K$2:$K$59</f>
        <v>0</v>
      </c>
      <c r="M49" s="5"/>
      <c r="N49" s="8"/>
      <c r="O49" s="8"/>
    </row>
    <row r="50" spans="1:15">
      <c r="A50" s="31"/>
      <c r="B50" s="67"/>
      <c r="C50" s="67" t="e">
        <f>VLOOKUP(Tableau!$B50,'Liste Client'!$A$2:$J$113,2,FALSE)</f>
        <v>#N/A</v>
      </c>
      <c r="D50" s="68" t="e">
        <f>VLOOKUP(Tableau!$B50,'Liste Client'!$A$2:$J$113,3,FALSE)</f>
        <v>#N/A</v>
      </c>
      <c r="E50" s="67" t="e">
        <f>VLOOKUP(Tableau!$B50,'Liste Client'!$A$2:$J$113,4,FALSE)</f>
        <v>#N/A</v>
      </c>
      <c r="F50" s="67"/>
      <c r="G50" s="67"/>
      <c r="H50" s="67"/>
      <c r="I50" s="69"/>
      <c r="J50" s="70"/>
      <c r="K50" s="69"/>
      <c r="L50" s="69">
        <f>Tableau!$I$2:$I$59*Tableau!$K$2:$K$59</f>
        <v>0</v>
      </c>
      <c r="M50" s="69"/>
      <c r="N50" s="71"/>
      <c r="O50" s="71"/>
    </row>
    <row r="51" spans="1:15">
      <c r="A51" s="31"/>
      <c r="B51" s="4"/>
      <c r="C51" s="4" t="e">
        <f>VLOOKUP(Tableau!$B51,'Liste Client'!$A$2:$J$113,2,FALSE)</f>
        <v>#N/A</v>
      </c>
      <c r="D51" s="28" t="e">
        <f>VLOOKUP(Tableau!$B51,'Liste Client'!$A$2:$J$113,3,FALSE)</f>
        <v>#N/A</v>
      </c>
      <c r="E51" s="4" t="e">
        <f>VLOOKUP(Tableau!$B51,'Liste Client'!$A$2:$J$113,4,FALSE)</f>
        <v>#N/A</v>
      </c>
      <c r="F51" s="4"/>
      <c r="G51" s="4"/>
      <c r="H51" s="4"/>
      <c r="I51" s="5"/>
      <c r="J51" s="6"/>
      <c r="K51" s="5"/>
      <c r="L51" s="5">
        <f>Tableau!$I$2:$I$59*Tableau!$K$2:$K$59</f>
        <v>0</v>
      </c>
      <c r="M51" s="5"/>
      <c r="N51" s="8"/>
      <c r="O51" s="8"/>
    </row>
    <row r="52" spans="1:15">
      <c r="A52" s="31"/>
      <c r="B52" s="67"/>
      <c r="C52" s="67" t="e">
        <f>VLOOKUP(Tableau!$B52,'Liste Client'!$A$2:$J$113,2,FALSE)</f>
        <v>#N/A</v>
      </c>
      <c r="D52" s="68" t="e">
        <f>VLOOKUP(Tableau!$B52,'Liste Client'!$A$2:$J$113,3,FALSE)</f>
        <v>#N/A</v>
      </c>
      <c r="E52" s="67" t="e">
        <f>VLOOKUP(Tableau!$B52,'Liste Client'!$A$2:$J$113,4,FALSE)</f>
        <v>#N/A</v>
      </c>
      <c r="F52" s="67"/>
      <c r="G52" s="67"/>
      <c r="H52" s="67"/>
      <c r="I52" s="69"/>
      <c r="J52" s="70"/>
      <c r="K52" s="69"/>
      <c r="L52" s="69">
        <f>Tableau!$I$2:$I$59*Tableau!$K$2:$K$59</f>
        <v>0</v>
      </c>
      <c r="M52" s="69"/>
      <c r="N52" s="71"/>
      <c r="O52" s="71"/>
    </row>
    <row r="53" spans="1:15">
      <c r="A53" s="31"/>
      <c r="B53" s="4"/>
      <c r="C53" s="4" t="e">
        <f>VLOOKUP(Tableau!$B53,'Liste Client'!$A$2:$J$113,2,FALSE)</f>
        <v>#N/A</v>
      </c>
      <c r="D53" s="28" t="e">
        <f>VLOOKUP(Tableau!$B53,'Liste Client'!$A$2:$J$113,3,FALSE)</f>
        <v>#N/A</v>
      </c>
      <c r="E53" s="4" t="e">
        <f>VLOOKUP(Tableau!$B53,'Liste Client'!$A$2:$J$113,4,FALSE)</f>
        <v>#N/A</v>
      </c>
      <c r="F53" s="4"/>
      <c r="G53" s="4"/>
      <c r="H53" s="4"/>
      <c r="I53" s="5"/>
      <c r="J53" s="6"/>
      <c r="K53" s="5"/>
      <c r="L53" s="5">
        <f>Tableau!$I$2:$I$59*Tableau!$K$2:$K$59</f>
        <v>0</v>
      </c>
      <c r="M53" s="5"/>
      <c r="N53" s="8"/>
      <c r="O53" s="8"/>
    </row>
    <row r="54" spans="1:15">
      <c r="A54" s="31"/>
      <c r="B54" s="67"/>
      <c r="C54" s="67" t="e">
        <f>VLOOKUP(Tableau!$B54,'Liste Client'!$A$2:$J$113,2,FALSE)</f>
        <v>#N/A</v>
      </c>
      <c r="D54" s="68" t="e">
        <f>VLOOKUP(Tableau!$B54,'Liste Client'!$A$2:$J$113,3,FALSE)</f>
        <v>#N/A</v>
      </c>
      <c r="E54" s="67" t="e">
        <f>VLOOKUP(Tableau!$B54,'Liste Client'!$A$2:$J$113,4,FALSE)</f>
        <v>#N/A</v>
      </c>
      <c r="F54" s="67"/>
      <c r="G54" s="67"/>
      <c r="H54" s="67"/>
      <c r="I54" s="69"/>
      <c r="J54" s="70"/>
      <c r="K54" s="69"/>
      <c r="L54" s="69">
        <f>Tableau!$I$2:$I$59*Tableau!$K$2:$K$59</f>
        <v>0</v>
      </c>
      <c r="M54" s="69"/>
      <c r="N54" s="71"/>
      <c r="O54" s="71"/>
    </row>
    <row r="55" spans="1:15">
      <c r="A55" s="31"/>
      <c r="B55" s="4"/>
      <c r="C55" s="4" t="e">
        <f>VLOOKUP(Tableau!$B55,'Liste Client'!$A$2:$J$113,2,FALSE)</f>
        <v>#N/A</v>
      </c>
      <c r="D55" s="28" t="e">
        <f>VLOOKUP(Tableau!$B55,'Liste Client'!$A$2:$J$113,3,FALSE)</f>
        <v>#N/A</v>
      </c>
      <c r="E55" s="4" t="e">
        <f>VLOOKUP(Tableau!$B55,'Liste Client'!$A$2:$J$113,4,FALSE)</f>
        <v>#N/A</v>
      </c>
      <c r="F55" s="4"/>
      <c r="G55" s="4"/>
      <c r="H55" s="4"/>
      <c r="I55" s="5"/>
      <c r="J55" s="6"/>
      <c r="K55" s="5"/>
      <c r="L55" s="5">
        <f>Tableau!$I$2:$I$59*Tableau!$K$2:$K$59</f>
        <v>0</v>
      </c>
      <c r="M55" s="5"/>
      <c r="N55" s="8"/>
      <c r="O55" s="8"/>
    </row>
    <row r="56" spans="1:15">
      <c r="A56" s="31"/>
      <c r="B56" s="67"/>
      <c r="C56" s="67" t="e">
        <f>VLOOKUP(Tableau!$B56,'Liste Client'!$A$2:$J$113,2,FALSE)</f>
        <v>#N/A</v>
      </c>
      <c r="D56" s="68" t="e">
        <f>VLOOKUP(Tableau!$B56,'Liste Client'!$A$2:$J$113,3,FALSE)</f>
        <v>#N/A</v>
      </c>
      <c r="E56" s="67" t="e">
        <f>VLOOKUP(Tableau!$B56,'Liste Client'!$A$2:$J$113,4,FALSE)</f>
        <v>#N/A</v>
      </c>
      <c r="F56" s="67"/>
      <c r="G56" s="67"/>
      <c r="H56" s="67"/>
      <c r="I56" s="69"/>
      <c r="J56" s="70"/>
      <c r="K56" s="69"/>
      <c r="L56" s="69">
        <f>Tableau!$I$2:$I$59*Tableau!$K$2:$K$59</f>
        <v>0</v>
      </c>
      <c r="M56" s="69"/>
      <c r="N56" s="71"/>
      <c r="O56" s="71"/>
    </row>
    <row r="57" spans="1:15">
      <c r="A57" s="31"/>
      <c r="B57" s="4"/>
      <c r="C57" s="4" t="e">
        <f>VLOOKUP(Tableau!$B57,'Liste Client'!$A$2:$J$113,2,FALSE)</f>
        <v>#N/A</v>
      </c>
      <c r="D57" s="28" t="e">
        <f>VLOOKUP(Tableau!$B57,'Liste Client'!$A$2:$J$113,3,FALSE)</f>
        <v>#N/A</v>
      </c>
      <c r="E57" s="4" t="e">
        <f>VLOOKUP(Tableau!$B57,'Liste Client'!$A$2:$J$113,4,FALSE)</f>
        <v>#N/A</v>
      </c>
      <c r="F57" s="4"/>
      <c r="G57" s="4"/>
      <c r="H57" s="4"/>
      <c r="I57" s="5"/>
      <c r="J57" s="6"/>
      <c r="K57" s="5"/>
      <c r="L57" s="5">
        <f>Tableau!$I$2:$I$59*Tableau!$K$2:$K$59</f>
        <v>0</v>
      </c>
      <c r="M57" s="5"/>
      <c r="N57" s="8"/>
      <c r="O57" s="8"/>
    </row>
    <row r="58" spans="1:15">
      <c r="A58" s="31"/>
      <c r="B58" s="67"/>
      <c r="C58" s="67" t="e">
        <f>VLOOKUP(Tableau!$B58,'Liste Client'!$A$2:$J$113,2,FALSE)</f>
        <v>#N/A</v>
      </c>
      <c r="D58" s="68" t="e">
        <f>VLOOKUP(Tableau!$B58,'Liste Client'!$A$2:$J$113,3,FALSE)</f>
        <v>#N/A</v>
      </c>
      <c r="E58" s="67" t="e">
        <f>VLOOKUP(Tableau!$B58,'Liste Client'!$A$2:$J$113,4,FALSE)</f>
        <v>#N/A</v>
      </c>
      <c r="F58" s="67"/>
      <c r="G58" s="67"/>
      <c r="H58" s="67"/>
      <c r="I58" s="69"/>
      <c r="J58" s="70"/>
      <c r="K58" s="69"/>
      <c r="L58" s="69">
        <f>Tableau!$I$2:$I$59*Tableau!$K$2:$K$59</f>
        <v>0</v>
      </c>
      <c r="M58" s="69"/>
      <c r="N58" s="71"/>
      <c r="O58" s="71"/>
    </row>
    <row r="59" spans="1:15">
      <c r="A59" s="32"/>
      <c r="B59" s="74"/>
      <c r="C59" s="74" t="e">
        <f>VLOOKUP(Tableau!$B59,'Liste Client'!$A$2:$J$113,2,FALSE)</f>
        <v>#N/A</v>
      </c>
      <c r="D59" s="75" t="e">
        <f>VLOOKUP(Tableau!$B59,'Liste Client'!$A$2:$J$113,3,FALSE)</f>
        <v>#N/A</v>
      </c>
      <c r="E59" s="74" t="e">
        <f>VLOOKUP(Tableau!$B59,'Liste Client'!$A$2:$J$113,4,FALSE)</f>
        <v>#N/A</v>
      </c>
      <c r="F59" s="74"/>
      <c r="G59" s="74"/>
      <c r="H59" s="74"/>
      <c r="I59" s="76"/>
      <c r="J59" s="77"/>
      <c r="K59" s="76"/>
      <c r="L59" s="76">
        <f>Tableau!$I$2:$I$59*Tableau!$K$2:$K$59</f>
        <v>0</v>
      </c>
      <c r="M59" s="76"/>
      <c r="N59" s="78"/>
      <c r="O59" s="78"/>
    </row>
  </sheetData>
  <phoneticPr fontId="3" type="noConversion"/>
  <dataValidations count="1">
    <dataValidation type="list" allowBlank="1" showInputMessage="1" showErrorMessage="1" sqref="M2:M59">
      <formula1>$T$2:$T$8</formula1>
    </dataValidation>
  </dataValidations>
  <pageMargins left="0.25" right="0.25" top="0.52018518518518519" bottom="0.75" header="0.3" footer="0.3"/>
  <pageSetup paperSize="9" scale="62" fitToHeight="2" orientation="landscape" horizontalDpi="4294967292" verticalDpi="4294967292" r:id="rId1"/>
  <tableParts count="4">
    <tablePart r:id="rId2"/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Client'!$A$2:$A$4</xm:f>
          </x14:formula1>
          <xm:sqref>B2:B59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theme="9" tint="-0.249977111117893"/>
    <pageSetUpPr fitToPage="1"/>
  </sheetPr>
  <dimension ref="A1:J57"/>
  <sheetViews>
    <sheetView tabSelected="1" topLeftCell="A2" zoomScalePageLayoutView="97" workbookViewId="0">
      <selection activeCell="M21" sqref="M21"/>
    </sheetView>
  </sheetViews>
  <sheetFormatPr baseColWidth="10" defaultColWidth="10.81640625" defaultRowHeight="12.5"/>
  <cols>
    <col min="1" max="1" width="10.81640625" style="12"/>
    <col min="2" max="2" width="14.6328125" style="12" bestFit="1" customWidth="1"/>
    <col min="3" max="3" width="10.81640625" style="12"/>
    <col min="4" max="4" width="14.6328125" style="12" bestFit="1" customWidth="1"/>
    <col min="5" max="5" width="10.81640625" style="12"/>
    <col min="6" max="6" width="21.7265625" style="12" customWidth="1"/>
    <col min="7" max="7" width="18.6328125" style="12" customWidth="1"/>
    <col min="8" max="16384" width="10.81640625" style="12"/>
  </cols>
  <sheetData>
    <row r="1" spans="1:10" ht="110" customHeight="1"/>
    <row r="2" spans="1:10" ht="13">
      <c r="A2" s="59" t="s">
        <v>78</v>
      </c>
      <c r="B2" s="59"/>
      <c r="C2" s="59"/>
      <c r="D2" s="18"/>
      <c r="F2" s="61" t="s">
        <v>22</v>
      </c>
      <c r="G2" s="61"/>
      <c r="H2" s="61"/>
    </row>
    <row r="3" spans="1:10" ht="13">
      <c r="A3" s="59" t="s">
        <v>79</v>
      </c>
      <c r="B3" s="59"/>
      <c r="C3" s="59"/>
      <c r="D3" s="18"/>
      <c r="F3" s="61" t="s">
        <v>23</v>
      </c>
      <c r="G3" s="61"/>
      <c r="H3" s="61"/>
    </row>
    <row r="4" spans="1:10" ht="13">
      <c r="A4" s="59" t="s">
        <v>80</v>
      </c>
      <c r="B4" s="59"/>
      <c r="C4" s="59"/>
      <c r="D4" s="18"/>
      <c r="F4" s="61" t="s">
        <v>24</v>
      </c>
      <c r="G4" s="61"/>
      <c r="H4" s="61"/>
    </row>
    <row r="5" spans="1:10">
      <c r="A5" s="59" t="s">
        <v>81</v>
      </c>
      <c r="B5" s="59"/>
      <c r="C5" s="59"/>
      <c r="D5" s="18"/>
      <c r="E5" s="18"/>
      <c r="F5" s="18"/>
      <c r="G5" s="18"/>
    </row>
    <row r="6" spans="1:10">
      <c r="A6" s="59" t="s">
        <v>82</v>
      </c>
      <c r="B6" s="59"/>
      <c r="C6" s="59"/>
      <c r="D6" s="59"/>
      <c r="E6" s="19"/>
      <c r="F6" s="88" t="s">
        <v>48</v>
      </c>
      <c r="G6" s="22"/>
      <c r="H6" s="22"/>
      <c r="J6" s="12" t="s">
        <v>95</v>
      </c>
    </row>
    <row r="7" spans="1:10">
      <c r="A7" s="60" t="s">
        <v>83</v>
      </c>
      <c r="B7" s="60"/>
      <c r="C7" s="60"/>
      <c r="D7" s="19"/>
      <c r="E7" s="19"/>
      <c r="F7" s="22" t="str">
        <f>VLOOKUP($F$6,Tableau!$B$2:$L$10,2,FALSE)</f>
        <v>Adresse 1</v>
      </c>
      <c r="G7" s="22"/>
      <c r="H7" s="22"/>
    </row>
    <row r="8" spans="1:10">
      <c r="A8" s="59" t="s">
        <v>84</v>
      </c>
      <c r="B8" s="59"/>
      <c r="C8" s="59"/>
      <c r="D8" s="18"/>
      <c r="E8" s="19"/>
      <c r="F8" s="89">
        <f>VLOOKUP($F$6,Tableau!$B$2:$L$10,3,FALSE)</f>
        <v>1000</v>
      </c>
      <c r="G8" s="22" t="str">
        <f>VLOOKUP($F$6,Tableau!$B$2:$L$10,4,FALSE)</f>
        <v>Ville 1</v>
      </c>
      <c r="H8" s="22"/>
    </row>
    <row r="11" spans="1:10">
      <c r="J11" s="12" t="s">
        <v>97</v>
      </c>
    </row>
    <row r="12" spans="1:10" ht="13">
      <c r="A12" s="53" t="s">
        <v>32</v>
      </c>
      <c r="B12" s="53"/>
      <c r="C12" s="53" t="s">
        <v>25</v>
      </c>
      <c r="D12" s="53"/>
      <c r="E12" s="53" t="s">
        <v>26</v>
      </c>
      <c r="F12" s="53"/>
      <c r="J12" s="12" t="s">
        <v>98</v>
      </c>
    </row>
    <row r="13" spans="1:10">
      <c r="A13" s="12" t="s">
        <v>87</v>
      </c>
      <c r="B13" s="87">
        <v>1</v>
      </c>
      <c r="C13" s="40"/>
      <c r="D13" s="40"/>
      <c r="E13" s="40"/>
      <c r="F13" s="40"/>
      <c r="J13" s="12" t="s">
        <v>99</v>
      </c>
    </row>
    <row r="15" spans="1:10">
      <c r="B15" s="13" t="s">
        <v>12</v>
      </c>
      <c r="C15" s="12">
        <v>1</v>
      </c>
      <c r="E15" s="13" t="s">
        <v>9</v>
      </c>
      <c r="F15" s="14">
        <f ca="1">TODAY()</f>
        <v>42694</v>
      </c>
    </row>
    <row r="17" spans="1:7">
      <c r="A17" s="10" t="s">
        <v>10</v>
      </c>
      <c r="B17" s="55" t="s">
        <v>4</v>
      </c>
      <c r="C17" s="56"/>
      <c r="D17" s="56"/>
      <c r="E17" s="57"/>
      <c r="F17" s="11" t="s">
        <v>33</v>
      </c>
      <c r="G17" s="11" t="s">
        <v>34</v>
      </c>
    </row>
    <row r="18" spans="1:7">
      <c r="A18" s="29">
        <f t="array" aca="1" ref="A18" ca="1">IFERROR(INDEX(quté,SMALL(IF((colb=$F$6)*(ofdeprix=$B$13),ROW(colb)-1),ROW($A1))),"")</f>
        <v>1</v>
      </c>
      <c r="B18" s="84" t="str">
        <f t="array" aca="1" ref="B18" ca="1">IFERROR(INDEX(design,SMALL(IF((colb=$F$6)*(ofdeprix=$B$13),ROW(colb)-1),ROW($A1))),"")</f>
        <v>Feuille d'Exemple</v>
      </c>
      <c r="C18" s="85"/>
      <c r="D18" s="85"/>
      <c r="E18" s="86"/>
      <c r="F18" s="29">
        <f t="array" aca="1" ref="F18" ca="1">IFERROR(INDEX(prix,SMALL(IF((colb=$F$6)*(ofdeprix=$B$13),ROW(colb)-1),ROW($A1))),"")</f>
        <v>7</v>
      </c>
      <c r="G18" s="80">
        <f ca="1">IF(A18="","",F18*A18)</f>
        <v>7</v>
      </c>
    </row>
    <row r="19" spans="1:7">
      <c r="A19" s="29">
        <f t="array" aca="1" ref="A19" ca="1">IFERROR(INDEX(quté,SMALL(IF((colb=$F$6)*(ofdeprix=$B$13),ROW(colb)-1),ROW($A2))),"")</f>
        <v>1</v>
      </c>
      <c r="B19" s="84" t="str">
        <f t="array" aca="1" ref="B19" ca="1">IFERROR(INDEX(design,SMALL(IF((colb=$F$6)*(ofdeprix=$B$13),ROW(colb)-1),ROW($A2))),"")</f>
        <v>Feuille d'Exemple 2</v>
      </c>
      <c r="C19" s="85"/>
      <c r="D19" s="85"/>
      <c r="E19" s="86"/>
      <c r="F19" s="29">
        <f t="array" aca="1" ref="F19" ca="1">IFERROR(INDEX(prix,SMALL(IF((colb=$F$6)*(ofdeprix=$B$13),ROW(colb)-1),ROW($A2))),"")</f>
        <v>19</v>
      </c>
      <c r="G19" s="80">
        <f t="shared" ref="G19:G51" ca="1" si="0">IF(A19="","",F19*A19)</f>
        <v>19</v>
      </c>
    </row>
    <row r="20" spans="1:7">
      <c r="A20" s="29">
        <f t="array" aca="1" ref="A20" ca="1">IFERROR(INDEX(quté,SMALL(IF((colb=$F$6)*(ofdeprix=$B$13),ROW(colb)-1),ROW($A3))),"")</f>
        <v>3</v>
      </c>
      <c r="B20" s="84" t="str">
        <f t="array" aca="1" ref="B20" ca="1">IFERROR(INDEX(design,SMALL(IF((colb=$F$6)*(ofdeprix=$B$13),ROW(colb)-1),ROW($A3))),"")</f>
        <v>Feuille d'Exemple 3</v>
      </c>
      <c r="C20" s="85"/>
      <c r="D20" s="85"/>
      <c r="E20" s="86"/>
      <c r="F20" s="29">
        <f t="array" aca="1" ref="F20" ca="1">IFERROR(INDEX(prix,SMALL(IF((colb=$F$6)*(ofdeprix=$B$13),ROW(colb)-1),ROW($A3))),"")</f>
        <v>44</v>
      </c>
      <c r="G20" s="80">
        <f t="shared" ca="1" si="0"/>
        <v>132</v>
      </c>
    </row>
    <row r="21" spans="1:7">
      <c r="A21" s="29" t="str">
        <f t="array" aca="1" ref="A21" ca="1">IFERROR(INDEX(quté,SMALL(IF((colb=$F$6)*(ofdeprix=$B$13),ROW(colb)-1),ROW($A4))),"")</f>
        <v/>
      </c>
      <c r="B21" s="84" t="str">
        <f t="array" aca="1" ref="B21" ca="1">IFERROR(INDEX(design,SMALL(IF((colb=$F$6)*(ofdeprix=$B$13),ROW(colb)-1),ROW($A4))),"")</f>
        <v/>
      </c>
      <c r="C21" s="85"/>
      <c r="D21" s="85"/>
      <c r="E21" s="86"/>
      <c r="F21" s="29" t="str">
        <f t="array" aca="1" ref="F21" ca="1">IFERROR(INDEX(prix,SMALL(IF((colb=$F$6)*(ofdeprix=$B$13),ROW(colb)-1),ROW($A4))),"")</f>
        <v/>
      </c>
      <c r="G21" s="80" t="str">
        <f t="shared" ca="1" si="0"/>
        <v/>
      </c>
    </row>
    <row r="22" spans="1:7">
      <c r="A22" s="29" t="str">
        <f t="array" aca="1" ref="A22" ca="1">IFERROR(INDEX(quté,SMALL(IF((colb=$F$6)*(ofdeprix=$B$13),ROW(colb)-1),ROW($A5))),"")</f>
        <v/>
      </c>
      <c r="B22" s="84" t="str">
        <f t="array" aca="1" ref="B22" ca="1">IFERROR(INDEX(design,SMALL(IF((colb=$F$6)*(ofdeprix=$B$13),ROW(colb)-1),ROW($A5))),"")</f>
        <v/>
      </c>
      <c r="C22" s="85"/>
      <c r="D22" s="85"/>
      <c r="E22" s="86"/>
      <c r="F22" s="29" t="str">
        <f t="array" aca="1" ref="F22" ca="1">IFERROR(INDEX(prix,SMALL(IF((colb=$F$6)*(ofdeprix=$B$13),ROW(colb)-1),ROW($A5))),"")</f>
        <v/>
      </c>
      <c r="G22" s="80" t="str">
        <f t="shared" ca="1" si="0"/>
        <v/>
      </c>
    </row>
    <row r="23" spans="1:7">
      <c r="A23" s="29" t="str">
        <f t="array" aca="1" ref="A23" ca="1">IFERROR(INDEX(quté,SMALL(IF((colb=$F$6)*(ofdeprix=$B$13),ROW(colb)-1),ROW($A6))),"")</f>
        <v/>
      </c>
      <c r="B23" s="84" t="str">
        <f t="array" aca="1" ref="B23" ca="1">IFERROR(INDEX(design,SMALL(IF((colb=$F$6)*(ofdeprix=$B$13),ROW(colb)-1),ROW($A6))),"")</f>
        <v/>
      </c>
      <c r="C23" s="85"/>
      <c r="D23" s="85"/>
      <c r="E23" s="86"/>
      <c r="F23" s="29" t="str">
        <f t="array" aca="1" ref="F23" ca="1">IFERROR(INDEX(prix,SMALL(IF((colb=$F$6)*(ofdeprix=$B$13),ROW(colb)-1),ROW($A6))),"")</f>
        <v/>
      </c>
      <c r="G23" s="80" t="str">
        <f t="shared" ca="1" si="0"/>
        <v/>
      </c>
    </row>
    <row r="24" spans="1:7">
      <c r="A24" s="29" t="str">
        <f t="array" aca="1" ref="A24" ca="1">IFERROR(INDEX(quté,SMALL(IF((colb=$F$6)*(ofdeprix=$B$13),ROW(colb)-1),ROW($A7))),"")</f>
        <v/>
      </c>
      <c r="B24" s="84" t="str">
        <f t="array" aca="1" ref="B24" ca="1">IFERROR(INDEX(design,SMALL(IF((colb=$F$6)*(ofdeprix=$B$13),ROW(colb)-1),ROW($A7))),"")</f>
        <v/>
      </c>
      <c r="C24" s="85"/>
      <c r="D24" s="85"/>
      <c r="E24" s="86"/>
      <c r="F24" s="29" t="str">
        <f t="array" aca="1" ref="F24" ca="1">IFERROR(INDEX(prix,SMALL(IF((colb=$F$6)*(ofdeprix=$B$13),ROW(colb)-1),ROW($A7))),"")</f>
        <v/>
      </c>
      <c r="G24" s="80" t="str">
        <f t="shared" ca="1" si="0"/>
        <v/>
      </c>
    </row>
    <row r="25" spans="1:7">
      <c r="A25" s="29" t="str">
        <f t="array" aca="1" ref="A25" ca="1">IFERROR(INDEX(quté,SMALL(IF((colb=$F$6)*(ofdeprix=$B$13),ROW(colb)-1),ROW($A8))),"")</f>
        <v/>
      </c>
      <c r="B25" s="84" t="str">
        <f t="array" aca="1" ref="B25" ca="1">IFERROR(INDEX(design,SMALL(IF((colb=$F$6)*(ofdeprix=$B$13),ROW(colb)-1),ROW($A8))),"")</f>
        <v/>
      </c>
      <c r="C25" s="85"/>
      <c r="D25" s="85"/>
      <c r="E25" s="86"/>
      <c r="F25" s="29" t="str">
        <f t="array" aca="1" ref="F25" ca="1">IFERROR(INDEX(prix,SMALL(IF((colb=$F$6)*(ofdeprix=$B$13),ROW(colb)-1),ROW($A8))),"")</f>
        <v/>
      </c>
      <c r="G25" s="80" t="str">
        <f t="shared" ca="1" si="0"/>
        <v/>
      </c>
    </row>
    <row r="26" spans="1:7">
      <c r="A26" s="29" t="str">
        <f t="array" aca="1" ref="A26" ca="1">IFERROR(INDEX(quté,SMALL(IF((colb=$F$6)*(ofdeprix=$B$13),ROW(colb)-1),ROW($A9))),"")</f>
        <v/>
      </c>
      <c r="B26" s="84" t="str">
        <f t="array" aca="1" ref="B26" ca="1">IFERROR(INDEX(design,SMALL(IF((colb=$F$6)*(ofdeprix=$B$13),ROW(colb)-1),ROW($A9))),"")</f>
        <v/>
      </c>
      <c r="C26" s="85"/>
      <c r="D26" s="85"/>
      <c r="E26" s="86"/>
      <c r="F26" s="29" t="str">
        <f t="array" aca="1" ref="F26" ca="1">IFERROR(INDEX(prix,SMALL(IF((colb=$F$6)*(ofdeprix=$B$13),ROW(colb)-1),ROW($A9))),"")</f>
        <v/>
      </c>
      <c r="G26" s="80" t="str">
        <f t="shared" ca="1" si="0"/>
        <v/>
      </c>
    </row>
    <row r="27" spans="1:7">
      <c r="A27" s="29" t="str">
        <f t="array" aca="1" ref="A27" ca="1">IFERROR(INDEX(quté,SMALL(IF((colb=$F$6)*(ofdeprix=$B$13),ROW(colb)-1),ROW($A10))),"")</f>
        <v/>
      </c>
      <c r="B27" s="84" t="str">
        <f t="array" aca="1" ref="B27" ca="1">IFERROR(INDEX(design,SMALL(IF((colb=$F$6)*(ofdeprix=$B$13),ROW(colb)-1),ROW($A10))),"")</f>
        <v/>
      </c>
      <c r="C27" s="85"/>
      <c r="D27" s="85"/>
      <c r="E27" s="86"/>
      <c r="F27" s="29" t="str">
        <f t="array" aca="1" ref="F27" ca="1">IFERROR(INDEX(prix,SMALL(IF((colb=$F$6)*(ofdeprix=$B$13),ROW(colb)-1),ROW($A10))),"")</f>
        <v/>
      </c>
      <c r="G27" s="80" t="str">
        <f t="shared" ca="1" si="0"/>
        <v/>
      </c>
    </row>
    <row r="28" spans="1:7">
      <c r="A28" s="29" t="str">
        <f t="array" aca="1" ref="A28" ca="1">IFERROR(INDEX(quté,SMALL(IF((colb=$F$6)*(ofdeprix=$B$13),ROW(colb)-1),ROW($A11))),"")</f>
        <v/>
      </c>
      <c r="B28" s="84" t="str">
        <f t="array" aca="1" ref="B28" ca="1">IFERROR(INDEX(design,SMALL(IF((colb=$F$6)*(ofdeprix=$B$13),ROW(colb)-1),ROW($A11))),"")</f>
        <v/>
      </c>
      <c r="C28" s="85"/>
      <c r="D28" s="85"/>
      <c r="E28" s="86"/>
      <c r="F28" s="29" t="str">
        <f t="array" aca="1" ref="F28" ca="1">IFERROR(INDEX(prix,SMALL(IF((colb=$F$6)*(ofdeprix=$B$13),ROW(colb)-1),ROW($A11))),"")</f>
        <v/>
      </c>
      <c r="G28" s="80" t="str">
        <f t="shared" ca="1" si="0"/>
        <v/>
      </c>
    </row>
    <row r="29" spans="1:7">
      <c r="A29" s="29" t="str">
        <f t="array" aca="1" ref="A29" ca="1">IFERROR(INDEX(quté,SMALL(IF((colb=$F$6)*(ofdeprix=$B$13),ROW(colb)-1),ROW($A12))),"")</f>
        <v/>
      </c>
      <c r="B29" s="84" t="str">
        <f t="array" aca="1" ref="B29" ca="1">IFERROR(INDEX(design,SMALL(IF((colb=$F$6)*(ofdeprix=$B$13),ROW(colb)-1),ROW($A12))),"")</f>
        <v/>
      </c>
      <c r="C29" s="85"/>
      <c r="D29" s="85"/>
      <c r="E29" s="86"/>
      <c r="F29" s="29" t="str">
        <f t="array" aca="1" ref="F29" ca="1">IFERROR(INDEX(prix,SMALL(IF((colb=$F$6)*(ofdeprix=$B$13),ROW(colb)-1),ROW($A12))),"")</f>
        <v/>
      </c>
      <c r="G29" s="80" t="str">
        <f t="shared" ca="1" si="0"/>
        <v/>
      </c>
    </row>
    <row r="30" spans="1:7">
      <c r="A30" s="29" t="str">
        <f t="array" aca="1" ref="A30" ca="1">IFERROR(INDEX(quté,SMALL(IF((colb=$F$6)*(ofdeprix=$B$13),ROW(colb)-1),ROW($A13))),"")</f>
        <v/>
      </c>
      <c r="B30" s="84" t="str">
        <f t="array" aca="1" ref="B30" ca="1">IFERROR(INDEX(design,SMALL(IF((colb=$F$6)*(ofdeprix=$B$13),ROW(colb)-1),ROW($A13))),"")</f>
        <v/>
      </c>
      <c r="C30" s="85"/>
      <c r="D30" s="85"/>
      <c r="E30" s="86"/>
      <c r="F30" s="29" t="str">
        <f t="array" aca="1" ref="F30" ca="1">IFERROR(INDEX(prix,SMALL(IF((colb=$F$6)*(ofdeprix=$B$13),ROW(colb)-1),ROW($A13))),"")</f>
        <v/>
      </c>
      <c r="G30" s="80" t="str">
        <f t="shared" ca="1" si="0"/>
        <v/>
      </c>
    </row>
    <row r="31" spans="1:7">
      <c r="A31" s="29" t="str">
        <f t="array" aca="1" ref="A31" ca="1">IFERROR(INDEX(quté,SMALL(IF((colb=$F$6)*(ofdeprix=$B$13),ROW(colb)-1),ROW($A14))),"")</f>
        <v/>
      </c>
      <c r="B31" s="84" t="str">
        <f t="array" aca="1" ref="B31" ca="1">IFERROR(INDEX(design,SMALL(IF((colb=$F$6)*(ofdeprix=$B$13),ROW(colb)-1),ROW($A14))),"")</f>
        <v/>
      </c>
      <c r="C31" s="85"/>
      <c r="D31" s="85"/>
      <c r="E31" s="86"/>
      <c r="F31" s="29" t="str">
        <f t="array" aca="1" ref="F31" ca="1">IFERROR(INDEX(prix,SMALL(IF((colb=$F$6)*(ofdeprix=$B$13),ROW(colb)-1),ROW($A14))),"")</f>
        <v/>
      </c>
      <c r="G31" s="80" t="str">
        <f t="shared" ca="1" si="0"/>
        <v/>
      </c>
    </row>
    <row r="32" spans="1:7">
      <c r="A32" s="29" t="str">
        <f t="array" aca="1" ref="A32" ca="1">IFERROR(INDEX(quté,SMALL(IF((colb=$F$6)*(ofdeprix=$B$13),ROW(colb)-1),ROW($A15))),"")</f>
        <v/>
      </c>
      <c r="B32" s="84" t="str">
        <f t="array" aca="1" ref="B32" ca="1">IFERROR(INDEX(design,SMALL(IF((colb=$F$6)*(ofdeprix=$B$13),ROW(colb)-1),ROW($A15))),"")</f>
        <v/>
      </c>
      <c r="C32" s="85"/>
      <c r="D32" s="85"/>
      <c r="E32" s="86"/>
      <c r="F32" s="29" t="str">
        <f t="array" aca="1" ref="F32" ca="1">IFERROR(INDEX(prix,SMALL(IF((colb=$F$6)*(ofdeprix=$B$13),ROW(colb)-1),ROW($A15))),"")</f>
        <v/>
      </c>
      <c r="G32" s="80" t="str">
        <f t="shared" ca="1" si="0"/>
        <v/>
      </c>
    </row>
    <row r="33" spans="1:7">
      <c r="A33" s="29" t="str">
        <f t="array" aca="1" ref="A33" ca="1">IFERROR(INDEX(quté,SMALL(IF((colb=$F$6)*(ofdeprix=$B$13),ROW(colb)-1),ROW($A16))),"")</f>
        <v/>
      </c>
      <c r="B33" s="84" t="str">
        <f t="array" aca="1" ref="B33" ca="1">IFERROR(INDEX(design,SMALL(IF((colb=$F$6)*(ofdeprix=$B$13),ROW(colb)-1),ROW($A16))),"")</f>
        <v/>
      </c>
      <c r="C33" s="85"/>
      <c r="D33" s="85"/>
      <c r="E33" s="86"/>
      <c r="F33" s="29" t="str">
        <f t="array" aca="1" ref="F33" ca="1">IFERROR(INDEX(prix,SMALL(IF((colb=$F$6)*(ofdeprix=$B$13),ROW(colb)-1),ROW($A16))),"")</f>
        <v/>
      </c>
      <c r="G33" s="80" t="str">
        <f t="shared" ca="1" si="0"/>
        <v/>
      </c>
    </row>
    <row r="34" spans="1:7">
      <c r="A34" s="29" t="str">
        <f t="array" aca="1" ref="A34" ca="1">IFERROR(INDEX(quté,SMALL(IF((colb=$F$6)*(ofdeprix=$B$13),ROW(colb)-1),ROW($A17))),"")</f>
        <v/>
      </c>
      <c r="B34" s="84" t="str">
        <f t="array" aca="1" ref="B34" ca="1">IFERROR(INDEX(design,SMALL(IF((colb=$F$6)*(ofdeprix=$B$13),ROW(colb)-1),ROW($A17))),"")</f>
        <v/>
      </c>
      <c r="C34" s="85"/>
      <c r="D34" s="85"/>
      <c r="E34" s="86"/>
      <c r="F34" s="29" t="str">
        <f t="array" aca="1" ref="F34" ca="1">IFERROR(INDEX(prix,SMALL(IF((colb=$F$6)*(ofdeprix=$B$13),ROW(colb)-1),ROW($A17))),"")</f>
        <v/>
      </c>
      <c r="G34" s="80" t="str">
        <f t="shared" ca="1" si="0"/>
        <v/>
      </c>
    </row>
    <row r="35" spans="1:7">
      <c r="A35" s="29" t="str">
        <f t="array" aca="1" ref="A35" ca="1">IFERROR(INDEX(quté,SMALL(IF((colb=$F$6)*(ofdeprix=$B$13),ROW(colb)-1),ROW($A18))),"")</f>
        <v/>
      </c>
      <c r="B35" s="84" t="str">
        <f t="array" aca="1" ref="B35" ca="1">IFERROR(INDEX(design,SMALL(IF((colb=$F$6)*(ofdeprix=$B$13),ROW(colb)-1),ROW($A18))),"")</f>
        <v/>
      </c>
      <c r="C35" s="85"/>
      <c r="D35" s="85"/>
      <c r="E35" s="86"/>
      <c r="F35" s="29" t="str">
        <f t="array" aca="1" ref="F35" ca="1">IFERROR(INDEX(prix,SMALL(IF((colb=$F$6)*(ofdeprix=$B$13),ROW(colb)-1),ROW($A18))),"")</f>
        <v/>
      </c>
      <c r="G35" s="80" t="str">
        <f t="shared" ca="1" si="0"/>
        <v/>
      </c>
    </row>
    <row r="36" spans="1:7">
      <c r="A36" s="29" t="str">
        <f t="array" aca="1" ref="A36" ca="1">IFERROR(INDEX(quté,SMALL(IF((colb=$F$6)*(ofdeprix=$B$13),ROW(colb)-1),ROW($A19))),"")</f>
        <v/>
      </c>
      <c r="B36" s="84" t="str">
        <f t="array" aca="1" ref="B36" ca="1">IFERROR(INDEX(design,SMALL(IF((colb=$F$6)*(ofdeprix=$B$13),ROW(colb)-1),ROW($A19))),"")</f>
        <v/>
      </c>
      <c r="C36" s="85"/>
      <c r="D36" s="85"/>
      <c r="E36" s="86"/>
      <c r="F36" s="29" t="str">
        <f t="array" aca="1" ref="F36" ca="1">IFERROR(INDEX(prix,SMALL(IF((colb=$F$6)*(ofdeprix=$B$13),ROW(colb)-1),ROW($A19))),"")</f>
        <v/>
      </c>
      <c r="G36" s="80" t="str">
        <f t="shared" ca="1" si="0"/>
        <v/>
      </c>
    </row>
    <row r="37" spans="1:7">
      <c r="A37" s="29" t="str">
        <f t="array" aca="1" ref="A37" ca="1">IFERROR(INDEX(quté,SMALL(IF((colb=$F$6)*(ofdeprix=$B$13),ROW(colb)-1),ROW($A20))),"")</f>
        <v/>
      </c>
      <c r="B37" s="84" t="str">
        <f t="array" aca="1" ref="B37" ca="1">IFERROR(INDEX(design,SMALL(IF((colb=$F$6)*(ofdeprix=$B$13),ROW(colb)-1),ROW($A20))),"")</f>
        <v/>
      </c>
      <c r="C37" s="85"/>
      <c r="D37" s="85"/>
      <c r="E37" s="86"/>
      <c r="F37" s="29" t="str">
        <f t="array" aca="1" ref="F37" ca="1">IFERROR(INDEX(prix,SMALL(IF((colb=$F$6)*(ofdeprix=$B$13),ROW(colb)-1),ROW($A20))),"")</f>
        <v/>
      </c>
      <c r="G37" s="80" t="str">
        <f t="shared" ca="1" si="0"/>
        <v/>
      </c>
    </row>
    <row r="38" spans="1:7">
      <c r="A38" s="29" t="str">
        <f t="array" aca="1" ref="A38" ca="1">IFERROR(INDEX(quté,SMALL(IF((colb=$F$6)*(ofdeprix=$B$13),ROW(colb)-1),ROW($A21))),"")</f>
        <v/>
      </c>
      <c r="B38" s="84" t="str">
        <f t="array" aca="1" ref="B38" ca="1">IFERROR(INDEX(design,SMALL(IF((colb=$F$6)*(ofdeprix=$B$13),ROW(colb)-1),ROW($A21))),"")</f>
        <v/>
      </c>
      <c r="C38" s="85"/>
      <c r="D38" s="85"/>
      <c r="E38" s="86"/>
      <c r="F38" s="29" t="str">
        <f t="array" aca="1" ref="F38" ca="1">IFERROR(INDEX(prix,SMALL(IF((colb=$F$6)*(ofdeprix=$B$13),ROW(colb)-1),ROW($A21))),"")</f>
        <v/>
      </c>
      <c r="G38" s="80" t="str">
        <f t="shared" ca="1" si="0"/>
        <v/>
      </c>
    </row>
    <row r="39" spans="1:7">
      <c r="A39" s="29" t="str">
        <f t="array" aca="1" ref="A39" ca="1">IFERROR(INDEX(quté,SMALL(IF((colb=$F$6)*(ofdeprix=$B$13),ROW(colb)-1),ROW($A22))),"")</f>
        <v/>
      </c>
      <c r="B39" s="84" t="str">
        <f t="array" aca="1" ref="B39" ca="1">IFERROR(INDEX(design,SMALL(IF((colb=$F$6)*(ofdeprix=$B$13),ROW(colb)-1),ROW($A22))),"")</f>
        <v/>
      </c>
      <c r="C39" s="85"/>
      <c r="D39" s="85"/>
      <c r="E39" s="86"/>
      <c r="F39" s="29" t="str">
        <f t="array" aca="1" ref="F39" ca="1">IFERROR(INDEX(prix,SMALL(IF((colb=$F$6)*(ofdeprix=$B$13),ROW(colb)-1),ROW($A22))),"")</f>
        <v/>
      </c>
      <c r="G39" s="80" t="str">
        <f t="shared" ca="1" si="0"/>
        <v/>
      </c>
    </row>
    <row r="40" spans="1:7">
      <c r="A40" s="29" t="str">
        <f t="array" aca="1" ref="A40" ca="1">IFERROR(INDEX(quté,SMALL(IF((colb=$F$6)*(ofdeprix=$B$13),ROW(colb)-1),ROW($A23))),"")</f>
        <v/>
      </c>
      <c r="B40" s="84" t="str">
        <f t="array" aca="1" ref="B40" ca="1">IFERROR(INDEX(design,SMALL(IF((colb=$F$6)*(ofdeprix=$B$13),ROW(colb)-1),ROW($A23))),"")</f>
        <v/>
      </c>
      <c r="C40" s="85"/>
      <c r="D40" s="85"/>
      <c r="E40" s="86"/>
      <c r="F40" s="29" t="str">
        <f t="array" aca="1" ref="F40" ca="1">IFERROR(INDEX(prix,SMALL(IF((colb=$F$6)*(ofdeprix=$B$13),ROW(colb)-1),ROW($A23))),"")</f>
        <v/>
      </c>
      <c r="G40" s="80" t="str">
        <f t="shared" ca="1" si="0"/>
        <v/>
      </c>
    </row>
    <row r="41" spans="1:7">
      <c r="A41" s="29" t="str">
        <f t="array" aca="1" ref="A41" ca="1">IFERROR(INDEX(quté,SMALL(IF((colb=$F$6)*(ofdeprix=$B$13),ROW(colb)-1),ROW($A24))),"")</f>
        <v/>
      </c>
      <c r="B41" s="84" t="str">
        <f t="array" aca="1" ref="B41" ca="1">IFERROR(INDEX(design,SMALL(IF((colb=$F$6)*(ofdeprix=$B$13),ROW(colb)-1),ROW($A24))),"")</f>
        <v/>
      </c>
      <c r="C41" s="85"/>
      <c r="D41" s="85"/>
      <c r="E41" s="86"/>
      <c r="F41" s="29" t="str">
        <f t="array" aca="1" ref="F41" ca="1">IFERROR(INDEX(prix,SMALL(IF((colb=$F$6)*(ofdeprix=$B$13),ROW(colb)-1),ROW($A24))),"")</f>
        <v/>
      </c>
      <c r="G41" s="80" t="str">
        <f t="shared" ca="1" si="0"/>
        <v/>
      </c>
    </row>
    <row r="42" spans="1:7">
      <c r="A42" s="29" t="str">
        <f t="array" aca="1" ref="A42" ca="1">IFERROR(INDEX(quté,SMALL(IF((colb=$F$6)*(ofdeprix=$B$13),ROW(colb)-1),ROW($A25))),"")</f>
        <v/>
      </c>
      <c r="B42" s="84" t="str">
        <f t="array" aca="1" ref="B42" ca="1">IFERROR(INDEX(design,SMALL(IF((colb=$F$6)*(ofdeprix=$B$13),ROW(colb)-1),ROW($A25))),"")</f>
        <v/>
      </c>
      <c r="C42" s="85"/>
      <c r="D42" s="85"/>
      <c r="E42" s="86"/>
      <c r="F42" s="29" t="str">
        <f t="array" aca="1" ref="F42" ca="1">IFERROR(INDEX(prix,SMALL(IF((colb=$F$6)*(ofdeprix=$B$13),ROW(colb)-1),ROW($A25))),"")</f>
        <v/>
      </c>
      <c r="G42" s="80" t="str">
        <f t="shared" ca="1" si="0"/>
        <v/>
      </c>
    </row>
    <row r="43" spans="1:7">
      <c r="A43" s="29" t="str">
        <f t="array" aca="1" ref="A43" ca="1">IFERROR(INDEX(quté,SMALL(IF((colb=$F$6)*(ofdeprix=$B$13),ROW(colb)-1),ROW($A26))),"")</f>
        <v/>
      </c>
      <c r="B43" s="84" t="str">
        <f t="array" aca="1" ref="B43" ca="1">IFERROR(INDEX(design,SMALL(IF((colb=$F$6)*(ofdeprix=$B$13),ROW(colb)-1),ROW($A26))),"")</f>
        <v/>
      </c>
      <c r="C43" s="85"/>
      <c r="D43" s="85"/>
      <c r="E43" s="86"/>
      <c r="F43" s="29" t="str">
        <f t="array" aca="1" ref="F43" ca="1">IFERROR(INDEX(prix,SMALL(IF((colb=$F$6)*(ofdeprix=$B$13),ROW(colb)-1),ROW($A26))),"")</f>
        <v/>
      </c>
      <c r="G43" s="80" t="str">
        <f t="shared" ca="1" si="0"/>
        <v/>
      </c>
    </row>
    <row r="44" spans="1:7">
      <c r="A44" s="29" t="str">
        <f t="array" aca="1" ref="A44" ca="1">IFERROR(INDEX(quté,SMALL(IF((colb=$F$6)*(ofdeprix=$B$13),ROW(colb)-1),ROW($A27))),"")</f>
        <v/>
      </c>
      <c r="B44" s="84" t="str">
        <f t="array" aca="1" ref="B44" ca="1">IFERROR(INDEX(design,SMALL(IF((colb=$F$6)*(ofdeprix=$B$13),ROW(colb)-1),ROW($A27))),"")</f>
        <v/>
      </c>
      <c r="C44" s="85"/>
      <c r="D44" s="85"/>
      <c r="E44" s="86"/>
      <c r="F44" s="29" t="str">
        <f t="array" aca="1" ref="F44" ca="1">IFERROR(INDEX(prix,SMALL(IF((colb=$F$6)*(ofdeprix=$B$13),ROW(colb)-1),ROW($A27))),"")</f>
        <v/>
      </c>
      <c r="G44" s="80" t="str">
        <f t="shared" ca="1" si="0"/>
        <v/>
      </c>
    </row>
    <row r="45" spans="1:7">
      <c r="A45" s="29" t="str">
        <f t="array" aca="1" ref="A45" ca="1">IFERROR(INDEX(quté,SMALL(IF((colb=$F$6)*(ofdeprix=$B$13),ROW(colb)-1),ROW($A28))),"")</f>
        <v/>
      </c>
      <c r="B45" s="84" t="str">
        <f t="array" aca="1" ref="B45" ca="1">IFERROR(INDEX(design,SMALL(IF((colb=$F$6)*(ofdeprix=$B$13),ROW(colb)-1),ROW($A28))),"")</f>
        <v/>
      </c>
      <c r="C45" s="85"/>
      <c r="D45" s="85"/>
      <c r="E45" s="86"/>
      <c r="F45" s="29" t="str">
        <f t="array" aca="1" ref="F45" ca="1">IFERROR(INDEX(prix,SMALL(IF((colb=$F$6)*(ofdeprix=$B$13),ROW(colb)-1),ROW($A28))),"")</f>
        <v/>
      </c>
      <c r="G45" s="80" t="str">
        <f t="shared" ca="1" si="0"/>
        <v/>
      </c>
    </row>
    <row r="46" spans="1:7">
      <c r="A46" s="29" t="str">
        <f t="array" aca="1" ref="A46" ca="1">IFERROR(INDEX(quté,SMALL(IF((colb=$F$6)*(ofdeprix=$B$13),ROW(colb)-1),ROW($A29))),"")</f>
        <v/>
      </c>
      <c r="B46" s="84" t="str">
        <f t="array" aca="1" ref="B46" ca="1">IFERROR(INDEX(design,SMALL(IF((colb=$F$6)*(ofdeprix=$B$13),ROW(colb)-1),ROW($A29))),"")</f>
        <v/>
      </c>
      <c r="C46" s="85"/>
      <c r="D46" s="85"/>
      <c r="E46" s="86"/>
      <c r="F46" s="29" t="str">
        <f t="array" aca="1" ref="F46" ca="1">IFERROR(INDEX(prix,SMALL(IF((colb=$F$6)*(ofdeprix=$B$13),ROW(colb)-1),ROW($A29))),"")</f>
        <v/>
      </c>
      <c r="G46" s="80" t="str">
        <f t="shared" ca="1" si="0"/>
        <v/>
      </c>
    </row>
    <row r="47" spans="1:7">
      <c r="A47" s="29" t="str">
        <f t="array" aca="1" ref="A47" ca="1">IFERROR(INDEX(quté,SMALL(IF((colb=$F$6)*(ofdeprix=$B$13),ROW(colb)-1),ROW($A30))),"")</f>
        <v/>
      </c>
      <c r="B47" s="84" t="str">
        <f t="array" aca="1" ref="B47" ca="1">IFERROR(INDEX(design,SMALL(IF((colb=$F$6)*(ofdeprix=$B$13),ROW(colb)-1),ROW($A30))),"")</f>
        <v/>
      </c>
      <c r="C47" s="85"/>
      <c r="D47" s="85"/>
      <c r="E47" s="86"/>
      <c r="F47" s="29" t="str">
        <f t="array" aca="1" ref="F47" ca="1">IFERROR(INDEX(prix,SMALL(IF((colb=$F$6)*(ofdeprix=$B$13),ROW(colb)-1),ROW($A30))),"")</f>
        <v/>
      </c>
      <c r="G47" s="80" t="str">
        <f t="shared" ca="1" si="0"/>
        <v/>
      </c>
    </row>
    <row r="48" spans="1:7">
      <c r="A48" s="29" t="str">
        <f t="array" aca="1" ref="A48" ca="1">IFERROR(INDEX(quté,SMALL(IF((colb=$F$6)*(ofdeprix=$B$13),ROW(colb)-1),ROW($A31))),"")</f>
        <v/>
      </c>
      <c r="B48" s="84" t="str">
        <f t="array" aca="1" ref="B48" ca="1">IFERROR(INDEX(design,SMALL(IF((colb=$F$6)*(ofdeprix=$B$13),ROW(colb)-1),ROW($A31))),"")</f>
        <v/>
      </c>
      <c r="C48" s="85"/>
      <c r="D48" s="85"/>
      <c r="E48" s="86"/>
      <c r="F48" s="29" t="str">
        <f t="array" aca="1" ref="F48" ca="1">IFERROR(INDEX(prix,SMALL(IF((colb=$F$6)*(ofdeprix=$B$13),ROW(colb)-1),ROW($A31))),"")</f>
        <v/>
      </c>
      <c r="G48" s="80" t="str">
        <f t="shared" ca="1" si="0"/>
        <v/>
      </c>
    </row>
    <row r="49" spans="1:7">
      <c r="A49" s="29" t="str">
        <f t="array" aca="1" ref="A49" ca="1">IFERROR(INDEX(quté,SMALL(IF((colb=$F$6)*(ofdeprix=$B$13),ROW(colb)-1),ROW($A32))),"")</f>
        <v/>
      </c>
      <c r="B49" s="84" t="str">
        <f t="array" aca="1" ref="B49" ca="1">IFERROR(INDEX(design,SMALL(IF((colb=$F$6)*(ofdeprix=$B$13),ROW(colb)-1),ROW($A32))),"")</f>
        <v/>
      </c>
      <c r="C49" s="85"/>
      <c r="D49" s="85"/>
      <c r="E49" s="86"/>
      <c r="F49" s="29" t="str">
        <f t="array" aca="1" ref="F49" ca="1">IFERROR(INDEX(prix,SMALL(IF((colb=$F$6)*(ofdeprix=$B$13),ROW(colb)-1),ROW($A32))),"")</f>
        <v/>
      </c>
      <c r="G49" s="80" t="str">
        <f t="shared" ca="1" si="0"/>
        <v/>
      </c>
    </row>
    <row r="50" spans="1:7">
      <c r="A50" s="29" t="str">
        <f t="array" aca="1" ref="A50" ca="1">IFERROR(INDEX(quté,SMALL(IF((colb=$F$6)*(ofdeprix=$B$13),ROW(colb)-1),ROW($A33))),"")</f>
        <v/>
      </c>
      <c r="B50" s="84" t="str">
        <f t="array" aca="1" ref="B50" ca="1">IFERROR(INDEX(design,SMALL(IF((colb=$F$6)*(ofdeprix=$B$13),ROW(colb)-1),ROW($A33))),"")</f>
        <v/>
      </c>
      <c r="C50" s="85"/>
      <c r="D50" s="85"/>
      <c r="E50" s="86"/>
      <c r="F50" s="29" t="str">
        <f t="array" aca="1" ref="F50" ca="1">IFERROR(INDEX(prix,SMALL(IF((colb=$F$6)*(ofdeprix=$B$13),ROW(colb)-1),ROW($A33))),"")</f>
        <v/>
      </c>
      <c r="G50" s="80" t="str">
        <f t="shared" ca="1" si="0"/>
        <v/>
      </c>
    </row>
    <row r="51" spans="1:7">
      <c r="A51" s="29" t="str">
        <f t="array" aca="1" ref="A51" ca="1">IFERROR(INDEX(quté,SMALL(IF(colb=$F$6,ROW(colb)-1),ROW($A34))),"")</f>
        <v/>
      </c>
      <c r="B51" s="81" t="str">
        <f t="array" aca="1" ref="B51" ca="1">IFERROR(INDEX(design,SMALL(IF(colb=$F$6,ROW(colb)-1),ROW($A34))),"")</f>
        <v/>
      </c>
      <c r="C51" s="82"/>
      <c r="D51" s="82"/>
      <c r="E51" s="83"/>
      <c r="F51" s="29" t="str">
        <f t="array" aca="1" ref="F51" ca="1">IFERROR(INDEX(prix,SMALL(IF((colb=$F$6)*(ofdeprix=$B$13),ROW(colb)-1),ROW($A34))),"")</f>
        <v/>
      </c>
      <c r="G51" s="80" t="str">
        <f t="shared" ca="1" si="0"/>
        <v/>
      </c>
    </row>
    <row r="52" spans="1:7">
      <c r="C52" s="21" t="s">
        <v>36</v>
      </c>
      <c r="D52" s="21" t="s">
        <v>38</v>
      </c>
      <c r="E52" s="21" t="s">
        <v>37</v>
      </c>
      <c r="F52" s="47" t="s">
        <v>35</v>
      </c>
      <c r="G52" s="47"/>
    </row>
    <row r="53" spans="1:7">
      <c r="C53" s="38">
        <f ca="1">SUM(G18:G51)</f>
        <v>158</v>
      </c>
      <c r="D53" s="17"/>
      <c r="E53" s="38">
        <f ca="1">C53*D53</f>
        <v>0</v>
      </c>
      <c r="F53" s="48">
        <f ca="1">C53+E53</f>
        <v>158</v>
      </c>
      <c r="G53" s="49"/>
    </row>
    <row r="55" spans="1:7">
      <c r="D55" s="39" t="s">
        <v>39</v>
      </c>
      <c r="E55" s="39"/>
      <c r="F55" s="40"/>
      <c r="G55" s="40"/>
    </row>
    <row r="56" spans="1:7">
      <c r="D56" s="39" t="s">
        <v>40</v>
      </c>
      <c r="E56" s="39"/>
      <c r="F56" s="40"/>
      <c r="G56" s="40"/>
    </row>
    <row r="57" spans="1:7">
      <c r="D57" s="39" t="s">
        <v>41</v>
      </c>
      <c r="E57" s="39"/>
      <c r="F57" s="40"/>
      <c r="G57" s="40"/>
    </row>
  </sheetData>
  <mergeCells count="57">
    <mergeCell ref="A2:C2"/>
    <mergeCell ref="F2:H2"/>
    <mergeCell ref="A3:C3"/>
    <mergeCell ref="F3:H3"/>
    <mergeCell ref="A4:C4"/>
    <mergeCell ref="F4:H4"/>
    <mergeCell ref="A5:C5"/>
    <mergeCell ref="A6:D6"/>
    <mergeCell ref="A7:C7"/>
    <mergeCell ref="A8:C8"/>
    <mergeCell ref="A12:B12"/>
    <mergeCell ref="C12:D12"/>
    <mergeCell ref="B24:E24"/>
    <mergeCell ref="E12:F12"/>
    <mergeCell ref="C13:D13"/>
    <mergeCell ref="E13:F13"/>
    <mergeCell ref="B17:E17"/>
    <mergeCell ref="B18:E18"/>
    <mergeCell ref="B19:E19"/>
    <mergeCell ref="B20:E20"/>
    <mergeCell ref="B21:E21"/>
    <mergeCell ref="B22:E22"/>
    <mergeCell ref="B23:E23"/>
    <mergeCell ref="B36:E36"/>
    <mergeCell ref="B25:E25"/>
    <mergeCell ref="B26:E26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48:E48"/>
    <mergeCell ref="B37:E37"/>
    <mergeCell ref="B38:E38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D56:E56"/>
    <mergeCell ref="F56:G56"/>
    <mergeCell ref="D57:E57"/>
    <mergeCell ref="F57:G57"/>
    <mergeCell ref="B49:E49"/>
    <mergeCell ref="B50:E50"/>
    <mergeCell ref="F52:G52"/>
    <mergeCell ref="D55:E55"/>
    <mergeCell ref="F55:G55"/>
    <mergeCell ref="F53:G53"/>
  </mergeCells>
  <phoneticPr fontId="3" type="noConversion"/>
  <dataValidations count="2">
    <dataValidation type="list" allowBlank="1" showInputMessage="1" showErrorMessage="1" sqref="B13">
      <formula1>liste1</formula1>
    </dataValidation>
    <dataValidation type="list" allowBlank="1" showInputMessage="1" showErrorMessage="1" sqref="F6">
      <formula1>OFFSET(dept,MATCH($B$13,liste1,0)-1,,,OFFSET(dept,MATCH($B$13,liste1,0)-1,-2,))</formula1>
    </dataValidation>
  </dataValidations>
  <pageMargins left="0.25" right="0.25" top="0.51388888888888884" bottom="0.75" header="0.3" footer="0.3"/>
  <pageSetup paperSize="9" scale="59"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Tableau!$A$2:$A$59</xm:f>
          </x14:formula1>
          <xm:sqref>A13:B13</xm:sqref>
        </x14:dataValidation>
        <x14:dataValidation type="list" allowBlank="1" showInputMessage="1" showErrorMessage="1">
          <x14:formula1>
            <xm:f>Tableau!$R$2:$R$7</xm:f>
          </x14:formula1>
          <xm:sqref>E13:F13</xm:sqref>
        </x14:dataValidation>
        <x14:dataValidation type="list" allowBlank="1" showInputMessage="1" showErrorMessage="1">
          <x14:formula1>
            <xm:f>Tableau!$R$12:$R$13</xm:f>
          </x14:formula1>
          <xm:sqref>D53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rgb="FFFF0000"/>
    <pageSetUpPr fitToPage="1"/>
  </sheetPr>
  <dimension ref="A1:H57"/>
  <sheetViews>
    <sheetView topLeftCell="A20" zoomScalePageLayoutView="95" workbookViewId="0">
      <selection activeCell="I37" sqref="I37"/>
    </sheetView>
  </sheetViews>
  <sheetFormatPr baseColWidth="10" defaultColWidth="10.81640625" defaultRowHeight="12.5" outlineLevelRow="1"/>
  <cols>
    <col min="1" max="1" width="10.81640625" style="12"/>
    <col min="2" max="2" width="14.6328125" style="12" bestFit="1" customWidth="1"/>
    <col min="3" max="3" width="10.81640625" style="12"/>
    <col min="4" max="4" width="14.6328125" style="12" bestFit="1" customWidth="1"/>
    <col min="5" max="16384" width="10.81640625" style="12"/>
  </cols>
  <sheetData>
    <row r="1" spans="1:8" ht="110" customHeight="1"/>
    <row r="2" spans="1:8" ht="13">
      <c r="A2" s="59" t="s">
        <v>78</v>
      </c>
      <c r="B2" s="59"/>
      <c r="C2" s="59"/>
      <c r="D2" s="18"/>
      <c r="F2" s="61" t="s">
        <v>22</v>
      </c>
      <c r="G2" s="61"/>
      <c r="H2" s="61"/>
    </row>
    <row r="3" spans="1:8" ht="13">
      <c r="A3" s="59" t="s">
        <v>79</v>
      </c>
      <c r="B3" s="59"/>
      <c r="C3" s="59"/>
      <c r="D3" s="18"/>
      <c r="F3" s="61" t="s">
        <v>23</v>
      </c>
      <c r="G3" s="61"/>
      <c r="H3" s="61"/>
    </row>
    <row r="4" spans="1:8" ht="13">
      <c r="A4" s="59" t="s">
        <v>80</v>
      </c>
      <c r="B4" s="59"/>
      <c r="C4" s="59"/>
      <c r="D4" s="18"/>
      <c r="F4" s="61" t="s">
        <v>24</v>
      </c>
      <c r="G4" s="61"/>
      <c r="H4" s="61"/>
    </row>
    <row r="5" spans="1:8">
      <c r="A5" s="59" t="s">
        <v>81</v>
      </c>
      <c r="B5" s="59"/>
      <c r="C5" s="59"/>
      <c r="D5" s="18"/>
      <c r="E5" s="18"/>
      <c r="F5" s="18"/>
      <c r="G5" s="18"/>
    </row>
    <row r="6" spans="1:8">
      <c r="A6" s="59" t="s">
        <v>82</v>
      </c>
      <c r="B6" s="59"/>
      <c r="C6" s="59"/>
      <c r="D6" s="59"/>
      <c r="E6" s="19"/>
      <c r="F6" s="22" t="str">
        <f>VLOOKUP($A$13,Tableau!$A$2:$L$10,2,FALSE)</f>
        <v>Entreprise 1</v>
      </c>
      <c r="G6" s="22"/>
      <c r="H6" s="22"/>
    </row>
    <row r="7" spans="1:8">
      <c r="A7" s="60" t="s">
        <v>83</v>
      </c>
      <c r="B7" s="60"/>
      <c r="C7" s="60"/>
      <c r="D7" s="19"/>
      <c r="E7" s="19"/>
      <c r="F7" s="22" t="str">
        <f>VLOOKUP($A$13,Tableau!$A$2:$L$10,3,FALSE)</f>
        <v>Adresse 1</v>
      </c>
      <c r="G7" s="22"/>
      <c r="H7" s="22"/>
    </row>
    <row r="8" spans="1:8">
      <c r="A8" s="59" t="s">
        <v>84</v>
      </c>
      <c r="B8" s="59"/>
      <c r="C8" s="59"/>
      <c r="D8" s="18"/>
      <c r="E8" s="19"/>
      <c r="F8" s="33">
        <f>VLOOKUP($A$13,Tableau!$A$2:$L$10,4,FALSE)</f>
        <v>1000</v>
      </c>
      <c r="G8" s="22" t="str">
        <f>VLOOKUP($A$13,Tableau!$A$2:$L$10,5,FALSE)</f>
        <v>Ville 1</v>
      </c>
      <c r="H8" s="22"/>
    </row>
    <row r="12" spans="1:8" ht="13">
      <c r="A12" s="53" t="s">
        <v>32</v>
      </c>
      <c r="B12" s="53"/>
      <c r="C12" s="53" t="s">
        <v>25</v>
      </c>
      <c r="D12" s="53"/>
      <c r="E12" s="53" t="s">
        <v>26</v>
      </c>
      <c r="F12" s="53"/>
    </row>
    <row r="13" spans="1:8">
      <c r="A13" s="54">
        <v>1</v>
      </c>
      <c r="B13" s="54"/>
      <c r="C13" s="40"/>
      <c r="D13" s="40"/>
      <c r="E13" s="40"/>
      <c r="F13" s="40"/>
    </row>
    <row r="15" spans="1:8">
      <c r="B15" s="13" t="s">
        <v>12</v>
      </c>
      <c r="C15" s="12">
        <v>1</v>
      </c>
      <c r="E15" s="13" t="s">
        <v>9</v>
      </c>
      <c r="F15" s="14">
        <f ca="1">TODAY()</f>
        <v>42694</v>
      </c>
    </row>
    <row r="17" spans="1:7" ht="25">
      <c r="A17" s="10" t="s">
        <v>10</v>
      </c>
      <c r="B17" s="55" t="s">
        <v>4</v>
      </c>
      <c r="C17" s="56"/>
      <c r="D17" s="56"/>
      <c r="E17" s="57"/>
      <c r="F17" s="11" t="s">
        <v>33</v>
      </c>
      <c r="G17" s="11" t="s">
        <v>34</v>
      </c>
    </row>
    <row r="18" spans="1:7" ht="10" customHeight="1" outlineLevel="1">
      <c r="A18" s="15"/>
      <c r="B18" s="58"/>
      <c r="C18" s="58"/>
      <c r="D18" s="58"/>
      <c r="E18" s="58"/>
      <c r="F18" s="36"/>
      <c r="G18" s="36"/>
    </row>
    <row r="19" spans="1:7" ht="10" customHeight="1">
      <c r="A19" s="20"/>
      <c r="B19" s="50"/>
      <c r="C19" s="51"/>
      <c r="D19" s="51"/>
      <c r="E19" s="52"/>
      <c r="F19" s="37"/>
      <c r="G19" s="37"/>
    </row>
    <row r="20" spans="1:7" ht="10" customHeight="1">
      <c r="A20" s="20"/>
      <c r="B20" s="50"/>
      <c r="C20" s="51"/>
      <c r="D20" s="51"/>
      <c r="E20" s="52"/>
      <c r="F20" s="37"/>
      <c r="G20" s="37"/>
    </row>
    <row r="21" spans="1:7" ht="10" customHeight="1">
      <c r="A21" s="20"/>
      <c r="B21" s="50"/>
      <c r="C21" s="51"/>
      <c r="D21" s="51"/>
      <c r="E21" s="52"/>
      <c r="F21" s="37"/>
      <c r="G21" s="37"/>
    </row>
    <row r="22" spans="1:7" ht="10" customHeight="1">
      <c r="A22" s="20"/>
      <c r="B22" s="50"/>
      <c r="C22" s="51"/>
      <c r="D22" s="51"/>
      <c r="E22" s="52"/>
      <c r="F22" s="37"/>
      <c r="G22" s="37"/>
    </row>
    <row r="23" spans="1:7" ht="10" customHeight="1">
      <c r="A23" s="20"/>
      <c r="B23" s="50"/>
      <c r="C23" s="51"/>
      <c r="D23" s="51"/>
      <c r="E23" s="52"/>
      <c r="F23" s="37"/>
      <c r="G23" s="37"/>
    </row>
    <row r="24" spans="1:7" ht="10" customHeight="1">
      <c r="A24" s="20"/>
      <c r="B24" s="50"/>
      <c r="C24" s="51"/>
      <c r="D24" s="51"/>
      <c r="E24" s="52"/>
      <c r="F24" s="37"/>
      <c r="G24" s="37"/>
    </row>
    <row r="25" spans="1:7" ht="10" customHeight="1">
      <c r="A25" s="20"/>
      <c r="B25" s="50"/>
      <c r="C25" s="51"/>
      <c r="D25" s="51"/>
      <c r="E25" s="52"/>
      <c r="F25" s="37"/>
      <c r="G25" s="37"/>
    </row>
    <row r="26" spans="1:7" ht="10" customHeight="1">
      <c r="A26" s="20"/>
      <c r="B26" s="50"/>
      <c r="C26" s="51"/>
      <c r="D26" s="51"/>
      <c r="E26" s="52"/>
      <c r="F26" s="37"/>
      <c r="G26" s="37"/>
    </row>
    <row r="27" spans="1:7" ht="10" customHeight="1">
      <c r="A27" s="20"/>
      <c r="B27" s="50"/>
      <c r="C27" s="51"/>
      <c r="D27" s="51"/>
      <c r="E27" s="52"/>
      <c r="F27" s="37"/>
      <c r="G27" s="37"/>
    </row>
    <row r="28" spans="1:7" ht="10" customHeight="1">
      <c r="A28" s="20"/>
      <c r="B28" s="50"/>
      <c r="C28" s="51"/>
      <c r="D28" s="51"/>
      <c r="E28" s="52"/>
      <c r="F28" s="37"/>
      <c r="G28" s="37"/>
    </row>
    <row r="29" spans="1:7" ht="10" customHeight="1">
      <c r="A29" s="20"/>
      <c r="B29" s="50"/>
      <c r="C29" s="51"/>
      <c r="D29" s="51"/>
      <c r="E29" s="52"/>
      <c r="F29" s="37"/>
      <c r="G29" s="37"/>
    </row>
    <row r="30" spans="1:7" ht="10" customHeight="1">
      <c r="A30" s="20"/>
      <c r="B30" s="50"/>
      <c r="C30" s="51"/>
      <c r="D30" s="51"/>
      <c r="E30" s="52"/>
      <c r="F30" s="37"/>
      <c r="G30" s="37"/>
    </row>
    <row r="31" spans="1:7" ht="10" customHeight="1">
      <c r="A31" s="20"/>
      <c r="B31" s="50"/>
      <c r="C31" s="51"/>
      <c r="D31" s="51"/>
      <c r="E31" s="52"/>
      <c r="F31" s="37"/>
      <c r="G31" s="37"/>
    </row>
    <row r="32" spans="1:7" ht="10" customHeight="1">
      <c r="A32" s="20"/>
      <c r="B32" s="50"/>
      <c r="C32" s="51"/>
      <c r="D32" s="51"/>
      <c r="E32" s="52"/>
      <c r="F32" s="37"/>
      <c r="G32" s="37"/>
    </row>
    <row r="33" spans="1:7" ht="10" customHeight="1">
      <c r="A33" s="20"/>
      <c r="B33" s="50"/>
      <c r="C33" s="51"/>
      <c r="D33" s="51"/>
      <c r="E33" s="52"/>
      <c r="F33" s="37"/>
      <c r="G33" s="37"/>
    </row>
    <row r="34" spans="1:7" ht="10" customHeight="1">
      <c r="A34" s="16"/>
      <c r="B34" s="41"/>
      <c r="C34" s="42"/>
      <c r="D34" s="42"/>
      <c r="E34" s="43"/>
      <c r="F34" s="36"/>
      <c r="G34" s="36"/>
    </row>
    <row r="35" spans="1:7" ht="10" customHeight="1">
      <c r="A35" s="16"/>
      <c r="B35" s="41"/>
      <c r="C35" s="42"/>
      <c r="D35" s="42"/>
      <c r="E35" s="43"/>
      <c r="F35" s="36"/>
      <c r="G35" s="36"/>
    </row>
    <row r="36" spans="1:7" ht="10" customHeight="1">
      <c r="A36" s="16"/>
      <c r="B36" s="41"/>
      <c r="C36" s="42"/>
      <c r="D36" s="42"/>
      <c r="E36" s="43"/>
      <c r="F36" s="36"/>
      <c r="G36" s="36"/>
    </row>
    <row r="37" spans="1:7" ht="10" customHeight="1">
      <c r="A37" s="16"/>
      <c r="B37" s="41"/>
      <c r="C37" s="42"/>
      <c r="D37" s="42"/>
      <c r="E37" s="43"/>
      <c r="F37" s="36"/>
      <c r="G37" s="36"/>
    </row>
    <row r="38" spans="1:7" ht="10" customHeight="1">
      <c r="A38" s="16"/>
      <c r="B38" s="41"/>
      <c r="C38" s="42"/>
      <c r="D38" s="42"/>
      <c r="E38" s="43"/>
      <c r="F38" s="36"/>
      <c r="G38" s="36"/>
    </row>
    <row r="39" spans="1:7" ht="10" customHeight="1">
      <c r="A39" s="16"/>
      <c r="B39" s="41"/>
      <c r="C39" s="42"/>
      <c r="D39" s="42"/>
      <c r="E39" s="43"/>
      <c r="F39" s="36"/>
      <c r="G39" s="36"/>
    </row>
    <row r="40" spans="1:7" ht="10" customHeight="1">
      <c r="A40" s="16"/>
      <c r="B40" s="41"/>
      <c r="C40" s="42"/>
      <c r="D40" s="42"/>
      <c r="E40" s="43"/>
      <c r="F40" s="36"/>
      <c r="G40" s="36"/>
    </row>
    <row r="41" spans="1:7" ht="10" customHeight="1">
      <c r="A41" s="16"/>
      <c r="B41" s="41"/>
      <c r="C41" s="42"/>
      <c r="D41" s="42"/>
      <c r="E41" s="43"/>
      <c r="F41" s="36"/>
      <c r="G41" s="36"/>
    </row>
    <row r="42" spans="1:7" ht="10" customHeight="1">
      <c r="A42" s="16"/>
      <c r="B42" s="41"/>
      <c r="C42" s="42"/>
      <c r="D42" s="42"/>
      <c r="E42" s="43"/>
      <c r="F42" s="36"/>
      <c r="G42" s="36"/>
    </row>
    <row r="43" spans="1:7" ht="10" customHeight="1">
      <c r="A43" s="16"/>
      <c r="B43" s="41"/>
      <c r="C43" s="42"/>
      <c r="D43" s="42"/>
      <c r="E43" s="43"/>
      <c r="F43" s="36"/>
      <c r="G43" s="36"/>
    </row>
    <row r="44" spans="1:7" ht="10" customHeight="1">
      <c r="A44" s="16"/>
      <c r="B44" s="41"/>
      <c r="C44" s="42"/>
      <c r="D44" s="42"/>
      <c r="E44" s="43"/>
      <c r="F44" s="36"/>
      <c r="G44" s="36"/>
    </row>
    <row r="45" spans="1:7" ht="10" customHeight="1">
      <c r="A45" s="16"/>
      <c r="B45" s="41"/>
      <c r="C45" s="42"/>
      <c r="D45" s="42"/>
      <c r="E45" s="43"/>
      <c r="F45" s="36"/>
      <c r="G45" s="36"/>
    </row>
    <row r="46" spans="1:7" ht="10" customHeight="1">
      <c r="A46" s="16"/>
      <c r="B46" s="41"/>
      <c r="C46" s="42"/>
      <c r="D46" s="42"/>
      <c r="E46" s="43"/>
      <c r="F46" s="36"/>
      <c r="G46" s="36"/>
    </row>
    <row r="47" spans="1:7" ht="10" customHeight="1">
      <c r="A47" s="16"/>
      <c r="B47" s="41"/>
      <c r="C47" s="42"/>
      <c r="D47" s="42"/>
      <c r="E47" s="43"/>
      <c r="F47" s="36"/>
      <c r="G47" s="36"/>
    </row>
    <row r="48" spans="1:7" ht="10" customHeight="1">
      <c r="A48" s="16"/>
      <c r="B48" s="41"/>
      <c r="C48" s="42"/>
      <c r="D48" s="42"/>
      <c r="E48" s="43"/>
      <c r="F48" s="36"/>
      <c r="G48" s="36"/>
    </row>
    <row r="49" spans="1:7" ht="10" customHeight="1">
      <c r="A49" s="16"/>
      <c r="B49" s="41"/>
      <c r="C49" s="42"/>
      <c r="D49" s="42"/>
      <c r="E49" s="43"/>
      <c r="F49" s="36"/>
      <c r="G49" s="36"/>
    </row>
    <row r="50" spans="1:7" ht="10" customHeight="1">
      <c r="A50" s="16"/>
      <c r="B50" s="41"/>
      <c r="C50" s="42"/>
      <c r="D50" s="42"/>
      <c r="E50" s="43"/>
      <c r="F50" s="36"/>
      <c r="G50" s="36"/>
    </row>
    <row r="51" spans="1:7" ht="10" customHeight="1">
      <c r="A51" s="17"/>
      <c r="B51" s="44"/>
      <c r="C51" s="45"/>
      <c r="D51" s="45"/>
      <c r="E51" s="46"/>
      <c r="F51" s="38"/>
      <c r="G51" s="38"/>
    </row>
    <row r="52" spans="1:7">
      <c r="C52" s="21" t="s">
        <v>36</v>
      </c>
      <c r="D52" s="21" t="s">
        <v>38</v>
      </c>
      <c r="E52" s="21" t="s">
        <v>37</v>
      </c>
      <c r="F52" s="47" t="s">
        <v>35</v>
      </c>
      <c r="G52" s="47"/>
    </row>
    <row r="53" spans="1:7">
      <c r="C53" s="38">
        <f>SUM(G18:G51)</f>
        <v>0</v>
      </c>
      <c r="D53" s="17"/>
      <c r="E53" s="38">
        <f>C53*D53</f>
        <v>0</v>
      </c>
      <c r="F53" s="48">
        <f>C53+E53</f>
        <v>0</v>
      </c>
      <c r="G53" s="49"/>
    </row>
    <row r="55" spans="1:7">
      <c r="D55" s="39" t="s">
        <v>39</v>
      </c>
      <c r="E55" s="39"/>
      <c r="F55" s="40"/>
      <c r="G55" s="40"/>
    </row>
    <row r="56" spans="1:7">
      <c r="D56" s="39" t="s">
        <v>40</v>
      </c>
      <c r="E56" s="39"/>
      <c r="F56" s="40"/>
      <c r="G56" s="40"/>
    </row>
    <row r="57" spans="1:7">
      <c r="D57" s="39" t="s">
        <v>41</v>
      </c>
      <c r="E57" s="39"/>
      <c r="F57" s="40"/>
      <c r="G57" s="40"/>
    </row>
  </sheetData>
  <mergeCells count="59">
    <mergeCell ref="E13:F13"/>
    <mergeCell ref="B18:E18"/>
    <mergeCell ref="A4:C4"/>
    <mergeCell ref="A7:C7"/>
    <mergeCell ref="A8:C8"/>
    <mergeCell ref="A5:C5"/>
    <mergeCell ref="B17:E17"/>
    <mergeCell ref="A12:B12"/>
    <mergeCell ref="C12:D12"/>
    <mergeCell ref="E12:F12"/>
    <mergeCell ref="A13:B13"/>
    <mergeCell ref="C13:D13"/>
    <mergeCell ref="F2:H2"/>
    <mergeCell ref="F3:H3"/>
    <mergeCell ref="F4:H4"/>
    <mergeCell ref="A3:C3"/>
    <mergeCell ref="A2:C2"/>
    <mergeCell ref="B19:E19"/>
    <mergeCell ref="B20:E20"/>
    <mergeCell ref="B21:E21"/>
    <mergeCell ref="B22:E22"/>
    <mergeCell ref="B23:E23"/>
    <mergeCell ref="B24:E24"/>
    <mergeCell ref="B25:E25"/>
    <mergeCell ref="B26:E26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F55:G55"/>
    <mergeCell ref="B38:E38"/>
    <mergeCell ref="B39:E39"/>
    <mergeCell ref="B40:E40"/>
    <mergeCell ref="B41:E41"/>
    <mergeCell ref="B42:E42"/>
    <mergeCell ref="F53:G53"/>
    <mergeCell ref="F56:G56"/>
    <mergeCell ref="F57:G57"/>
    <mergeCell ref="A6:D6"/>
    <mergeCell ref="D55:E55"/>
    <mergeCell ref="D56:E56"/>
    <mergeCell ref="D57:E57"/>
    <mergeCell ref="B48:E48"/>
    <mergeCell ref="B49:E49"/>
    <mergeCell ref="B50:E50"/>
    <mergeCell ref="B51:E51"/>
    <mergeCell ref="F52:G52"/>
    <mergeCell ref="B43:E43"/>
    <mergeCell ref="B44:E44"/>
    <mergeCell ref="B45:E45"/>
    <mergeCell ref="B46:E46"/>
    <mergeCell ref="B47:E47"/>
  </mergeCells>
  <phoneticPr fontId="3" type="noConversion"/>
  <pageMargins left="0.25" right="0.25" top="0.75" bottom="0.75" header="0.3" footer="0.3"/>
  <pageSetup paperSize="9" scale="97"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Tableau!$A$2:$A$59</xm:f>
          </x14:formula1>
          <xm:sqref>A13:B13</xm:sqref>
        </x14:dataValidation>
        <x14:dataValidation type="list" allowBlank="1" showInputMessage="1" showErrorMessage="1">
          <x14:formula1>
            <xm:f>Tableau!$R$2:$R$7</xm:f>
          </x14:formula1>
          <xm:sqref>E13:F13</xm:sqref>
        </x14:dataValidation>
        <x14:dataValidation type="list" allowBlank="1" showInputMessage="1" showErrorMessage="1">
          <x14:formula1>
            <xm:f>Tableau!$R$12:$R$13</xm:f>
          </x14:formula1>
          <xm:sqref>D53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theme="1"/>
    <pageSetUpPr fitToPage="1"/>
  </sheetPr>
  <dimension ref="A1:J5"/>
  <sheetViews>
    <sheetView zoomScalePageLayoutView="75" workbookViewId="0">
      <selection activeCell="H16" sqref="H16"/>
    </sheetView>
  </sheetViews>
  <sheetFormatPr baseColWidth="10" defaultRowHeight="12.5"/>
  <cols>
    <col min="1" max="1" width="18.36328125" bestFit="1" customWidth="1"/>
    <col min="2" max="2" width="30.81640625" customWidth="1"/>
    <col min="3" max="3" width="15.6328125" bestFit="1" customWidth="1"/>
    <col min="4" max="4" width="11" customWidth="1"/>
    <col min="5" max="5" width="20.36328125" bestFit="1" customWidth="1"/>
    <col min="6" max="6" width="22.36328125" bestFit="1" customWidth="1"/>
    <col min="7" max="7" width="20.6328125" bestFit="1" customWidth="1"/>
    <col min="8" max="8" width="22.81640625" bestFit="1" customWidth="1"/>
    <col min="9" max="9" width="30.1796875" bestFit="1" customWidth="1"/>
    <col min="10" max="10" width="19.1796875" bestFit="1" customWidth="1"/>
  </cols>
  <sheetData>
    <row r="1" spans="1:10" s="3" customFormat="1">
      <c r="A1" s="7" t="s">
        <v>15</v>
      </c>
      <c r="B1" s="7" t="s">
        <v>13</v>
      </c>
      <c r="C1" s="24" t="s">
        <v>14</v>
      </c>
      <c r="D1" s="7" t="s">
        <v>2</v>
      </c>
      <c r="E1" s="7" t="s">
        <v>16</v>
      </c>
      <c r="F1" s="7" t="s">
        <v>17</v>
      </c>
      <c r="G1" s="7" t="s">
        <v>18</v>
      </c>
      <c r="H1" s="26" t="s">
        <v>19</v>
      </c>
      <c r="I1" s="7" t="s">
        <v>20</v>
      </c>
      <c r="J1" s="27" t="s">
        <v>21</v>
      </c>
    </row>
    <row r="2" spans="1:10">
      <c r="A2" s="7" t="s">
        <v>48</v>
      </c>
      <c r="B2" s="7" t="s">
        <v>51</v>
      </c>
      <c r="C2" s="24">
        <v>1000</v>
      </c>
      <c r="D2" s="7" t="s">
        <v>52</v>
      </c>
      <c r="E2" s="7" t="s">
        <v>53</v>
      </c>
      <c r="F2" s="7" t="s">
        <v>54</v>
      </c>
      <c r="G2" s="7" t="s">
        <v>55</v>
      </c>
      <c r="H2" s="27" t="s">
        <v>56</v>
      </c>
      <c r="I2" s="27" t="s">
        <v>57</v>
      </c>
      <c r="J2" s="27" t="s">
        <v>57</v>
      </c>
    </row>
    <row r="3" spans="1:10">
      <c r="A3" s="23" t="s">
        <v>49</v>
      </c>
      <c r="B3" s="7" t="s">
        <v>70</v>
      </c>
      <c r="C3" s="25">
        <v>2000</v>
      </c>
      <c r="D3" s="7" t="s">
        <v>58</v>
      </c>
      <c r="E3" s="7" t="s">
        <v>60</v>
      </c>
      <c r="F3" s="7" t="s">
        <v>62</v>
      </c>
      <c r="G3" s="7" t="s">
        <v>64</v>
      </c>
      <c r="H3" s="27" t="s">
        <v>66</v>
      </c>
      <c r="I3" s="27" t="s">
        <v>68</v>
      </c>
      <c r="J3" s="27" t="s">
        <v>68</v>
      </c>
    </row>
    <row r="4" spans="1:10">
      <c r="A4" s="23" t="s">
        <v>50</v>
      </c>
      <c r="B4" s="7" t="s">
        <v>71</v>
      </c>
      <c r="C4" s="25">
        <v>3000</v>
      </c>
      <c r="D4" s="7" t="s">
        <v>59</v>
      </c>
      <c r="E4" s="7" t="s">
        <v>61</v>
      </c>
      <c r="F4" s="7" t="s">
        <v>63</v>
      </c>
      <c r="G4" s="7" t="s">
        <v>65</v>
      </c>
      <c r="H4" s="27" t="s">
        <v>67</v>
      </c>
      <c r="I4" s="27" t="s">
        <v>69</v>
      </c>
      <c r="J4" s="27" t="s">
        <v>69</v>
      </c>
    </row>
    <row r="5" spans="1:10">
      <c r="A5" s="30" t="s">
        <v>88</v>
      </c>
      <c r="B5" s="7" t="s">
        <v>89</v>
      </c>
      <c r="C5" s="25">
        <v>3000</v>
      </c>
      <c r="D5" s="7" t="s">
        <v>90</v>
      </c>
      <c r="E5" s="7" t="s">
        <v>91</v>
      </c>
      <c r="F5" s="7" t="s">
        <v>92</v>
      </c>
      <c r="G5" s="7" t="s">
        <v>93</v>
      </c>
      <c r="H5" s="27" t="s">
        <v>94</v>
      </c>
      <c r="I5" s="27"/>
      <c r="J5" s="27"/>
    </row>
  </sheetData>
  <phoneticPr fontId="3" type="noConversion"/>
  <pageMargins left="0.25" right="0.25" top="0.75" bottom="0.75" header="0.3" footer="0.3"/>
  <pageSetup paperSize="9" scale="47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19"/>
  <sheetViews>
    <sheetView workbookViewId="0">
      <selection activeCell="C2" sqref="C2:N19"/>
    </sheetView>
  </sheetViews>
  <sheetFormatPr baseColWidth="10" defaultRowHeight="12.5"/>
  <sheetData>
    <row r="1" spans="1:14">
      <c r="A1" t="s">
        <v>86</v>
      </c>
    </row>
    <row r="2" spans="1:14">
      <c r="A2">
        <f ca="1">SUMPRODUCT(1/COUNTIF(C2:N2,C2:N2))-1</f>
        <v>2.0000000000000009</v>
      </c>
      <c r="B2" s="79">
        <f t="array" aca="1" ref="B2" ca="1">OFFSET(Tableau!A$1,MATCH(0,COUNTIF(param!B$1:B1,ofdeprix),0),)</f>
        <v>1</v>
      </c>
      <c r="C2" s="79" t="str">
        <f t="array" aca="1" ref="C2" ca="1">IFERROR(INDEX(colb,SMALL(IF(FREQUENCY(IF(ofdeprix=$B2,MATCH(colb,colb,0),""),ROW(colb)-1)&gt;0,(ROW(colb)-1),""),COLUMN(A:A))),"")</f>
        <v>Entreprise 1</v>
      </c>
      <c r="D2" s="79" t="str">
        <f t="array" aca="1" ref="D2" ca="1">IFERROR(INDEX(colb,SMALL(IF(FREQUENCY(IF(ofdeprix=$B2,MATCH(colb,colb,0),""),ROW(colb)-1)&gt;0,(ROW(colb)-1),""),COLUMN(B:B))),"")</f>
        <v>Entreprise 44</v>
      </c>
      <c r="E2" s="79" t="str">
        <f t="array" aca="1" ref="E2" ca="1">IFERROR(INDEX(colb,SMALL(IF(FREQUENCY(IF(ofdeprix=$B2,MATCH(colb,colb,0),""),ROW(colb)-1)&gt;0,(ROW(colb)-1),""),COLUMN(C:C))),"")</f>
        <v/>
      </c>
      <c r="F2" s="79" t="str">
        <f t="array" aca="1" ref="F2" ca="1">IFERROR(INDEX(colb,SMALL(IF(FREQUENCY(IF(ofdeprix=$B2,MATCH(colb,colb,0),""),ROW(colb)-1)&gt;0,(ROW(colb)-1),""),COLUMN(D:D))),"")</f>
        <v/>
      </c>
      <c r="G2" s="79" t="str">
        <f t="array" aca="1" ref="G2" ca="1">IFERROR(INDEX(colb,SMALL(IF(FREQUENCY(IF(ofdeprix=$B2,MATCH(colb,colb,0),""),ROW(colb)-1)&gt;0,(ROW(colb)-1),""),COLUMN(E:E))),"")</f>
        <v/>
      </c>
      <c r="H2" s="79" t="str">
        <f t="array" aca="1" ref="H2" ca="1">IFERROR(INDEX(colb,SMALL(IF(FREQUENCY(IF(ofdeprix=$B2,MATCH(colb,colb,0),""),ROW(colb)-1)&gt;0,(ROW(colb)-1),""),COLUMN(F:F))),"")</f>
        <v/>
      </c>
      <c r="I2" s="79" t="str">
        <f t="array" aca="1" ref="I2" ca="1">IFERROR(INDEX(colb,SMALL(IF(FREQUENCY(IF(ofdeprix=$B2,MATCH(colb,colb,0),""),ROW(colb)-1)&gt;0,(ROW(colb)-1),""),COLUMN(G:G))),"")</f>
        <v/>
      </c>
      <c r="J2" s="79" t="str">
        <f t="array" aca="1" ref="J2" ca="1">IFERROR(INDEX(colb,SMALL(IF(FREQUENCY(IF(ofdeprix=$B2,MATCH(colb,colb,0),""),ROW(colb)-1)&gt;0,(ROW(colb)-1),""),COLUMN(H:H))),"")</f>
        <v/>
      </c>
      <c r="K2" s="79" t="str">
        <f t="array" aca="1" ref="K2" ca="1">IFERROR(INDEX(colb,SMALL(IF(FREQUENCY(IF(ofdeprix=$B2,MATCH(colb,colb,0),""),ROW(colb)-1)&gt;0,(ROW(colb)-1),""),COLUMN(I:I))),"")</f>
        <v/>
      </c>
      <c r="L2" s="79" t="str">
        <f t="array" aca="1" ref="L2" ca="1">IFERROR(INDEX(colb,SMALL(IF(FREQUENCY(IF(ofdeprix=$B2,MATCH(colb,colb,0),""),ROW(colb)-1)&gt;0,(ROW(colb)-1),""),COLUMN(J:J))),"")</f>
        <v/>
      </c>
      <c r="M2" s="79" t="str">
        <f t="array" aca="1" ref="M2" ca="1">IFERROR(INDEX(colb,SMALL(IF(FREQUENCY(IF(ofdeprix=$B2,MATCH(colb,colb,0),""),ROW(colb)-1)&gt;0,(ROW(colb)-1),""),COLUMN(K:K))),"")</f>
        <v/>
      </c>
      <c r="N2" s="79" t="str">
        <f t="array" aca="1" ref="N2" ca="1">IFERROR(INDEX(colb,SMALL(IF(FREQUENCY(IF(ofdeprix=$B2,MATCH(colb,colb,0),""),ROW(colb)-1)&gt;0,(ROW(colb)-1),""),COLUMN(L:L))),"")</f>
        <v/>
      </c>
    </row>
    <row r="3" spans="1:14">
      <c r="A3">
        <f t="shared" ref="A3:A19" ca="1" si="0">SUMPRODUCT(1/COUNTIF(C3:N3,C3:N3))-1</f>
        <v>0.99999999999999911</v>
      </c>
      <c r="B3" s="79">
        <f t="array" aca="1" ref="B3" ca="1">OFFSET(Tableau!A$1,MATCH(0,COUNTIF(param!B$1:B2,ofdeprix),0),)</f>
        <v>4</v>
      </c>
      <c r="C3" s="79" t="str">
        <f t="array" aca="1" ref="C3" ca="1">IFERROR(INDEX(colb,SMALL(IF(FREQUENCY(IF(ofdeprix=$B3,MATCH(colb,colb,0),""),ROW(colb)-1)&gt;0,(ROW(colb)-1),""),COLUMN(A:A))),"")</f>
        <v>Entreprise 2</v>
      </c>
      <c r="D3" s="79" t="str">
        <f t="array" aca="1" ref="D3" ca="1">IFERROR(INDEX(colb,SMALL(IF(FREQUENCY(IF(ofdeprix=$B3,MATCH(colb,colb,0),""),ROW(colb)-1)&gt;0,(ROW(colb)-1),""),COLUMN(B:B))),"")</f>
        <v/>
      </c>
      <c r="E3" s="79" t="str">
        <f t="array" aca="1" ref="E3" ca="1">IFERROR(INDEX(colb,SMALL(IF(FREQUENCY(IF(ofdeprix=$B3,MATCH(colb,colb,0),""),ROW(colb)-1)&gt;0,(ROW(colb)-1),""),COLUMN(C:C))),"")</f>
        <v/>
      </c>
      <c r="F3" s="79" t="str">
        <f t="array" aca="1" ref="F3" ca="1">IFERROR(INDEX(colb,SMALL(IF(FREQUENCY(IF(ofdeprix=$B3,MATCH(colb,colb,0),""),ROW(colb)-1)&gt;0,(ROW(colb)-1),""),COLUMN(D:D))),"")</f>
        <v/>
      </c>
      <c r="G3" s="79" t="str">
        <f t="array" aca="1" ref="G3" ca="1">IFERROR(INDEX(colb,SMALL(IF(FREQUENCY(IF(ofdeprix=$B3,MATCH(colb,colb,0),""),ROW(colb)-1)&gt;0,(ROW(colb)-1),""),COLUMN(E:E))),"")</f>
        <v/>
      </c>
      <c r="H3" s="79" t="str">
        <f t="array" aca="1" ref="H3" ca="1">IFERROR(INDEX(colb,SMALL(IF(FREQUENCY(IF(ofdeprix=$B3,MATCH(colb,colb,0),""),ROW(colb)-1)&gt;0,(ROW(colb)-1),""),COLUMN(F:F))),"")</f>
        <v/>
      </c>
      <c r="I3" s="79" t="str">
        <f t="array" aca="1" ref="I3" ca="1">IFERROR(INDEX(colb,SMALL(IF(FREQUENCY(IF(ofdeprix=$B3,MATCH(colb,colb,0),""),ROW(colb)-1)&gt;0,(ROW(colb)-1),""),COLUMN(G:G))),"")</f>
        <v/>
      </c>
      <c r="J3" s="79" t="str">
        <f t="array" aca="1" ref="J3" ca="1">IFERROR(INDEX(colb,SMALL(IF(FREQUENCY(IF(ofdeprix=$B3,MATCH(colb,colb,0),""),ROW(colb)-1)&gt;0,(ROW(colb)-1),""),COLUMN(H:H))),"")</f>
        <v/>
      </c>
      <c r="K3" s="79" t="str">
        <f t="array" aca="1" ref="K3" ca="1">IFERROR(INDEX(colb,SMALL(IF(FREQUENCY(IF(ofdeprix=$B3,MATCH(colb,colb,0),""),ROW(colb)-1)&gt;0,(ROW(colb)-1),""),COLUMN(I:I))),"")</f>
        <v/>
      </c>
      <c r="L3" s="79" t="str">
        <f t="array" aca="1" ref="L3" ca="1">IFERROR(INDEX(colb,SMALL(IF(FREQUENCY(IF(ofdeprix=$B3,MATCH(colb,colb,0),""),ROW(colb)-1)&gt;0,(ROW(colb)-1),""),COLUMN(J:J))),"")</f>
        <v/>
      </c>
      <c r="M3" s="79" t="str">
        <f t="array" aca="1" ref="M3" ca="1">IFERROR(INDEX(colb,SMALL(IF(FREQUENCY(IF(ofdeprix=$B3,MATCH(colb,colb,0),""),ROW(colb)-1)&gt;0,(ROW(colb)-1),""),COLUMN(K:K))),"")</f>
        <v/>
      </c>
      <c r="N3" s="79" t="str">
        <f t="array" aca="1" ref="N3" ca="1">IFERROR(INDEX(colb,SMALL(IF(FREQUENCY(IF(ofdeprix=$B3,MATCH(colb,colb,0),""),ROW(colb)-1)&gt;0,(ROW(colb)-1),""),COLUMN(L:L))),"")</f>
        <v/>
      </c>
    </row>
    <row r="4" spans="1:14">
      <c r="A4">
        <f t="shared" ca="1" si="0"/>
        <v>0.99999999999999911</v>
      </c>
      <c r="B4" s="79">
        <f t="array" aca="1" ref="B4" ca="1">OFFSET(Tableau!A$1,MATCH(0,COUNTIF(param!B$1:B3,ofdeprix),0),)</f>
        <v>5</v>
      </c>
      <c r="C4" s="79" t="str">
        <f t="array" aca="1" ref="C4" ca="1">IFERROR(INDEX(colb,SMALL(IF(FREQUENCY(IF(ofdeprix=$B4,MATCH(colb,colb,0),""),ROW(colb)-1)&gt;0,(ROW(colb)-1),""),COLUMN(A:A))),"")</f>
        <v>Entreprise 2</v>
      </c>
      <c r="D4" s="79" t="str">
        <f t="array" aca="1" ref="D4" ca="1">IFERROR(INDEX(colb,SMALL(IF(FREQUENCY(IF(ofdeprix=$B4,MATCH(colb,colb,0),""),ROW(colb)-1)&gt;0,(ROW(colb)-1),""),COLUMN(B:B))),"")</f>
        <v/>
      </c>
      <c r="E4" s="79" t="str">
        <f t="array" aca="1" ref="E4" ca="1">IFERROR(INDEX(colb,SMALL(IF(FREQUENCY(IF(ofdeprix=$B4,MATCH(colb,colb,0),""),ROW(colb)-1)&gt;0,(ROW(colb)-1),""),COLUMN(C:C))),"")</f>
        <v/>
      </c>
      <c r="F4" s="79" t="str">
        <f t="array" aca="1" ref="F4" ca="1">IFERROR(INDEX(colb,SMALL(IF(FREQUENCY(IF(ofdeprix=$B4,MATCH(colb,colb,0),""),ROW(colb)-1)&gt;0,(ROW(colb)-1),""),COLUMN(D:D))),"")</f>
        <v/>
      </c>
      <c r="G4" s="79" t="str">
        <f t="array" aca="1" ref="G4" ca="1">IFERROR(INDEX(colb,SMALL(IF(FREQUENCY(IF(ofdeprix=$B4,MATCH(colb,colb,0),""),ROW(colb)-1)&gt;0,(ROW(colb)-1),""),COLUMN(E:E))),"")</f>
        <v/>
      </c>
      <c r="H4" s="79" t="str">
        <f t="array" aca="1" ref="H4" ca="1">IFERROR(INDEX(colb,SMALL(IF(FREQUENCY(IF(ofdeprix=$B4,MATCH(colb,colb,0),""),ROW(colb)-1)&gt;0,(ROW(colb)-1),""),COLUMN(F:F))),"")</f>
        <v/>
      </c>
      <c r="I4" s="79" t="str">
        <f t="array" aca="1" ref="I4" ca="1">IFERROR(INDEX(colb,SMALL(IF(FREQUENCY(IF(ofdeprix=$B4,MATCH(colb,colb,0),""),ROW(colb)-1)&gt;0,(ROW(colb)-1),""),COLUMN(G:G))),"")</f>
        <v/>
      </c>
      <c r="J4" s="79" t="str">
        <f t="array" aca="1" ref="J4" ca="1">IFERROR(INDEX(colb,SMALL(IF(FREQUENCY(IF(ofdeprix=$B4,MATCH(colb,colb,0),""),ROW(colb)-1)&gt;0,(ROW(colb)-1),""),COLUMN(H:H))),"")</f>
        <v/>
      </c>
      <c r="K4" s="79" t="str">
        <f t="array" aca="1" ref="K4" ca="1">IFERROR(INDEX(colb,SMALL(IF(FREQUENCY(IF(ofdeprix=$B4,MATCH(colb,colb,0),""),ROW(colb)-1)&gt;0,(ROW(colb)-1),""),COLUMN(I:I))),"")</f>
        <v/>
      </c>
      <c r="L4" s="79" t="str">
        <f t="array" aca="1" ref="L4" ca="1">IFERROR(INDEX(colb,SMALL(IF(FREQUENCY(IF(ofdeprix=$B4,MATCH(colb,colb,0),""),ROW(colb)-1)&gt;0,(ROW(colb)-1),""),COLUMN(J:J))),"")</f>
        <v/>
      </c>
      <c r="M4" s="79" t="str">
        <f t="array" aca="1" ref="M4" ca="1">IFERROR(INDEX(colb,SMALL(IF(FREQUENCY(IF(ofdeprix=$B4,MATCH(colb,colb,0),""),ROW(colb)-1)&gt;0,(ROW(colb)-1),""),COLUMN(K:K))),"")</f>
        <v/>
      </c>
      <c r="N4" s="79" t="str">
        <f t="array" aca="1" ref="N4" ca="1">IFERROR(INDEX(colb,SMALL(IF(FREQUENCY(IF(ofdeprix=$B4,MATCH(colb,colb,0),""),ROW(colb)-1)&gt;0,(ROW(colb)-1),""),COLUMN(L:L))),"")</f>
        <v/>
      </c>
    </row>
    <row r="5" spans="1:14">
      <c r="A5">
        <f t="shared" ca="1" si="0"/>
        <v>0.99999999999999911</v>
      </c>
      <c r="B5" s="79">
        <f t="array" aca="1" ref="B5" ca="1">OFFSET(Tableau!A$1,MATCH(0,COUNTIF(param!B$1:B4,ofdeprix),0),)</f>
        <v>6</v>
      </c>
      <c r="C5" s="79" t="str">
        <f t="array" aca="1" ref="C5" ca="1">IFERROR(INDEX(colb,SMALL(IF(FREQUENCY(IF(ofdeprix=$B5,MATCH(colb,colb,0),""),ROW(colb)-1)&gt;0,(ROW(colb)-1),""),COLUMN(A:A))),"")</f>
        <v>Entreprise 3</v>
      </c>
      <c r="D5" s="79" t="str">
        <f t="array" aca="1" ref="D5" ca="1">IFERROR(INDEX(colb,SMALL(IF(FREQUENCY(IF(ofdeprix=$B5,MATCH(colb,colb,0),""),ROW(colb)-1)&gt;0,(ROW(colb)-1),""),COLUMN(B:B))),"")</f>
        <v/>
      </c>
      <c r="E5" s="79" t="str">
        <f t="array" aca="1" ref="E5" ca="1">IFERROR(INDEX(colb,SMALL(IF(FREQUENCY(IF(ofdeprix=$B5,MATCH(colb,colb,0),""),ROW(colb)-1)&gt;0,(ROW(colb)-1),""),COLUMN(C:C))),"")</f>
        <v/>
      </c>
      <c r="F5" s="79" t="str">
        <f t="array" aca="1" ref="F5" ca="1">IFERROR(INDEX(colb,SMALL(IF(FREQUENCY(IF(ofdeprix=$B5,MATCH(colb,colb,0),""),ROW(colb)-1)&gt;0,(ROW(colb)-1),""),COLUMN(D:D))),"")</f>
        <v/>
      </c>
      <c r="G5" s="79" t="str">
        <f t="array" aca="1" ref="G5" ca="1">IFERROR(INDEX(colb,SMALL(IF(FREQUENCY(IF(ofdeprix=$B5,MATCH(colb,colb,0),""),ROW(colb)-1)&gt;0,(ROW(colb)-1),""),COLUMN(E:E))),"")</f>
        <v/>
      </c>
      <c r="H5" s="79" t="str">
        <f t="array" aca="1" ref="H5" ca="1">IFERROR(INDEX(colb,SMALL(IF(FREQUENCY(IF(ofdeprix=$B5,MATCH(colb,colb,0),""),ROW(colb)-1)&gt;0,(ROW(colb)-1),""),COLUMN(F:F))),"")</f>
        <v/>
      </c>
      <c r="I5" s="79" t="str">
        <f t="array" aca="1" ref="I5" ca="1">IFERROR(INDEX(colb,SMALL(IF(FREQUENCY(IF(ofdeprix=$B5,MATCH(colb,colb,0),""),ROW(colb)-1)&gt;0,(ROW(colb)-1),""),COLUMN(G:G))),"")</f>
        <v/>
      </c>
      <c r="J5" s="79" t="str">
        <f t="array" aca="1" ref="J5" ca="1">IFERROR(INDEX(colb,SMALL(IF(FREQUENCY(IF(ofdeprix=$B5,MATCH(colb,colb,0),""),ROW(colb)-1)&gt;0,(ROW(colb)-1),""),COLUMN(H:H))),"")</f>
        <v/>
      </c>
      <c r="K5" s="79" t="str">
        <f t="array" aca="1" ref="K5" ca="1">IFERROR(INDEX(colb,SMALL(IF(FREQUENCY(IF(ofdeprix=$B5,MATCH(colb,colb,0),""),ROW(colb)-1)&gt;0,(ROW(colb)-1),""),COLUMN(I:I))),"")</f>
        <v/>
      </c>
      <c r="L5" s="79" t="str">
        <f t="array" aca="1" ref="L5" ca="1">IFERROR(INDEX(colb,SMALL(IF(FREQUENCY(IF(ofdeprix=$B5,MATCH(colb,colb,0),""),ROW(colb)-1)&gt;0,(ROW(colb)-1),""),COLUMN(J:J))),"")</f>
        <v/>
      </c>
      <c r="M5" s="79" t="str">
        <f t="array" aca="1" ref="M5" ca="1">IFERROR(INDEX(colb,SMALL(IF(FREQUENCY(IF(ofdeprix=$B5,MATCH(colb,colb,0),""),ROW(colb)-1)&gt;0,(ROW(colb)-1),""),COLUMN(K:K))),"")</f>
        <v/>
      </c>
      <c r="N5" s="79" t="str">
        <f t="array" aca="1" ref="N5" ca="1">IFERROR(INDEX(colb,SMALL(IF(FREQUENCY(IF(ofdeprix=$B5,MATCH(colb,colb,0),""),ROW(colb)-1)&gt;0,(ROW(colb)-1),""),COLUMN(L:L))),"")</f>
        <v/>
      </c>
    </row>
    <row r="6" spans="1:14">
      <c r="A6">
        <f t="shared" ca="1" si="0"/>
        <v>0.99999999999999911</v>
      </c>
      <c r="B6" s="79">
        <f t="array" aca="1" ref="B6" ca="1">OFFSET(Tableau!A$1,MATCH(0,COUNTIF(param!B$1:B5,ofdeprix),0),)</f>
        <v>7</v>
      </c>
      <c r="C6" s="79" t="str">
        <f t="array" aca="1" ref="C6" ca="1">IFERROR(INDEX(colb,SMALL(IF(FREQUENCY(IF(ofdeprix=$B6,MATCH(colb,colb,0),""),ROW(colb)-1)&gt;0,(ROW(colb)-1),""),COLUMN(A:A))),"")</f>
        <v>Entreprise 3</v>
      </c>
      <c r="D6" s="79" t="str">
        <f t="array" aca="1" ref="D6" ca="1">IFERROR(INDEX(colb,SMALL(IF(FREQUENCY(IF(ofdeprix=$B6,MATCH(colb,colb,0),""),ROW(colb)-1)&gt;0,(ROW(colb)-1),""),COLUMN(B:B))),"")</f>
        <v/>
      </c>
      <c r="E6" s="79" t="str">
        <f t="array" aca="1" ref="E6" ca="1">IFERROR(INDEX(colb,SMALL(IF(FREQUENCY(IF(ofdeprix=$B6,MATCH(colb,colb,0),""),ROW(colb)-1)&gt;0,(ROW(colb)-1),""),COLUMN(C:C))),"")</f>
        <v/>
      </c>
      <c r="F6" s="79" t="str">
        <f t="array" aca="1" ref="F6" ca="1">IFERROR(INDEX(colb,SMALL(IF(FREQUENCY(IF(ofdeprix=$B6,MATCH(colb,colb,0),""),ROW(colb)-1)&gt;0,(ROW(colb)-1),""),COLUMN(D:D))),"")</f>
        <v/>
      </c>
      <c r="G6" s="79" t="str">
        <f t="array" aca="1" ref="G6" ca="1">IFERROR(INDEX(colb,SMALL(IF(FREQUENCY(IF(ofdeprix=$B6,MATCH(colb,colb,0),""),ROW(colb)-1)&gt;0,(ROW(colb)-1),""),COLUMN(E:E))),"")</f>
        <v/>
      </c>
      <c r="H6" s="79" t="str">
        <f t="array" aca="1" ref="H6" ca="1">IFERROR(INDEX(colb,SMALL(IF(FREQUENCY(IF(ofdeprix=$B6,MATCH(colb,colb,0),""),ROW(colb)-1)&gt;0,(ROW(colb)-1),""),COLUMN(F:F))),"")</f>
        <v/>
      </c>
      <c r="I6" s="79" t="str">
        <f t="array" aca="1" ref="I6" ca="1">IFERROR(INDEX(colb,SMALL(IF(FREQUENCY(IF(ofdeprix=$B6,MATCH(colb,colb,0),""),ROW(colb)-1)&gt;0,(ROW(colb)-1),""),COLUMN(G:G))),"")</f>
        <v/>
      </c>
      <c r="J6" s="79" t="str">
        <f t="array" aca="1" ref="J6" ca="1">IFERROR(INDEX(colb,SMALL(IF(FREQUENCY(IF(ofdeprix=$B6,MATCH(colb,colb,0),""),ROW(colb)-1)&gt;0,(ROW(colb)-1),""),COLUMN(H:H))),"")</f>
        <v/>
      </c>
      <c r="K6" s="79" t="str">
        <f t="array" aca="1" ref="K6" ca="1">IFERROR(INDEX(colb,SMALL(IF(FREQUENCY(IF(ofdeprix=$B6,MATCH(colb,colb,0),""),ROW(colb)-1)&gt;0,(ROW(colb)-1),""),COLUMN(I:I))),"")</f>
        <v/>
      </c>
      <c r="L6" s="79" t="str">
        <f t="array" aca="1" ref="L6" ca="1">IFERROR(INDEX(colb,SMALL(IF(FREQUENCY(IF(ofdeprix=$B6,MATCH(colb,colb,0),""),ROW(colb)-1)&gt;0,(ROW(colb)-1),""),COLUMN(J:J))),"")</f>
        <v/>
      </c>
      <c r="M6" s="79" t="str">
        <f t="array" aca="1" ref="M6" ca="1">IFERROR(INDEX(colb,SMALL(IF(FREQUENCY(IF(ofdeprix=$B6,MATCH(colb,colb,0),""),ROW(colb)-1)&gt;0,(ROW(colb)-1),""),COLUMN(K:K))),"")</f>
        <v/>
      </c>
      <c r="N6" s="79" t="str">
        <f t="array" aca="1" ref="N6" ca="1">IFERROR(INDEX(colb,SMALL(IF(FREQUENCY(IF(ofdeprix=$B6,MATCH(colb,colb,0),""),ROW(colb)-1)&gt;0,(ROW(colb)-1),""),COLUMN(L:L))),"")</f>
        <v/>
      </c>
    </row>
    <row r="7" spans="1:14">
      <c r="A7">
        <f t="shared" ca="1" si="0"/>
        <v>0.99999999999999911</v>
      </c>
      <c r="B7" s="79">
        <f t="array" aca="1" ref="B7" ca="1">OFFSET(Tableau!A$1,MATCH(0,COUNTIF(param!B$1:B6,ofdeprix),0),)</f>
        <v>8</v>
      </c>
      <c r="C7" s="79" t="str">
        <f t="array" aca="1" ref="C7" ca="1">IFERROR(INDEX(colb,SMALL(IF(FREQUENCY(IF(ofdeprix=$B7,MATCH(colb,colb,0),""),ROW(colb)-1)&gt;0,(ROW(colb)-1),""),COLUMN(A:A))),"")</f>
        <v>Entreprise 3</v>
      </c>
      <c r="D7" s="79" t="str">
        <f t="array" aca="1" ref="D7" ca="1">IFERROR(INDEX(colb,SMALL(IF(FREQUENCY(IF(ofdeprix=$B7,MATCH(colb,colb,0),""),ROW(colb)-1)&gt;0,(ROW(colb)-1),""),COLUMN(B:B))),"")</f>
        <v/>
      </c>
      <c r="E7" s="79" t="str">
        <f t="array" aca="1" ref="E7" ca="1">IFERROR(INDEX(colb,SMALL(IF(FREQUENCY(IF(ofdeprix=$B7,MATCH(colb,colb,0),""),ROW(colb)-1)&gt;0,(ROW(colb)-1),""),COLUMN(C:C))),"")</f>
        <v/>
      </c>
      <c r="F7" s="79" t="str">
        <f t="array" aca="1" ref="F7" ca="1">IFERROR(INDEX(colb,SMALL(IF(FREQUENCY(IF(ofdeprix=$B7,MATCH(colb,colb,0),""),ROW(colb)-1)&gt;0,(ROW(colb)-1),""),COLUMN(D:D))),"")</f>
        <v/>
      </c>
      <c r="G7" s="79" t="str">
        <f t="array" aca="1" ref="G7" ca="1">IFERROR(INDEX(colb,SMALL(IF(FREQUENCY(IF(ofdeprix=$B7,MATCH(colb,colb,0),""),ROW(colb)-1)&gt;0,(ROW(colb)-1),""),COLUMN(E:E))),"")</f>
        <v/>
      </c>
      <c r="H7" s="79" t="str">
        <f t="array" aca="1" ref="H7" ca="1">IFERROR(INDEX(colb,SMALL(IF(FREQUENCY(IF(ofdeprix=$B7,MATCH(colb,colb,0),""),ROW(colb)-1)&gt;0,(ROW(colb)-1),""),COLUMN(F:F))),"")</f>
        <v/>
      </c>
      <c r="I7" s="79" t="str">
        <f t="array" aca="1" ref="I7" ca="1">IFERROR(INDEX(colb,SMALL(IF(FREQUENCY(IF(ofdeprix=$B7,MATCH(colb,colb,0),""),ROW(colb)-1)&gt;0,(ROW(colb)-1),""),COLUMN(G:G))),"")</f>
        <v/>
      </c>
      <c r="J7" s="79" t="str">
        <f t="array" aca="1" ref="J7" ca="1">IFERROR(INDEX(colb,SMALL(IF(FREQUENCY(IF(ofdeprix=$B7,MATCH(colb,colb,0),""),ROW(colb)-1)&gt;0,(ROW(colb)-1),""),COLUMN(H:H))),"")</f>
        <v/>
      </c>
      <c r="K7" s="79" t="str">
        <f t="array" aca="1" ref="K7" ca="1">IFERROR(INDEX(colb,SMALL(IF(FREQUENCY(IF(ofdeprix=$B7,MATCH(colb,colb,0),""),ROW(colb)-1)&gt;0,(ROW(colb)-1),""),COLUMN(I:I))),"")</f>
        <v/>
      </c>
      <c r="L7" s="79" t="str">
        <f t="array" aca="1" ref="L7" ca="1">IFERROR(INDEX(colb,SMALL(IF(FREQUENCY(IF(ofdeprix=$B7,MATCH(colb,colb,0),""),ROW(colb)-1)&gt;0,(ROW(colb)-1),""),COLUMN(J:J))),"")</f>
        <v/>
      </c>
      <c r="M7" s="79" t="str">
        <f t="array" aca="1" ref="M7" ca="1">IFERROR(INDEX(colb,SMALL(IF(FREQUENCY(IF(ofdeprix=$B7,MATCH(colb,colb,0),""),ROW(colb)-1)&gt;0,(ROW(colb)-1),""),COLUMN(K:K))),"")</f>
        <v/>
      </c>
      <c r="N7" s="79" t="str">
        <f t="array" aca="1" ref="N7" ca="1">IFERROR(INDEX(colb,SMALL(IF(FREQUENCY(IF(ofdeprix=$B7,MATCH(colb,colb,0),""),ROW(colb)-1)&gt;0,(ROW(colb)-1),""),COLUMN(L:L))),"")</f>
        <v/>
      </c>
    </row>
    <row r="8" spans="1:14">
      <c r="A8">
        <f t="shared" ca="1" si="0"/>
        <v>0.99999999999999911</v>
      </c>
      <c r="B8" s="79">
        <f t="array" aca="1" ref="B8" ca="1">OFFSET(Tableau!A$1,MATCH(0,COUNTIF(param!B$1:B7,ofdeprix),0),)</f>
        <v>9</v>
      </c>
      <c r="C8" s="79" t="str">
        <f t="array" aca="1" ref="C8" ca="1">IFERROR(INDEX(colb,SMALL(IF(FREQUENCY(IF(ofdeprix=$B8,MATCH(colb,colb,0),""),ROW(colb)-1)&gt;0,(ROW(colb)-1),""),COLUMN(A:A))),"")</f>
        <v>Entreprise 3</v>
      </c>
      <c r="D8" s="79" t="str">
        <f t="array" aca="1" ref="D8" ca="1">IFERROR(INDEX(colb,SMALL(IF(FREQUENCY(IF(ofdeprix=$B8,MATCH(colb,colb,0),""),ROW(colb)-1)&gt;0,(ROW(colb)-1),""),COLUMN(B:B))),"")</f>
        <v/>
      </c>
      <c r="E8" s="79" t="str">
        <f t="array" aca="1" ref="E8" ca="1">IFERROR(INDEX(colb,SMALL(IF(FREQUENCY(IF(ofdeprix=$B8,MATCH(colb,colb,0),""),ROW(colb)-1)&gt;0,(ROW(colb)-1),""),COLUMN(C:C))),"")</f>
        <v/>
      </c>
      <c r="F8" s="79" t="str">
        <f t="array" aca="1" ref="F8" ca="1">IFERROR(INDEX(colb,SMALL(IF(FREQUENCY(IF(ofdeprix=$B8,MATCH(colb,colb,0),""),ROW(colb)-1)&gt;0,(ROW(colb)-1),""),COLUMN(D:D))),"")</f>
        <v/>
      </c>
      <c r="G8" s="79" t="str">
        <f t="array" aca="1" ref="G8" ca="1">IFERROR(INDEX(colb,SMALL(IF(FREQUENCY(IF(ofdeprix=$B8,MATCH(colb,colb,0),""),ROW(colb)-1)&gt;0,(ROW(colb)-1),""),COLUMN(E:E))),"")</f>
        <v/>
      </c>
      <c r="H8" s="79" t="str">
        <f t="array" aca="1" ref="H8" ca="1">IFERROR(INDEX(colb,SMALL(IF(FREQUENCY(IF(ofdeprix=$B8,MATCH(colb,colb,0),""),ROW(colb)-1)&gt;0,(ROW(colb)-1),""),COLUMN(F:F))),"")</f>
        <v/>
      </c>
      <c r="I8" s="79" t="str">
        <f t="array" aca="1" ref="I8" ca="1">IFERROR(INDEX(colb,SMALL(IF(FREQUENCY(IF(ofdeprix=$B8,MATCH(colb,colb,0),""),ROW(colb)-1)&gt;0,(ROW(colb)-1),""),COLUMN(G:G))),"")</f>
        <v/>
      </c>
      <c r="J8" s="79" t="str">
        <f t="array" aca="1" ref="J8" ca="1">IFERROR(INDEX(colb,SMALL(IF(FREQUENCY(IF(ofdeprix=$B8,MATCH(colb,colb,0),""),ROW(colb)-1)&gt;0,(ROW(colb)-1),""),COLUMN(H:H))),"")</f>
        <v/>
      </c>
      <c r="K8" s="79" t="str">
        <f t="array" aca="1" ref="K8" ca="1">IFERROR(INDEX(colb,SMALL(IF(FREQUENCY(IF(ofdeprix=$B8,MATCH(colb,colb,0),""),ROW(colb)-1)&gt;0,(ROW(colb)-1),""),COLUMN(I:I))),"")</f>
        <v/>
      </c>
      <c r="L8" s="79" t="str">
        <f t="array" aca="1" ref="L8" ca="1">IFERROR(INDEX(colb,SMALL(IF(FREQUENCY(IF(ofdeprix=$B8,MATCH(colb,colb,0),""),ROW(colb)-1)&gt;0,(ROW(colb)-1),""),COLUMN(J:J))),"")</f>
        <v/>
      </c>
      <c r="M8" s="79" t="str">
        <f t="array" aca="1" ref="M8" ca="1">IFERROR(INDEX(colb,SMALL(IF(FREQUENCY(IF(ofdeprix=$B8,MATCH(colb,colb,0),""),ROW(colb)-1)&gt;0,(ROW(colb)-1),""),COLUMN(K:K))),"")</f>
        <v/>
      </c>
      <c r="N8" s="79" t="str">
        <f t="array" aca="1" ref="N8" ca="1">IFERROR(INDEX(colb,SMALL(IF(FREQUENCY(IF(ofdeprix=$B8,MATCH(colb,colb,0),""),ROW(colb)-1)&gt;0,(ROW(colb)-1),""),COLUMN(L:L))),"")</f>
        <v/>
      </c>
    </row>
    <row r="9" spans="1:14">
      <c r="A9">
        <f t="shared" ca="1" si="0"/>
        <v>0</v>
      </c>
      <c r="B9" s="79" t="e">
        <f t="array" aca="1" ref="B9" ca="1">OFFSET(Tableau!A$1,MATCH(0,COUNTIF(param!B$1:B8,ofdeprix),0),)</f>
        <v>#N/A</v>
      </c>
      <c r="C9" s="79" t="str">
        <f t="array" aca="1" ref="C9" ca="1">IFERROR(INDEX(colb,SMALL(IF(FREQUENCY(IF(ofdeprix=$B9,MATCH(colb,colb,0),""),ROW(colb)-1)&gt;0,(ROW(colb)-1),""),COLUMN(A:A))),"")</f>
        <v/>
      </c>
      <c r="D9" s="79" t="str">
        <f t="array" aca="1" ref="D9" ca="1">IFERROR(INDEX(colb,SMALL(IF(FREQUENCY(IF(ofdeprix=$B9,MATCH(colb,colb,0),""),ROW(colb)-1)&gt;0,(ROW(colb)-1),""),COLUMN(B:B))),"")</f>
        <v/>
      </c>
      <c r="E9" s="79" t="str">
        <f t="array" aca="1" ref="E9" ca="1">IFERROR(INDEX(colb,SMALL(IF(FREQUENCY(IF(ofdeprix=$B9,MATCH(colb,colb,0),""),ROW(colb)-1)&gt;0,(ROW(colb)-1),""),COLUMN(C:C))),"")</f>
        <v/>
      </c>
      <c r="F9" s="79" t="str">
        <f t="array" aca="1" ref="F9" ca="1">IFERROR(INDEX(colb,SMALL(IF(FREQUENCY(IF(ofdeprix=$B9,MATCH(colb,colb,0),""),ROW(colb)-1)&gt;0,(ROW(colb)-1),""),COLUMN(D:D))),"")</f>
        <v/>
      </c>
      <c r="G9" s="79" t="str">
        <f t="array" aca="1" ref="G9" ca="1">IFERROR(INDEX(colb,SMALL(IF(FREQUENCY(IF(ofdeprix=$B9,MATCH(colb,colb,0),""),ROW(colb)-1)&gt;0,(ROW(colb)-1),""),COLUMN(E:E))),"")</f>
        <v/>
      </c>
      <c r="H9" s="79" t="str">
        <f t="array" aca="1" ref="H9" ca="1">IFERROR(INDEX(colb,SMALL(IF(FREQUENCY(IF(ofdeprix=$B9,MATCH(colb,colb,0),""),ROW(colb)-1)&gt;0,(ROW(colb)-1),""),COLUMN(F:F))),"")</f>
        <v/>
      </c>
      <c r="I9" s="79" t="str">
        <f t="array" aca="1" ref="I9" ca="1">IFERROR(INDEX(colb,SMALL(IF(FREQUENCY(IF(ofdeprix=$B9,MATCH(colb,colb,0),""),ROW(colb)-1)&gt;0,(ROW(colb)-1),""),COLUMN(G:G))),"")</f>
        <v/>
      </c>
      <c r="J9" s="79" t="str">
        <f t="array" aca="1" ref="J9" ca="1">IFERROR(INDEX(colb,SMALL(IF(FREQUENCY(IF(ofdeprix=$B9,MATCH(colb,colb,0),""),ROW(colb)-1)&gt;0,(ROW(colb)-1),""),COLUMN(H:H))),"")</f>
        <v/>
      </c>
      <c r="K9" s="79" t="str">
        <f t="array" aca="1" ref="K9" ca="1">IFERROR(INDEX(colb,SMALL(IF(FREQUENCY(IF(ofdeprix=$B9,MATCH(colb,colb,0),""),ROW(colb)-1)&gt;0,(ROW(colb)-1),""),COLUMN(I:I))),"")</f>
        <v/>
      </c>
      <c r="L9" s="79" t="str">
        <f t="array" aca="1" ref="L9" ca="1">IFERROR(INDEX(colb,SMALL(IF(FREQUENCY(IF(ofdeprix=$B9,MATCH(colb,colb,0),""),ROW(colb)-1)&gt;0,(ROW(colb)-1),""),COLUMN(J:J))),"")</f>
        <v/>
      </c>
      <c r="M9" s="79" t="str">
        <f t="array" aca="1" ref="M9" ca="1">IFERROR(INDEX(colb,SMALL(IF(FREQUENCY(IF(ofdeprix=$B9,MATCH(colb,colb,0),""),ROW(colb)-1)&gt;0,(ROW(colb)-1),""),COLUMN(K:K))),"")</f>
        <v/>
      </c>
      <c r="N9" s="79" t="str">
        <f t="array" aca="1" ref="N9" ca="1">IFERROR(INDEX(colb,SMALL(IF(FREQUENCY(IF(ofdeprix=$B9,MATCH(colb,colb,0),""),ROW(colb)-1)&gt;0,(ROW(colb)-1),""),COLUMN(L:L))),"")</f>
        <v/>
      </c>
    </row>
    <row r="10" spans="1:14">
      <c r="A10">
        <f t="shared" ca="1" si="0"/>
        <v>0</v>
      </c>
      <c r="B10" s="79" t="e">
        <f t="array" aca="1" ref="B10" ca="1">OFFSET(Tableau!A$1,MATCH(0,COUNTIF(param!B$1:B9,ofdeprix),0),)</f>
        <v>#N/A</v>
      </c>
      <c r="C10" s="79" t="str">
        <f t="array" aca="1" ref="C10" ca="1">IFERROR(INDEX(colb,SMALL(IF(FREQUENCY(IF(ofdeprix=$B10,MATCH(colb,colb,0),""),ROW(colb)-1)&gt;0,(ROW(colb)-1),""),COLUMN(A:A))),"")</f>
        <v/>
      </c>
      <c r="D10" s="79" t="str">
        <f t="array" aca="1" ref="D10" ca="1">IFERROR(INDEX(colb,SMALL(IF(FREQUENCY(IF(ofdeprix=$B10,MATCH(colb,colb,0),""),ROW(colb)-1)&gt;0,(ROW(colb)-1),""),COLUMN(B:B))),"")</f>
        <v/>
      </c>
      <c r="E10" s="79" t="str">
        <f t="array" aca="1" ref="E10" ca="1">IFERROR(INDEX(colb,SMALL(IF(FREQUENCY(IF(ofdeprix=$B10,MATCH(colb,colb,0),""),ROW(colb)-1)&gt;0,(ROW(colb)-1),""),COLUMN(C:C))),"")</f>
        <v/>
      </c>
      <c r="F10" s="79" t="str">
        <f t="array" aca="1" ref="F10" ca="1">IFERROR(INDEX(colb,SMALL(IF(FREQUENCY(IF(ofdeprix=$B10,MATCH(colb,colb,0),""),ROW(colb)-1)&gt;0,(ROW(colb)-1),""),COLUMN(D:D))),"")</f>
        <v/>
      </c>
      <c r="G10" s="79" t="str">
        <f t="array" aca="1" ref="G10" ca="1">IFERROR(INDEX(colb,SMALL(IF(FREQUENCY(IF(ofdeprix=$B10,MATCH(colb,colb,0),""),ROW(colb)-1)&gt;0,(ROW(colb)-1),""),COLUMN(E:E))),"")</f>
        <v/>
      </c>
      <c r="H10" s="79" t="str">
        <f t="array" aca="1" ref="H10" ca="1">IFERROR(INDEX(colb,SMALL(IF(FREQUENCY(IF(ofdeprix=$B10,MATCH(colb,colb,0),""),ROW(colb)-1)&gt;0,(ROW(colb)-1),""),COLUMN(F:F))),"")</f>
        <v/>
      </c>
      <c r="I10" s="79" t="str">
        <f t="array" aca="1" ref="I10" ca="1">IFERROR(INDEX(colb,SMALL(IF(FREQUENCY(IF(ofdeprix=$B10,MATCH(colb,colb,0),""),ROW(colb)-1)&gt;0,(ROW(colb)-1),""),COLUMN(G:G))),"")</f>
        <v/>
      </c>
      <c r="J10" s="79" t="str">
        <f t="array" aca="1" ref="J10" ca="1">IFERROR(INDEX(colb,SMALL(IF(FREQUENCY(IF(ofdeprix=$B10,MATCH(colb,colb,0),""),ROW(colb)-1)&gt;0,(ROW(colb)-1),""),COLUMN(H:H))),"")</f>
        <v/>
      </c>
      <c r="K10" s="79" t="str">
        <f t="array" aca="1" ref="K10" ca="1">IFERROR(INDEX(colb,SMALL(IF(FREQUENCY(IF(ofdeprix=$B10,MATCH(colb,colb,0),""),ROW(colb)-1)&gt;0,(ROW(colb)-1),""),COLUMN(I:I))),"")</f>
        <v/>
      </c>
      <c r="L10" s="79" t="str">
        <f t="array" aca="1" ref="L10" ca="1">IFERROR(INDEX(colb,SMALL(IF(FREQUENCY(IF(ofdeprix=$B10,MATCH(colb,colb,0),""),ROW(colb)-1)&gt;0,(ROW(colb)-1),""),COLUMN(J:J))),"")</f>
        <v/>
      </c>
      <c r="M10" s="79" t="str">
        <f t="array" aca="1" ref="M10" ca="1">IFERROR(INDEX(colb,SMALL(IF(FREQUENCY(IF(ofdeprix=$B10,MATCH(colb,colb,0),""),ROW(colb)-1)&gt;0,(ROW(colb)-1),""),COLUMN(K:K))),"")</f>
        <v/>
      </c>
      <c r="N10" s="79" t="str">
        <f t="array" aca="1" ref="N10" ca="1">IFERROR(INDEX(colb,SMALL(IF(FREQUENCY(IF(ofdeprix=$B10,MATCH(colb,colb,0),""),ROW(colb)-1)&gt;0,(ROW(colb)-1),""),COLUMN(L:L))),"")</f>
        <v/>
      </c>
    </row>
    <row r="11" spans="1:14">
      <c r="A11">
        <f t="shared" ca="1" si="0"/>
        <v>0</v>
      </c>
      <c r="B11" s="79" t="e">
        <f t="array" aca="1" ref="B11" ca="1">OFFSET(Tableau!A$1,MATCH(0,COUNTIF(param!B$1:B10,ofdeprix),0),)</f>
        <v>#N/A</v>
      </c>
      <c r="C11" s="79" t="str">
        <f t="array" aca="1" ref="C11" ca="1">IFERROR(INDEX(colb,SMALL(IF(FREQUENCY(IF(ofdeprix=$B11,MATCH(colb,colb,0),""),ROW(colb)-1)&gt;0,(ROW(colb)-1),""),COLUMN(A:A))),"")</f>
        <v/>
      </c>
      <c r="D11" s="79" t="str">
        <f t="array" aca="1" ref="D11" ca="1">IFERROR(INDEX(colb,SMALL(IF(FREQUENCY(IF(ofdeprix=$B11,MATCH(colb,colb,0),""),ROW(colb)-1)&gt;0,(ROW(colb)-1),""),COLUMN(B:B))),"")</f>
        <v/>
      </c>
      <c r="E11" s="79" t="str">
        <f t="array" aca="1" ref="E11" ca="1">IFERROR(INDEX(colb,SMALL(IF(FREQUENCY(IF(ofdeprix=$B11,MATCH(colb,colb,0),""),ROW(colb)-1)&gt;0,(ROW(colb)-1),""),COLUMN(C:C))),"")</f>
        <v/>
      </c>
      <c r="F11" s="79" t="str">
        <f t="array" aca="1" ref="F11" ca="1">IFERROR(INDEX(colb,SMALL(IF(FREQUENCY(IF(ofdeprix=$B11,MATCH(colb,colb,0),""),ROW(colb)-1)&gt;0,(ROW(colb)-1),""),COLUMN(D:D))),"")</f>
        <v/>
      </c>
      <c r="G11" s="79" t="str">
        <f t="array" aca="1" ref="G11" ca="1">IFERROR(INDEX(colb,SMALL(IF(FREQUENCY(IF(ofdeprix=$B11,MATCH(colb,colb,0),""),ROW(colb)-1)&gt;0,(ROW(colb)-1),""),COLUMN(E:E))),"")</f>
        <v/>
      </c>
      <c r="H11" s="79" t="str">
        <f t="array" aca="1" ref="H11" ca="1">IFERROR(INDEX(colb,SMALL(IF(FREQUENCY(IF(ofdeprix=$B11,MATCH(colb,colb,0),""),ROW(colb)-1)&gt;0,(ROW(colb)-1),""),COLUMN(F:F))),"")</f>
        <v/>
      </c>
      <c r="I11" s="79" t="str">
        <f t="array" aca="1" ref="I11" ca="1">IFERROR(INDEX(colb,SMALL(IF(FREQUENCY(IF(ofdeprix=$B11,MATCH(colb,colb,0),""),ROW(colb)-1)&gt;0,(ROW(colb)-1),""),COLUMN(G:G))),"")</f>
        <v/>
      </c>
      <c r="J11" s="79" t="str">
        <f t="array" aca="1" ref="J11" ca="1">IFERROR(INDEX(colb,SMALL(IF(FREQUENCY(IF(ofdeprix=$B11,MATCH(colb,colb,0),""),ROW(colb)-1)&gt;0,(ROW(colb)-1),""),COLUMN(H:H))),"")</f>
        <v/>
      </c>
      <c r="K11" s="79" t="str">
        <f t="array" aca="1" ref="K11" ca="1">IFERROR(INDEX(colb,SMALL(IF(FREQUENCY(IF(ofdeprix=$B11,MATCH(colb,colb,0),""),ROW(colb)-1)&gt;0,(ROW(colb)-1),""),COLUMN(I:I))),"")</f>
        <v/>
      </c>
      <c r="L11" s="79" t="str">
        <f t="array" aca="1" ref="L11" ca="1">IFERROR(INDEX(colb,SMALL(IF(FREQUENCY(IF(ofdeprix=$B11,MATCH(colb,colb,0),""),ROW(colb)-1)&gt;0,(ROW(colb)-1),""),COLUMN(J:J))),"")</f>
        <v/>
      </c>
      <c r="M11" s="79" t="str">
        <f t="array" aca="1" ref="M11" ca="1">IFERROR(INDEX(colb,SMALL(IF(FREQUENCY(IF(ofdeprix=$B11,MATCH(colb,colb,0),""),ROW(colb)-1)&gt;0,(ROW(colb)-1),""),COLUMN(K:K))),"")</f>
        <v/>
      </c>
      <c r="N11" s="79" t="str">
        <f t="array" aca="1" ref="N11" ca="1">IFERROR(INDEX(colb,SMALL(IF(FREQUENCY(IF(ofdeprix=$B11,MATCH(colb,colb,0),""),ROW(colb)-1)&gt;0,(ROW(colb)-1),""),COLUMN(L:L))),"")</f>
        <v/>
      </c>
    </row>
    <row r="12" spans="1:14">
      <c r="A12">
        <f t="shared" ca="1" si="0"/>
        <v>0</v>
      </c>
      <c r="B12" s="79" t="e">
        <f t="array" aca="1" ref="B12" ca="1">OFFSET(Tableau!A$1,MATCH(0,COUNTIF(param!B$1:B11,ofdeprix),0),)</f>
        <v>#N/A</v>
      </c>
      <c r="C12" s="79" t="str">
        <f t="array" aca="1" ref="C12" ca="1">IFERROR(INDEX(colb,SMALL(IF(FREQUENCY(IF(ofdeprix=$B12,MATCH(colb,colb,0),""),ROW(colb)-1)&gt;0,(ROW(colb)-1),""),COLUMN(A:A))),"")</f>
        <v/>
      </c>
      <c r="D12" s="79" t="str">
        <f t="array" aca="1" ref="D12" ca="1">IFERROR(INDEX(colb,SMALL(IF(FREQUENCY(IF(ofdeprix=$B12,MATCH(colb,colb,0),""),ROW(colb)-1)&gt;0,(ROW(colb)-1),""),COLUMN(B:B))),"")</f>
        <v/>
      </c>
      <c r="E12" s="79" t="str">
        <f t="array" aca="1" ref="E12" ca="1">IFERROR(INDEX(colb,SMALL(IF(FREQUENCY(IF(ofdeprix=$B12,MATCH(colb,colb,0),""),ROW(colb)-1)&gt;0,(ROW(colb)-1),""),COLUMN(C:C))),"")</f>
        <v/>
      </c>
      <c r="F12" s="79" t="str">
        <f t="array" aca="1" ref="F12" ca="1">IFERROR(INDEX(colb,SMALL(IF(FREQUENCY(IF(ofdeprix=$B12,MATCH(colb,colb,0),""),ROW(colb)-1)&gt;0,(ROW(colb)-1),""),COLUMN(D:D))),"")</f>
        <v/>
      </c>
      <c r="G12" s="79" t="str">
        <f t="array" aca="1" ref="G12" ca="1">IFERROR(INDEX(colb,SMALL(IF(FREQUENCY(IF(ofdeprix=$B12,MATCH(colb,colb,0),""),ROW(colb)-1)&gt;0,(ROW(colb)-1),""),COLUMN(E:E))),"")</f>
        <v/>
      </c>
      <c r="H12" s="79" t="str">
        <f t="array" aca="1" ref="H12" ca="1">IFERROR(INDEX(colb,SMALL(IF(FREQUENCY(IF(ofdeprix=$B12,MATCH(colb,colb,0),""),ROW(colb)-1)&gt;0,(ROW(colb)-1),""),COLUMN(F:F))),"")</f>
        <v/>
      </c>
      <c r="I12" s="79" t="str">
        <f t="array" aca="1" ref="I12" ca="1">IFERROR(INDEX(colb,SMALL(IF(FREQUENCY(IF(ofdeprix=$B12,MATCH(colb,colb,0),""),ROW(colb)-1)&gt;0,(ROW(colb)-1),""),COLUMN(G:G))),"")</f>
        <v/>
      </c>
      <c r="J12" s="79" t="str">
        <f t="array" aca="1" ref="J12" ca="1">IFERROR(INDEX(colb,SMALL(IF(FREQUENCY(IF(ofdeprix=$B12,MATCH(colb,colb,0),""),ROW(colb)-1)&gt;0,(ROW(colb)-1),""),COLUMN(H:H))),"")</f>
        <v/>
      </c>
      <c r="K12" s="79" t="str">
        <f t="array" aca="1" ref="K12" ca="1">IFERROR(INDEX(colb,SMALL(IF(FREQUENCY(IF(ofdeprix=$B12,MATCH(colb,colb,0),""),ROW(colb)-1)&gt;0,(ROW(colb)-1),""),COLUMN(I:I))),"")</f>
        <v/>
      </c>
      <c r="L12" s="79" t="str">
        <f t="array" aca="1" ref="L12" ca="1">IFERROR(INDEX(colb,SMALL(IF(FREQUENCY(IF(ofdeprix=$B12,MATCH(colb,colb,0),""),ROW(colb)-1)&gt;0,(ROW(colb)-1),""),COLUMN(J:J))),"")</f>
        <v/>
      </c>
      <c r="M12" s="79" t="str">
        <f t="array" aca="1" ref="M12" ca="1">IFERROR(INDEX(colb,SMALL(IF(FREQUENCY(IF(ofdeprix=$B12,MATCH(colb,colb,0),""),ROW(colb)-1)&gt;0,(ROW(colb)-1),""),COLUMN(K:K))),"")</f>
        <v/>
      </c>
      <c r="N12" s="79" t="str">
        <f t="array" aca="1" ref="N12" ca="1">IFERROR(INDEX(colb,SMALL(IF(FREQUENCY(IF(ofdeprix=$B12,MATCH(colb,colb,0),""),ROW(colb)-1)&gt;0,(ROW(colb)-1),""),COLUMN(L:L))),"")</f>
        <v/>
      </c>
    </row>
    <row r="13" spans="1:14">
      <c r="A13">
        <f t="shared" ca="1" si="0"/>
        <v>0</v>
      </c>
      <c r="B13" s="79" t="e">
        <f t="array" aca="1" ref="B13" ca="1">OFFSET(Tableau!A$1,MATCH(0,COUNTIF(param!B$1:B12,ofdeprix),0),)</f>
        <v>#N/A</v>
      </c>
      <c r="C13" s="79" t="str">
        <f t="array" aca="1" ref="C13" ca="1">IFERROR(INDEX(colb,SMALL(IF(FREQUENCY(IF(ofdeprix=$B13,MATCH(colb,colb,0),""),ROW(colb)-1)&gt;0,(ROW(colb)-1),""),COLUMN(A:A))),"")</f>
        <v/>
      </c>
      <c r="D13" s="79" t="str">
        <f t="array" aca="1" ref="D13" ca="1">IFERROR(INDEX(colb,SMALL(IF(FREQUENCY(IF(ofdeprix=$B13,MATCH(colb,colb,0),""),ROW(colb)-1)&gt;0,(ROW(colb)-1),""),COLUMN(B:B))),"")</f>
        <v/>
      </c>
      <c r="E13" s="79" t="str">
        <f t="array" aca="1" ref="E13" ca="1">IFERROR(INDEX(colb,SMALL(IF(FREQUENCY(IF(ofdeprix=$B13,MATCH(colb,colb,0),""),ROW(colb)-1)&gt;0,(ROW(colb)-1),""),COLUMN(C:C))),"")</f>
        <v/>
      </c>
      <c r="F13" s="79" t="str">
        <f t="array" aca="1" ref="F13" ca="1">IFERROR(INDEX(colb,SMALL(IF(FREQUENCY(IF(ofdeprix=$B13,MATCH(colb,colb,0),""),ROW(colb)-1)&gt;0,(ROW(colb)-1),""),COLUMN(D:D))),"")</f>
        <v/>
      </c>
      <c r="G13" s="79" t="str">
        <f t="array" aca="1" ref="G13" ca="1">IFERROR(INDEX(colb,SMALL(IF(FREQUENCY(IF(ofdeprix=$B13,MATCH(colb,colb,0),""),ROW(colb)-1)&gt;0,(ROW(colb)-1),""),COLUMN(E:E))),"")</f>
        <v/>
      </c>
      <c r="H13" s="79" t="str">
        <f t="array" aca="1" ref="H13" ca="1">IFERROR(INDEX(colb,SMALL(IF(FREQUENCY(IF(ofdeprix=$B13,MATCH(colb,colb,0),""),ROW(colb)-1)&gt;0,(ROW(colb)-1),""),COLUMN(F:F))),"")</f>
        <v/>
      </c>
      <c r="I13" s="79" t="str">
        <f t="array" aca="1" ref="I13" ca="1">IFERROR(INDEX(colb,SMALL(IF(FREQUENCY(IF(ofdeprix=$B13,MATCH(colb,colb,0),""),ROW(colb)-1)&gt;0,(ROW(colb)-1),""),COLUMN(G:G))),"")</f>
        <v/>
      </c>
      <c r="J13" s="79" t="str">
        <f t="array" aca="1" ref="J13" ca="1">IFERROR(INDEX(colb,SMALL(IF(FREQUENCY(IF(ofdeprix=$B13,MATCH(colb,colb,0),""),ROW(colb)-1)&gt;0,(ROW(colb)-1),""),COLUMN(H:H))),"")</f>
        <v/>
      </c>
      <c r="K13" s="79" t="str">
        <f t="array" aca="1" ref="K13" ca="1">IFERROR(INDEX(colb,SMALL(IF(FREQUENCY(IF(ofdeprix=$B13,MATCH(colb,colb,0),""),ROW(colb)-1)&gt;0,(ROW(colb)-1),""),COLUMN(I:I))),"")</f>
        <v/>
      </c>
      <c r="L13" s="79" t="str">
        <f t="array" aca="1" ref="L13" ca="1">IFERROR(INDEX(colb,SMALL(IF(FREQUENCY(IF(ofdeprix=$B13,MATCH(colb,colb,0),""),ROW(colb)-1)&gt;0,(ROW(colb)-1),""),COLUMN(J:J))),"")</f>
        <v/>
      </c>
      <c r="M13" s="79" t="str">
        <f t="array" aca="1" ref="M13" ca="1">IFERROR(INDEX(colb,SMALL(IF(FREQUENCY(IF(ofdeprix=$B13,MATCH(colb,colb,0),""),ROW(colb)-1)&gt;0,(ROW(colb)-1),""),COLUMN(K:K))),"")</f>
        <v/>
      </c>
      <c r="N13" s="79" t="str">
        <f t="array" aca="1" ref="N13" ca="1">IFERROR(INDEX(colb,SMALL(IF(FREQUENCY(IF(ofdeprix=$B13,MATCH(colb,colb,0),""),ROW(colb)-1)&gt;0,(ROW(colb)-1),""),COLUMN(L:L))),"")</f>
        <v/>
      </c>
    </row>
    <row r="14" spans="1:14">
      <c r="A14">
        <f t="shared" ca="1" si="0"/>
        <v>0</v>
      </c>
      <c r="B14" s="79" t="e">
        <f t="array" aca="1" ref="B14" ca="1">OFFSET(Tableau!A$1,MATCH(0,COUNTIF(param!B$1:B13,ofdeprix),0),)</f>
        <v>#N/A</v>
      </c>
      <c r="C14" s="79" t="str">
        <f t="array" aca="1" ref="C14" ca="1">IFERROR(INDEX(colb,SMALL(IF(FREQUENCY(IF(ofdeprix=$B14,MATCH(colb,colb,0),""),ROW(colb)-1)&gt;0,(ROW(colb)-1),""),COLUMN(A:A))),"")</f>
        <v/>
      </c>
      <c r="D14" s="79" t="str">
        <f t="array" aca="1" ref="D14" ca="1">IFERROR(INDEX(colb,SMALL(IF(FREQUENCY(IF(ofdeprix=$B14,MATCH(colb,colb,0),""),ROW(colb)-1)&gt;0,(ROW(colb)-1),""),COLUMN(B:B))),"")</f>
        <v/>
      </c>
      <c r="E14" s="79" t="str">
        <f t="array" aca="1" ref="E14" ca="1">IFERROR(INDEX(colb,SMALL(IF(FREQUENCY(IF(ofdeprix=$B14,MATCH(colb,colb,0),""),ROW(colb)-1)&gt;0,(ROW(colb)-1),""),COLUMN(C:C))),"")</f>
        <v/>
      </c>
      <c r="F14" s="79" t="str">
        <f t="array" aca="1" ref="F14" ca="1">IFERROR(INDEX(colb,SMALL(IF(FREQUENCY(IF(ofdeprix=$B14,MATCH(colb,colb,0),""),ROW(colb)-1)&gt;0,(ROW(colb)-1),""),COLUMN(D:D))),"")</f>
        <v/>
      </c>
      <c r="G14" s="79" t="str">
        <f t="array" aca="1" ref="G14" ca="1">IFERROR(INDEX(colb,SMALL(IF(FREQUENCY(IF(ofdeprix=$B14,MATCH(colb,colb,0),""),ROW(colb)-1)&gt;0,(ROW(colb)-1),""),COLUMN(E:E))),"")</f>
        <v/>
      </c>
      <c r="H14" s="79" t="str">
        <f t="array" aca="1" ref="H14" ca="1">IFERROR(INDEX(colb,SMALL(IF(FREQUENCY(IF(ofdeprix=$B14,MATCH(colb,colb,0),""),ROW(colb)-1)&gt;0,(ROW(colb)-1),""),COLUMN(F:F))),"")</f>
        <v/>
      </c>
      <c r="I14" s="79" t="str">
        <f t="array" aca="1" ref="I14" ca="1">IFERROR(INDEX(colb,SMALL(IF(FREQUENCY(IF(ofdeprix=$B14,MATCH(colb,colb,0),""),ROW(colb)-1)&gt;0,(ROW(colb)-1),""),COLUMN(G:G))),"")</f>
        <v/>
      </c>
      <c r="J14" s="79" t="str">
        <f t="array" aca="1" ref="J14" ca="1">IFERROR(INDEX(colb,SMALL(IF(FREQUENCY(IF(ofdeprix=$B14,MATCH(colb,colb,0),""),ROW(colb)-1)&gt;0,(ROW(colb)-1),""),COLUMN(H:H))),"")</f>
        <v/>
      </c>
      <c r="K14" s="79" t="str">
        <f t="array" aca="1" ref="K14" ca="1">IFERROR(INDEX(colb,SMALL(IF(FREQUENCY(IF(ofdeprix=$B14,MATCH(colb,colb,0),""),ROW(colb)-1)&gt;0,(ROW(colb)-1),""),COLUMN(I:I))),"")</f>
        <v/>
      </c>
      <c r="L14" s="79" t="str">
        <f t="array" aca="1" ref="L14" ca="1">IFERROR(INDEX(colb,SMALL(IF(FREQUENCY(IF(ofdeprix=$B14,MATCH(colb,colb,0),""),ROW(colb)-1)&gt;0,(ROW(colb)-1),""),COLUMN(J:J))),"")</f>
        <v/>
      </c>
      <c r="M14" s="79" t="str">
        <f t="array" aca="1" ref="M14" ca="1">IFERROR(INDEX(colb,SMALL(IF(FREQUENCY(IF(ofdeprix=$B14,MATCH(colb,colb,0),""),ROW(colb)-1)&gt;0,(ROW(colb)-1),""),COLUMN(K:K))),"")</f>
        <v/>
      </c>
      <c r="N14" s="79" t="str">
        <f t="array" aca="1" ref="N14" ca="1">IFERROR(INDEX(colb,SMALL(IF(FREQUENCY(IF(ofdeprix=$B14,MATCH(colb,colb,0),""),ROW(colb)-1)&gt;0,(ROW(colb)-1),""),COLUMN(L:L))),"")</f>
        <v/>
      </c>
    </row>
    <row r="15" spans="1:14">
      <c r="A15">
        <f t="shared" ca="1" si="0"/>
        <v>0</v>
      </c>
      <c r="B15" s="79" t="e">
        <f t="array" aca="1" ref="B15" ca="1">OFFSET(Tableau!A$1,MATCH(0,COUNTIF(param!B$1:B14,ofdeprix),0),)</f>
        <v>#N/A</v>
      </c>
      <c r="C15" s="79" t="str">
        <f t="array" aca="1" ref="C15" ca="1">IFERROR(INDEX(colb,SMALL(IF(FREQUENCY(IF(ofdeprix=$B15,MATCH(colb,colb,0),""),ROW(colb)-1)&gt;0,(ROW(colb)-1),""),COLUMN(A:A))),"")</f>
        <v/>
      </c>
      <c r="D15" s="79" t="str">
        <f t="array" aca="1" ref="D15" ca="1">IFERROR(INDEX(colb,SMALL(IF(FREQUENCY(IF(ofdeprix=$B15,MATCH(colb,colb,0),""),ROW(colb)-1)&gt;0,(ROW(colb)-1),""),COLUMN(B:B))),"")</f>
        <v/>
      </c>
      <c r="E15" s="79" t="str">
        <f t="array" aca="1" ref="E15" ca="1">IFERROR(INDEX(colb,SMALL(IF(FREQUENCY(IF(ofdeprix=$B15,MATCH(colb,colb,0),""),ROW(colb)-1)&gt;0,(ROW(colb)-1),""),COLUMN(C:C))),"")</f>
        <v/>
      </c>
      <c r="F15" s="79" t="str">
        <f t="array" aca="1" ref="F15" ca="1">IFERROR(INDEX(colb,SMALL(IF(FREQUENCY(IF(ofdeprix=$B15,MATCH(colb,colb,0),""),ROW(colb)-1)&gt;0,(ROW(colb)-1),""),COLUMN(D:D))),"")</f>
        <v/>
      </c>
      <c r="G15" s="79" t="str">
        <f t="array" aca="1" ref="G15" ca="1">IFERROR(INDEX(colb,SMALL(IF(FREQUENCY(IF(ofdeprix=$B15,MATCH(colb,colb,0),""),ROW(colb)-1)&gt;0,(ROW(colb)-1),""),COLUMN(E:E))),"")</f>
        <v/>
      </c>
      <c r="H15" s="79" t="str">
        <f t="array" aca="1" ref="H15" ca="1">IFERROR(INDEX(colb,SMALL(IF(FREQUENCY(IF(ofdeprix=$B15,MATCH(colb,colb,0),""),ROW(colb)-1)&gt;0,(ROW(colb)-1),""),COLUMN(F:F))),"")</f>
        <v/>
      </c>
      <c r="I15" s="79" t="str">
        <f t="array" aca="1" ref="I15" ca="1">IFERROR(INDEX(colb,SMALL(IF(FREQUENCY(IF(ofdeprix=$B15,MATCH(colb,colb,0),""),ROW(colb)-1)&gt;0,(ROW(colb)-1),""),COLUMN(G:G))),"")</f>
        <v/>
      </c>
      <c r="J15" s="79" t="str">
        <f t="array" aca="1" ref="J15" ca="1">IFERROR(INDEX(colb,SMALL(IF(FREQUENCY(IF(ofdeprix=$B15,MATCH(colb,colb,0),""),ROW(colb)-1)&gt;0,(ROW(colb)-1),""),COLUMN(H:H))),"")</f>
        <v/>
      </c>
      <c r="K15" s="79" t="str">
        <f t="array" aca="1" ref="K15" ca="1">IFERROR(INDEX(colb,SMALL(IF(FREQUENCY(IF(ofdeprix=$B15,MATCH(colb,colb,0),""),ROW(colb)-1)&gt;0,(ROW(colb)-1),""),COLUMN(I:I))),"")</f>
        <v/>
      </c>
      <c r="L15" s="79" t="str">
        <f t="array" aca="1" ref="L15" ca="1">IFERROR(INDEX(colb,SMALL(IF(FREQUENCY(IF(ofdeprix=$B15,MATCH(colb,colb,0),""),ROW(colb)-1)&gt;0,(ROW(colb)-1),""),COLUMN(J:J))),"")</f>
        <v/>
      </c>
      <c r="M15" s="79" t="str">
        <f t="array" aca="1" ref="M15" ca="1">IFERROR(INDEX(colb,SMALL(IF(FREQUENCY(IF(ofdeprix=$B15,MATCH(colb,colb,0),""),ROW(colb)-1)&gt;0,(ROW(colb)-1),""),COLUMN(K:K))),"")</f>
        <v/>
      </c>
      <c r="N15" s="79" t="str">
        <f t="array" aca="1" ref="N15" ca="1">IFERROR(INDEX(colb,SMALL(IF(FREQUENCY(IF(ofdeprix=$B15,MATCH(colb,colb,0),""),ROW(colb)-1)&gt;0,(ROW(colb)-1),""),COLUMN(L:L))),"")</f>
        <v/>
      </c>
    </row>
    <row r="16" spans="1:14">
      <c r="A16">
        <f t="shared" ca="1" si="0"/>
        <v>0</v>
      </c>
      <c r="B16" s="79" t="e">
        <f t="array" aca="1" ref="B16" ca="1">OFFSET(Tableau!A$1,MATCH(0,COUNTIF(param!B$1:B15,ofdeprix),0),)</f>
        <v>#N/A</v>
      </c>
      <c r="C16" s="79" t="str">
        <f t="array" aca="1" ref="C16" ca="1">IFERROR(INDEX(colb,SMALL(IF(FREQUENCY(IF(ofdeprix=$B16,MATCH(colb,colb,0),""),ROW(colb)-1)&gt;0,(ROW(colb)-1),""),COLUMN(A:A))),"")</f>
        <v/>
      </c>
      <c r="D16" s="79" t="str">
        <f t="array" aca="1" ref="D16" ca="1">IFERROR(INDEX(colb,SMALL(IF(FREQUENCY(IF(ofdeprix=$B16,MATCH(colb,colb,0),""),ROW(colb)-1)&gt;0,(ROW(colb)-1),""),COLUMN(B:B))),"")</f>
        <v/>
      </c>
      <c r="E16" s="79" t="str">
        <f t="array" aca="1" ref="E16" ca="1">IFERROR(INDEX(colb,SMALL(IF(FREQUENCY(IF(ofdeprix=$B16,MATCH(colb,colb,0),""),ROW(colb)-1)&gt;0,(ROW(colb)-1),""),COLUMN(C:C))),"")</f>
        <v/>
      </c>
      <c r="F16" s="79" t="str">
        <f t="array" aca="1" ref="F16" ca="1">IFERROR(INDEX(colb,SMALL(IF(FREQUENCY(IF(ofdeprix=$B16,MATCH(colb,colb,0),""),ROW(colb)-1)&gt;0,(ROW(colb)-1),""),COLUMN(D:D))),"")</f>
        <v/>
      </c>
      <c r="G16" s="79" t="str">
        <f t="array" aca="1" ref="G16" ca="1">IFERROR(INDEX(colb,SMALL(IF(FREQUENCY(IF(ofdeprix=$B16,MATCH(colb,colb,0),""),ROW(colb)-1)&gt;0,(ROW(colb)-1),""),COLUMN(E:E))),"")</f>
        <v/>
      </c>
      <c r="H16" s="79" t="str">
        <f t="array" aca="1" ref="H16" ca="1">IFERROR(INDEX(colb,SMALL(IF(FREQUENCY(IF(ofdeprix=$B16,MATCH(colb,colb,0),""),ROW(colb)-1)&gt;0,(ROW(colb)-1),""),COLUMN(F:F))),"")</f>
        <v/>
      </c>
      <c r="I16" s="79" t="str">
        <f t="array" aca="1" ref="I16" ca="1">IFERROR(INDEX(colb,SMALL(IF(FREQUENCY(IF(ofdeprix=$B16,MATCH(colb,colb,0),""),ROW(colb)-1)&gt;0,(ROW(colb)-1),""),COLUMN(G:G))),"")</f>
        <v/>
      </c>
      <c r="J16" s="79" t="str">
        <f t="array" aca="1" ref="J16" ca="1">IFERROR(INDEX(colb,SMALL(IF(FREQUENCY(IF(ofdeprix=$B16,MATCH(colb,colb,0),""),ROW(colb)-1)&gt;0,(ROW(colb)-1),""),COLUMN(H:H))),"")</f>
        <v/>
      </c>
      <c r="K16" s="79" t="str">
        <f t="array" aca="1" ref="K16" ca="1">IFERROR(INDEX(colb,SMALL(IF(FREQUENCY(IF(ofdeprix=$B16,MATCH(colb,colb,0),""),ROW(colb)-1)&gt;0,(ROW(colb)-1),""),COLUMN(I:I))),"")</f>
        <v/>
      </c>
      <c r="L16" s="79" t="str">
        <f t="array" aca="1" ref="L16" ca="1">IFERROR(INDEX(colb,SMALL(IF(FREQUENCY(IF(ofdeprix=$B16,MATCH(colb,colb,0),""),ROW(colb)-1)&gt;0,(ROW(colb)-1),""),COLUMN(J:J))),"")</f>
        <v/>
      </c>
      <c r="M16" s="79" t="str">
        <f t="array" aca="1" ref="M16" ca="1">IFERROR(INDEX(colb,SMALL(IF(FREQUENCY(IF(ofdeprix=$B16,MATCH(colb,colb,0),""),ROW(colb)-1)&gt;0,(ROW(colb)-1),""),COLUMN(K:K))),"")</f>
        <v/>
      </c>
      <c r="N16" s="79" t="str">
        <f t="array" aca="1" ref="N16" ca="1">IFERROR(INDEX(colb,SMALL(IF(FREQUENCY(IF(ofdeprix=$B16,MATCH(colb,colb,0),""),ROW(colb)-1)&gt;0,(ROW(colb)-1),""),COLUMN(L:L))),"")</f>
        <v/>
      </c>
    </row>
    <row r="17" spans="1:14">
      <c r="A17">
        <f t="shared" ca="1" si="0"/>
        <v>0</v>
      </c>
      <c r="B17" s="79" t="e">
        <f t="array" aca="1" ref="B17" ca="1">OFFSET(Tableau!A$1,MATCH(0,COUNTIF(param!B$1:B16,ofdeprix),0),)</f>
        <v>#N/A</v>
      </c>
      <c r="C17" s="79" t="str">
        <f t="array" aca="1" ref="C17" ca="1">IFERROR(INDEX(colb,SMALL(IF(FREQUENCY(IF(ofdeprix=$B17,MATCH(colb,colb,0),""),ROW(colb)-1)&gt;0,(ROW(colb)-1),""),COLUMN(A:A))),"")</f>
        <v/>
      </c>
      <c r="D17" s="79" t="str">
        <f t="array" aca="1" ref="D17" ca="1">IFERROR(INDEX(colb,SMALL(IF(FREQUENCY(IF(ofdeprix=$B17,MATCH(colb,colb,0),""),ROW(colb)-1)&gt;0,(ROW(colb)-1),""),COLUMN(B:B))),"")</f>
        <v/>
      </c>
      <c r="E17" s="79" t="str">
        <f t="array" aca="1" ref="E17" ca="1">IFERROR(INDEX(colb,SMALL(IF(FREQUENCY(IF(ofdeprix=$B17,MATCH(colb,colb,0),""),ROW(colb)-1)&gt;0,(ROW(colb)-1),""),COLUMN(C:C))),"")</f>
        <v/>
      </c>
      <c r="F17" s="79" t="str">
        <f t="array" aca="1" ref="F17" ca="1">IFERROR(INDEX(colb,SMALL(IF(FREQUENCY(IF(ofdeprix=$B17,MATCH(colb,colb,0),""),ROW(colb)-1)&gt;0,(ROW(colb)-1),""),COLUMN(D:D))),"")</f>
        <v/>
      </c>
      <c r="G17" s="79" t="str">
        <f t="array" aca="1" ref="G17" ca="1">IFERROR(INDEX(colb,SMALL(IF(FREQUENCY(IF(ofdeprix=$B17,MATCH(colb,colb,0),""),ROW(colb)-1)&gt;0,(ROW(colb)-1),""),COLUMN(E:E))),"")</f>
        <v/>
      </c>
      <c r="H17" s="79" t="str">
        <f t="array" aca="1" ref="H17" ca="1">IFERROR(INDEX(colb,SMALL(IF(FREQUENCY(IF(ofdeprix=$B17,MATCH(colb,colb,0),""),ROW(colb)-1)&gt;0,(ROW(colb)-1),""),COLUMN(F:F))),"")</f>
        <v/>
      </c>
      <c r="I17" s="79" t="str">
        <f t="array" aca="1" ref="I17" ca="1">IFERROR(INDEX(colb,SMALL(IF(FREQUENCY(IF(ofdeprix=$B17,MATCH(colb,colb,0),""),ROW(colb)-1)&gt;0,(ROW(colb)-1),""),COLUMN(G:G))),"")</f>
        <v/>
      </c>
      <c r="J17" s="79" t="str">
        <f t="array" aca="1" ref="J17" ca="1">IFERROR(INDEX(colb,SMALL(IF(FREQUENCY(IF(ofdeprix=$B17,MATCH(colb,colb,0),""),ROW(colb)-1)&gt;0,(ROW(colb)-1),""),COLUMN(H:H))),"")</f>
        <v/>
      </c>
      <c r="K17" s="79" t="str">
        <f t="array" aca="1" ref="K17" ca="1">IFERROR(INDEX(colb,SMALL(IF(FREQUENCY(IF(ofdeprix=$B17,MATCH(colb,colb,0),""),ROW(colb)-1)&gt;0,(ROW(colb)-1),""),COLUMN(I:I))),"")</f>
        <v/>
      </c>
      <c r="L17" s="79" t="str">
        <f t="array" aca="1" ref="L17" ca="1">IFERROR(INDEX(colb,SMALL(IF(FREQUENCY(IF(ofdeprix=$B17,MATCH(colb,colb,0),""),ROW(colb)-1)&gt;0,(ROW(colb)-1),""),COLUMN(J:J))),"")</f>
        <v/>
      </c>
      <c r="M17" s="79" t="str">
        <f t="array" aca="1" ref="M17" ca="1">IFERROR(INDEX(colb,SMALL(IF(FREQUENCY(IF(ofdeprix=$B17,MATCH(colb,colb,0),""),ROW(colb)-1)&gt;0,(ROW(colb)-1),""),COLUMN(K:K))),"")</f>
        <v/>
      </c>
      <c r="N17" s="79" t="str">
        <f t="array" aca="1" ref="N17" ca="1">IFERROR(INDEX(colb,SMALL(IF(FREQUENCY(IF(ofdeprix=$B17,MATCH(colb,colb,0),""),ROW(colb)-1)&gt;0,(ROW(colb)-1),""),COLUMN(L:L))),"")</f>
        <v/>
      </c>
    </row>
    <row r="18" spans="1:14">
      <c r="A18">
        <f t="shared" ca="1" si="0"/>
        <v>0</v>
      </c>
      <c r="B18" s="79" t="e">
        <f t="array" aca="1" ref="B18" ca="1">OFFSET(Tableau!A$1,MATCH(0,COUNTIF(param!B$1:B17,ofdeprix),0),)</f>
        <v>#N/A</v>
      </c>
      <c r="C18" s="79" t="str">
        <f t="array" aca="1" ref="C18" ca="1">IFERROR(INDEX(colb,SMALL(IF(FREQUENCY(IF(ofdeprix=$B18,MATCH(colb,colb,0),""),ROW(colb)-1)&gt;0,(ROW(colb)-1),""),COLUMN(A:A))),"")</f>
        <v/>
      </c>
      <c r="D18" s="79" t="str">
        <f t="array" aca="1" ref="D18" ca="1">IFERROR(INDEX(colb,SMALL(IF(FREQUENCY(IF(ofdeprix=$B18,MATCH(colb,colb,0),""),ROW(colb)-1)&gt;0,(ROW(colb)-1),""),COLUMN(B:B))),"")</f>
        <v/>
      </c>
      <c r="E18" s="79" t="str">
        <f t="array" aca="1" ref="E18" ca="1">IFERROR(INDEX(colb,SMALL(IF(FREQUENCY(IF(ofdeprix=$B18,MATCH(colb,colb,0),""),ROW(colb)-1)&gt;0,(ROW(colb)-1),""),COLUMN(C:C))),"")</f>
        <v/>
      </c>
      <c r="F18" s="79" t="str">
        <f t="array" aca="1" ref="F18" ca="1">IFERROR(INDEX(colb,SMALL(IF(FREQUENCY(IF(ofdeprix=$B18,MATCH(colb,colb,0),""),ROW(colb)-1)&gt;0,(ROW(colb)-1),""),COLUMN(D:D))),"")</f>
        <v/>
      </c>
      <c r="G18" s="79" t="str">
        <f t="array" aca="1" ref="G18" ca="1">IFERROR(INDEX(colb,SMALL(IF(FREQUENCY(IF(ofdeprix=$B18,MATCH(colb,colb,0),""),ROW(colb)-1)&gt;0,(ROW(colb)-1),""),COLUMN(E:E))),"")</f>
        <v/>
      </c>
      <c r="H18" s="79" t="str">
        <f t="array" aca="1" ref="H18" ca="1">IFERROR(INDEX(colb,SMALL(IF(FREQUENCY(IF(ofdeprix=$B18,MATCH(colb,colb,0),""),ROW(colb)-1)&gt;0,(ROW(colb)-1),""),COLUMN(F:F))),"")</f>
        <v/>
      </c>
      <c r="I18" s="79" t="str">
        <f t="array" aca="1" ref="I18" ca="1">IFERROR(INDEX(colb,SMALL(IF(FREQUENCY(IF(ofdeprix=$B18,MATCH(colb,colb,0),""),ROW(colb)-1)&gt;0,(ROW(colb)-1),""),COLUMN(G:G))),"")</f>
        <v/>
      </c>
      <c r="J18" s="79" t="str">
        <f t="array" aca="1" ref="J18" ca="1">IFERROR(INDEX(colb,SMALL(IF(FREQUENCY(IF(ofdeprix=$B18,MATCH(colb,colb,0),""),ROW(colb)-1)&gt;0,(ROW(colb)-1),""),COLUMN(H:H))),"")</f>
        <v/>
      </c>
      <c r="K18" s="79" t="str">
        <f t="array" aca="1" ref="K18" ca="1">IFERROR(INDEX(colb,SMALL(IF(FREQUENCY(IF(ofdeprix=$B18,MATCH(colb,colb,0),""),ROW(colb)-1)&gt;0,(ROW(colb)-1),""),COLUMN(I:I))),"")</f>
        <v/>
      </c>
      <c r="L18" s="79" t="str">
        <f t="array" aca="1" ref="L18" ca="1">IFERROR(INDEX(colb,SMALL(IF(FREQUENCY(IF(ofdeprix=$B18,MATCH(colb,colb,0),""),ROW(colb)-1)&gt;0,(ROW(colb)-1),""),COLUMN(J:J))),"")</f>
        <v/>
      </c>
      <c r="M18" s="79" t="str">
        <f t="array" aca="1" ref="M18" ca="1">IFERROR(INDEX(colb,SMALL(IF(FREQUENCY(IF(ofdeprix=$B18,MATCH(colb,colb,0),""),ROW(colb)-1)&gt;0,(ROW(colb)-1),""),COLUMN(K:K))),"")</f>
        <v/>
      </c>
      <c r="N18" s="79" t="str">
        <f t="array" aca="1" ref="N18" ca="1">IFERROR(INDEX(colb,SMALL(IF(FREQUENCY(IF(ofdeprix=$B18,MATCH(colb,colb,0),""),ROW(colb)-1)&gt;0,(ROW(colb)-1),""),COLUMN(L:L))),"")</f>
        <v/>
      </c>
    </row>
    <row r="19" spans="1:14">
      <c r="A19">
        <f t="shared" ca="1" si="0"/>
        <v>0</v>
      </c>
      <c r="B19" s="79" t="e">
        <f t="array" aca="1" ref="B19" ca="1">OFFSET(Tableau!A$1,MATCH(0,COUNTIF(param!B$1:B18,ofdeprix),0),)</f>
        <v>#N/A</v>
      </c>
      <c r="C19" s="79" t="str">
        <f t="array" aca="1" ref="C19" ca="1">IFERROR(INDEX(colb,SMALL(IF(FREQUENCY(IF(ofdeprix=$B19,MATCH(colb,colb,0),""),ROW(colb)-1)&gt;0,(ROW(colb)-1),""),COLUMN(A:A))),"")</f>
        <v/>
      </c>
      <c r="D19" s="79" t="str">
        <f t="array" aca="1" ref="D19" ca="1">IFERROR(INDEX(colb,SMALL(IF(FREQUENCY(IF(ofdeprix=$B19,MATCH(colb,colb,0),""),ROW(colb)-1)&gt;0,(ROW(colb)-1),""),COLUMN(B:B))),"")</f>
        <v/>
      </c>
      <c r="E19" s="79" t="str">
        <f t="array" aca="1" ref="E19" ca="1">IFERROR(INDEX(colb,SMALL(IF(FREQUENCY(IF(ofdeprix=$B19,MATCH(colb,colb,0),""),ROW(colb)-1)&gt;0,(ROW(colb)-1),""),COLUMN(C:C))),"")</f>
        <v/>
      </c>
      <c r="F19" s="79" t="str">
        <f t="array" aca="1" ref="F19" ca="1">IFERROR(INDEX(colb,SMALL(IF(FREQUENCY(IF(ofdeprix=$B19,MATCH(colb,colb,0),""),ROW(colb)-1)&gt;0,(ROW(colb)-1),""),COLUMN(D:D))),"")</f>
        <v/>
      </c>
      <c r="G19" s="79" t="str">
        <f t="array" aca="1" ref="G19" ca="1">IFERROR(INDEX(colb,SMALL(IF(FREQUENCY(IF(ofdeprix=$B19,MATCH(colb,colb,0),""),ROW(colb)-1)&gt;0,(ROW(colb)-1),""),COLUMN(E:E))),"")</f>
        <v/>
      </c>
      <c r="H19" s="79" t="str">
        <f t="array" aca="1" ref="H19" ca="1">IFERROR(INDEX(colb,SMALL(IF(FREQUENCY(IF(ofdeprix=$B19,MATCH(colb,colb,0),""),ROW(colb)-1)&gt;0,(ROW(colb)-1),""),COLUMN(F:F))),"")</f>
        <v/>
      </c>
      <c r="I19" s="79" t="str">
        <f t="array" aca="1" ref="I19" ca="1">IFERROR(INDEX(colb,SMALL(IF(FREQUENCY(IF(ofdeprix=$B19,MATCH(colb,colb,0),""),ROW(colb)-1)&gt;0,(ROW(colb)-1),""),COLUMN(G:G))),"")</f>
        <v/>
      </c>
      <c r="J19" s="79" t="str">
        <f t="array" aca="1" ref="J19" ca="1">IFERROR(INDEX(colb,SMALL(IF(FREQUENCY(IF(ofdeprix=$B19,MATCH(colb,colb,0),""),ROW(colb)-1)&gt;0,(ROW(colb)-1),""),COLUMN(H:H))),"")</f>
        <v/>
      </c>
      <c r="K19" s="79" t="str">
        <f t="array" aca="1" ref="K19" ca="1">IFERROR(INDEX(colb,SMALL(IF(FREQUENCY(IF(ofdeprix=$B19,MATCH(colb,colb,0),""),ROW(colb)-1)&gt;0,(ROW(colb)-1),""),COLUMN(I:I))),"")</f>
        <v/>
      </c>
      <c r="L19" s="79" t="str">
        <f t="array" aca="1" ref="L19" ca="1">IFERROR(INDEX(colb,SMALL(IF(FREQUENCY(IF(ofdeprix=$B19,MATCH(colb,colb,0),""),ROW(colb)-1)&gt;0,(ROW(colb)-1),""),COLUMN(J:J))),"")</f>
        <v/>
      </c>
      <c r="M19" s="79" t="str">
        <f t="array" aca="1" ref="M19" ca="1">IFERROR(INDEX(colb,SMALL(IF(FREQUENCY(IF(ofdeprix=$B19,MATCH(colb,colb,0),""),ROW(colb)-1)&gt;0,(ROW(colb)-1),""),COLUMN(K:K))),"")</f>
        <v/>
      </c>
      <c r="N19" s="79" t="str">
        <f t="array" aca="1" ref="N19" ca="1">IFERROR(INDEX(colb,SMALL(IF(FREQUENCY(IF(ofdeprix=$B19,MATCH(colb,colb,0),""),ROW(colb)-1)&gt;0,(ROW(colb)-1),""),COLUMN(L:L))),"")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Tableau</vt:lpstr>
      <vt:lpstr>BL</vt:lpstr>
      <vt:lpstr>Facture</vt:lpstr>
      <vt:lpstr>Liste Client</vt:lpstr>
      <vt:lpstr>param</vt:lpstr>
      <vt:lpstr>Facture!Criteres</vt:lpstr>
      <vt:lpstr>dept</vt:lpstr>
    </vt:vector>
  </TitlesOfParts>
  <Company>Tempete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Pierre-Philippe BOUARD</dc:creator>
  <cp:lastModifiedBy>tulipe</cp:lastModifiedBy>
  <dcterms:created xsi:type="dcterms:W3CDTF">2016-11-09T08:12:22Z</dcterms:created>
  <dcterms:modified xsi:type="dcterms:W3CDTF">2016-11-20T16:56:59Z</dcterms:modified>
</cp:coreProperties>
</file>