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20" windowWidth="19420" windowHeight="110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RDF">[1]Résumé!$D$6</definedName>
    <definedName name="Nom">[1]Résumé!$C$3</definedName>
    <definedName name="Prénom">[1]Résumé!$G$3</definedName>
  </definedNames>
  <calcPr calcId="124519"/>
</workbook>
</file>

<file path=xl/calcChain.xml><?xml version="1.0" encoding="utf-8"?>
<calcChain xmlns="http://schemas.openxmlformats.org/spreadsheetml/2006/main">
  <c r="O2" i="1"/>
  <c r="AD16"/>
  <c r="AD15"/>
  <c r="AD12"/>
  <c r="AD13"/>
  <c r="AD14"/>
  <c r="AD11"/>
  <c r="E11"/>
  <c r="F11" s="1"/>
  <c r="H11" s="1"/>
  <c r="E12"/>
  <c r="F12" s="1"/>
  <c r="E13"/>
  <c r="F13" s="1"/>
  <c r="E14"/>
  <c r="E15"/>
  <c r="F15" s="1"/>
  <c r="E16"/>
  <c r="E17"/>
  <c r="F17" s="1"/>
  <c r="E18"/>
  <c r="E19"/>
  <c r="F19" s="1"/>
  <c r="E20"/>
  <c r="E21"/>
  <c r="F21" s="1"/>
  <c r="E22"/>
  <c r="E23"/>
  <c r="F23" s="1"/>
  <c r="E24"/>
  <c r="E25"/>
  <c r="F25" s="1"/>
  <c r="F14"/>
  <c r="F16"/>
  <c r="F18"/>
  <c r="F20"/>
  <c r="F22"/>
  <c r="F24"/>
  <c r="G26"/>
  <c r="L11"/>
  <c r="L12"/>
  <c r="L13"/>
  <c r="L14"/>
  <c r="L15"/>
  <c r="L16"/>
  <c r="L27"/>
  <c r="I26"/>
  <c r="H14"/>
  <c r="H16"/>
  <c r="H18"/>
  <c r="H20"/>
  <c r="H22"/>
  <c r="H24"/>
  <c r="D25"/>
  <c r="D24"/>
  <c r="D23"/>
  <c r="D22"/>
  <c r="D21"/>
  <c r="D20"/>
  <c r="D19"/>
  <c r="D18"/>
  <c r="D17"/>
  <c r="D16"/>
  <c r="D15"/>
  <c r="D14"/>
  <c r="D13"/>
  <c r="D12"/>
  <c r="D11"/>
  <c r="D5"/>
  <c r="G3"/>
  <c r="H25" l="1"/>
  <c r="H23"/>
  <c r="H21"/>
  <c r="H19"/>
  <c r="H17"/>
  <c r="H15"/>
  <c r="H13"/>
  <c r="F26"/>
  <c r="H12"/>
  <c r="E26"/>
  <c r="H27" s="1"/>
  <c r="H28" s="1"/>
  <c r="H26" l="1"/>
</calcChain>
</file>

<file path=xl/sharedStrings.xml><?xml version="1.0" encoding="utf-8"?>
<sst xmlns="http://schemas.openxmlformats.org/spreadsheetml/2006/main" count="356" uniqueCount="180">
  <si>
    <r>
      <t>L</t>
    </r>
    <r>
      <rPr>
        <sz val="36"/>
        <color indexed="9"/>
        <rFont val="Arial"/>
        <family val="2"/>
      </rPr>
      <t>ISTE</t>
    </r>
    <r>
      <rPr>
        <sz val="48"/>
        <color indexed="9"/>
        <rFont val="Arial"/>
        <family val="2"/>
      </rPr>
      <t xml:space="preserve"> D'</t>
    </r>
    <r>
      <rPr>
        <sz val="36"/>
        <color indexed="9"/>
        <rFont val="Arial"/>
        <family val="2"/>
      </rPr>
      <t xml:space="preserve">ARMEE </t>
    </r>
    <r>
      <rPr>
        <sz val="48"/>
        <color indexed="9"/>
        <rFont val="Arial"/>
        <family val="2"/>
      </rPr>
      <t>C</t>
    </r>
    <r>
      <rPr>
        <sz val="36"/>
        <color indexed="9"/>
        <rFont val="Arial"/>
        <family val="2"/>
      </rPr>
      <t>ONFRONTATION</t>
    </r>
  </si>
  <si>
    <t>Nom *:</t>
  </si>
  <si>
    <t>Prénom * :</t>
  </si>
  <si>
    <t>Tél. :</t>
  </si>
  <si>
    <t>Email :</t>
  </si>
  <si>
    <t>Ville *:</t>
  </si>
  <si>
    <t xml:space="preserve"> Dpt * :</t>
  </si>
  <si>
    <r>
      <t xml:space="preserve">N° membre CDRF </t>
    </r>
    <r>
      <rPr>
        <b/>
        <sz val="18"/>
        <color indexed="16"/>
        <rFont val="Arial"/>
        <family val="2"/>
      </rPr>
      <t>:</t>
    </r>
  </si>
  <si>
    <t>Club / Team :</t>
  </si>
  <si>
    <r>
      <t xml:space="preserve">Peuple de la liste * </t>
    </r>
    <r>
      <rPr>
        <b/>
        <sz val="18"/>
        <color indexed="16"/>
        <rFont val="Arial"/>
        <family val="2"/>
      </rPr>
      <t>:</t>
    </r>
  </si>
  <si>
    <t>Lions d'Alahan</t>
  </si>
  <si>
    <r>
      <t xml:space="preserve">Affiliation * </t>
    </r>
    <r>
      <rPr>
        <b/>
        <sz val="18"/>
        <color indexed="16"/>
        <rFont val="Arial"/>
        <family val="2"/>
      </rPr>
      <t>:</t>
    </r>
  </si>
  <si>
    <t>Daneran</t>
  </si>
  <si>
    <t xml:space="preserve">*  : Renseignements obligatoires </t>
  </si>
  <si>
    <r>
      <t>L</t>
    </r>
    <r>
      <rPr>
        <b/>
        <sz val="20"/>
        <color indexed="9"/>
        <rFont val="Arial"/>
        <family val="2"/>
      </rPr>
      <t>ISTE DE CONFRONTATION</t>
    </r>
  </si>
  <si>
    <t>Figurines</t>
  </si>
  <si>
    <t>Pouvoir ou Foi</t>
  </si>
  <si>
    <t>PA.</t>
  </si>
  <si>
    <t>PA. affiliation</t>
  </si>
  <si>
    <t>Solos</t>
  </si>
  <si>
    <t>PA. total</t>
  </si>
  <si>
    <t>Nbre cartes</t>
  </si>
  <si>
    <t>Nom fig</t>
  </si>
  <si>
    <t>Miracles et Sortilèges</t>
  </si>
  <si>
    <t>Puissance ou Ferveur</t>
  </si>
  <si>
    <t>X</t>
  </si>
  <si>
    <t>X1</t>
  </si>
  <si>
    <t>Les MoinesGuerrier</t>
  </si>
  <si>
    <t>Pythie D'Azël</t>
  </si>
  <si>
    <t>F Le Barde D'Alahan 1</t>
  </si>
  <si>
    <t>F Chant de Lassitude</t>
  </si>
  <si>
    <t>A Les Troupes</t>
  </si>
  <si>
    <t>A Garde d'Alahan</t>
  </si>
  <si>
    <t>A Archer d'Alahan</t>
  </si>
  <si>
    <t>A Vétéran de Kaiber</t>
  </si>
  <si>
    <t>A Joueur d'Epee</t>
  </si>
  <si>
    <t>A Musicien d'Alahan</t>
  </si>
  <si>
    <t>A Porte Etendard d'Alahan</t>
  </si>
  <si>
    <t>A Porte Etendard Royal</t>
  </si>
  <si>
    <t>A Faucheur d'Alahan</t>
  </si>
  <si>
    <t>A Faucionnier d'Alahan</t>
  </si>
  <si>
    <t>A Valkyrie d'Alahan</t>
  </si>
  <si>
    <t>A Paladin d'Alahan</t>
  </si>
  <si>
    <t>A Paladin de Doriman</t>
  </si>
  <si>
    <t>A Garde royal</t>
  </si>
  <si>
    <t>A Chevalier d'Alahan</t>
  </si>
  <si>
    <t>A Porte Etendard sur Destrier</t>
  </si>
  <si>
    <t>A Musicien sur Destrier</t>
  </si>
  <si>
    <t>D Les GuerriersMages</t>
  </si>
  <si>
    <t>D Agent De La Chimère</t>
  </si>
  <si>
    <t>B Les PersonnagesGuerrier</t>
  </si>
  <si>
    <t>B Agonn l'Ardent</t>
  </si>
  <si>
    <t>B Alahel Le Messager</t>
  </si>
  <si>
    <t>B Danil Le Preux</t>
  </si>
  <si>
    <t>B Aldenys Le Discret</t>
  </si>
  <si>
    <t>B Gardan Le Duelliste</t>
  </si>
  <si>
    <t>B Arakan Le Justicier</t>
  </si>
  <si>
    <t>B La Lionne Rousse</t>
  </si>
  <si>
    <t>B La Lionne Rousse sur Destrier</t>
  </si>
  <si>
    <t>B Dragan D'Orianthe</t>
  </si>
  <si>
    <t>C Les PersonnagesMage</t>
  </si>
  <si>
    <t>C Symir Le Pur</t>
  </si>
  <si>
    <t>C Migaïl Le Sélénite</t>
  </si>
  <si>
    <t>C Sardar Tillius Le Sage</t>
  </si>
  <si>
    <t>C Méliador Le Céleste</t>
  </si>
  <si>
    <t>D Le Barde D'Alahan 1</t>
  </si>
  <si>
    <t>D La Barde D'Alahan 2</t>
  </si>
  <si>
    <t>D La Barde D'Alahan Sur Déstrier</t>
  </si>
  <si>
    <t>Les PersonnagesPrêtre</t>
  </si>
  <si>
    <t>Misan Le Clairvoyant</t>
  </si>
  <si>
    <t>Artefacts, Traitements, Gesas, Nexus, …</t>
  </si>
  <si>
    <t>A Symir Le Pur</t>
  </si>
  <si>
    <t>A Mot de Confusion</t>
  </si>
  <si>
    <t>A Ange Gardien</t>
  </si>
  <si>
    <t>A Châtiment de Lumière</t>
  </si>
  <si>
    <t>A Couronne de Gloire</t>
  </si>
  <si>
    <t>A Glaivre Chimérique</t>
  </si>
  <si>
    <t>A Lueur Apaisante</t>
  </si>
  <si>
    <t>A Pilier d'Energie</t>
  </si>
  <si>
    <t>A Sceau de Drellar'N</t>
  </si>
  <si>
    <t>A Sceau de Protection</t>
  </si>
  <si>
    <t>A Ténacité de la Chimère</t>
  </si>
  <si>
    <t>A</t>
  </si>
  <si>
    <t>Sans Affiliation</t>
  </si>
  <si>
    <t>B Migaïl Le Sélénite</t>
  </si>
  <si>
    <t>B Armure de Glace</t>
  </si>
  <si>
    <t>B Ange Gardien</t>
  </si>
  <si>
    <t>B Châtiment de Lumière</t>
  </si>
  <si>
    <t>B Couronne de Gloire</t>
  </si>
  <si>
    <t>B Glaivre Chimérique</t>
  </si>
  <si>
    <t>B Lueur Apaisante</t>
  </si>
  <si>
    <t>B Pilier d'Energie</t>
  </si>
  <si>
    <t>B Sceau de Drellar'N</t>
  </si>
  <si>
    <t>B Sceau de Protection</t>
  </si>
  <si>
    <t>B Ténacité de la Chimère</t>
  </si>
  <si>
    <t>B</t>
  </si>
  <si>
    <t>Algérande</t>
  </si>
  <si>
    <t>C Art du Diplômate</t>
  </si>
  <si>
    <t>C Ange Gardien</t>
  </si>
  <si>
    <t>C Châtiment de Lumière</t>
  </si>
  <si>
    <t>C Couronne de Gloire</t>
  </si>
  <si>
    <t>C Glaivre Chimérique</t>
  </si>
  <si>
    <t>C Lueur Apaisante</t>
  </si>
  <si>
    <t>C Pilier d'Energie</t>
  </si>
  <si>
    <t>C Sceau de Drellar'N</t>
  </si>
  <si>
    <t>C Sceau de Protection</t>
  </si>
  <si>
    <t>C Ténacité de la Chimère</t>
  </si>
  <si>
    <t>C</t>
  </si>
  <si>
    <t>Allmoon</t>
  </si>
  <si>
    <t>D Méliador Le Céleste</t>
  </si>
  <si>
    <t>D Tempête de Lumière</t>
  </si>
  <si>
    <t>D Ange Gardien</t>
  </si>
  <si>
    <t>D Châtiment de Lumière</t>
  </si>
  <si>
    <t>D Couronne de Gloire</t>
  </si>
  <si>
    <t>D Glaivre Chimérique</t>
  </si>
  <si>
    <t>D Lueur Apaisante</t>
  </si>
  <si>
    <t>D Pilier d'Energie</t>
  </si>
  <si>
    <t>D Sceau de Drellar'N</t>
  </si>
  <si>
    <t>D Sceau de Protection</t>
  </si>
  <si>
    <t>D Ténacité de la Chimère</t>
  </si>
  <si>
    <t>D</t>
  </si>
  <si>
    <t>E Agent De La Chimère</t>
  </si>
  <si>
    <t>E Force de la Vertu</t>
  </si>
  <si>
    <t>E Ange Gardien</t>
  </si>
  <si>
    <t>E Châtiment de Lumière</t>
  </si>
  <si>
    <t>E Couronne de Gloire</t>
  </si>
  <si>
    <t>E Glaivre Chimérique</t>
  </si>
  <si>
    <t>E Lueur Apaisante</t>
  </si>
  <si>
    <t>E Pilier d'Energie</t>
  </si>
  <si>
    <t>E Sceau de Drellar'N</t>
  </si>
  <si>
    <t>E Sceau de Protection</t>
  </si>
  <si>
    <t>E Ténacité de la Chimère</t>
  </si>
  <si>
    <t>E</t>
  </si>
  <si>
    <t>Doriman</t>
  </si>
  <si>
    <t>F Frappe de Lumière</t>
  </si>
  <si>
    <t>F Flêche de Lumière</t>
  </si>
  <si>
    <t>F A la Gloire du Hardi</t>
  </si>
  <si>
    <t>F Assaut Flamboyant</t>
  </si>
  <si>
    <t>F Chant de Blessures</t>
  </si>
  <si>
    <t>F Coup de Grâce</t>
  </si>
  <si>
    <t>F Que La Lumière Te Garde</t>
  </si>
  <si>
    <t>F</t>
  </si>
  <si>
    <t>Icquor</t>
  </si>
  <si>
    <t>G La Barde D'Alahan 2</t>
  </si>
  <si>
    <t>G Frappe de Lumière</t>
  </si>
  <si>
    <t>G Flêche de Lumière</t>
  </si>
  <si>
    <t>G A la Gloire du Hardi</t>
  </si>
  <si>
    <t>G Assaut Flamboyant</t>
  </si>
  <si>
    <t>G Chant de Blessures</t>
  </si>
  <si>
    <t>G Chant de Lassitude</t>
  </si>
  <si>
    <t>G Coup de Grâce</t>
  </si>
  <si>
    <t>G Que La Lumière Te Garde</t>
  </si>
  <si>
    <t>G</t>
  </si>
  <si>
    <t>Laverne</t>
  </si>
  <si>
    <t>H La Barde D'Alahan Sur Déstrier</t>
  </si>
  <si>
    <t>H Frappe de Lumière</t>
  </si>
  <si>
    <t>H Flêche de Lumière</t>
  </si>
  <si>
    <t>H A la Gloire du Hardi</t>
  </si>
  <si>
    <t>H Assaut Flamboyant</t>
  </si>
  <si>
    <t>H Chant de Blessures</t>
  </si>
  <si>
    <t>H Chant de Lassitude</t>
  </si>
  <si>
    <t>H Coup de Grâce</t>
  </si>
  <si>
    <t>H Que La Lumière Te Garde</t>
  </si>
  <si>
    <t>H</t>
  </si>
  <si>
    <t>Luishana</t>
  </si>
  <si>
    <t>I Pythie d'Azël</t>
  </si>
  <si>
    <t>I Vengeance d'Azël</t>
  </si>
  <si>
    <t>I</t>
  </si>
  <si>
    <t>Manilia</t>
  </si>
  <si>
    <t>J Misan Le Clairvoyant</t>
  </si>
  <si>
    <t>J Intuition Salutaire</t>
  </si>
  <si>
    <t>J Bienveillante Luminescence</t>
  </si>
  <si>
    <t>J Inspiration Guerrière</t>
  </si>
  <si>
    <t>J Secrous d'Elad</t>
  </si>
  <si>
    <t>J</t>
  </si>
  <si>
    <t>Total figurines :</t>
  </si>
  <si>
    <t>Total Artefacts et Traitements :</t>
  </si>
  <si>
    <t>Valady / Kalienne</t>
  </si>
  <si>
    <t>VALEUR TOTALE DE LA LISTE DE TOURNOI :</t>
  </si>
  <si>
    <t>Pvr/2 Au Sup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</si>
</sst>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00000"/>
  </numFmts>
  <fonts count="32">
    <font>
      <sz val="10"/>
      <name val="Arial"/>
    </font>
    <font>
      <sz val="48"/>
      <color indexed="9"/>
      <name val="Arial"/>
      <family val="2"/>
    </font>
    <font>
      <sz val="36"/>
      <color indexed="9"/>
      <name val="Arial"/>
      <family val="2"/>
    </font>
    <font>
      <b/>
      <sz val="17"/>
      <color indexed="16"/>
      <name val="Arial"/>
      <family val="2"/>
    </font>
    <font>
      <b/>
      <sz val="18"/>
      <name val="Arial"/>
      <family val="2"/>
    </font>
    <font>
      <sz val="18"/>
      <color indexed="16"/>
      <name val="Arial"/>
      <family val="2"/>
    </font>
    <font>
      <sz val="18"/>
      <name val="Arial"/>
      <family val="2"/>
    </font>
    <font>
      <u/>
      <sz val="22"/>
      <color indexed="12"/>
      <name val="Arial"/>
      <family val="2"/>
    </font>
    <font>
      <u/>
      <sz val="10"/>
      <color indexed="12"/>
      <name val="Arial"/>
      <family val="2"/>
    </font>
    <font>
      <sz val="18"/>
      <color indexed="8"/>
      <name val="Arial"/>
      <family val="2"/>
    </font>
    <font>
      <b/>
      <sz val="18"/>
      <color indexed="16"/>
      <name val="Arial"/>
      <family val="2"/>
    </font>
    <font>
      <sz val="16"/>
      <color indexed="16"/>
      <name val="Arial"/>
      <family val="2"/>
    </font>
    <font>
      <sz val="18"/>
      <color indexed="30"/>
      <name val="Arial"/>
      <family val="2"/>
    </font>
    <font>
      <i/>
      <sz val="16"/>
      <color indexed="16"/>
      <name val="Arial"/>
      <family val="2"/>
    </font>
    <font>
      <b/>
      <sz val="26"/>
      <color indexed="9"/>
      <name val="Arial"/>
      <family val="2"/>
    </font>
    <font>
      <b/>
      <sz val="20"/>
      <color indexed="9"/>
      <name val="Arial"/>
      <family val="2"/>
    </font>
    <font>
      <sz val="16"/>
      <color indexed="9"/>
      <name val="Arial"/>
      <family val="2"/>
    </font>
    <font>
      <b/>
      <sz val="12"/>
      <color indexed="9"/>
      <name val="Arial"/>
      <family val="2"/>
    </font>
    <font>
      <sz val="10"/>
      <color indexed="9"/>
      <name val="Arial"/>
      <family val="2"/>
    </font>
    <font>
      <sz val="14"/>
      <color indexed="9"/>
      <name val="Arial"/>
      <family val="2"/>
    </font>
    <font>
      <sz val="11"/>
      <color indexed="9"/>
      <name val="Arial"/>
      <family val="2"/>
    </font>
    <font>
      <b/>
      <sz val="14"/>
      <color indexed="60"/>
      <name val="Arial"/>
      <family val="2"/>
    </font>
    <font>
      <b/>
      <i/>
      <sz val="18"/>
      <name val="Arial"/>
      <family val="2"/>
    </font>
    <font>
      <sz val="16"/>
      <name val="Arial"/>
      <family val="2"/>
    </font>
    <font>
      <i/>
      <sz val="18"/>
      <color indexed="23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b/>
      <i/>
      <sz val="16"/>
      <name val="Arial"/>
      <family val="2"/>
    </font>
    <font>
      <sz val="12"/>
      <color indexed="9"/>
      <name val="Arial"/>
      <family val="2"/>
    </font>
    <font>
      <sz val="10"/>
      <name val="Arial"/>
      <family val="2"/>
    </font>
    <font>
      <i/>
      <sz val="16"/>
      <color indexed="23"/>
      <name val="Arial"/>
      <family val="2"/>
    </font>
    <font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16"/>
        <bgColor indexed="37"/>
      </patternFill>
    </fill>
    <fill>
      <patternFill patternType="solid">
        <fgColor indexed="21"/>
        <bgColor indexed="38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95">
    <xf numFmtId="0" fontId="0" fillId="0" borderId="0" xfId="0"/>
    <xf numFmtId="0" fontId="0" fillId="0" borderId="0" xfId="0" applyBorder="1"/>
    <xf numFmtId="0" fontId="6" fillId="0" borderId="5" xfId="0" applyFont="1" applyFill="1" applyBorder="1" applyAlignment="1">
      <alignment horizontal="center" vertical="center"/>
    </xf>
    <xf numFmtId="0" fontId="17" fillId="3" borderId="13" xfId="0" applyFont="1" applyFill="1" applyBorder="1" applyAlignment="1">
      <alignment horizontal="center" vertical="center" wrapText="1"/>
    </xf>
    <xf numFmtId="0" fontId="16" fillId="3" borderId="14" xfId="0" applyFont="1" applyFill="1" applyBorder="1" applyAlignment="1">
      <alignment horizontal="center" vertical="center"/>
    </xf>
    <xf numFmtId="0" fontId="18" fillId="3" borderId="15" xfId="0" applyFont="1" applyFill="1" applyBorder="1" applyAlignment="1">
      <alignment horizontal="center" vertical="center" wrapText="1"/>
    </xf>
    <xf numFmtId="0" fontId="19" fillId="3" borderId="15" xfId="0" applyFont="1" applyFill="1" applyBorder="1" applyAlignment="1">
      <alignment horizontal="center" vertical="center" wrapText="1"/>
    </xf>
    <xf numFmtId="0" fontId="16" fillId="3" borderId="16" xfId="0" applyFont="1" applyFill="1" applyBorder="1" applyAlignment="1">
      <alignment horizontal="center" vertical="center" wrapText="1"/>
    </xf>
    <xf numFmtId="0" fontId="16" fillId="3" borderId="14" xfId="0" applyFont="1" applyFill="1" applyBorder="1" applyAlignment="1">
      <alignment horizontal="center" vertical="center" wrapText="1"/>
    </xf>
    <xf numFmtId="0" fontId="19" fillId="3" borderId="17" xfId="0" applyFont="1" applyFill="1" applyBorder="1" applyAlignment="1">
      <alignment horizontal="center" vertical="center" wrapText="1"/>
    </xf>
    <xf numFmtId="0" fontId="19" fillId="3" borderId="13" xfId="0" applyFont="1" applyFill="1" applyBorder="1" applyAlignment="1">
      <alignment horizontal="center" vertical="center" wrapText="1"/>
    </xf>
    <xf numFmtId="0" fontId="20" fillId="3" borderId="18" xfId="0" applyFont="1" applyFill="1" applyBorder="1" applyAlignment="1">
      <alignment horizontal="center" vertical="center" wrapText="1"/>
    </xf>
    <xf numFmtId="0" fontId="21" fillId="0" borderId="15" xfId="0" applyFont="1" applyBorder="1" applyAlignment="1">
      <alignment horizontal="center"/>
    </xf>
    <xf numFmtId="0" fontId="22" fillId="0" borderId="19" xfId="0" applyFont="1" applyFill="1" applyBorder="1" applyAlignment="1">
      <alignment horizontal="center" vertical="center"/>
    </xf>
    <xf numFmtId="0" fontId="23" fillId="0" borderId="20" xfId="0" applyFont="1" applyBorder="1" applyAlignment="1">
      <alignment horizontal="left" vertical="center"/>
    </xf>
    <xf numFmtId="0" fontId="24" fillId="0" borderId="21" xfId="0" applyFont="1" applyFill="1" applyBorder="1" applyAlignment="1">
      <alignment horizontal="center" vertical="center"/>
    </xf>
    <xf numFmtId="0" fontId="25" fillId="0" borderId="22" xfId="0" applyFont="1" applyFill="1" applyBorder="1" applyAlignment="1">
      <alignment horizontal="center" vertical="center"/>
    </xf>
    <xf numFmtId="0" fontId="25" fillId="0" borderId="23" xfId="0" applyFont="1" applyFill="1" applyBorder="1" applyAlignment="1">
      <alignment horizontal="center" vertical="center"/>
    </xf>
    <xf numFmtId="0" fontId="25" fillId="0" borderId="24" xfId="0" applyFont="1" applyBorder="1" applyAlignment="1">
      <alignment horizontal="center" vertical="center"/>
    </xf>
    <xf numFmtId="0" fontId="25" fillId="0" borderId="25" xfId="0" applyFont="1" applyBorder="1" applyAlignment="1">
      <alignment horizontal="center" vertical="center"/>
    </xf>
    <xf numFmtId="0" fontId="26" fillId="0" borderId="4" xfId="0" applyFont="1" applyBorder="1" applyAlignment="1" applyProtection="1">
      <alignment horizontal="center" vertical="center"/>
      <protection locked="0"/>
    </xf>
    <xf numFmtId="0" fontId="25" fillId="0" borderId="5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0" fillId="0" borderId="5" xfId="0" applyBorder="1"/>
    <xf numFmtId="0" fontId="27" fillId="0" borderId="26" xfId="0" applyFont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0" fontId="19" fillId="3" borderId="28" xfId="0" applyFont="1" applyFill="1" applyBorder="1" applyAlignment="1">
      <alignment horizontal="center" vertical="center" wrapText="1"/>
    </xf>
    <xf numFmtId="0" fontId="28" fillId="3" borderId="29" xfId="0" applyFont="1" applyFill="1" applyBorder="1" applyAlignment="1">
      <alignment horizontal="center" vertical="center"/>
    </xf>
    <xf numFmtId="0" fontId="19" fillId="3" borderId="30" xfId="0" applyFont="1" applyFill="1" applyBorder="1" applyAlignment="1">
      <alignment horizontal="center" vertical="center"/>
    </xf>
    <xf numFmtId="0" fontId="26" fillId="0" borderId="31" xfId="0" applyFont="1" applyBorder="1" applyAlignment="1" applyProtection="1">
      <alignment horizontal="center" vertical="center"/>
      <protection locked="0"/>
    </xf>
    <xf numFmtId="0" fontId="25" fillId="0" borderId="32" xfId="0" applyFont="1" applyBorder="1" applyAlignment="1">
      <alignment horizontal="center" vertical="center"/>
    </xf>
    <xf numFmtId="0" fontId="26" fillId="0" borderId="33" xfId="0" applyFont="1" applyBorder="1" applyAlignment="1" applyProtection="1">
      <alignment horizontal="center" vertical="center"/>
      <protection locked="0"/>
    </xf>
    <xf numFmtId="0" fontId="25" fillId="0" borderId="34" xfId="0" applyFont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9" fillId="0" borderId="5" xfId="0" applyFont="1" applyBorder="1"/>
    <xf numFmtId="0" fontId="25" fillId="0" borderId="36" xfId="0" applyFont="1" applyBorder="1" applyAlignment="1">
      <alignment horizontal="center" vertical="center"/>
    </xf>
    <xf numFmtId="0" fontId="0" fillId="0" borderId="5" xfId="0" applyFill="1" applyBorder="1"/>
    <xf numFmtId="0" fontId="27" fillId="0" borderId="14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8" xfId="0" applyFont="1" applyBorder="1" applyAlignment="1">
      <alignment horizontal="center" vertical="center"/>
    </xf>
    <xf numFmtId="0" fontId="25" fillId="0" borderId="39" xfId="0" applyFont="1" applyBorder="1" applyAlignment="1">
      <alignment horizontal="center" vertical="center"/>
    </xf>
    <xf numFmtId="0" fontId="25" fillId="0" borderId="40" xfId="0" applyFont="1" applyBorder="1" applyAlignment="1">
      <alignment horizontal="center" vertical="center"/>
    </xf>
    <xf numFmtId="0" fontId="25" fillId="0" borderId="41" xfId="0" applyFont="1" applyBorder="1" applyAlignment="1">
      <alignment horizontal="center" vertical="center"/>
    </xf>
    <xf numFmtId="0" fontId="26" fillId="0" borderId="41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40" xfId="0" applyFont="1" applyBorder="1" applyAlignment="1">
      <alignment horizontal="center" vertical="center"/>
    </xf>
    <xf numFmtId="0" fontId="23" fillId="0" borderId="40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0" fontId="23" fillId="0" borderId="42" xfId="0" applyFont="1" applyBorder="1" applyAlignment="1">
      <alignment horizontal="center" vertical="center"/>
    </xf>
    <xf numFmtId="0" fontId="23" fillId="0" borderId="46" xfId="0" applyFont="1" applyBorder="1" applyAlignment="1">
      <alignment horizontal="center" vertical="center"/>
    </xf>
    <xf numFmtId="0" fontId="26" fillId="0" borderId="46" xfId="0" applyFont="1" applyBorder="1" applyAlignment="1">
      <alignment horizontal="center" vertical="center"/>
    </xf>
    <xf numFmtId="0" fontId="31" fillId="0" borderId="0" xfId="0" applyFont="1" applyBorder="1"/>
    <xf numFmtId="0" fontId="16" fillId="3" borderId="10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12" xfId="0" applyFont="1" applyFill="1" applyBorder="1" applyAlignment="1">
      <alignment horizontal="center" vertical="center"/>
    </xf>
    <xf numFmtId="0" fontId="26" fillId="0" borderId="10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6" fillId="0" borderId="42" xfId="0" applyFont="1" applyBorder="1" applyAlignment="1">
      <alignment horizontal="center" vertical="center"/>
    </xf>
    <xf numFmtId="0" fontId="26" fillId="0" borderId="43" xfId="0" applyFont="1" applyBorder="1" applyAlignment="1">
      <alignment horizontal="center" vertical="center"/>
    </xf>
    <xf numFmtId="0" fontId="26" fillId="0" borderId="44" xfId="0" applyFont="1" applyBorder="1" applyAlignment="1">
      <alignment horizontal="center" vertical="center"/>
    </xf>
    <xf numFmtId="0" fontId="26" fillId="0" borderId="45" xfId="0" applyFont="1" applyBorder="1" applyAlignment="1">
      <alignment horizontal="center" vertical="center"/>
    </xf>
    <xf numFmtId="0" fontId="30" fillId="0" borderId="42" xfId="0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4" fillId="3" borderId="10" xfId="0" applyFont="1" applyFill="1" applyBorder="1" applyAlignment="1">
      <alignment horizontal="center" vertical="center"/>
    </xf>
    <xf numFmtId="0" fontId="14" fillId="3" borderId="11" xfId="0" applyFont="1" applyFill="1" applyBorder="1" applyAlignment="1">
      <alignment horizontal="center" vertical="center"/>
    </xf>
    <xf numFmtId="0" fontId="14" fillId="3" borderId="12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9" fillId="0" borderId="5" xfId="1" applyNumberFormat="1" applyFont="1" applyFill="1" applyBorder="1" applyAlignment="1" applyProtection="1">
      <alignment horizontal="center" vertical="center"/>
    </xf>
    <xf numFmtId="0" fontId="9" fillId="0" borderId="6" xfId="1" applyNumberFormat="1" applyFont="1" applyFill="1" applyBorder="1" applyAlignment="1" applyProtection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164" fontId="6" fillId="0" borderId="5" xfId="0" applyNumberFormat="1" applyFont="1" applyFill="1" applyBorder="1" applyAlignment="1">
      <alignment horizontal="center" vertical="center"/>
    </xf>
    <xf numFmtId="165" fontId="9" fillId="0" borderId="5" xfId="1" applyNumberFormat="1" applyFont="1" applyFill="1" applyBorder="1" applyAlignment="1" applyProtection="1">
      <alignment horizontal="center" vertical="center"/>
    </xf>
    <xf numFmtId="165" fontId="9" fillId="0" borderId="6" xfId="1" applyNumberFormat="1" applyFont="1" applyFill="1" applyBorder="1" applyAlignment="1" applyProtection="1">
      <alignment horizontal="center" vertical="center"/>
    </xf>
    <xf numFmtId="0" fontId="7" fillId="0" borderId="5" xfId="1" applyNumberFormat="1" applyFont="1" applyFill="1" applyBorder="1" applyAlignment="1" applyProtection="1">
      <alignment horizontal="center" vertical="center"/>
    </xf>
    <xf numFmtId="0" fontId="7" fillId="0" borderId="6" xfId="1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0" fillId="0" borderId="47" xfId="0" applyBorder="1"/>
    <xf numFmtId="0" fontId="0" fillId="4" borderId="5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util%20compositionV1_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sumé"/>
      <sheetName val="données"/>
      <sheetName val="Feuil1"/>
      <sheetName val="400 PA"/>
      <sheetName val="Elfes Cynwälls"/>
      <sheetName val="Griffons d'Akkylannie"/>
      <sheetName val="Keltois du Clan des Sessairs"/>
      <sheetName val="Lions d'Alahan"/>
      <sheetName val="Nains de Tir-Nâ-Bor"/>
      <sheetName val="Concorde de l'Aigle"/>
      <sheetName val="Elfes Daïkinees"/>
      <sheetName val="Gobelins de No-Dan-Kar"/>
      <sheetName val="Orques de Bran-Ô-Kor"/>
      <sheetName val="Orques du Béhémoth"/>
      <sheetName val="Wolfen d'Yllia"/>
      <sheetName val="Alchimistes de Dirz"/>
      <sheetName val="Alliance Ophidienne"/>
      <sheetName val="Dévoreurs de Vile-Tis"/>
      <sheetName val="Keltois du Clan des Drunes"/>
      <sheetName val="Morts-Vivants d'Achéron"/>
      <sheetName val="Nains de Mid-Nor"/>
    </sheetNames>
    <sheetDataSet>
      <sheetData sheetId="0">
        <row r="3">
          <cell r="C3" t="str">
            <v>Fort</v>
          </cell>
          <cell r="G3" t="str">
            <v>Pierrick</v>
          </cell>
        </row>
        <row r="4">
          <cell r="G4" t="str">
            <v>fortefaef@agb</v>
          </cell>
        </row>
        <row r="6">
          <cell r="D6">
            <v>254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113"/>
  <sheetViews>
    <sheetView tabSelected="1" topLeftCell="A5" zoomScale="55" workbookViewId="0">
      <selection activeCell="C13" sqref="C13"/>
    </sheetView>
  </sheetViews>
  <sheetFormatPr baseColWidth="10" defaultRowHeight="12.5"/>
  <cols>
    <col min="1" max="1" width="39.54296875" customWidth="1"/>
    <col min="2" max="2" width="6.54296875" customWidth="1"/>
    <col min="3" max="3" width="50.7265625" customWidth="1"/>
    <col min="4" max="4" width="16" customWidth="1"/>
    <col min="5" max="5" width="8" customWidth="1"/>
    <col min="7" max="7" width="8.81640625" customWidth="1"/>
    <col min="8" max="9" width="10.7265625" customWidth="1"/>
    <col min="10" max="10" width="9.26953125" customWidth="1"/>
    <col min="11" max="11" width="6.26953125" customWidth="1"/>
    <col min="12" max="12" width="19.453125" customWidth="1"/>
    <col min="13" max="13" width="23.54296875" customWidth="1"/>
    <col min="14" max="14" width="24.7265625" customWidth="1"/>
    <col min="15" max="15" width="28" customWidth="1"/>
    <col min="16" max="16" width="22.7265625" customWidth="1"/>
    <col min="17" max="17" width="33" customWidth="1"/>
    <col min="18" max="18" width="20.1796875" customWidth="1"/>
    <col min="19" max="19" width="28.7265625" customWidth="1"/>
    <col min="20" max="20" width="26.1796875" customWidth="1"/>
    <col min="21" max="21" width="31.453125" customWidth="1"/>
    <col min="22" max="22" width="22.1796875" customWidth="1"/>
    <col min="24" max="24" width="20" customWidth="1"/>
    <col min="29" max="29" width="21.7265625" customWidth="1"/>
    <col min="30" max="30" width="15.26953125" customWidth="1"/>
  </cols>
  <sheetData>
    <row r="1" spans="1:30" ht="60">
      <c r="A1" s="85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7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30" ht="23">
      <c r="A2" s="88" t="s">
        <v>1</v>
      </c>
      <c r="B2" s="89"/>
      <c r="C2" s="90"/>
      <c r="D2" s="90"/>
      <c r="E2" s="75" t="s">
        <v>2</v>
      </c>
      <c r="F2" s="75"/>
      <c r="G2" s="91"/>
      <c r="H2" s="91"/>
      <c r="I2" s="91"/>
      <c r="J2" s="91"/>
      <c r="K2" s="91"/>
      <c r="L2" s="92"/>
      <c r="N2" s="1"/>
      <c r="O2" s="1">
        <f>VLOOKUP(A11,M11:AD16,18,0)</f>
        <v>1</v>
      </c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30" ht="27.5">
      <c r="A3" s="74" t="s">
        <v>3</v>
      </c>
      <c r="B3" s="75"/>
      <c r="C3" s="80"/>
      <c r="D3" s="80"/>
      <c r="E3" s="75" t="s">
        <v>4</v>
      </c>
      <c r="F3" s="75"/>
      <c r="G3" s="83" t="str">
        <f>IF([1]Résumé!G4=0,"",[1]Résumé!G4)</f>
        <v>fortefaef@agb</v>
      </c>
      <c r="H3" s="83"/>
      <c r="I3" s="83"/>
      <c r="J3" s="83"/>
      <c r="K3" s="83"/>
      <c r="L3" s="84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30" ht="22.5">
      <c r="A4" s="74" t="s">
        <v>5</v>
      </c>
      <c r="B4" s="75"/>
      <c r="C4" s="80"/>
      <c r="D4" s="80"/>
      <c r="E4" s="75" t="s">
        <v>6</v>
      </c>
      <c r="F4" s="75"/>
      <c r="G4" s="81"/>
      <c r="H4" s="81"/>
      <c r="I4" s="81"/>
      <c r="J4" s="81"/>
      <c r="K4" s="81"/>
      <c r="L4" s="82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</row>
    <row r="5" spans="1:30" ht="23">
      <c r="A5" s="74" t="s">
        <v>7</v>
      </c>
      <c r="B5" s="75"/>
      <c r="C5" s="75"/>
      <c r="D5" s="2">
        <f>IF([1]Résumé!D6=0,"",CRDF)</f>
        <v>254</v>
      </c>
      <c r="E5" s="76" t="s">
        <v>8</v>
      </c>
      <c r="F5" s="76"/>
      <c r="G5" s="77"/>
      <c r="H5" s="77"/>
      <c r="I5" s="77"/>
      <c r="J5" s="77"/>
      <c r="K5" s="77"/>
      <c r="L5" s="78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30" ht="23">
      <c r="A6" s="74" t="s">
        <v>9</v>
      </c>
      <c r="B6" s="75"/>
      <c r="C6" s="75"/>
      <c r="D6" s="75" t="s">
        <v>10</v>
      </c>
      <c r="E6" s="75"/>
      <c r="F6" s="75"/>
      <c r="G6" s="75"/>
      <c r="H6" s="75"/>
      <c r="I6" s="75"/>
      <c r="J6" s="75"/>
      <c r="K6" s="75"/>
      <c r="L6" s="79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30" ht="23.5" thickBot="1">
      <c r="A7" s="64" t="s">
        <v>11</v>
      </c>
      <c r="B7" s="65"/>
      <c r="C7" s="65"/>
      <c r="D7" s="66" t="s">
        <v>12</v>
      </c>
      <c r="E7" s="66"/>
      <c r="F7" s="66"/>
      <c r="G7" s="66"/>
      <c r="H7" s="66"/>
      <c r="I7" s="66"/>
      <c r="J7" s="66"/>
      <c r="K7" s="66"/>
      <c r="L7" s="67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30" ht="21" thickBot="1">
      <c r="A8" s="68" t="s">
        <v>13</v>
      </c>
      <c r="B8" s="69"/>
      <c r="C8" s="69"/>
      <c r="D8" s="69"/>
      <c r="E8" s="69"/>
      <c r="F8" s="69"/>
      <c r="G8" s="69"/>
      <c r="H8" s="69"/>
      <c r="I8" s="69"/>
      <c r="J8" s="69"/>
      <c r="K8" s="69"/>
      <c r="L8" s="70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30" ht="33" thickBot="1">
      <c r="A9" s="71" t="s">
        <v>14</v>
      </c>
      <c r="B9" s="72"/>
      <c r="C9" s="72"/>
      <c r="D9" s="72"/>
      <c r="E9" s="72"/>
      <c r="F9" s="72"/>
      <c r="G9" s="72"/>
      <c r="H9" s="72"/>
      <c r="I9" s="72"/>
      <c r="J9" s="72"/>
      <c r="K9" s="72"/>
      <c r="L9" s="73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30" ht="40.5" thickBot="1">
      <c r="A10" s="53" t="s">
        <v>15</v>
      </c>
      <c r="B10" s="54"/>
      <c r="C10" s="55"/>
      <c r="D10" s="3" t="s">
        <v>16</v>
      </c>
      <c r="E10" s="4" t="s">
        <v>17</v>
      </c>
      <c r="F10" s="5" t="s">
        <v>18</v>
      </c>
      <c r="G10" s="6" t="s">
        <v>19</v>
      </c>
      <c r="H10" s="7" t="s">
        <v>20</v>
      </c>
      <c r="I10" s="8" t="s">
        <v>21</v>
      </c>
      <c r="J10" s="9" t="s">
        <v>22</v>
      </c>
      <c r="K10" s="10" t="s">
        <v>23</v>
      </c>
      <c r="L10" s="11" t="s">
        <v>24</v>
      </c>
      <c r="M10" t="s">
        <v>25</v>
      </c>
      <c r="N10" s="1" t="s">
        <v>26</v>
      </c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30" ht="23" thickBot="1">
      <c r="A11" s="12" t="s">
        <v>27</v>
      </c>
      <c r="B11" s="13">
        <v>1</v>
      </c>
      <c r="C11" s="14"/>
      <c r="D11" s="15" t="str">
        <f>IF(C11&gt;0,VLOOKUP(C11,$N$18:$P$52,2,FALSE),"")</f>
        <v/>
      </c>
      <c r="E11" s="16" t="str">
        <f>IF(C11&gt;0,VLOOKUP(C11,$N$18:$P$52,3,FALSE),"")</f>
        <v/>
      </c>
      <c r="F11" s="17" t="str">
        <f t="shared" ref="F11:F24" si="0">IF(E11="","",(IF(OR($D$7="Laverne",$D$7="Manilia",$D$7="Algérande",$D$7="Icquor",$D$7="Valady / Kalienne",$D$7="Luishana"),1,IF(OR($D$7="Doriman",$D$7="Allmoon",$D$7="Daneran"),2,""))))</f>
        <v/>
      </c>
      <c r="H11" s="18">
        <f t="shared" ref="H11:H25" si="1">IF(E11=0,"",SUM(E11:G11))</f>
        <v>0</v>
      </c>
      <c r="I11" s="19"/>
      <c r="J11" s="20"/>
      <c r="K11" s="21" t="s">
        <v>30</v>
      </c>
      <c r="L11" s="22">
        <f>IF(K11=0,"",VLOOKUP(K11,$S$29:$T$113,2,FALSE))</f>
        <v>2</v>
      </c>
      <c r="M11" s="23" t="s">
        <v>31</v>
      </c>
      <c r="N11" s="23" t="s">
        <v>32</v>
      </c>
      <c r="O11" s="23" t="s">
        <v>33</v>
      </c>
      <c r="P11" s="23" t="s">
        <v>34</v>
      </c>
      <c r="Q11" s="23" t="s">
        <v>35</v>
      </c>
      <c r="R11" s="23" t="s">
        <v>36</v>
      </c>
      <c r="S11" s="23" t="s">
        <v>37</v>
      </c>
      <c r="T11" s="23" t="s">
        <v>38</v>
      </c>
      <c r="U11" s="23" t="s">
        <v>39</v>
      </c>
      <c r="V11" s="23" t="s">
        <v>40</v>
      </c>
      <c r="W11" s="23" t="s">
        <v>41</v>
      </c>
      <c r="X11" s="23" t="s">
        <v>42</v>
      </c>
      <c r="Y11" s="23" t="s">
        <v>43</v>
      </c>
      <c r="Z11" s="23" t="s">
        <v>44</v>
      </c>
      <c r="AA11" s="23" t="s">
        <v>45</v>
      </c>
      <c r="AB11" s="23" t="s">
        <v>46</v>
      </c>
      <c r="AC11" s="93" t="s">
        <v>47</v>
      </c>
      <c r="AD11" s="94">
        <f>COUNTA(N11:AC11)</f>
        <v>16</v>
      </c>
    </row>
    <row r="12" spans="1:30" ht="23" thickBot="1">
      <c r="A12" s="12" t="s">
        <v>48</v>
      </c>
      <c r="B12" s="24">
        <v>2</v>
      </c>
      <c r="C12" s="14"/>
      <c r="D12" s="15" t="str">
        <f>IF(C12&gt;0,VLOOKUP(C12,$N$18:$P$52,2,FALSE),"")</f>
        <v/>
      </c>
      <c r="E12" s="16" t="str">
        <f t="shared" ref="E12:E25" si="2">IF(C12&gt;0,VLOOKUP(C12,$N$18:$P$52,3,FALSE),"")</f>
        <v/>
      </c>
      <c r="F12" s="17" t="str">
        <f t="shared" si="0"/>
        <v/>
      </c>
      <c r="G12" s="25"/>
      <c r="H12" s="18">
        <f t="shared" si="1"/>
        <v>0</v>
      </c>
      <c r="I12" s="19"/>
      <c r="J12" s="20"/>
      <c r="K12" s="21"/>
      <c r="L12" s="22" t="str">
        <f>IF(K12=0,"",VLOOKUP(K12,$S$29:$T$59,2,FALSE))</f>
        <v/>
      </c>
      <c r="M12" s="23" t="s">
        <v>50</v>
      </c>
      <c r="N12" s="23" t="s">
        <v>51</v>
      </c>
      <c r="O12" s="23" t="s">
        <v>52</v>
      </c>
      <c r="P12" s="23" t="s">
        <v>53</v>
      </c>
      <c r="Q12" s="23" t="s">
        <v>54</v>
      </c>
      <c r="R12" s="23" t="s">
        <v>55</v>
      </c>
      <c r="S12" s="23" t="s">
        <v>56</v>
      </c>
      <c r="T12" s="23" t="s">
        <v>57</v>
      </c>
      <c r="U12" s="23" t="s">
        <v>58</v>
      </c>
      <c r="V12" s="23" t="s">
        <v>59</v>
      </c>
      <c r="W12" s="1"/>
      <c r="X12" s="1"/>
      <c r="Y12" s="1"/>
      <c r="Z12" s="1"/>
      <c r="AA12" s="1"/>
      <c r="AB12" s="1"/>
      <c r="AC12" s="1"/>
      <c r="AD12" s="94">
        <f t="shared" ref="AD12:AD16" si="3">COUNTA(N12:AC12)</f>
        <v>9</v>
      </c>
    </row>
    <row r="13" spans="1:30" ht="23" thickBot="1">
      <c r="A13" s="12" t="s">
        <v>50</v>
      </c>
      <c r="B13" s="24">
        <v>3</v>
      </c>
      <c r="C13" s="14"/>
      <c r="D13" s="15" t="str">
        <f t="shared" ref="D13:D25" si="4">IF(C13&gt;0,VLOOKUP(C13,$N$18:$P$52,2,FALSE),"")</f>
        <v/>
      </c>
      <c r="E13" s="16" t="str">
        <f t="shared" si="2"/>
        <v/>
      </c>
      <c r="F13" s="17" t="str">
        <f t="shared" si="0"/>
        <v/>
      </c>
      <c r="G13" s="25"/>
      <c r="H13" s="18">
        <f t="shared" si="1"/>
        <v>0</v>
      </c>
      <c r="I13" s="19"/>
      <c r="J13" s="20"/>
      <c r="K13" s="21"/>
      <c r="L13" s="22" t="str">
        <f>IF(K13=0,"",VLOOKUP(K13,$S$29:$T$59,2,FALSE))</f>
        <v/>
      </c>
      <c r="M13" s="23" t="s">
        <v>60</v>
      </c>
      <c r="N13" s="23" t="s">
        <v>61</v>
      </c>
      <c r="O13" s="23" t="s">
        <v>62</v>
      </c>
      <c r="P13" s="23" t="s">
        <v>63</v>
      </c>
      <c r="Q13" s="23" t="s">
        <v>64</v>
      </c>
      <c r="T13" s="1"/>
      <c r="U13" s="1"/>
      <c r="V13" s="1"/>
      <c r="W13" s="1"/>
      <c r="X13" s="1"/>
      <c r="Y13" s="1"/>
      <c r="Z13" s="1"/>
      <c r="AA13" s="1"/>
      <c r="AB13" s="1"/>
      <c r="AC13" s="1"/>
      <c r="AD13" s="94">
        <f t="shared" si="3"/>
        <v>4</v>
      </c>
    </row>
    <row r="14" spans="1:30" ht="23" thickBot="1">
      <c r="A14" s="12" t="s">
        <v>25</v>
      </c>
      <c r="B14" s="24">
        <v>4</v>
      </c>
      <c r="C14" s="14"/>
      <c r="D14" s="15" t="str">
        <f t="shared" si="4"/>
        <v/>
      </c>
      <c r="E14" s="16" t="str">
        <f t="shared" si="2"/>
        <v/>
      </c>
      <c r="F14" s="17" t="str">
        <f t="shared" si="0"/>
        <v/>
      </c>
      <c r="G14" s="25"/>
      <c r="H14" s="18">
        <f t="shared" si="1"/>
        <v>0</v>
      </c>
      <c r="I14" s="19"/>
      <c r="J14" s="20"/>
      <c r="K14" s="21"/>
      <c r="L14" s="22" t="str">
        <f>IF(K14=0,"",VLOOKUP(K14,$S$29:$T$59,2,FALSE))</f>
        <v/>
      </c>
      <c r="M14" s="23" t="s">
        <v>48</v>
      </c>
      <c r="N14" s="23" t="s">
        <v>49</v>
      </c>
      <c r="O14" s="23" t="s">
        <v>65</v>
      </c>
      <c r="P14" s="23" t="s">
        <v>66</v>
      </c>
      <c r="Q14" s="23" t="s">
        <v>67</v>
      </c>
      <c r="T14" s="1"/>
      <c r="U14" s="1"/>
      <c r="V14" s="1"/>
      <c r="W14" s="1"/>
      <c r="X14" s="1"/>
      <c r="Y14" s="1"/>
      <c r="Z14" s="1"/>
      <c r="AA14" s="1"/>
      <c r="AB14" s="1"/>
      <c r="AC14" s="1"/>
      <c r="AD14" s="94">
        <f t="shared" si="3"/>
        <v>4</v>
      </c>
    </row>
    <row r="15" spans="1:30" ht="23" thickBot="1">
      <c r="A15" s="12" t="s">
        <v>25</v>
      </c>
      <c r="B15" s="24">
        <v>5</v>
      </c>
      <c r="C15" s="14"/>
      <c r="D15" s="15" t="str">
        <f t="shared" si="4"/>
        <v/>
      </c>
      <c r="E15" s="16" t="str">
        <f t="shared" si="2"/>
        <v/>
      </c>
      <c r="F15" s="17" t="str">
        <f t="shared" si="0"/>
        <v/>
      </c>
      <c r="G15" s="25"/>
      <c r="H15" s="18">
        <f t="shared" si="1"/>
        <v>0</v>
      </c>
      <c r="I15" s="19"/>
      <c r="J15" s="20"/>
      <c r="K15" s="21"/>
      <c r="L15" s="22" t="str">
        <f>IF(K15=0,"",VLOOKUP(K15,$S$29:$T$59,2,FALSE))</f>
        <v/>
      </c>
      <c r="M15" s="23" t="s">
        <v>27</v>
      </c>
      <c r="N15" s="23" t="s">
        <v>28</v>
      </c>
      <c r="T15" s="1"/>
      <c r="U15" s="1"/>
      <c r="V15" s="1"/>
      <c r="W15" s="1"/>
      <c r="X15" s="1"/>
      <c r="Y15" s="1"/>
      <c r="Z15" s="1"/>
      <c r="AA15" s="1"/>
      <c r="AB15" s="1"/>
      <c r="AC15" s="1"/>
      <c r="AD15" s="94">
        <f t="shared" si="3"/>
        <v>1</v>
      </c>
    </row>
    <row r="16" spans="1:30" ht="23" thickBot="1">
      <c r="A16" s="12" t="s">
        <v>25</v>
      </c>
      <c r="B16" s="24">
        <v>6</v>
      </c>
      <c r="C16" s="14"/>
      <c r="D16" s="15" t="str">
        <f t="shared" si="4"/>
        <v/>
      </c>
      <c r="E16" s="16" t="str">
        <f t="shared" si="2"/>
        <v/>
      </c>
      <c r="F16" s="17" t="str">
        <f t="shared" si="0"/>
        <v/>
      </c>
      <c r="G16" s="25"/>
      <c r="H16" s="18">
        <f t="shared" si="1"/>
        <v>0</v>
      </c>
      <c r="I16" s="19"/>
      <c r="J16" s="20"/>
      <c r="K16" s="21"/>
      <c r="L16" s="22" t="str">
        <f>IF(K16=0,"",VLOOKUP(K16,$S$29:$T$59,2,FALSE))</f>
        <v/>
      </c>
      <c r="M16" s="23" t="s">
        <v>68</v>
      </c>
      <c r="N16" s="23" t="s">
        <v>69</v>
      </c>
      <c r="S16" s="23"/>
      <c r="T16" s="23"/>
      <c r="U16" s="23"/>
      <c r="V16" s="1"/>
      <c r="W16" s="1"/>
      <c r="X16" s="1"/>
      <c r="Y16" s="1"/>
      <c r="Z16" s="1"/>
      <c r="AA16" s="1"/>
      <c r="AB16" s="1"/>
      <c r="AC16" s="1"/>
      <c r="AD16" s="94">
        <f t="shared" si="3"/>
        <v>1</v>
      </c>
    </row>
    <row r="17" spans="1:31" ht="23" thickBot="1">
      <c r="A17" s="12" t="s">
        <v>25</v>
      </c>
      <c r="B17" s="24">
        <v>7</v>
      </c>
      <c r="C17" s="14"/>
      <c r="D17" s="15" t="str">
        <f t="shared" si="4"/>
        <v/>
      </c>
      <c r="E17" s="16" t="str">
        <f t="shared" si="2"/>
        <v/>
      </c>
      <c r="F17" s="17" t="str">
        <f t="shared" si="0"/>
        <v/>
      </c>
      <c r="G17" s="25"/>
      <c r="H17" s="18">
        <f t="shared" si="1"/>
        <v>0</v>
      </c>
      <c r="I17" s="19"/>
      <c r="J17" s="26" t="s">
        <v>22</v>
      </c>
      <c r="K17" s="27" t="s">
        <v>70</v>
      </c>
      <c r="L17" s="28" t="s">
        <v>17</v>
      </c>
      <c r="S17" s="23" t="s">
        <v>71</v>
      </c>
      <c r="T17" s="23" t="s">
        <v>72</v>
      </c>
      <c r="U17" s="23" t="s">
        <v>73</v>
      </c>
      <c r="V17" s="23" t="s">
        <v>74</v>
      </c>
      <c r="W17" s="23" t="s">
        <v>75</v>
      </c>
      <c r="X17" s="23" t="s">
        <v>76</v>
      </c>
      <c r="Y17" s="23" t="s">
        <v>77</v>
      </c>
      <c r="Z17" s="23" t="s">
        <v>78</v>
      </c>
      <c r="AA17" s="23" t="s">
        <v>79</v>
      </c>
      <c r="AB17" s="23" t="s">
        <v>80</v>
      </c>
      <c r="AC17" s="23" t="s">
        <v>81</v>
      </c>
      <c r="AD17" s="23" t="s">
        <v>82</v>
      </c>
      <c r="AE17" s="23" t="s">
        <v>82</v>
      </c>
    </row>
    <row r="18" spans="1:31" ht="23" thickBot="1">
      <c r="A18" s="12" t="s">
        <v>25</v>
      </c>
      <c r="B18" s="24">
        <v>8</v>
      </c>
      <c r="C18" s="14"/>
      <c r="D18" s="15" t="str">
        <f t="shared" si="4"/>
        <v/>
      </c>
      <c r="E18" s="16" t="str">
        <f t="shared" si="2"/>
        <v/>
      </c>
      <c r="F18" s="17" t="str">
        <f t="shared" si="0"/>
        <v/>
      </c>
      <c r="G18" s="25"/>
      <c r="H18" s="18">
        <f t="shared" si="1"/>
        <v>0</v>
      </c>
      <c r="I18" s="19"/>
      <c r="J18" s="29"/>
      <c r="K18" s="30"/>
      <c r="L18" s="18"/>
      <c r="N18" s="23" t="s">
        <v>32</v>
      </c>
      <c r="O18" s="23"/>
      <c r="P18" s="23">
        <v>12</v>
      </c>
      <c r="Q18" s="23" t="s">
        <v>83</v>
      </c>
      <c r="S18" s="23" t="s">
        <v>84</v>
      </c>
      <c r="T18" s="23" t="s">
        <v>85</v>
      </c>
      <c r="U18" s="23" t="s">
        <v>86</v>
      </c>
      <c r="V18" s="23" t="s">
        <v>87</v>
      </c>
      <c r="W18" s="23" t="s">
        <v>88</v>
      </c>
      <c r="X18" s="23" t="s">
        <v>89</v>
      </c>
      <c r="Y18" s="23" t="s">
        <v>90</v>
      </c>
      <c r="Z18" s="23" t="s">
        <v>91</v>
      </c>
      <c r="AA18" s="23" t="s">
        <v>92</v>
      </c>
      <c r="AB18" s="23" t="s">
        <v>93</v>
      </c>
      <c r="AC18" s="23" t="s">
        <v>94</v>
      </c>
      <c r="AD18" s="23" t="s">
        <v>95</v>
      </c>
      <c r="AE18" s="23" t="s">
        <v>95</v>
      </c>
    </row>
    <row r="19" spans="1:31" ht="23" thickBot="1">
      <c r="A19" s="12" t="s">
        <v>25</v>
      </c>
      <c r="B19" s="24">
        <v>9</v>
      </c>
      <c r="C19" s="14"/>
      <c r="D19" s="15" t="str">
        <f t="shared" si="4"/>
        <v/>
      </c>
      <c r="E19" s="16" t="str">
        <f t="shared" si="2"/>
        <v/>
      </c>
      <c r="F19" s="17" t="str">
        <f t="shared" si="0"/>
        <v/>
      </c>
      <c r="G19" s="25"/>
      <c r="H19" s="18">
        <f t="shared" si="1"/>
        <v>0</v>
      </c>
      <c r="I19" s="19"/>
      <c r="J19" s="31"/>
      <c r="K19" s="32"/>
      <c r="L19" s="33"/>
      <c r="N19" s="23" t="s">
        <v>33</v>
      </c>
      <c r="O19" s="23"/>
      <c r="P19" s="23">
        <v>14</v>
      </c>
      <c r="Q19" s="34" t="s">
        <v>96</v>
      </c>
      <c r="S19" s="23" t="s">
        <v>63</v>
      </c>
      <c r="T19" s="23" t="s">
        <v>97</v>
      </c>
      <c r="U19" s="23" t="s">
        <v>98</v>
      </c>
      <c r="V19" s="23" t="s">
        <v>99</v>
      </c>
      <c r="W19" s="23" t="s">
        <v>100</v>
      </c>
      <c r="X19" s="23" t="s">
        <v>101</v>
      </c>
      <c r="Y19" s="23" t="s">
        <v>102</v>
      </c>
      <c r="Z19" s="23" t="s">
        <v>103</v>
      </c>
      <c r="AA19" s="23" t="s">
        <v>104</v>
      </c>
      <c r="AB19" s="23" t="s">
        <v>105</v>
      </c>
      <c r="AC19" s="23" t="s">
        <v>106</v>
      </c>
      <c r="AD19" s="23" t="s">
        <v>107</v>
      </c>
      <c r="AE19" s="23" t="s">
        <v>107</v>
      </c>
    </row>
    <row r="20" spans="1:31" ht="23" thickBot="1">
      <c r="A20" s="12" t="s">
        <v>25</v>
      </c>
      <c r="B20" s="24">
        <v>10</v>
      </c>
      <c r="C20" s="14"/>
      <c r="D20" s="15" t="str">
        <f t="shared" si="4"/>
        <v/>
      </c>
      <c r="E20" s="16" t="str">
        <f t="shared" si="2"/>
        <v/>
      </c>
      <c r="F20" s="17" t="str">
        <f t="shared" si="0"/>
        <v/>
      </c>
      <c r="G20" s="35"/>
      <c r="H20" s="18">
        <f t="shared" si="1"/>
        <v>0</v>
      </c>
      <c r="I20" s="19"/>
      <c r="J20" s="31"/>
      <c r="K20" s="32"/>
      <c r="L20" s="33"/>
      <c r="N20" s="23" t="s">
        <v>34</v>
      </c>
      <c r="O20" s="23"/>
      <c r="P20" s="23">
        <v>17</v>
      </c>
      <c r="Q20" s="23" t="s">
        <v>108</v>
      </c>
      <c r="S20" s="23" t="s">
        <v>109</v>
      </c>
      <c r="T20" s="36" t="s">
        <v>110</v>
      </c>
      <c r="U20" s="23" t="s">
        <v>111</v>
      </c>
      <c r="V20" s="23" t="s">
        <v>112</v>
      </c>
      <c r="W20" s="23" t="s">
        <v>113</v>
      </c>
      <c r="X20" s="23" t="s">
        <v>114</v>
      </c>
      <c r="Y20" s="23" t="s">
        <v>115</v>
      </c>
      <c r="Z20" s="23" t="s">
        <v>116</v>
      </c>
      <c r="AA20" s="23" t="s">
        <v>117</v>
      </c>
      <c r="AB20" s="23" t="s">
        <v>118</v>
      </c>
      <c r="AC20" s="23" t="s">
        <v>119</v>
      </c>
      <c r="AD20" s="23" t="s">
        <v>120</v>
      </c>
      <c r="AE20" s="23" t="s">
        <v>120</v>
      </c>
    </row>
    <row r="21" spans="1:31" ht="23" thickBot="1">
      <c r="A21" s="12" t="s">
        <v>25</v>
      </c>
      <c r="B21" s="24">
        <v>11</v>
      </c>
      <c r="C21" s="14"/>
      <c r="D21" s="15" t="str">
        <f t="shared" si="4"/>
        <v/>
      </c>
      <c r="E21" s="16" t="str">
        <f t="shared" si="2"/>
        <v/>
      </c>
      <c r="F21" s="17" t="str">
        <f t="shared" si="0"/>
        <v/>
      </c>
      <c r="G21" s="35"/>
      <c r="H21" s="18">
        <f t="shared" si="1"/>
        <v>0</v>
      </c>
      <c r="I21" s="19"/>
      <c r="J21" s="31"/>
      <c r="K21" s="32"/>
      <c r="L21" s="33"/>
      <c r="N21" s="23" t="s">
        <v>35</v>
      </c>
      <c r="O21" s="23"/>
      <c r="P21" s="23">
        <v>15</v>
      </c>
      <c r="Q21" s="23" t="s">
        <v>12</v>
      </c>
      <c r="S21" s="23" t="s">
        <v>121</v>
      </c>
      <c r="T21" s="23" t="s">
        <v>122</v>
      </c>
      <c r="U21" s="23" t="s">
        <v>123</v>
      </c>
      <c r="V21" s="23" t="s">
        <v>124</v>
      </c>
      <c r="W21" s="23" t="s">
        <v>125</v>
      </c>
      <c r="X21" s="23" t="s">
        <v>126</v>
      </c>
      <c r="Y21" s="23" t="s">
        <v>127</v>
      </c>
      <c r="Z21" s="23" t="s">
        <v>128</v>
      </c>
      <c r="AA21" s="23" t="s">
        <v>129</v>
      </c>
      <c r="AB21" s="23" t="s">
        <v>130</v>
      </c>
      <c r="AC21" s="23" t="s">
        <v>131</v>
      </c>
      <c r="AD21" s="23" t="s">
        <v>132</v>
      </c>
      <c r="AE21" s="23" t="s">
        <v>132</v>
      </c>
    </row>
    <row r="22" spans="1:31" ht="23" thickBot="1">
      <c r="A22" s="12" t="s">
        <v>25</v>
      </c>
      <c r="B22" s="24">
        <v>12</v>
      </c>
      <c r="C22" s="14"/>
      <c r="D22" s="15" t="str">
        <f t="shared" si="4"/>
        <v/>
      </c>
      <c r="E22" s="16" t="str">
        <f t="shared" si="2"/>
        <v/>
      </c>
      <c r="F22" s="17" t="str">
        <f t="shared" si="0"/>
        <v/>
      </c>
      <c r="G22" s="35"/>
      <c r="H22" s="18">
        <f t="shared" si="1"/>
        <v>0</v>
      </c>
      <c r="I22" s="19"/>
      <c r="J22" s="31"/>
      <c r="K22" s="32"/>
      <c r="L22" s="33"/>
      <c r="N22" s="23" t="s">
        <v>36</v>
      </c>
      <c r="O22" s="23"/>
      <c r="P22" s="23">
        <v>15</v>
      </c>
      <c r="Q22" s="23" t="s">
        <v>133</v>
      </c>
      <c r="S22" s="23" t="s">
        <v>29</v>
      </c>
      <c r="T22" s="23" t="s">
        <v>134</v>
      </c>
      <c r="U22" s="36" t="s">
        <v>135</v>
      </c>
      <c r="V22" s="36" t="s">
        <v>136</v>
      </c>
      <c r="W22" s="36" t="s">
        <v>137</v>
      </c>
      <c r="X22" s="36" t="s">
        <v>138</v>
      </c>
      <c r="Y22" s="36" t="s">
        <v>30</v>
      </c>
      <c r="Z22" s="36" t="s">
        <v>139</v>
      </c>
      <c r="AA22" s="36" t="s">
        <v>140</v>
      </c>
      <c r="AB22" s="36" t="s">
        <v>141</v>
      </c>
      <c r="AC22" s="36" t="s">
        <v>141</v>
      </c>
      <c r="AD22" s="36" t="s">
        <v>141</v>
      </c>
      <c r="AE22" s="36" t="s">
        <v>141</v>
      </c>
    </row>
    <row r="23" spans="1:31" ht="23" thickBot="1">
      <c r="A23" s="12" t="s">
        <v>25</v>
      </c>
      <c r="B23" s="24">
        <v>13</v>
      </c>
      <c r="C23" s="14"/>
      <c r="D23" s="15" t="str">
        <f t="shared" si="4"/>
        <v/>
      </c>
      <c r="E23" s="16" t="str">
        <f t="shared" si="2"/>
        <v/>
      </c>
      <c r="F23" s="17" t="str">
        <f t="shared" si="0"/>
        <v/>
      </c>
      <c r="G23" s="35"/>
      <c r="H23" s="18">
        <f t="shared" si="1"/>
        <v>0</v>
      </c>
      <c r="I23" s="19"/>
      <c r="J23" s="31"/>
      <c r="K23" s="32"/>
      <c r="L23" s="33"/>
      <c r="N23" s="23" t="s">
        <v>37</v>
      </c>
      <c r="O23" s="23"/>
      <c r="P23" s="23">
        <v>15</v>
      </c>
      <c r="Q23" s="23" t="s">
        <v>142</v>
      </c>
      <c r="S23" s="23" t="s">
        <v>143</v>
      </c>
      <c r="T23" s="23" t="s">
        <v>144</v>
      </c>
      <c r="U23" s="36" t="s">
        <v>145</v>
      </c>
      <c r="V23" s="36" t="s">
        <v>146</v>
      </c>
      <c r="W23" s="36" t="s">
        <v>147</v>
      </c>
      <c r="X23" s="36" t="s">
        <v>148</v>
      </c>
      <c r="Y23" s="36" t="s">
        <v>149</v>
      </c>
      <c r="Z23" s="36" t="s">
        <v>150</v>
      </c>
      <c r="AA23" s="36" t="s">
        <v>151</v>
      </c>
      <c r="AB23" s="36" t="s">
        <v>152</v>
      </c>
      <c r="AC23" s="36" t="s">
        <v>152</v>
      </c>
      <c r="AD23" s="36" t="s">
        <v>152</v>
      </c>
      <c r="AE23" s="36" t="s">
        <v>152</v>
      </c>
    </row>
    <row r="24" spans="1:31" ht="23" thickBot="1">
      <c r="A24" s="12" t="s">
        <v>25</v>
      </c>
      <c r="B24" s="24">
        <v>14</v>
      </c>
      <c r="C24" s="14"/>
      <c r="D24" s="15" t="str">
        <f t="shared" si="4"/>
        <v/>
      </c>
      <c r="E24" s="16" t="str">
        <f t="shared" si="2"/>
        <v/>
      </c>
      <c r="F24" s="17" t="str">
        <f t="shared" si="0"/>
        <v/>
      </c>
      <c r="G24" s="35"/>
      <c r="H24" s="18">
        <f t="shared" si="1"/>
        <v>0</v>
      </c>
      <c r="I24" s="19"/>
      <c r="J24" s="31"/>
      <c r="K24" s="32"/>
      <c r="L24" s="33"/>
      <c r="N24" s="23" t="s">
        <v>38</v>
      </c>
      <c r="O24" s="23"/>
      <c r="P24" s="23">
        <v>25</v>
      </c>
      <c r="Q24" s="23" t="s">
        <v>153</v>
      </c>
      <c r="S24" s="23" t="s">
        <v>154</v>
      </c>
      <c r="T24" s="23" t="s">
        <v>155</v>
      </c>
      <c r="U24" s="36" t="s">
        <v>156</v>
      </c>
      <c r="V24" s="36" t="s">
        <v>157</v>
      </c>
      <c r="W24" s="36" t="s">
        <v>158</v>
      </c>
      <c r="X24" s="36" t="s">
        <v>159</v>
      </c>
      <c r="Y24" s="36" t="s">
        <v>160</v>
      </c>
      <c r="Z24" s="36" t="s">
        <v>161</v>
      </c>
      <c r="AA24" s="36" t="s">
        <v>162</v>
      </c>
      <c r="AB24" s="36" t="s">
        <v>163</v>
      </c>
      <c r="AC24" s="36" t="s">
        <v>163</v>
      </c>
      <c r="AD24" s="36" t="s">
        <v>163</v>
      </c>
      <c r="AE24" s="36" t="s">
        <v>163</v>
      </c>
    </row>
    <row r="25" spans="1:31" ht="23" thickBot="1">
      <c r="A25" s="12" t="s">
        <v>25</v>
      </c>
      <c r="B25" s="24">
        <v>15</v>
      </c>
      <c r="C25" s="14"/>
      <c r="D25" s="15" t="str">
        <f t="shared" si="4"/>
        <v/>
      </c>
      <c r="E25" s="16" t="str">
        <f t="shared" si="2"/>
        <v/>
      </c>
      <c r="F25" s="17" t="str">
        <f>IF(E25="","",(IF(OR($D$7="Laverne",$D$7="Manilia",$D$7="Algérande",$D$7="Icquor",$D$7="Valady / Kalienne",$D$7="Luishana"),1,IF(OR($D$7="Doriman",$D$7="Allmoon",$D$7="Daneran"),2,""))))</f>
        <v/>
      </c>
      <c r="G25" s="35"/>
      <c r="H25" s="18">
        <f t="shared" si="1"/>
        <v>0</v>
      </c>
      <c r="I25" s="19"/>
      <c r="J25" s="31"/>
      <c r="K25" s="32"/>
      <c r="L25" s="33"/>
      <c r="N25" s="23" t="s">
        <v>39</v>
      </c>
      <c r="O25" s="23"/>
      <c r="P25" s="23">
        <v>20</v>
      </c>
      <c r="Q25" s="23" t="s">
        <v>164</v>
      </c>
      <c r="S25" s="23" t="s">
        <v>165</v>
      </c>
      <c r="T25" s="23" t="s">
        <v>166</v>
      </c>
      <c r="U25" s="36" t="s">
        <v>167</v>
      </c>
      <c r="V25" s="36" t="s">
        <v>167</v>
      </c>
      <c r="W25" s="36" t="s">
        <v>167</v>
      </c>
      <c r="X25" s="36" t="s">
        <v>167</v>
      </c>
      <c r="Y25" s="36" t="s">
        <v>167</v>
      </c>
      <c r="Z25" s="36" t="s">
        <v>167</v>
      </c>
      <c r="AA25" s="36" t="s">
        <v>167</v>
      </c>
      <c r="AB25" s="36" t="s">
        <v>167</v>
      </c>
      <c r="AC25" s="36" t="s">
        <v>167</v>
      </c>
      <c r="AD25" s="36" t="s">
        <v>167</v>
      </c>
      <c r="AE25" s="36" t="s">
        <v>167</v>
      </c>
    </row>
    <row r="26" spans="1:31" ht="20.5" thickBot="1">
      <c r="B26" s="37"/>
      <c r="C26" s="38"/>
      <c r="D26" s="38"/>
      <c r="E26" s="39">
        <f>SUM(E11:E25)</f>
        <v>0</v>
      </c>
      <c r="F26" s="40">
        <f>SUM(F11:F25)</f>
        <v>0</v>
      </c>
      <c r="G26" s="41">
        <f>SUM(G11:G25)</f>
        <v>0</v>
      </c>
      <c r="H26" s="42">
        <f>SUM(H11:H25)</f>
        <v>0</v>
      </c>
      <c r="I26" s="43">
        <f>SUM(I11:I25)</f>
        <v>0</v>
      </c>
      <c r="J26" s="44"/>
      <c r="K26" s="45"/>
      <c r="L26" s="46"/>
      <c r="N26" s="23" t="s">
        <v>40</v>
      </c>
      <c r="O26" s="23"/>
      <c r="P26" s="23">
        <v>24</v>
      </c>
      <c r="Q26" s="23" t="s">
        <v>168</v>
      </c>
      <c r="S26" s="23" t="s">
        <v>169</v>
      </c>
      <c r="T26" s="23" t="s">
        <v>170</v>
      </c>
      <c r="U26" s="36" t="s">
        <v>171</v>
      </c>
      <c r="V26" s="36" t="s">
        <v>172</v>
      </c>
      <c r="W26" s="36" t="s">
        <v>173</v>
      </c>
      <c r="X26" s="36" t="s">
        <v>170</v>
      </c>
      <c r="Y26" s="36" t="s">
        <v>174</v>
      </c>
      <c r="Z26" s="36" t="s">
        <v>174</v>
      </c>
      <c r="AA26" s="36" t="s">
        <v>174</v>
      </c>
      <c r="AB26" s="36" t="s">
        <v>174</v>
      </c>
      <c r="AC26" s="36" t="s">
        <v>174</v>
      </c>
      <c r="AD26" s="36" t="s">
        <v>174</v>
      </c>
      <c r="AE26" s="36" t="s">
        <v>174</v>
      </c>
    </row>
    <row r="27" spans="1:31" ht="20.5" thickBot="1">
      <c r="A27" s="56" t="s">
        <v>175</v>
      </c>
      <c r="B27" s="57"/>
      <c r="C27" s="57"/>
      <c r="D27" s="57"/>
      <c r="E27" s="57"/>
      <c r="F27" s="57"/>
      <c r="G27" s="58"/>
      <c r="H27" s="47">
        <f>SUM(E26:G26)</f>
        <v>0</v>
      </c>
      <c r="I27" s="48"/>
      <c r="J27" s="59" t="s">
        <v>176</v>
      </c>
      <c r="K27" s="59"/>
      <c r="L27" s="49">
        <f>SUM(L18:L25)+(2*SUM(L11:L16))</f>
        <v>4</v>
      </c>
      <c r="N27" s="23" t="s">
        <v>41</v>
      </c>
      <c r="O27" s="23"/>
      <c r="P27" s="23">
        <v>15</v>
      </c>
      <c r="Q27" s="23" t="s">
        <v>177</v>
      </c>
      <c r="U27" s="1"/>
      <c r="Z27" s="1"/>
      <c r="AA27" s="1"/>
      <c r="AB27" s="1"/>
      <c r="AC27" s="1"/>
    </row>
    <row r="28" spans="1:31" ht="21" thickBot="1">
      <c r="A28" s="60" t="s">
        <v>178</v>
      </c>
      <c r="B28" s="61"/>
      <c r="C28" s="61"/>
      <c r="D28" s="61"/>
      <c r="E28" s="61"/>
      <c r="F28" s="61"/>
      <c r="G28" s="62"/>
      <c r="H28" s="50">
        <f>SUM(H27,L27)</f>
        <v>4</v>
      </c>
      <c r="I28" s="50"/>
      <c r="J28" s="51" t="s">
        <v>17</v>
      </c>
      <c r="K28" s="63"/>
      <c r="L28" s="63"/>
      <c r="N28" s="23" t="s">
        <v>42</v>
      </c>
      <c r="O28" s="23"/>
      <c r="P28" s="23">
        <v>23</v>
      </c>
      <c r="Q28" s="1"/>
      <c r="R28" s="1"/>
      <c r="U28" s="1"/>
      <c r="V28" s="1"/>
      <c r="W28" s="1"/>
      <c r="X28" s="1"/>
      <c r="Y28" s="1"/>
      <c r="Z28" s="1"/>
      <c r="AA28" s="1"/>
      <c r="AB28" s="1"/>
      <c r="AC28" s="1"/>
    </row>
    <row r="29" spans="1:31" ht="13"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N29" s="23" t="s">
        <v>43</v>
      </c>
      <c r="O29" s="23"/>
      <c r="P29" s="23">
        <v>29</v>
      </c>
      <c r="Q29" s="1"/>
      <c r="R29" s="1"/>
      <c r="S29" s="23" t="s">
        <v>72</v>
      </c>
      <c r="T29" s="23">
        <v>2</v>
      </c>
      <c r="U29" s="1"/>
      <c r="V29" s="1"/>
      <c r="W29" s="1"/>
      <c r="X29" s="1"/>
      <c r="Y29" s="1"/>
      <c r="Z29" s="1"/>
      <c r="AA29" s="1"/>
      <c r="AB29" s="1"/>
      <c r="AC29" s="1"/>
    </row>
    <row r="30" spans="1:31">
      <c r="N30" s="23" t="s">
        <v>44</v>
      </c>
      <c r="O30" s="23"/>
      <c r="P30" s="23">
        <v>42</v>
      </c>
      <c r="Q30" s="1"/>
      <c r="R30" s="1"/>
      <c r="S30" s="23" t="s">
        <v>85</v>
      </c>
      <c r="T30" s="23">
        <v>1</v>
      </c>
      <c r="U30" s="1"/>
      <c r="V30" s="1"/>
      <c r="W30" s="1"/>
      <c r="X30" s="1"/>
      <c r="Y30" s="1"/>
      <c r="Z30" s="1"/>
      <c r="AA30" s="1"/>
      <c r="AB30" s="1"/>
      <c r="AC30" s="1"/>
    </row>
    <row r="31" spans="1:31">
      <c r="N31" s="23" t="s">
        <v>45</v>
      </c>
      <c r="O31" s="23"/>
      <c r="P31" s="23">
        <v>70</v>
      </c>
      <c r="Q31" s="1"/>
      <c r="R31" s="1"/>
      <c r="S31" s="23" t="s">
        <v>97</v>
      </c>
      <c r="T31" s="23">
        <v>1</v>
      </c>
      <c r="U31" s="1"/>
      <c r="V31" s="1"/>
      <c r="W31" s="1"/>
      <c r="X31" s="1"/>
      <c r="Y31" s="1"/>
      <c r="Z31" s="1"/>
      <c r="AA31" s="1"/>
      <c r="AB31" s="1"/>
      <c r="AC31" s="1"/>
    </row>
    <row r="32" spans="1:31">
      <c r="N32" s="23" t="s">
        <v>46</v>
      </c>
      <c r="O32" s="23"/>
      <c r="P32" s="23">
        <v>78</v>
      </c>
      <c r="Q32" s="1"/>
      <c r="R32" s="1"/>
      <c r="S32" s="36" t="s">
        <v>110</v>
      </c>
      <c r="T32" s="23">
        <v>3</v>
      </c>
      <c r="U32" s="1"/>
      <c r="V32" s="1"/>
      <c r="W32" s="1"/>
      <c r="X32" s="1"/>
      <c r="Y32" s="1"/>
      <c r="Z32" s="1"/>
      <c r="AA32" s="1"/>
      <c r="AB32" s="1"/>
      <c r="AC32" s="1"/>
    </row>
    <row r="33" spans="14:29">
      <c r="N33" s="23" t="s">
        <v>47</v>
      </c>
      <c r="O33" s="23"/>
      <c r="P33" s="23">
        <v>78</v>
      </c>
      <c r="Q33" s="1"/>
      <c r="R33" s="1"/>
      <c r="S33" s="23" t="s">
        <v>122</v>
      </c>
      <c r="T33" s="23">
        <v>1</v>
      </c>
      <c r="U33" s="1"/>
      <c r="V33" s="1"/>
      <c r="W33" s="1"/>
      <c r="X33" s="1"/>
      <c r="Y33" s="1"/>
      <c r="Z33" s="1"/>
      <c r="AA33" s="1"/>
      <c r="AB33" s="1"/>
      <c r="AC33" s="1"/>
    </row>
    <row r="34" spans="14:29">
      <c r="N34" s="23" t="s">
        <v>51</v>
      </c>
      <c r="O34" s="23"/>
      <c r="P34" s="23">
        <v>54</v>
      </c>
      <c r="Q34" s="1"/>
      <c r="R34" s="1"/>
      <c r="S34" s="23" t="s">
        <v>134</v>
      </c>
      <c r="T34" s="23">
        <v>2</v>
      </c>
      <c r="U34" s="1"/>
      <c r="V34" s="1"/>
      <c r="W34" s="1"/>
      <c r="X34" s="1"/>
      <c r="Y34" s="1"/>
      <c r="Z34" s="1"/>
      <c r="AA34" s="1"/>
      <c r="AB34" s="1"/>
      <c r="AC34" s="1"/>
    </row>
    <row r="35" spans="14:29">
      <c r="N35" s="23" t="s">
        <v>52</v>
      </c>
      <c r="O35" s="23"/>
      <c r="P35" s="23">
        <v>67</v>
      </c>
      <c r="Q35" s="1"/>
      <c r="R35" s="1"/>
      <c r="S35" s="36" t="s">
        <v>135</v>
      </c>
      <c r="T35" s="23">
        <v>2</v>
      </c>
      <c r="U35" s="1"/>
      <c r="V35" s="1"/>
      <c r="W35" s="1"/>
      <c r="X35" s="1"/>
      <c r="Y35" s="1"/>
      <c r="Z35" s="1"/>
      <c r="AA35" s="1"/>
      <c r="AB35" s="1"/>
      <c r="AC35" s="1"/>
    </row>
    <row r="36" spans="14:29">
      <c r="N36" s="23" t="s">
        <v>53</v>
      </c>
      <c r="O36" s="23"/>
      <c r="P36" s="23">
        <v>100</v>
      </c>
      <c r="Q36" s="1"/>
      <c r="R36" s="1"/>
      <c r="S36" s="23" t="s">
        <v>144</v>
      </c>
      <c r="T36" s="23">
        <v>2</v>
      </c>
      <c r="U36" s="1"/>
      <c r="V36" s="1"/>
      <c r="W36" s="1"/>
      <c r="X36" s="1"/>
      <c r="Y36" s="1"/>
      <c r="Z36" s="1"/>
      <c r="AA36" s="1"/>
      <c r="AB36" s="1"/>
      <c r="AC36" s="1"/>
    </row>
    <row r="37" spans="14:29">
      <c r="N37" s="23" t="s">
        <v>54</v>
      </c>
      <c r="O37" s="23"/>
      <c r="P37" s="23">
        <v>70</v>
      </c>
      <c r="Q37" s="1"/>
      <c r="R37" s="1"/>
      <c r="S37" s="36" t="s">
        <v>145</v>
      </c>
      <c r="T37" s="23">
        <v>2</v>
      </c>
      <c r="U37" s="1"/>
      <c r="V37" s="1"/>
      <c r="W37" s="1"/>
      <c r="X37" s="1"/>
      <c r="Y37" s="1"/>
      <c r="Z37" s="1"/>
      <c r="AA37" s="1"/>
      <c r="AB37" s="1"/>
      <c r="AC37" s="1"/>
    </row>
    <row r="38" spans="14:29">
      <c r="N38" s="23" t="s">
        <v>55</v>
      </c>
      <c r="O38" s="23"/>
      <c r="P38" s="23">
        <v>65</v>
      </c>
      <c r="Q38" s="1"/>
      <c r="R38" s="1"/>
      <c r="S38" s="23" t="s">
        <v>155</v>
      </c>
      <c r="T38" s="23">
        <v>2</v>
      </c>
      <c r="U38" s="1"/>
      <c r="V38" s="1"/>
      <c r="W38" s="1"/>
      <c r="X38" s="1"/>
      <c r="Y38" s="1"/>
      <c r="Z38" s="1"/>
      <c r="AA38" s="1"/>
      <c r="AB38" s="1"/>
      <c r="AC38" s="1"/>
    </row>
    <row r="39" spans="14:29">
      <c r="N39" s="23" t="s">
        <v>56</v>
      </c>
      <c r="O39" s="23"/>
      <c r="P39" s="23">
        <v>90</v>
      </c>
      <c r="Q39" s="1"/>
      <c r="R39" s="1"/>
      <c r="S39" s="36" t="s">
        <v>156</v>
      </c>
      <c r="T39" s="23">
        <v>2</v>
      </c>
      <c r="U39" s="1"/>
      <c r="V39" s="1"/>
      <c r="W39" s="1"/>
      <c r="X39" s="1"/>
      <c r="Y39" s="1"/>
      <c r="Z39" s="1"/>
      <c r="AA39" s="1"/>
      <c r="AB39" s="1"/>
      <c r="AC39" s="1"/>
    </row>
    <row r="40" spans="14:29">
      <c r="N40" s="23" t="s">
        <v>57</v>
      </c>
      <c r="O40" s="23"/>
      <c r="P40" s="23">
        <v>119</v>
      </c>
      <c r="Q40" s="1"/>
      <c r="R40" s="1"/>
      <c r="S40" s="36" t="s">
        <v>166</v>
      </c>
      <c r="T40" s="23">
        <v>2</v>
      </c>
      <c r="U40" s="1"/>
      <c r="V40" s="1"/>
      <c r="W40" s="1"/>
      <c r="X40" s="1"/>
      <c r="Y40" s="1"/>
      <c r="Z40" s="1"/>
      <c r="AA40" s="1"/>
      <c r="AB40" s="1"/>
      <c r="AC40" s="1"/>
    </row>
    <row r="41" spans="14:29">
      <c r="N41" s="23" t="s">
        <v>58</v>
      </c>
      <c r="O41" s="23"/>
      <c r="P41" s="23">
        <v>159</v>
      </c>
      <c r="Q41" s="1"/>
      <c r="R41" s="1"/>
      <c r="S41" s="36" t="s">
        <v>170</v>
      </c>
      <c r="T41" s="23">
        <v>2</v>
      </c>
      <c r="U41" s="1"/>
      <c r="V41" s="1"/>
      <c r="W41" s="1"/>
      <c r="X41" s="1"/>
      <c r="Y41" s="1"/>
      <c r="Z41" s="1"/>
      <c r="AA41" s="1"/>
      <c r="AB41" s="1"/>
      <c r="AC41" s="1"/>
    </row>
    <row r="42" spans="14:29">
      <c r="N42" s="23" t="s">
        <v>59</v>
      </c>
      <c r="O42" s="23"/>
      <c r="P42" s="23">
        <v>192</v>
      </c>
      <c r="Q42" s="1"/>
      <c r="R42" s="1"/>
      <c r="S42" s="23" t="s">
        <v>73</v>
      </c>
      <c r="T42" s="23">
        <v>3</v>
      </c>
      <c r="U42" s="1"/>
      <c r="V42" s="1"/>
      <c r="W42" s="1"/>
      <c r="X42" s="1"/>
      <c r="Y42" s="1"/>
      <c r="Z42" s="1"/>
      <c r="AA42" s="1"/>
      <c r="AB42" s="1"/>
      <c r="AC42" s="1"/>
    </row>
    <row r="43" spans="14:29">
      <c r="N43" s="23" t="s">
        <v>61</v>
      </c>
      <c r="O43" s="23">
        <v>5</v>
      </c>
      <c r="P43" s="23">
        <v>34</v>
      </c>
      <c r="Q43" s="1"/>
      <c r="R43" s="1"/>
      <c r="S43" s="23" t="s">
        <v>86</v>
      </c>
      <c r="T43" s="23">
        <v>3</v>
      </c>
      <c r="U43" s="1"/>
      <c r="V43" s="1"/>
      <c r="W43" s="1"/>
      <c r="X43" s="1"/>
      <c r="Y43" s="1"/>
      <c r="Z43" s="1"/>
      <c r="AA43" s="1"/>
      <c r="AB43" s="1"/>
      <c r="AC43" s="1"/>
    </row>
    <row r="44" spans="14:29">
      <c r="N44" s="23" t="s">
        <v>62</v>
      </c>
      <c r="O44" s="23">
        <v>5</v>
      </c>
      <c r="P44" s="23">
        <v>44</v>
      </c>
      <c r="Q44" s="1"/>
      <c r="R44" s="1"/>
      <c r="S44" s="23" t="s">
        <v>98</v>
      </c>
      <c r="T44" s="23">
        <v>3</v>
      </c>
      <c r="U44" s="1"/>
      <c r="V44" s="1"/>
      <c r="W44" s="1"/>
      <c r="X44" s="1"/>
      <c r="Y44" s="1"/>
      <c r="Z44" s="1"/>
      <c r="AA44" s="1"/>
      <c r="AB44" s="1"/>
      <c r="AC44" s="1"/>
    </row>
    <row r="45" spans="14:29">
      <c r="N45" s="23" t="s">
        <v>63</v>
      </c>
      <c r="O45" s="23">
        <v>6</v>
      </c>
      <c r="P45" s="23">
        <v>76</v>
      </c>
      <c r="Q45" s="1"/>
      <c r="R45" s="1"/>
      <c r="S45" s="23" t="s">
        <v>111</v>
      </c>
      <c r="T45" s="23">
        <v>3</v>
      </c>
      <c r="U45" s="1"/>
      <c r="V45" s="1"/>
      <c r="W45" s="1"/>
      <c r="X45" s="1"/>
      <c r="Y45" s="1"/>
      <c r="Z45" s="1"/>
      <c r="AA45" s="1"/>
      <c r="AB45" s="1"/>
      <c r="AC45" s="1"/>
    </row>
    <row r="46" spans="14:29">
      <c r="N46" s="23" t="s">
        <v>64</v>
      </c>
      <c r="O46" s="23">
        <v>7</v>
      </c>
      <c r="P46" s="23">
        <v>72</v>
      </c>
      <c r="Q46" s="1"/>
      <c r="R46" s="1"/>
      <c r="S46" s="23" t="s">
        <v>123</v>
      </c>
      <c r="T46" s="23">
        <v>3</v>
      </c>
      <c r="U46" s="1"/>
      <c r="V46" s="1"/>
      <c r="W46" s="1"/>
      <c r="X46" s="1"/>
      <c r="Y46" s="1"/>
      <c r="Z46" s="1"/>
      <c r="AA46" s="1"/>
      <c r="AB46" s="1"/>
      <c r="AC46" s="1"/>
    </row>
    <row r="47" spans="14:29">
      <c r="N47" s="23" t="s">
        <v>49</v>
      </c>
      <c r="O47" s="23">
        <v>3</v>
      </c>
      <c r="P47" s="23">
        <v>32</v>
      </c>
      <c r="Q47" s="1"/>
      <c r="R47" s="1"/>
      <c r="S47" s="36" t="s">
        <v>135</v>
      </c>
      <c r="T47" s="23">
        <v>2</v>
      </c>
      <c r="U47" s="1"/>
      <c r="V47" s="1"/>
      <c r="W47" s="1"/>
      <c r="X47" s="1"/>
      <c r="Y47" s="1"/>
      <c r="Z47" s="1"/>
      <c r="AA47" s="1"/>
      <c r="AB47" s="1"/>
      <c r="AC47" s="1"/>
    </row>
    <row r="48" spans="14:29">
      <c r="N48" s="23" t="s">
        <v>65</v>
      </c>
      <c r="O48" s="23">
        <v>4</v>
      </c>
      <c r="P48" s="23">
        <v>30</v>
      </c>
      <c r="Q48" s="1"/>
      <c r="R48" s="1"/>
      <c r="S48" s="36" t="s">
        <v>145</v>
      </c>
      <c r="T48" s="23">
        <v>2</v>
      </c>
      <c r="U48" s="1"/>
      <c r="V48" s="1"/>
      <c r="W48" s="1"/>
      <c r="X48" s="1"/>
      <c r="Y48" s="1"/>
      <c r="Z48" s="1"/>
      <c r="AA48" s="1"/>
      <c r="AB48" s="1"/>
      <c r="AC48" s="1"/>
    </row>
    <row r="49" spans="14:29">
      <c r="N49" s="23" t="s">
        <v>66</v>
      </c>
      <c r="O49" s="23">
        <v>4</v>
      </c>
      <c r="P49" s="23">
        <v>30</v>
      </c>
      <c r="Q49" s="1"/>
      <c r="R49" s="1"/>
      <c r="S49" s="36" t="s">
        <v>156</v>
      </c>
      <c r="T49" s="23">
        <v>2</v>
      </c>
      <c r="U49" s="1"/>
      <c r="V49" s="1"/>
      <c r="W49" s="1"/>
      <c r="X49" s="1"/>
      <c r="Y49" s="1"/>
      <c r="Z49" s="1"/>
      <c r="AA49" s="1"/>
      <c r="AB49" s="1"/>
      <c r="AC49" s="1"/>
    </row>
    <row r="50" spans="14:29">
      <c r="N50" s="23" t="s">
        <v>67</v>
      </c>
      <c r="O50" s="23">
        <v>4</v>
      </c>
      <c r="P50" s="23">
        <v>70</v>
      </c>
      <c r="Q50" s="1"/>
      <c r="R50" s="1"/>
      <c r="S50" s="23" t="s">
        <v>74</v>
      </c>
      <c r="T50" s="23" t="s">
        <v>179</v>
      </c>
      <c r="U50" s="1"/>
      <c r="V50" s="1"/>
      <c r="W50" s="1"/>
      <c r="X50" s="1"/>
      <c r="Y50" s="1"/>
      <c r="Z50" s="1"/>
      <c r="AA50" s="1"/>
      <c r="AB50" s="1"/>
      <c r="AC50" s="1"/>
    </row>
    <row r="51" spans="14:29">
      <c r="N51" s="23" t="s">
        <v>28</v>
      </c>
      <c r="O51" s="23">
        <v>2</v>
      </c>
      <c r="P51" s="23">
        <v>34</v>
      </c>
      <c r="Q51" s="1"/>
      <c r="R51" s="1"/>
      <c r="S51" s="23" t="s">
        <v>87</v>
      </c>
      <c r="T51" s="23" t="s">
        <v>179</v>
      </c>
      <c r="U51" s="1"/>
      <c r="V51" s="1"/>
      <c r="W51" s="1"/>
      <c r="X51" s="1"/>
      <c r="Y51" s="1"/>
      <c r="Z51" s="1"/>
      <c r="AA51" s="1"/>
      <c r="AB51" s="1"/>
      <c r="AC51" s="1"/>
    </row>
    <row r="52" spans="14:29">
      <c r="N52" s="23" t="s">
        <v>69</v>
      </c>
      <c r="O52" s="23">
        <v>4</v>
      </c>
      <c r="P52" s="23">
        <v>35</v>
      </c>
      <c r="Q52" s="1"/>
      <c r="R52" s="1"/>
      <c r="S52" s="23" t="s">
        <v>99</v>
      </c>
      <c r="T52" s="23" t="s">
        <v>179</v>
      </c>
      <c r="U52" s="1"/>
      <c r="V52" s="1"/>
      <c r="W52" s="1"/>
      <c r="X52" s="1"/>
      <c r="Y52" s="1"/>
      <c r="Z52" s="1"/>
      <c r="AA52" s="1"/>
      <c r="AB52" s="1"/>
      <c r="AC52" s="1"/>
    </row>
    <row r="53" spans="14:29">
      <c r="N53" s="1"/>
      <c r="O53" s="1"/>
      <c r="P53" s="1"/>
      <c r="Q53" s="1"/>
      <c r="R53" s="1"/>
      <c r="S53" s="23" t="s">
        <v>112</v>
      </c>
      <c r="T53" s="23" t="s">
        <v>179</v>
      </c>
      <c r="U53" s="1"/>
      <c r="V53" s="1"/>
      <c r="W53" s="1"/>
      <c r="X53" s="1"/>
      <c r="Y53" s="1"/>
      <c r="Z53" s="1"/>
      <c r="AA53" s="1"/>
      <c r="AB53" s="1"/>
      <c r="AC53" s="1"/>
    </row>
    <row r="54" spans="14:29">
      <c r="N54" s="1"/>
      <c r="O54" s="1"/>
      <c r="P54" s="1"/>
      <c r="Q54" s="1"/>
      <c r="R54" s="1"/>
      <c r="S54" s="23" t="s">
        <v>124</v>
      </c>
      <c r="T54" s="23" t="s">
        <v>179</v>
      </c>
      <c r="U54" s="1"/>
      <c r="V54" s="1"/>
      <c r="W54" s="1"/>
      <c r="X54" s="1"/>
      <c r="Y54" s="1"/>
      <c r="Z54" s="1"/>
      <c r="AA54" s="1"/>
      <c r="AB54" s="1"/>
      <c r="AC54" s="1"/>
    </row>
    <row r="55" spans="14:29">
      <c r="N55" s="1"/>
      <c r="O55" s="1"/>
      <c r="P55" s="1"/>
      <c r="Q55" s="1"/>
      <c r="R55" s="1"/>
      <c r="S55" s="36" t="s">
        <v>136</v>
      </c>
      <c r="T55" s="23">
        <v>2</v>
      </c>
      <c r="U55" s="1"/>
      <c r="V55" s="1"/>
      <c r="W55" s="1"/>
      <c r="X55" s="1"/>
      <c r="Y55" s="1"/>
      <c r="Z55" s="1"/>
      <c r="AA55" s="1"/>
      <c r="AB55" s="1"/>
      <c r="AC55" s="1"/>
    </row>
    <row r="56" spans="14:29">
      <c r="N56" s="1"/>
      <c r="O56" s="1"/>
      <c r="P56" s="1"/>
      <c r="Q56" s="1"/>
      <c r="R56" s="1"/>
      <c r="S56" s="36" t="s">
        <v>146</v>
      </c>
      <c r="T56" s="23">
        <v>2</v>
      </c>
      <c r="U56" s="1"/>
      <c r="V56" s="1"/>
      <c r="W56" s="1"/>
      <c r="X56" s="1"/>
      <c r="Y56" s="1"/>
      <c r="Z56" s="1"/>
      <c r="AA56" s="1"/>
      <c r="AB56" s="1"/>
      <c r="AC56" s="1"/>
    </row>
    <row r="57" spans="14:29">
      <c r="N57" s="1"/>
      <c r="O57" s="1"/>
      <c r="P57" s="1"/>
      <c r="Q57" s="1"/>
      <c r="R57" s="1"/>
      <c r="S57" s="36" t="s">
        <v>157</v>
      </c>
      <c r="T57" s="23">
        <v>2</v>
      </c>
      <c r="U57" s="1"/>
      <c r="V57" s="1"/>
      <c r="W57" s="1"/>
      <c r="X57" s="1"/>
      <c r="Y57" s="1"/>
      <c r="Z57" s="1"/>
      <c r="AA57" s="1"/>
      <c r="AB57" s="1"/>
      <c r="AC57" s="1"/>
    </row>
    <row r="58" spans="14:29">
      <c r="N58" s="1"/>
      <c r="O58" s="1"/>
      <c r="P58" s="1"/>
      <c r="Q58" s="1"/>
      <c r="R58" s="1"/>
      <c r="S58" s="23" t="s">
        <v>75</v>
      </c>
      <c r="T58" s="23">
        <v>2</v>
      </c>
      <c r="U58" s="1"/>
      <c r="V58" s="1"/>
      <c r="W58" s="1"/>
      <c r="X58" s="1"/>
      <c r="Y58" s="1"/>
      <c r="Z58" s="1"/>
      <c r="AA58" s="1"/>
      <c r="AB58" s="1"/>
      <c r="AC58" s="1"/>
    </row>
    <row r="59" spans="14:29">
      <c r="N59" s="1"/>
      <c r="O59" s="1"/>
      <c r="P59" s="1"/>
      <c r="Q59" s="1"/>
      <c r="R59" s="1"/>
      <c r="S59" s="23" t="s">
        <v>88</v>
      </c>
      <c r="T59" s="23">
        <v>2</v>
      </c>
      <c r="U59" s="1"/>
      <c r="V59" s="1"/>
      <c r="W59" s="1"/>
      <c r="X59" s="1"/>
      <c r="Y59" s="1"/>
      <c r="Z59" s="1"/>
      <c r="AA59" s="1"/>
      <c r="AB59" s="1"/>
      <c r="AC59" s="1"/>
    </row>
    <row r="60" spans="14:29">
      <c r="N60" s="1"/>
      <c r="O60" s="1"/>
      <c r="P60" s="1"/>
      <c r="Q60" s="1"/>
      <c r="R60" s="1"/>
      <c r="S60" s="23" t="s">
        <v>100</v>
      </c>
      <c r="T60" s="23">
        <v>2</v>
      </c>
      <c r="U60" s="1"/>
      <c r="V60" s="1"/>
      <c r="W60" s="1"/>
      <c r="X60" s="1"/>
      <c r="Y60" s="1"/>
      <c r="Z60" s="1"/>
      <c r="AA60" s="1"/>
      <c r="AB60" s="1"/>
      <c r="AC60" s="1"/>
    </row>
    <row r="61" spans="14:29">
      <c r="N61" s="1"/>
      <c r="O61" s="1"/>
      <c r="P61" s="1"/>
      <c r="Q61" s="1"/>
      <c r="R61" s="1"/>
      <c r="S61" s="23" t="s">
        <v>113</v>
      </c>
      <c r="T61" s="23">
        <v>2</v>
      </c>
      <c r="U61" s="1"/>
      <c r="V61" s="1"/>
      <c r="W61" s="1"/>
      <c r="X61" s="1"/>
      <c r="Y61" s="1"/>
      <c r="Z61" s="1"/>
      <c r="AA61" s="1"/>
      <c r="AB61" s="1"/>
      <c r="AC61" s="1"/>
    </row>
    <row r="62" spans="14:29">
      <c r="N62" s="1"/>
      <c r="O62" s="1"/>
      <c r="P62" s="1"/>
      <c r="Q62" s="1"/>
      <c r="R62" s="1"/>
      <c r="S62" s="23" t="s">
        <v>125</v>
      </c>
      <c r="T62" s="23">
        <v>2</v>
      </c>
      <c r="U62" s="1"/>
      <c r="V62" s="1"/>
      <c r="W62" s="1"/>
      <c r="X62" s="1"/>
      <c r="Y62" s="1"/>
      <c r="Z62" s="1"/>
      <c r="AA62" s="1"/>
      <c r="AB62" s="1"/>
      <c r="AC62" s="1"/>
    </row>
    <row r="63" spans="14:29">
      <c r="N63" s="1"/>
      <c r="O63" s="1"/>
      <c r="P63" s="1"/>
      <c r="Q63" s="1"/>
      <c r="R63" s="1"/>
      <c r="S63" s="36" t="s">
        <v>137</v>
      </c>
      <c r="T63" s="23">
        <v>2</v>
      </c>
      <c r="U63" s="1"/>
      <c r="V63" s="1"/>
      <c r="W63" s="1"/>
      <c r="X63" s="1"/>
      <c r="Y63" s="1"/>
      <c r="Z63" s="1"/>
      <c r="AA63" s="1"/>
      <c r="AB63" s="1"/>
      <c r="AC63" s="1"/>
    </row>
    <row r="64" spans="14:29">
      <c r="N64" s="1"/>
      <c r="O64" s="1"/>
      <c r="P64" s="1"/>
      <c r="Q64" s="1"/>
      <c r="R64" s="1"/>
      <c r="S64" s="36" t="s">
        <v>147</v>
      </c>
      <c r="T64" s="23">
        <v>2</v>
      </c>
      <c r="U64" s="1"/>
      <c r="V64" s="1"/>
      <c r="W64" s="1"/>
      <c r="X64" s="1"/>
      <c r="Y64" s="1"/>
      <c r="Z64" s="1"/>
      <c r="AA64" s="1"/>
      <c r="AB64" s="1"/>
      <c r="AC64" s="1"/>
    </row>
    <row r="65" spans="14:29">
      <c r="N65" s="1"/>
      <c r="O65" s="1"/>
      <c r="P65" s="1"/>
      <c r="Q65" s="1"/>
      <c r="R65" s="1"/>
      <c r="S65" s="36" t="s">
        <v>158</v>
      </c>
      <c r="T65" s="23">
        <v>2</v>
      </c>
      <c r="U65" s="1"/>
      <c r="V65" s="1"/>
      <c r="W65" s="1"/>
      <c r="X65" s="1"/>
      <c r="Y65" s="1"/>
      <c r="Z65" s="1"/>
      <c r="AA65" s="1"/>
      <c r="AB65" s="1"/>
      <c r="AC65" s="1"/>
    </row>
    <row r="66" spans="14:29">
      <c r="N66" s="1"/>
      <c r="O66" s="1"/>
      <c r="P66" s="1"/>
      <c r="Q66" s="1"/>
      <c r="R66" s="1"/>
      <c r="S66" s="23" t="s">
        <v>76</v>
      </c>
      <c r="T66" s="23">
        <v>3</v>
      </c>
      <c r="U66" s="1"/>
      <c r="V66" s="1"/>
      <c r="W66" s="1"/>
      <c r="X66" s="1"/>
      <c r="Y66" s="1"/>
      <c r="Z66" s="1"/>
      <c r="AA66" s="1"/>
      <c r="AB66" s="1"/>
      <c r="AC66" s="1"/>
    </row>
    <row r="67" spans="14:29">
      <c r="N67" s="1"/>
      <c r="O67" s="1"/>
      <c r="P67" s="1"/>
      <c r="Q67" s="1"/>
      <c r="R67" s="1"/>
      <c r="S67" s="23" t="s">
        <v>89</v>
      </c>
      <c r="T67" s="23">
        <v>3</v>
      </c>
      <c r="U67" s="1"/>
      <c r="V67" s="1"/>
      <c r="W67" s="1"/>
      <c r="X67" s="1"/>
      <c r="Y67" s="1"/>
      <c r="Z67" s="1"/>
      <c r="AA67" s="1"/>
      <c r="AB67" s="1"/>
      <c r="AC67" s="1"/>
    </row>
    <row r="68" spans="14:29">
      <c r="N68" s="1"/>
      <c r="O68" s="1"/>
      <c r="P68" s="1"/>
      <c r="Q68" s="1"/>
      <c r="R68" s="1"/>
      <c r="S68" s="23" t="s">
        <v>101</v>
      </c>
      <c r="T68" s="23">
        <v>3</v>
      </c>
      <c r="U68" s="1"/>
      <c r="V68" s="1"/>
      <c r="W68" s="1"/>
      <c r="X68" s="1"/>
      <c r="Y68" s="1"/>
      <c r="Z68" s="1"/>
      <c r="AA68" s="1"/>
      <c r="AB68" s="1"/>
      <c r="AC68" s="1"/>
    </row>
    <row r="69" spans="14:29">
      <c r="N69" s="1"/>
      <c r="O69" s="1"/>
      <c r="P69" s="1"/>
      <c r="Q69" s="1"/>
      <c r="R69" s="1"/>
      <c r="S69" s="23" t="s">
        <v>114</v>
      </c>
      <c r="T69" s="23">
        <v>3</v>
      </c>
      <c r="U69" s="1"/>
      <c r="V69" s="1"/>
      <c r="W69" s="1"/>
      <c r="X69" s="1"/>
      <c r="Y69" s="1"/>
      <c r="Z69" s="1"/>
      <c r="AA69" s="1"/>
      <c r="AB69" s="1"/>
      <c r="AC69" s="1"/>
    </row>
    <row r="70" spans="14:29">
      <c r="N70" s="1"/>
      <c r="O70" s="1"/>
      <c r="P70" s="1"/>
      <c r="Q70" s="1"/>
      <c r="R70" s="1"/>
      <c r="S70" s="23" t="s">
        <v>126</v>
      </c>
      <c r="T70" s="23">
        <v>3</v>
      </c>
      <c r="U70" s="1"/>
      <c r="V70" s="1"/>
      <c r="W70" s="1"/>
      <c r="X70" s="1"/>
      <c r="Y70" s="1"/>
      <c r="Z70" s="1"/>
      <c r="AA70" s="1"/>
      <c r="AB70" s="1"/>
      <c r="AC70" s="1"/>
    </row>
    <row r="71" spans="14:29">
      <c r="N71" s="1"/>
      <c r="O71" s="1"/>
      <c r="P71" s="1"/>
      <c r="Q71" s="1"/>
      <c r="R71" s="1"/>
      <c r="S71" s="36" t="s">
        <v>138</v>
      </c>
      <c r="T71" s="23">
        <v>1</v>
      </c>
      <c r="U71" s="1"/>
      <c r="V71" s="1"/>
      <c r="W71" s="1"/>
      <c r="X71" s="1"/>
      <c r="Y71" s="1"/>
      <c r="Z71" s="1"/>
      <c r="AA71" s="1"/>
      <c r="AB71" s="1"/>
      <c r="AC71" s="1"/>
    </row>
    <row r="72" spans="14:29">
      <c r="N72" s="1"/>
      <c r="O72" s="1"/>
      <c r="P72" s="1"/>
      <c r="Q72" s="1"/>
      <c r="R72" s="1"/>
      <c r="S72" s="36" t="s">
        <v>148</v>
      </c>
      <c r="T72" s="23">
        <v>1</v>
      </c>
      <c r="U72" s="1"/>
      <c r="V72" s="1"/>
      <c r="W72" s="1"/>
      <c r="X72" s="1"/>
      <c r="Y72" s="1"/>
      <c r="Z72" s="1"/>
      <c r="AA72" s="1"/>
      <c r="AB72" s="1"/>
      <c r="AC72" s="1"/>
    </row>
    <row r="73" spans="14:29">
      <c r="N73" s="1"/>
      <c r="O73" s="1"/>
      <c r="P73" s="1"/>
      <c r="Q73" s="1"/>
      <c r="R73" s="1"/>
      <c r="S73" s="36" t="s">
        <v>159</v>
      </c>
      <c r="T73" s="23">
        <v>1</v>
      </c>
      <c r="U73" s="1"/>
      <c r="V73" s="1"/>
      <c r="W73" s="1"/>
      <c r="X73" s="1"/>
      <c r="Y73" s="1"/>
      <c r="Z73" s="1"/>
      <c r="AA73" s="1"/>
      <c r="AB73" s="1"/>
      <c r="AC73" s="1"/>
    </row>
    <row r="74" spans="14:29">
      <c r="N74" s="1"/>
      <c r="O74" s="1"/>
      <c r="P74" s="1"/>
      <c r="Q74" s="1"/>
      <c r="R74" s="1"/>
      <c r="S74" s="23" t="s">
        <v>77</v>
      </c>
      <c r="T74" s="23">
        <v>2</v>
      </c>
      <c r="U74" s="1"/>
      <c r="V74" s="1"/>
      <c r="W74" s="1"/>
      <c r="X74" s="1"/>
      <c r="Y74" s="1"/>
      <c r="Z74" s="1"/>
      <c r="AA74" s="1"/>
      <c r="AB74" s="1"/>
      <c r="AC74" s="1"/>
    </row>
    <row r="75" spans="14:29">
      <c r="N75" s="1"/>
      <c r="O75" s="1"/>
      <c r="P75" s="1"/>
      <c r="Q75" s="1"/>
      <c r="R75" s="1"/>
      <c r="S75" s="23" t="s">
        <v>90</v>
      </c>
      <c r="T75" s="23">
        <v>2</v>
      </c>
      <c r="U75" s="1"/>
      <c r="V75" s="1"/>
      <c r="W75" s="1"/>
      <c r="X75" s="1"/>
      <c r="Y75" s="1"/>
      <c r="Z75" s="1"/>
      <c r="AA75" s="1"/>
      <c r="AB75" s="1"/>
      <c r="AC75" s="1"/>
    </row>
    <row r="76" spans="14:29">
      <c r="N76" s="1"/>
      <c r="O76" s="1"/>
      <c r="P76" s="1"/>
      <c r="Q76" s="1"/>
      <c r="R76" s="1"/>
      <c r="S76" s="23" t="s">
        <v>102</v>
      </c>
      <c r="T76" s="23">
        <v>2</v>
      </c>
      <c r="U76" s="1"/>
      <c r="V76" s="1"/>
      <c r="W76" s="1"/>
      <c r="X76" s="1"/>
      <c r="Y76" s="1"/>
      <c r="Z76" s="1"/>
      <c r="AA76" s="1"/>
      <c r="AB76" s="1"/>
      <c r="AC76" s="1"/>
    </row>
    <row r="77" spans="14:29">
      <c r="S77" s="23" t="s">
        <v>115</v>
      </c>
      <c r="T77" s="23">
        <v>2</v>
      </c>
    </row>
    <row r="78" spans="14:29">
      <c r="S78" s="23" t="s">
        <v>127</v>
      </c>
      <c r="T78" s="23">
        <v>2</v>
      </c>
    </row>
    <row r="79" spans="14:29">
      <c r="S79" s="36" t="s">
        <v>30</v>
      </c>
      <c r="T79" s="23">
        <v>2</v>
      </c>
    </row>
    <row r="80" spans="14:29">
      <c r="S80" s="36" t="s">
        <v>149</v>
      </c>
      <c r="T80" s="23">
        <v>2</v>
      </c>
    </row>
    <row r="81" spans="19:20">
      <c r="S81" s="36" t="s">
        <v>160</v>
      </c>
      <c r="T81" s="23">
        <v>2</v>
      </c>
    </row>
    <row r="82" spans="19:20">
      <c r="S82" s="23" t="s">
        <v>78</v>
      </c>
      <c r="T82" s="23">
        <v>3</v>
      </c>
    </row>
    <row r="83" spans="19:20">
      <c r="S83" s="23" t="s">
        <v>91</v>
      </c>
      <c r="T83" s="23">
        <v>3</v>
      </c>
    </row>
    <row r="84" spans="19:20">
      <c r="S84" s="23" t="s">
        <v>103</v>
      </c>
      <c r="T84" s="23">
        <v>3</v>
      </c>
    </row>
    <row r="85" spans="19:20">
      <c r="S85" s="23" t="s">
        <v>116</v>
      </c>
      <c r="T85" s="23">
        <v>3</v>
      </c>
    </row>
    <row r="86" spans="19:20">
      <c r="S86" s="23" t="s">
        <v>128</v>
      </c>
      <c r="T86" s="23">
        <v>3</v>
      </c>
    </row>
    <row r="87" spans="19:20">
      <c r="S87" s="36" t="s">
        <v>139</v>
      </c>
      <c r="T87" s="23">
        <v>2</v>
      </c>
    </row>
    <row r="88" spans="19:20">
      <c r="S88" s="36" t="s">
        <v>150</v>
      </c>
      <c r="T88" s="23">
        <v>2</v>
      </c>
    </row>
    <row r="89" spans="19:20">
      <c r="S89" s="36" t="s">
        <v>161</v>
      </c>
      <c r="T89" s="23">
        <v>2</v>
      </c>
    </row>
    <row r="90" spans="19:20">
      <c r="S90" s="23" t="s">
        <v>79</v>
      </c>
      <c r="T90" s="23">
        <v>2</v>
      </c>
    </row>
    <row r="91" spans="19:20">
      <c r="S91" s="23" t="s">
        <v>92</v>
      </c>
      <c r="T91" s="23">
        <v>2</v>
      </c>
    </row>
    <row r="92" spans="19:20">
      <c r="S92" s="23" t="s">
        <v>104</v>
      </c>
      <c r="T92" s="23">
        <v>2</v>
      </c>
    </row>
    <row r="93" spans="19:20">
      <c r="S93" s="23" t="s">
        <v>117</v>
      </c>
      <c r="T93" s="23">
        <v>2</v>
      </c>
    </row>
    <row r="94" spans="19:20">
      <c r="S94" s="23" t="s">
        <v>129</v>
      </c>
      <c r="T94" s="23">
        <v>2</v>
      </c>
    </row>
    <row r="95" spans="19:20">
      <c r="S95" s="36" t="s">
        <v>140</v>
      </c>
      <c r="T95" s="23">
        <v>2</v>
      </c>
    </row>
    <row r="96" spans="19:20">
      <c r="S96" s="36" t="s">
        <v>151</v>
      </c>
      <c r="T96" s="23">
        <v>2</v>
      </c>
    </row>
    <row r="97" spans="19:20">
      <c r="S97" s="36" t="s">
        <v>162</v>
      </c>
      <c r="T97" s="23">
        <v>2</v>
      </c>
    </row>
    <row r="98" spans="19:20">
      <c r="S98" s="23" t="s">
        <v>80</v>
      </c>
      <c r="T98" s="23">
        <v>2</v>
      </c>
    </row>
    <row r="99" spans="19:20">
      <c r="S99" s="23" t="s">
        <v>93</v>
      </c>
      <c r="T99" s="23">
        <v>2</v>
      </c>
    </row>
    <row r="100" spans="19:20">
      <c r="S100" s="23" t="s">
        <v>105</v>
      </c>
      <c r="T100" s="23">
        <v>2</v>
      </c>
    </row>
    <row r="101" spans="19:20">
      <c r="S101" s="23" t="s">
        <v>118</v>
      </c>
      <c r="T101" s="23">
        <v>2</v>
      </c>
    </row>
    <row r="102" spans="19:20">
      <c r="S102" s="23" t="s">
        <v>130</v>
      </c>
      <c r="T102" s="23">
        <v>2</v>
      </c>
    </row>
    <row r="103" spans="19:20">
      <c r="S103" s="23" t="s">
        <v>81</v>
      </c>
      <c r="T103" s="23">
        <v>1</v>
      </c>
    </row>
    <row r="104" spans="19:20">
      <c r="S104" s="23" t="s">
        <v>94</v>
      </c>
      <c r="T104" s="23">
        <v>1</v>
      </c>
    </row>
    <row r="105" spans="19:20">
      <c r="S105" s="23" t="s">
        <v>106</v>
      </c>
      <c r="T105" s="23">
        <v>1</v>
      </c>
    </row>
    <row r="106" spans="19:20">
      <c r="S106" s="23" t="s">
        <v>119</v>
      </c>
      <c r="T106" s="23">
        <v>1</v>
      </c>
    </row>
    <row r="107" spans="19:20">
      <c r="S107" s="23" t="s">
        <v>131</v>
      </c>
      <c r="T107" s="23">
        <v>1</v>
      </c>
    </row>
    <row r="108" spans="19:20">
      <c r="S108" s="23" t="s">
        <v>166</v>
      </c>
      <c r="T108" s="23">
        <v>2</v>
      </c>
    </row>
    <row r="109" spans="19:20">
      <c r="S109" s="23" t="s">
        <v>170</v>
      </c>
      <c r="T109" s="23">
        <v>2</v>
      </c>
    </row>
    <row r="110" spans="19:20">
      <c r="S110" s="36" t="s">
        <v>171</v>
      </c>
      <c r="T110" s="23">
        <v>2</v>
      </c>
    </row>
    <row r="111" spans="19:20">
      <c r="S111" s="36" t="s">
        <v>172</v>
      </c>
      <c r="T111" s="23">
        <v>2</v>
      </c>
    </row>
    <row r="112" spans="19:20">
      <c r="S112" s="36" t="s">
        <v>173</v>
      </c>
      <c r="T112" s="23">
        <v>2</v>
      </c>
    </row>
    <row r="113" spans="19:20">
      <c r="S113" s="36" t="s">
        <v>170</v>
      </c>
      <c r="T113" s="23">
        <v>2</v>
      </c>
    </row>
  </sheetData>
  <mergeCells count="27">
    <mergeCell ref="A3:B3"/>
    <mergeCell ref="C3:D3"/>
    <mergeCell ref="E3:F3"/>
    <mergeCell ref="G3:L3"/>
    <mergeCell ref="A1:L1"/>
    <mergeCell ref="A2:B2"/>
    <mergeCell ref="C2:D2"/>
    <mergeCell ref="E2:F2"/>
    <mergeCell ref="G2:L2"/>
    <mergeCell ref="A5:C5"/>
    <mergeCell ref="E5:F5"/>
    <mergeCell ref="G5:L5"/>
    <mergeCell ref="A6:C6"/>
    <mergeCell ref="D6:L6"/>
    <mergeCell ref="A4:B4"/>
    <mergeCell ref="C4:D4"/>
    <mergeCell ref="E4:F4"/>
    <mergeCell ref="G4:L4"/>
    <mergeCell ref="A10:C10"/>
    <mergeCell ref="A27:G27"/>
    <mergeCell ref="J27:K27"/>
    <mergeCell ref="A28:G28"/>
    <mergeCell ref="K28:L28"/>
    <mergeCell ref="A7:C7"/>
    <mergeCell ref="D7:L7"/>
    <mergeCell ref="A8:L8"/>
    <mergeCell ref="A9:L9"/>
  </mergeCells>
  <phoneticPr fontId="0" type="noConversion"/>
  <dataValidations count="6">
    <dataValidation type="list" allowBlank="1" showInputMessage="1" showErrorMessage="1" sqref="K11">
      <formula1>INDEX($T$16:$AC$26,MATCH($J11,$S$16:$S$26),0)</formula1>
    </dataValidation>
    <dataValidation type="list" allowBlank="1" showInputMessage="1" showErrorMessage="1" sqref="K12:K16">
      <formula1>INDEX($T$16:$U$26,MATCH($J12,$S$16:$S$26),0)</formula1>
    </dataValidation>
    <dataValidation type="list" allowBlank="1" showInputMessage="1" showErrorMessage="1" sqref="J11:J16">
      <formula1>$S$16:$S$26</formula1>
    </dataValidation>
    <dataValidation type="list" allowBlank="1" showInputMessage="1" showErrorMessage="1" sqref="A11:A25">
      <formula1>$M$10:$M$16</formula1>
    </dataValidation>
    <dataValidation type="list" allowBlank="1" showInputMessage="1" showErrorMessage="1" sqref="D7:L7">
      <formula1>$Q$18:$Q$27</formula1>
    </dataValidation>
    <dataValidation type="list" allowBlank="1" showInputMessage="1" showErrorMessage="1" sqref="C11:C25">
      <formula1>OFFSET($M$11,MATCH($A11,$M$11:$M$16,0)-1,1,,VLOOKUP($A11,$M$11:$AD$16,18,0))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u044374</dc:creator>
  <cp:lastModifiedBy>tulipe</cp:lastModifiedBy>
  <dcterms:created xsi:type="dcterms:W3CDTF">2015-02-24T13:04:29Z</dcterms:created>
  <dcterms:modified xsi:type="dcterms:W3CDTF">2015-02-27T19:20:49Z</dcterms:modified>
</cp:coreProperties>
</file>