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360" yWindow="290" windowWidth="15480" windowHeight="8700" activeTab="3"/>
  </bookViews>
  <sheets>
    <sheet name="tirage poule" sheetId="1" r:id="rId1"/>
    <sheet name="saisies resultats" sheetId="2" r:id="rId2"/>
    <sheet name="Résultats non classés" sheetId="3" r:id="rId3"/>
    <sheet name="Phases finales" sheetId="4" r:id="rId4"/>
  </sheets>
  <calcPr calcId="124519"/>
</workbook>
</file>

<file path=xl/calcChain.xml><?xml version="1.0" encoding="utf-8"?>
<calcChain xmlns="http://schemas.openxmlformats.org/spreadsheetml/2006/main">
  <c r="B23" i="3"/>
  <c r="B24"/>
  <c r="B22"/>
  <c r="B17"/>
  <c r="B18"/>
  <c r="B16"/>
  <c r="B11"/>
  <c r="B12"/>
  <c r="B10"/>
  <c r="A20"/>
  <c r="A14"/>
  <c r="A8"/>
  <c r="A2"/>
  <c r="L15" i="2"/>
  <c r="J15"/>
  <c r="A24" i="3" s="1"/>
  <c r="L14" i="2"/>
  <c r="J14"/>
  <c r="A23" i="3"/>
  <c r="L13" i="2"/>
  <c r="A22" i="3"/>
  <c r="J13" i="2"/>
  <c r="B15"/>
  <c r="A18" i="3" s="1"/>
  <c r="D13" i="2"/>
  <c r="J11"/>
  <c r="D15"/>
  <c r="D14"/>
  <c r="B14"/>
  <c r="A17" i="3"/>
  <c r="B13" i="2"/>
  <c r="A16" i="3" s="1"/>
  <c r="L8" i="2"/>
  <c r="J8"/>
  <c r="A12" i="3" s="1"/>
  <c r="L7" i="2"/>
  <c r="J7"/>
  <c r="A11" i="3" s="1"/>
  <c r="L6" i="2"/>
  <c r="J6"/>
  <c r="A10" i="3" s="1"/>
  <c r="B8" i="2"/>
  <c r="D7"/>
  <c r="B7"/>
  <c r="D6"/>
  <c r="B6"/>
  <c r="A4" i="3" s="1"/>
  <c r="D8" i="2"/>
  <c r="B6" i="3"/>
  <c r="B5"/>
  <c r="B4"/>
  <c r="B11" i="2"/>
  <c r="J4"/>
  <c r="B4"/>
  <c r="C23" i="3"/>
  <c r="C24"/>
  <c r="C22"/>
  <c r="C17"/>
  <c r="C11"/>
  <c r="C10"/>
  <c r="C5"/>
  <c r="C6"/>
  <c r="A6"/>
  <c r="C12"/>
  <c r="C4"/>
  <c r="A5"/>
  <c r="C16"/>
  <c r="C18"/>
  <c r="D4" l="1"/>
  <c r="E4" s="1"/>
  <c r="D6"/>
  <c r="E6" s="1"/>
  <c r="F6" s="1"/>
  <c r="G6" s="1"/>
  <c r="D5"/>
  <c r="E5" s="1"/>
  <c r="D12"/>
  <c r="E12" s="1"/>
  <c r="D10"/>
  <c r="E10" s="1"/>
  <c r="D11"/>
  <c r="E11" s="1"/>
  <c r="F11" s="1"/>
  <c r="G11" s="1"/>
  <c r="D18"/>
  <c r="E18" s="1"/>
  <c r="D17"/>
  <c r="E17" s="1"/>
  <c r="F17" s="1"/>
  <c r="G17" s="1"/>
  <c r="D16"/>
  <c r="D22"/>
  <c r="E22" s="1"/>
  <c r="D23"/>
  <c r="E23" s="1"/>
  <c r="D24"/>
  <c r="E24" s="1"/>
  <c r="F24" s="1"/>
  <c r="E16"/>
  <c r="F16" l="1"/>
  <c r="F23"/>
  <c r="G23" s="1"/>
  <c r="F18"/>
  <c r="G18" s="1"/>
  <c r="F10"/>
  <c r="F5"/>
  <c r="G5" s="1"/>
  <c r="F4"/>
  <c r="G24"/>
  <c r="A24" i="4"/>
  <c r="E21" s="1"/>
  <c r="I31" s="1"/>
  <c r="F22" i="3"/>
  <c r="G22" s="1"/>
  <c r="A8" i="4" s="1"/>
  <c r="E5" s="1"/>
  <c r="I28" s="1"/>
  <c r="F12" i="3"/>
  <c r="G12" s="1"/>
  <c r="A28" i="4" l="1"/>
  <c r="G16" i="3"/>
  <c r="A12" i="4"/>
  <c r="A32"/>
  <c r="E29" s="1"/>
  <c r="I25" s="1"/>
  <c r="A4"/>
  <c r="G4" i="3"/>
  <c r="G10"/>
  <c r="A16" i="4" s="1"/>
  <c r="E13" s="1"/>
  <c r="I9" s="1"/>
  <c r="A20"/>
</calcChain>
</file>

<file path=xl/sharedStrings.xml><?xml version="1.0" encoding="utf-8"?>
<sst xmlns="http://schemas.openxmlformats.org/spreadsheetml/2006/main" count="129" uniqueCount="44">
  <si>
    <t>Equipe</t>
  </si>
  <si>
    <t>x</t>
  </si>
  <si>
    <t>Saisie des résultats</t>
  </si>
  <si>
    <t>à</t>
  </si>
  <si>
    <t>POULE A</t>
  </si>
  <si>
    <t>POULE B</t>
  </si>
  <si>
    <t>POULE C</t>
  </si>
  <si>
    <t>POULE  D</t>
  </si>
  <si>
    <t>Points attribués par match gagné</t>
  </si>
  <si>
    <t>Points</t>
  </si>
  <si>
    <t>Points Encaissés</t>
  </si>
  <si>
    <t>Différence</t>
  </si>
  <si>
    <t>Challenge des Actifs 2015</t>
  </si>
  <si>
    <t>1er Poule A</t>
  </si>
  <si>
    <t>Score</t>
  </si>
  <si>
    <t>2éme Poule D</t>
  </si>
  <si>
    <t>Place</t>
  </si>
  <si>
    <t>1er</t>
  </si>
  <si>
    <t>1er Poule C</t>
  </si>
  <si>
    <t>2éme Poule B</t>
  </si>
  <si>
    <t>1er Poule B</t>
  </si>
  <si>
    <t>2éme Poule C</t>
  </si>
  <si>
    <t>2éme</t>
  </si>
  <si>
    <t>1er Poule D</t>
  </si>
  <si>
    <t>2éme Poule A</t>
  </si>
  <si>
    <t>3éme</t>
  </si>
  <si>
    <t>4éme</t>
  </si>
  <si>
    <t>Phases finales Challenge des Actifs 2015</t>
  </si>
  <si>
    <t>Classement</t>
  </si>
  <si>
    <t>Perdants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</si>
  <si>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</si>
  <si>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</si>
  <si>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</si>
  <si>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</si>
  <si>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</si>
  <si>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</si>
  <si>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</si>
  <si>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</si>
  <si>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</si>
  <si>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</si>
  <si>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</si>
  <si>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</si>
  <si>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 xml:space="preserve">tu t'etais gourré  &gt;&gt; ça faussait les phases finales </t>
  </si>
  <si>
    <t xml:space="preserve"> =INDEX(A36:A40;EQUIV(MAX(B36:B40);B36:B40;0))</t>
  </si>
</sst>
</file>

<file path=xl/styles.xml><?xml version="1.0" encoding="utf-8"?>
<styleSheet xmlns="http://schemas.openxmlformats.org/spreadsheetml/2006/main">
  <fonts count="7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26"/>
      <name val="Impact"/>
      <family val="2"/>
    </font>
    <font>
      <sz val="14"/>
      <name val="Arial"/>
      <family val="2"/>
    </font>
    <font>
      <sz val="10"/>
      <name val="Arial Unicode MS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20" xfId="0" applyFont="1" applyBorder="1"/>
    <xf numFmtId="0" fontId="1" fillId="0" borderId="21" xfId="0" applyFont="1" applyBorder="1"/>
    <xf numFmtId="0" fontId="0" fillId="0" borderId="22" xfId="0" applyBorder="1"/>
    <xf numFmtId="0" fontId="0" fillId="0" borderId="21" xfId="0" applyBorder="1"/>
    <xf numFmtId="0" fontId="0" fillId="0" borderId="23" xfId="0" applyBorder="1"/>
    <xf numFmtId="0" fontId="0" fillId="0" borderId="24" xfId="0" applyBorder="1"/>
    <xf numFmtId="0" fontId="1" fillId="0" borderId="24" xfId="0" applyFont="1" applyBorder="1"/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0" applyFont="1"/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5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2" fillId="2" borderId="27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9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9" xfId="0" applyFill="1" applyBorder="1" applyAlignment="1">
      <alignment vertical="center"/>
    </xf>
    <xf numFmtId="0" fontId="0" fillId="0" borderId="24" xfId="0" applyFill="1" applyBorder="1" applyAlignment="1">
      <alignment vertical="center"/>
    </xf>
    <xf numFmtId="0" fontId="6" fillId="4" borderId="0" xfId="0" applyFont="1" applyFill="1"/>
    <xf numFmtId="0" fontId="0" fillId="0" borderId="21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Tirage"/>
  <ax:ocxPr ax:name="Size" ax:value="2275;794"/>
  <ax:ocxPr ax:name="FontName" ax:value="Arial"/>
  <ax:ocxPr ax:name="FontHeight" ax:value="19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333375</xdr:colOff>
      <xdr:row>5</xdr:row>
      <xdr:rowOff>76201</xdr:rowOff>
    </xdr:from>
    <xdr:to>
      <xdr:col>13</xdr:col>
      <xdr:colOff>238125</xdr:colOff>
      <xdr:row>12</xdr:row>
      <xdr:rowOff>117493</xdr:rowOff>
    </xdr:to>
    <xdr:sp macro="" textlink="">
      <xdr:nvSpPr>
        <xdr:cNvPr id="2" name="ZoneTexte 1"/>
        <xdr:cNvSpPr txBox="1"/>
      </xdr:nvSpPr>
      <xdr:spPr>
        <a:xfrm>
          <a:off x="6943725" y="885826"/>
          <a:ext cx="37147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voudrai faire rencontrer les 1er contre les 2éme de chaque poules. Comment faire pour reporter leur nom sur la feuille phase finale.</a:t>
          </a:r>
        </a:p>
        <a:p>
          <a:r>
            <a:rPr lang="fr-FR" sz="1100" baseline="0"/>
            <a:t>Je pense qu'il faut faire un tri des colonnes F et G mais je ne sais pas comment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2"/>
  <sheetViews>
    <sheetView workbookViewId="0">
      <selection activeCell="L16" sqref="L16"/>
    </sheetView>
  </sheetViews>
  <sheetFormatPr baseColWidth="10" defaultRowHeight="12.5"/>
  <cols>
    <col min="1" max="1" width="14.453125" bestFit="1" customWidth="1"/>
    <col min="3" max="3" width="14.1796875" bestFit="1" customWidth="1"/>
    <col min="5" max="5" width="13.7265625" bestFit="1" customWidth="1"/>
    <col min="7" max="7" width="14.453125" bestFit="1" customWidth="1"/>
    <col min="9" max="9" width="13.81640625" bestFit="1" customWidth="1"/>
  </cols>
  <sheetData>
    <row r="1" spans="1:9" ht="13" thickBot="1">
      <c r="A1" s="1" t="s">
        <v>30</v>
      </c>
      <c r="C1" s="23" t="s">
        <v>4</v>
      </c>
      <c r="E1" s="23" t="s">
        <v>5</v>
      </c>
      <c r="G1" s="23" t="s">
        <v>6</v>
      </c>
      <c r="I1" s="23" t="s">
        <v>7</v>
      </c>
    </row>
    <row r="2" spans="1:9">
      <c r="A2" s="1" t="s">
        <v>31</v>
      </c>
      <c r="C2" t="s">
        <v>34</v>
      </c>
      <c r="E2" t="s">
        <v>35</v>
      </c>
      <c r="G2" t="s">
        <v>32</v>
      </c>
      <c r="I2" s="1" t="s">
        <v>40</v>
      </c>
    </row>
    <row r="3" spans="1:9">
      <c r="A3" s="1" t="s">
        <v>32</v>
      </c>
      <c r="C3" t="s">
        <v>33</v>
      </c>
      <c r="E3" t="s">
        <v>31</v>
      </c>
      <c r="G3" s="1" t="s">
        <v>41</v>
      </c>
      <c r="I3" t="s">
        <v>39</v>
      </c>
    </row>
    <row r="4" spans="1:9">
      <c r="A4" s="1" t="s">
        <v>33</v>
      </c>
      <c r="C4" t="s">
        <v>30</v>
      </c>
      <c r="E4" t="s">
        <v>36</v>
      </c>
      <c r="G4" t="s">
        <v>38</v>
      </c>
      <c r="I4" t="s">
        <v>37</v>
      </c>
    </row>
    <row r="5" spans="1:9">
      <c r="A5" s="1" t="s">
        <v>34</v>
      </c>
    </row>
    <row r="6" spans="1:9">
      <c r="A6" s="1" t="s">
        <v>35</v>
      </c>
    </row>
    <row r="7" spans="1:9">
      <c r="A7" s="1" t="s">
        <v>36</v>
      </c>
    </row>
    <row r="8" spans="1:9">
      <c r="A8" s="1" t="s">
        <v>37</v>
      </c>
    </row>
    <row r="9" spans="1:9">
      <c r="A9" s="1" t="s">
        <v>38</v>
      </c>
    </row>
    <row r="10" spans="1:9">
      <c r="A10" s="1" t="s">
        <v>39</v>
      </c>
    </row>
    <row r="11" spans="1:9">
      <c r="A11" s="1" t="s">
        <v>40</v>
      </c>
    </row>
    <row r="12" spans="1:9">
      <c r="A12" s="1" t="s">
        <v>41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6"/>
  <sheetViews>
    <sheetView topLeftCell="A10" workbookViewId="0">
      <selection activeCell="H15" sqref="H15"/>
    </sheetView>
  </sheetViews>
  <sheetFormatPr baseColWidth="10" defaultRowHeight="12.5"/>
  <cols>
    <col min="1" max="1" width="2" bestFit="1" customWidth="1"/>
    <col min="2" max="2" width="15.7265625" customWidth="1"/>
    <col min="3" max="3" width="2" bestFit="1" customWidth="1"/>
    <col min="4" max="4" width="15.7265625" customWidth="1"/>
    <col min="5" max="5" width="2" bestFit="1" customWidth="1"/>
    <col min="7" max="7" width="2" bestFit="1" customWidth="1"/>
    <col min="9" max="9" width="4.81640625" customWidth="1"/>
    <col min="10" max="10" width="15.7265625" customWidth="1"/>
    <col min="11" max="11" width="2" bestFit="1" customWidth="1"/>
    <col min="12" max="12" width="15.7265625" customWidth="1"/>
    <col min="13" max="13" width="2" bestFit="1" customWidth="1"/>
    <col min="15" max="15" width="2" bestFit="1" customWidth="1"/>
    <col min="18" max="18" width="12.26953125" bestFit="1" customWidth="1"/>
  </cols>
  <sheetData>
    <row r="1" spans="1:22" ht="33">
      <c r="C1" s="35" t="s">
        <v>12</v>
      </c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</row>
    <row r="2" spans="1:22">
      <c r="G2">
        <v>3</v>
      </c>
      <c r="H2" s="36" t="s">
        <v>8</v>
      </c>
      <c r="I2" s="37"/>
      <c r="J2" s="37"/>
    </row>
    <row r="3" spans="1:22" ht="13" thickBot="1"/>
    <row r="4" spans="1:22" ht="35.15" customHeight="1" thickTop="1" thickBot="1">
      <c r="B4" s="41" t="str">
        <f>'tirage poule'!C1</f>
        <v>POULE A</v>
      </c>
      <c r="C4" s="42"/>
      <c r="D4" s="42"/>
      <c r="E4" s="42"/>
      <c r="F4" s="42"/>
      <c r="G4" s="42"/>
      <c r="H4" s="43"/>
      <c r="J4" s="41" t="str">
        <f>'tirage poule'!E1</f>
        <v>POULE B</v>
      </c>
      <c r="K4" s="42"/>
      <c r="L4" s="42"/>
      <c r="M4" s="42"/>
      <c r="N4" s="42"/>
      <c r="O4" s="42"/>
      <c r="P4" s="43"/>
      <c r="R4" s="36"/>
      <c r="S4" s="37"/>
      <c r="T4" s="37"/>
      <c r="U4" s="37"/>
      <c r="V4" s="37"/>
    </row>
    <row r="5" spans="1:22" ht="35.15" customHeight="1" thickTop="1">
      <c r="A5" s="1"/>
      <c r="B5" s="16" t="s">
        <v>0</v>
      </c>
      <c r="C5" s="17" t="s">
        <v>1</v>
      </c>
      <c r="D5" s="17" t="s">
        <v>0</v>
      </c>
      <c r="E5" s="18"/>
      <c r="F5" s="38" t="s">
        <v>2</v>
      </c>
      <c r="G5" s="39"/>
      <c r="H5" s="40"/>
      <c r="J5" s="16" t="s">
        <v>0</v>
      </c>
      <c r="K5" s="17" t="s">
        <v>1</v>
      </c>
      <c r="L5" s="17" t="s">
        <v>0</v>
      </c>
      <c r="M5" s="18"/>
      <c r="N5" s="38" t="s">
        <v>2</v>
      </c>
      <c r="O5" s="39"/>
      <c r="P5" s="40"/>
      <c r="Q5" s="34"/>
      <c r="S5" s="31"/>
      <c r="T5" s="31"/>
      <c r="U5" s="31"/>
      <c r="V5" s="33"/>
    </row>
    <row r="6" spans="1:22" ht="35.15" customHeight="1">
      <c r="B6" s="15" t="str">
        <f>'tirage poule'!C2</f>
        <v>A5</v>
      </c>
      <c r="C6" s="3" t="s">
        <v>1</v>
      </c>
      <c r="D6" s="7" t="str">
        <f>'tirage poule'!C3</f>
        <v>A4</v>
      </c>
      <c r="E6" s="7"/>
      <c r="F6" s="4">
        <v>2</v>
      </c>
      <c r="G6" s="9" t="s">
        <v>3</v>
      </c>
      <c r="H6" s="20">
        <v>10</v>
      </c>
      <c r="I6" s="2"/>
      <c r="J6" s="15" t="str">
        <f>'tirage poule'!E2</f>
        <v>A6</v>
      </c>
      <c r="K6" s="3" t="s">
        <v>1</v>
      </c>
      <c r="L6" s="7" t="str">
        <f>'tirage poule'!E3</f>
        <v>A2</v>
      </c>
      <c r="M6" s="7"/>
      <c r="N6" s="4">
        <v>8</v>
      </c>
      <c r="O6" s="9" t="s">
        <v>3</v>
      </c>
      <c r="P6" s="20">
        <v>10</v>
      </c>
      <c r="R6" s="2"/>
      <c r="S6" s="32"/>
    </row>
    <row r="7" spans="1:22" ht="35.15" customHeight="1">
      <c r="B7" s="13" t="str">
        <f>'tirage poule'!C2</f>
        <v>A5</v>
      </c>
      <c r="C7" s="3" t="s">
        <v>1</v>
      </c>
      <c r="D7" s="12" t="str">
        <f>'tirage poule'!C4</f>
        <v>A1</v>
      </c>
      <c r="E7" s="7"/>
      <c r="F7" s="11">
        <v>10</v>
      </c>
      <c r="G7" s="9" t="s">
        <v>3</v>
      </c>
      <c r="H7" s="21">
        <v>3</v>
      </c>
      <c r="I7" s="2"/>
      <c r="J7" s="13" t="str">
        <f>'tirage poule'!E2</f>
        <v>A6</v>
      </c>
      <c r="K7" s="3" t="s">
        <v>1</v>
      </c>
      <c r="L7" s="12" t="str">
        <f>'tirage poule'!E4</f>
        <v>A7</v>
      </c>
      <c r="M7" s="7"/>
      <c r="N7" s="11">
        <v>9</v>
      </c>
      <c r="O7" s="9" t="s">
        <v>3</v>
      </c>
      <c r="P7" s="21">
        <v>10</v>
      </c>
      <c r="R7" s="2"/>
      <c r="S7" s="32"/>
    </row>
    <row r="8" spans="1:22" ht="35.15" customHeight="1" thickBot="1">
      <c r="B8" s="14" t="str">
        <f>'tirage poule'!C3</f>
        <v>A4</v>
      </c>
      <c r="C8" s="6" t="s">
        <v>1</v>
      </c>
      <c r="D8" s="19" t="str">
        <f>'tirage poule'!C4</f>
        <v>A1</v>
      </c>
      <c r="E8" s="8"/>
      <c r="F8" s="5">
        <v>5</v>
      </c>
      <c r="G8" s="10" t="s">
        <v>3</v>
      </c>
      <c r="H8" s="22">
        <v>10</v>
      </c>
      <c r="I8" s="2"/>
      <c r="J8" s="14" t="str">
        <f>'tirage poule'!E3</f>
        <v>A2</v>
      </c>
      <c r="K8" s="6" t="s">
        <v>1</v>
      </c>
      <c r="L8" s="19" t="str">
        <f>'tirage poule'!E4</f>
        <v>A7</v>
      </c>
      <c r="M8" s="8"/>
      <c r="N8" s="5">
        <v>5</v>
      </c>
      <c r="O8" s="10" t="s">
        <v>3</v>
      </c>
      <c r="P8" s="22">
        <v>10</v>
      </c>
      <c r="R8" s="2"/>
      <c r="S8" s="32"/>
    </row>
    <row r="9" spans="1:22" ht="13" thickTop="1"/>
    <row r="10" spans="1:22" ht="13" thickBot="1"/>
    <row r="11" spans="1:22" ht="35.15" customHeight="1" thickTop="1" thickBot="1">
      <c r="B11" s="41" t="str">
        <f>'tirage poule'!G1</f>
        <v>POULE C</v>
      </c>
      <c r="C11" s="42"/>
      <c r="D11" s="42"/>
      <c r="E11" s="42"/>
      <c r="F11" s="42"/>
      <c r="G11" s="42"/>
      <c r="H11" s="43"/>
      <c r="J11" s="41" t="str">
        <f>'tirage poule'!I1</f>
        <v>POULE  D</v>
      </c>
      <c r="K11" s="42"/>
      <c r="L11" s="42"/>
      <c r="M11" s="42"/>
      <c r="N11" s="42"/>
      <c r="O11" s="42"/>
      <c r="P11" s="43"/>
    </row>
    <row r="12" spans="1:22" ht="35.15" customHeight="1" thickTop="1">
      <c r="B12" s="16" t="s">
        <v>0</v>
      </c>
      <c r="C12" s="17" t="s">
        <v>1</v>
      </c>
      <c r="D12" s="17" t="s">
        <v>0</v>
      </c>
      <c r="E12" s="18"/>
      <c r="F12" s="38" t="s">
        <v>2</v>
      </c>
      <c r="G12" s="39"/>
      <c r="H12" s="40"/>
      <c r="J12" s="16" t="s">
        <v>0</v>
      </c>
      <c r="K12" s="17" t="s">
        <v>1</v>
      </c>
      <c r="L12" s="17" t="s">
        <v>0</v>
      </c>
      <c r="M12" s="18"/>
      <c r="N12" s="38" t="s">
        <v>2</v>
      </c>
      <c r="O12" s="39"/>
      <c r="P12" s="40"/>
    </row>
    <row r="13" spans="1:22" ht="35.15" customHeight="1">
      <c r="B13" s="15" t="str">
        <f>'tirage poule'!G2</f>
        <v>A3</v>
      </c>
      <c r="C13" s="3" t="s">
        <v>1</v>
      </c>
      <c r="D13" s="7" t="str">
        <f>'tirage poule'!G3</f>
        <v>A12</v>
      </c>
      <c r="E13" s="7"/>
      <c r="F13" s="4">
        <v>0</v>
      </c>
      <c r="G13" s="9" t="s">
        <v>3</v>
      </c>
      <c r="H13" s="20">
        <v>10</v>
      </c>
      <c r="J13" s="15" t="str">
        <f>'tirage poule'!I2</f>
        <v>A11</v>
      </c>
      <c r="K13" s="3" t="s">
        <v>1</v>
      </c>
      <c r="L13" s="7" t="str">
        <f>'tirage poule'!I3</f>
        <v>A10</v>
      </c>
      <c r="M13" s="7"/>
      <c r="N13" s="4">
        <v>4</v>
      </c>
      <c r="O13" s="9" t="s">
        <v>3</v>
      </c>
      <c r="P13" s="20">
        <v>10</v>
      </c>
    </row>
    <row r="14" spans="1:22" ht="35.15" customHeight="1">
      <c r="B14" s="13" t="str">
        <f>'tirage poule'!G2</f>
        <v>A3</v>
      </c>
      <c r="C14" s="3" t="s">
        <v>1</v>
      </c>
      <c r="D14" s="12" t="str">
        <f>'tirage poule'!G4</f>
        <v>A9</v>
      </c>
      <c r="E14" s="7"/>
      <c r="F14" s="11">
        <v>4</v>
      </c>
      <c r="G14" s="9" t="s">
        <v>3</v>
      </c>
      <c r="H14" s="21">
        <v>10</v>
      </c>
      <c r="J14" s="13" t="str">
        <f>'tirage poule'!I2</f>
        <v>A11</v>
      </c>
      <c r="K14" s="3" t="s">
        <v>1</v>
      </c>
      <c r="L14" s="12" t="str">
        <f>'tirage poule'!I4</f>
        <v>A8</v>
      </c>
      <c r="M14" s="7"/>
      <c r="N14" s="11">
        <v>8</v>
      </c>
      <c r="O14" s="9" t="s">
        <v>3</v>
      </c>
      <c r="P14" s="21">
        <v>10</v>
      </c>
    </row>
    <row r="15" spans="1:22" ht="35.15" customHeight="1" thickBot="1">
      <c r="B15" s="14" t="str">
        <f>'tirage poule'!G3</f>
        <v>A12</v>
      </c>
      <c r="C15" s="6" t="s">
        <v>1</v>
      </c>
      <c r="D15" s="19" t="str">
        <f>'tirage poule'!G4</f>
        <v>A9</v>
      </c>
      <c r="E15" s="8"/>
      <c r="F15" s="5">
        <v>5</v>
      </c>
      <c r="G15" s="10" t="s">
        <v>3</v>
      </c>
      <c r="H15" s="22">
        <v>10</v>
      </c>
      <c r="J15" s="14" t="str">
        <f>'tirage poule'!I3</f>
        <v>A10</v>
      </c>
      <c r="K15" s="6" t="s">
        <v>1</v>
      </c>
      <c r="L15" s="19" t="str">
        <f>'tirage poule'!I4</f>
        <v>A8</v>
      </c>
      <c r="M15" s="8"/>
      <c r="N15" s="5">
        <v>1</v>
      </c>
      <c r="O15" s="10" t="s">
        <v>3</v>
      </c>
      <c r="P15" s="22">
        <v>10</v>
      </c>
    </row>
    <row r="16" spans="1:22" ht="13" thickTop="1"/>
  </sheetData>
  <mergeCells count="11">
    <mergeCell ref="R4:V4"/>
    <mergeCell ref="B11:H11"/>
    <mergeCell ref="F12:H12"/>
    <mergeCell ref="J11:P11"/>
    <mergeCell ref="N12:P12"/>
    <mergeCell ref="C1:N1"/>
    <mergeCell ref="H2:J2"/>
    <mergeCell ref="F5:H5"/>
    <mergeCell ref="B4:H4"/>
    <mergeCell ref="J4:P4"/>
    <mergeCell ref="N5:P5"/>
  </mergeCells>
  <phoneticPr fontId="0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I24"/>
  <sheetViews>
    <sheetView topLeftCell="A4" workbookViewId="0">
      <selection activeCell="M26" sqref="M26"/>
    </sheetView>
  </sheetViews>
  <sheetFormatPr baseColWidth="10" defaultRowHeight="12.5"/>
  <cols>
    <col min="1" max="1" width="13.1796875" bestFit="1" customWidth="1"/>
    <col min="2" max="2" width="15.7265625" customWidth="1"/>
    <col min="7" max="7" width="13.1796875" bestFit="1" customWidth="1"/>
  </cols>
  <sheetData>
    <row r="2" spans="1:7">
      <c r="A2" s="36" t="str">
        <f>'tirage poule'!C1</f>
        <v>POULE A</v>
      </c>
      <c r="B2" s="37"/>
      <c r="C2" s="37"/>
      <c r="D2" s="37"/>
      <c r="E2" s="37"/>
      <c r="F2" s="37"/>
      <c r="G2" s="37"/>
    </row>
    <row r="3" spans="1:7">
      <c r="A3" s="1" t="s">
        <v>29</v>
      </c>
      <c r="B3" s="1" t="s">
        <v>0</v>
      </c>
      <c r="C3" s="1" t="s">
        <v>9</v>
      </c>
      <c r="D3" s="1" t="s">
        <v>10</v>
      </c>
      <c r="E3" s="1" t="s">
        <v>11</v>
      </c>
      <c r="F3" s="1" t="s">
        <v>28</v>
      </c>
      <c r="G3" s="1" t="s">
        <v>28</v>
      </c>
    </row>
    <row r="4" spans="1:7">
      <c r="A4" t="str">
        <f>INDEX('saisies resultats'!B6:D6,MATCH(MIN('saisies resultats'!F6:H6),'saisies resultats'!F6:H6,0))</f>
        <v>A5</v>
      </c>
      <c r="B4" t="str">
        <f>IF('tirage poule'!C2="","",'tirage poule'!C2)</f>
        <v>A5</v>
      </c>
      <c r="C4">
        <f>SUMPRODUCT(('saisies resultats'!B$6:B$8='Résultats non classés'!B4)*('saisies resultats'!F$6:F$8)+('saisies resultats'!D$6:D$8='Résultats non classés'!B4)*('saisies resultats'!H$6:H$8))</f>
        <v>12</v>
      </c>
      <c r="D4">
        <f>ABS(SUMPRODUCT((A$4:A$6=B4)*ABS('saisies resultats'!F$6:F$8-'saisies resultats'!H$6:H$8)))</f>
        <v>8</v>
      </c>
      <c r="E4">
        <f>C4-D4-COUNTIF(A$4:A$6,B4)</f>
        <v>3</v>
      </c>
      <c r="F4">
        <f>RANK(E4,E$4:E$6)</f>
        <v>3</v>
      </c>
      <c r="G4" t="str">
        <f>INDEX(B$4:B$6,MATCH(LARGE(E$4:E$6,F4),E$4:E$6,0))</f>
        <v>A5</v>
      </c>
    </row>
    <row r="5" spans="1:7">
      <c r="A5" t="str">
        <f>INDEX('saisies resultats'!B7:D7,MATCH(MIN('saisies resultats'!F7:H7),'saisies resultats'!F7:H7,0))</f>
        <v>A1</v>
      </c>
      <c r="B5" t="str">
        <f>IF('tirage poule'!C3="","",'tirage poule'!C3)</f>
        <v>A4</v>
      </c>
      <c r="C5">
        <f>SUMPRODUCT(('saisies resultats'!B$6:B$8='Résultats non classés'!B5)*('saisies resultats'!F$6:F$8)+('saisies resultats'!D$6:D$8='Résultats non classés'!B5)*('saisies resultats'!H$6:H$8))</f>
        <v>15</v>
      </c>
      <c r="D5">
        <f>ABS(SUMPRODUCT((A$4:A$6=B5)*ABS('saisies resultats'!F$6:F$8-'saisies resultats'!H$6:H$8)))</f>
        <v>5</v>
      </c>
      <c r="E5">
        <f>C5-D5-COUNTIF(A$4:A$6,B5)</f>
        <v>9</v>
      </c>
      <c r="F5">
        <f>RANK(E5,E$4:E$6)</f>
        <v>1</v>
      </c>
      <c r="G5" t="str">
        <f>INDEX(B$4:B$6,MATCH(LARGE(E$4:E$6,F5),E$4:E$6,0))</f>
        <v>A4</v>
      </c>
    </row>
    <row r="6" spans="1:7">
      <c r="A6" t="str">
        <f>INDEX('saisies resultats'!B8:D8,MATCH(MIN('saisies resultats'!F8:H8),'saisies resultats'!F8:H8,0))</f>
        <v>A4</v>
      </c>
      <c r="B6" t="str">
        <f>IF('tirage poule'!C4="","",'tirage poule'!C4)</f>
        <v>A1</v>
      </c>
      <c r="C6">
        <f>SUMPRODUCT(('saisies resultats'!B$6:B$8='Résultats non classés'!B6)*('saisies resultats'!F$6:F$8)+('saisies resultats'!D$6:D$8='Résultats non classés'!B6)*('saisies resultats'!H$6:H$8))</f>
        <v>13</v>
      </c>
      <c r="D6">
        <f>ABS(SUMPRODUCT((A$4:A$6=B6)*ABS('saisies resultats'!F$6:F$8-'saisies resultats'!H$6:H$8)))</f>
        <v>7</v>
      </c>
      <c r="E6">
        <f>C6-D6-COUNTIF(A$4:A$6,B6)</f>
        <v>5</v>
      </c>
      <c r="F6">
        <f>RANK(E6,E$4:E$6)</f>
        <v>2</v>
      </c>
      <c r="G6" t="str">
        <f>INDEX(B$4:B$6,MATCH(LARGE(E$4:E$6,F6),E$4:E$6,0))</f>
        <v>A1</v>
      </c>
    </row>
    <row r="8" spans="1:7">
      <c r="A8" s="36" t="str">
        <f>'tirage poule'!E1</f>
        <v>POULE B</v>
      </c>
      <c r="B8" s="37"/>
      <c r="C8" s="37"/>
      <c r="D8" s="37"/>
      <c r="E8" s="37"/>
      <c r="F8" s="37"/>
      <c r="G8" s="37"/>
    </row>
    <row r="9" spans="1:7">
      <c r="A9" s="1" t="s">
        <v>29</v>
      </c>
      <c r="B9" s="1" t="s">
        <v>0</v>
      </c>
      <c r="C9" s="1" t="s">
        <v>9</v>
      </c>
      <c r="D9" s="1" t="s">
        <v>10</v>
      </c>
      <c r="E9" s="1" t="s">
        <v>11</v>
      </c>
      <c r="F9" s="1" t="s">
        <v>28</v>
      </c>
      <c r="G9" s="1" t="s">
        <v>28</v>
      </c>
    </row>
    <row r="10" spans="1:7">
      <c r="A10" t="str">
        <f>INDEX('saisies resultats'!J6:L6,MATCH(MIN('saisies resultats'!N6:P6),'saisies resultats'!N6:P6,0))</f>
        <v>A6</v>
      </c>
      <c r="B10" t="str">
        <f>IF('tirage poule'!E2="","",'tirage poule'!E2)</f>
        <v>A6</v>
      </c>
      <c r="C10">
        <f>SUMPRODUCT(('saisies resultats'!J$6:J$8='Résultats non classés'!B10)*('saisies resultats'!N$6:N$8)+('saisies resultats'!L$6:L$8='Résultats non classés'!B10)*('saisies resultats'!P$6:P$8))</f>
        <v>17</v>
      </c>
      <c r="D10">
        <f>ABS(SUMPRODUCT((A$10:A$12=B10)*ABS('saisies resultats'!N$6:N$8-'saisies resultats'!P$6:P$8)))</f>
        <v>3</v>
      </c>
      <c r="E10">
        <f>C10-D10-COUNTIF(A$10:A$12,B10)</f>
        <v>12</v>
      </c>
      <c r="F10">
        <f>RANK(E10,E$10:E$12)</f>
        <v>2</v>
      </c>
      <c r="G10" t="str">
        <f>INDEX(B$10:B$12,MATCH(LARGE(E$10:E$12,F10),E$10:E$12,0))</f>
        <v>A6</v>
      </c>
    </row>
    <row r="11" spans="1:7">
      <c r="A11" t="str">
        <f>INDEX('saisies resultats'!J7:L7,MATCH(MIN('saisies resultats'!N7:P7),'saisies resultats'!N7:P7,0))</f>
        <v>A6</v>
      </c>
      <c r="B11" t="str">
        <f>IF('tirage poule'!E3="","",'tirage poule'!E3)</f>
        <v>A2</v>
      </c>
      <c r="C11">
        <f>SUMPRODUCT(('saisies resultats'!J$6:J$8='Résultats non classés'!B11)*('saisies resultats'!N$6:N$8)+('saisies resultats'!L$6:L$8='Résultats non classés'!B11)*('saisies resultats'!P$6:P$8))</f>
        <v>15</v>
      </c>
      <c r="D11">
        <f>ABS(SUMPRODUCT((A$10:A$12=B11)*ABS('saisies resultats'!N$6:N$8-'saisies resultats'!P$6:P$8)))</f>
        <v>5</v>
      </c>
      <c r="E11">
        <f>C11-D11-COUNTIF(A$10:A$12,B11)</f>
        <v>9</v>
      </c>
      <c r="F11">
        <f>RANK(E11,E$4:E$6)</f>
        <v>1</v>
      </c>
      <c r="G11" t="str">
        <f>INDEX(B$10:B$12,MATCH(LARGE(E$10:E$12,F11),E$10:E$12,0))</f>
        <v>A7</v>
      </c>
    </row>
    <row r="12" spans="1:7">
      <c r="A12" t="str">
        <f>INDEX('saisies resultats'!J8:L8,MATCH(MIN('saisies resultats'!N8:P8),'saisies resultats'!N8:P8,0))</f>
        <v>A2</v>
      </c>
      <c r="B12" t="str">
        <f>IF('tirage poule'!E4="","",'tirage poule'!E4)</f>
        <v>A7</v>
      </c>
      <c r="C12">
        <f>SUMPRODUCT(('saisies resultats'!J$6:J$8='Résultats non classés'!B12)*('saisies resultats'!N$6:N$8)+('saisies resultats'!L$6:L$8='Résultats non classés'!B12)*('saisies resultats'!P$6:P$8))</f>
        <v>20</v>
      </c>
      <c r="D12">
        <f>ABS(SUMPRODUCT((A$10:A$12=B12)*ABS('saisies resultats'!N$6:N$8-'saisies resultats'!P$6:P$8)))</f>
        <v>0</v>
      </c>
      <c r="E12">
        <f>C12-D12-COUNTIF(A$10:A$12,B12)</f>
        <v>20</v>
      </c>
      <c r="F12">
        <f>RANK(E12,E$10:E$12)</f>
        <v>1</v>
      </c>
      <c r="G12" t="str">
        <f>INDEX(B$10:B$12,MATCH(LARGE(E$10:E$12,F12),E$10:E$12,0))</f>
        <v>A7</v>
      </c>
    </row>
    <row r="14" spans="1:7">
      <c r="A14" s="36" t="str">
        <f>'tirage poule'!G1</f>
        <v>POULE C</v>
      </c>
      <c r="B14" s="37"/>
      <c r="C14" s="37"/>
      <c r="D14" s="37"/>
      <c r="E14" s="37"/>
      <c r="F14" s="37"/>
      <c r="G14" s="37"/>
    </row>
    <row r="15" spans="1:7">
      <c r="A15" s="1" t="s">
        <v>29</v>
      </c>
      <c r="B15" s="1" t="s">
        <v>0</v>
      </c>
      <c r="C15" s="1" t="s">
        <v>9</v>
      </c>
      <c r="D15" s="1" t="s">
        <v>10</v>
      </c>
      <c r="E15" s="1" t="s">
        <v>11</v>
      </c>
      <c r="F15" s="1" t="s">
        <v>28</v>
      </c>
      <c r="G15" s="1" t="s">
        <v>28</v>
      </c>
    </row>
    <row r="16" spans="1:7">
      <c r="A16" t="str">
        <f>INDEX('saisies resultats'!B13:D13,MATCH(MIN('saisies resultats'!F13:H13),'saisies resultats'!F13:H13,0))</f>
        <v>A3</v>
      </c>
      <c r="B16" t="str">
        <f>IF('tirage poule'!G2="","",'tirage poule'!G2)</f>
        <v>A3</v>
      </c>
      <c r="C16">
        <f>SUMPRODUCT(('saisies resultats'!B$13:B$15='Résultats non classés'!B16)*('saisies resultats'!F$13:F$15)+('saisies resultats'!D$13:D$15='Résultats non classés'!B16)*('saisies resultats'!H$13:H$15))</f>
        <v>4</v>
      </c>
      <c r="D16">
        <f>ABS(SUMPRODUCT((A$16:A$18=B16)*ABS('saisies resultats'!F$13:F$15-'saisies resultats'!H$13:H$15)))</f>
        <v>16</v>
      </c>
      <c r="E16">
        <f>C16-D16-COUNTIF(A$16:A$18,B16)</f>
        <v>-14</v>
      </c>
      <c r="F16">
        <f>RANK(E16,E$16:E$18)</f>
        <v>3</v>
      </c>
      <c r="G16" t="str">
        <f>INDEX(B$16:B$18,MATCH(LARGE(E$16:E$18,F16),E$16:E$18,0))</f>
        <v>A3</v>
      </c>
    </row>
    <row r="17" spans="1:9">
      <c r="A17" t="str">
        <f>INDEX('saisies resultats'!B14:D14,MATCH(MIN('saisies resultats'!F14:H14),'saisies resultats'!F14:H14,0))</f>
        <v>A3</v>
      </c>
      <c r="B17" t="str">
        <f>IF('tirage poule'!G3="","",'tirage poule'!G3)</f>
        <v>A12</v>
      </c>
      <c r="C17">
        <f>SUMPRODUCT(('saisies resultats'!B$13:B$15='Résultats non classés'!B17)*('saisies resultats'!F$13:F$15)+('saisies resultats'!D$13:D$15='Résultats non classés'!B17)*('saisies resultats'!H$13:H$15))</f>
        <v>15</v>
      </c>
      <c r="D17">
        <f>ABS(SUMPRODUCT((A$16:A$18=B17)*ABS('saisies resultats'!F$13:F$15-'saisies resultats'!H$13:H$15)))</f>
        <v>5</v>
      </c>
      <c r="E17">
        <f>C17-D17-COUNTIF(A$16:A$18,B17)</f>
        <v>9</v>
      </c>
      <c r="F17">
        <f>RANK(E17,E$16:E$18)</f>
        <v>2</v>
      </c>
      <c r="G17" t="str">
        <f>INDEX(B$16:B$18,MATCH(LARGE(E$16:E$18,F17),E$16:E$18,0))</f>
        <v>A12</v>
      </c>
    </row>
    <row r="18" spans="1:9">
      <c r="A18" t="str">
        <f>INDEX('saisies resultats'!B15:D15,MATCH(MIN('saisies resultats'!F15:H15),'saisies resultats'!F15:H15,0))</f>
        <v>A12</v>
      </c>
      <c r="B18" t="str">
        <f>IF('tirage poule'!G4="","",'tirage poule'!G4)</f>
        <v>A9</v>
      </c>
      <c r="C18">
        <f>SUMPRODUCT(('saisies resultats'!B$13:B$15='Résultats non classés'!B18)*('saisies resultats'!F$13:F$15)+('saisies resultats'!D$13:D$15='Résultats non classés'!B18)*('saisies resultats'!H$13:H$15))</f>
        <v>20</v>
      </c>
      <c r="D18">
        <f>ABS(SUMPRODUCT((A$16:A$18=B18)*ABS('saisies resultats'!F$13:F$15-'saisies resultats'!H$13:H$15)))</f>
        <v>0</v>
      </c>
      <c r="E18">
        <f>C18-D18-COUNTIF(A$16:A$18,B18)</f>
        <v>20</v>
      </c>
      <c r="F18">
        <f>RANK(E18,E$16:E$18)</f>
        <v>1</v>
      </c>
      <c r="G18" t="str">
        <f>INDEX(B$16:B$18,MATCH(LARGE(E$16:E$18,F18),E$16:E$18,0))</f>
        <v>A9</v>
      </c>
    </row>
    <row r="20" spans="1:9">
      <c r="A20" s="36" t="str">
        <f>'tirage poule'!I1</f>
        <v>POULE  D</v>
      </c>
      <c r="B20" s="37"/>
      <c r="C20" s="37"/>
      <c r="D20" s="37"/>
      <c r="E20" s="37"/>
      <c r="F20" s="37"/>
      <c r="G20" s="37"/>
    </row>
    <row r="21" spans="1:9">
      <c r="A21" s="1" t="s">
        <v>29</v>
      </c>
      <c r="B21" s="1" t="s">
        <v>0</v>
      </c>
      <c r="C21" s="1" t="s">
        <v>9</v>
      </c>
      <c r="D21" s="1" t="s">
        <v>10</v>
      </c>
      <c r="E21" s="1" t="s">
        <v>11</v>
      </c>
      <c r="F21" s="1" t="s">
        <v>28</v>
      </c>
      <c r="G21" s="1" t="s">
        <v>28</v>
      </c>
    </row>
    <row r="22" spans="1:9">
      <c r="A22" t="str">
        <f>INDEX('saisies resultats'!J13:L13,MATCH(MIN('saisies resultats'!N13:P13),'saisies resultats'!N13:P13,0))</f>
        <v>A11</v>
      </c>
      <c r="B22" t="str">
        <f>IF('tirage poule'!I2="","",'tirage poule'!I2)</f>
        <v>A11</v>
      </c>
      <c r="C22">
        <f>SUMPRODUCT(('saisies resultats'!J$13:J$15='Résultats non classés'!B22)*('saisies resultats'!N$13:N$15)+('saisies resultats'!L$13:L$15='Résultats non classés'!B22)*('saisies resultats'!P$13:P$15))</f>
        <v>12</v>
      </c>
      <c r="D22">
        <f>ABS(SUMPRODUCT((A$22:A$24=B22)*ABS('saisies resultats'!N$13:N$15-'saisies resultats'!P$13:P$15)))</f>
        <v>8</v>
      </c>
      <c r="E22">
        <f>C22-D22-COUNTIF(A$22:A$24,B22)</f>
        <v>2</v>
      </c>
      <c r="F22">
        <f>RANK(E22,E$22:E$24)</f>
        <v>2</v>
      </c>
      <c r="G22" s="58" t="str">
        <f>INDEX(B$22:B$24,MATCH(LARGE(E$22:E$24,F22),E$22:E$24,0))</f>
        <v>A11</v>
      </c>
    </row>
    <row r="23" spans="1:9">
      <c r="A23" t="str">
        <f>INDEX('saisies resultats'!J14:L14,MATCH(MIN('saisies resultats'!N14:P14),'saisies resultats'!N14:P14,0))</f>
        <v>A11</v>
      </c>
      <c r="B23" t="str">
        <f>IF('tirage poule'!I3="","",'tirage poule'!I3)</f>
        <v>A10</v>
      </c>
      <c r="C23">
        <f>SUMPRODUCT(('saisies resultats'!J$13:J$15='Résultats non classés'!B23)*('saisies resultats'!N$13:N$15)+('saisies resultats'!L$13:L$15='Résultats non classés'!B23)*('saisies resultats'!P$13:P$15))</f>
        <v>11</v>
      </c>
      <c r="D23">
        <f>ABS(SUMPRODUCT((A$22:A$24=B23)*ABS('saisies resultats'!N$13:N$15-'saisies resultats'!P$13:P$15)))</f>
        <v>9</v>
      </c>
      <c r="E23">
        <f>C23-D23-COUNTIF(A$22:A$24,B23)</f>
        <v>1</v>
      </c>
      <c r="F23">
        <f>RANK(E23,E$22:E$24)</f>
        <v>3</v>
      </c>
      <c r="G23" s="58" t="str">
        <f t="shared" ref="G23:G24" si="0">INDEX(B$22:B$24,MATCH(LARGE(E$22:E$24,F23),E$22:E$24,0))</f>
        <v>A10</v>
      </c>
      <c r="I23" s="1" t="s">
        <v>42</v>
      </c>
    </row>
    <row r="24" spans="1:9">
      <c r="A24" t="str">
        <f>INDEX('saisies resultats'!J15:L15,MATCH(MIN('saisies resultats'!N15:P15),'saisies resultats'!N15:P15,0))</f>
        <v>A10</v>
      </c>
      <c r="B24" t="str">
        <f>IF('tirage poule'!I4="","",'tirage poule'!I4)</f>
        <v>A8</v>
      </c>
      <c r="C24">
        <f>SUMPRODUCT(('saisies resultats'!J$13:J$15='Résultats non classés'!B24)*('saisies resultats'!N$13:N$15)+('saisies resultats'!L$13:L$15='Résultats non classés'!B24)*('saisies resultats'!P$13:P$15))</f>
        <v>20</v>
      </c>
      <c r="D24">
        <f>ABS(SUMPRODUCT((A$22:A$24=B24)*ABS('saisies resultats'!N$13:N$15-'saisies resultats'!P$13:P$15)))</f>
        <v>0</v>
      </c>
      <c r="E24">
        <f>C24-D24-COUNTIF(A$22:A$24,B24)</f>
        <v>20</v>
      </c>
      <c r="F24">
        <f>RANK(E24,E$22:E$24)</f>
        <v>1</v>
      </c>
      <c r="G24" s="58" t="str">
        <f t="shared" si="0"/>
        <v>A8</v>
      </c>
    </row>
  </sheetData>
  <mergeCells count="4">
    <mergeCell ref="A2:G2"/>
    <mergeCell ref="A8:G8"/>
    <mergeCell ref="A14:G14"/>
    <mergeCell ref="A20:G2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8"/>
  <sheetViews>
    <sheetView tabSelected="1" workbookViewId="0">
      <selection activeCell="L11" sqref="L11"/>
    </sheetView>
  </sheetViews>
  <sheetFormatPr baseColWidth="10" defaultRowHeight="12.5"/>
  <cols>
    <col min="1" max="1" width="20.453125" bestFit="1" customWidth="1"/>
    <col min="2" max="2" width="5.81640625" bestFit="1" customWidth="1"/>
    <col min="5" max="5" width="20.453125" bestFit="1" customWidth="1"/>
    <col min="6" max="6" width="5.81640625" bestFit="1" customWidth="1"/>
    <col min="9" max="9" width="20.453125" bestFit="1" customWidth="1"/>
    <col min="10" max="10" width="5.81640625" bestFit="1" customWidth="1"/>
  </cols>
  <sheetData>
    <row r="1" spans="1:13" ht="17.5">
      <c r="D1" s="46" t="s">
        <v>27</v>
      </c>
      <c r="E1" s="47"/>
      <c r="F1" s="47"/>
      <c r="G1" s="47"/>
      <c r="H1" s="48"/>
    </row>
    <row r="2" spans="1:13" ht="17.5">
      <c r="D2" s="30"/>
      <c r="E2" s="30"/>
      <c r="F2" s="30"/>
      <c r="G2" s="30"/>
      <c r="H2" s="30"/>
    </row>
    <row r="3" spans="1:13" ht="15" customHeight="1">
      <c r="A3" s="24" t="s">
        <v>13</v>
      </c>
      <c r="B3" s="24" t="s">
        <v>14</v>
      </c>
      <c r="C3" s="25"/>
      <c r="E3" s="51"/>
      <c r="K3" s="56"/>
      <c r="L3" s="56"/>
      <c r="M3" s="56"/>
    </row>
    <row r="4" spans="1:13" ht="15" customHeight="1">
      <c r="A4" s="26" t="str">
        <f>INDEX('Résultats non classés'!G4:G6,MATCH(1,'Résultats non classés'!F4:F6,0))</f>
        <v>A4</v>
      </c>
      <c r="B4" s="26">
        <v>2</v>
      </c>
      <c r="D4" s="27"/>
      <c r="E4" s="51"/>
    </row>
    <row r="5" spans="1:13" ht="15" customHeight="1">
      <c r="D5" s="28"/>
      <c r="E5" s="52" t="str">
        <f>INDEX(A4:A8,MATCH(MAX(B4:B8),B4:B8,0))</f>
        <v>A11</v>
      </c>
      <c r="F5" s="24" t="s">
        <v>14</v>
      </c>
      <c r="G5" s="25"/>
    </row>
    <row r="6" spans="1:13" ht="15" customHeight="1">
      <c r="D6" s="27"/>
      <c r="E6" s="53"/>
      <c r="F6" s="28">
        <v>6</v>
      </c>
      <c r="H6" s="27"/>
    </row>
    <row r="7" spans="1:13" ht="15" customHeight="1">
      <c r="A7" s="24" t="s">
        <v>15</v>
      </c>
      <c r="B7" s="24" t="s">
        <v>14</v>
      </c>
      <c r="C7" s="25"/>
      <c r="D7" s="27"/>
      <c r="E7" s="51"/>
      <c r="H7" s="27"/>
    </row>
    <row r="8" spans="1:13" ht="15" customHeight="1">
      <c r="A8" s="57" t="str">
        <f>INDEX('Résultats non classés'!G22:G24,MATCH(2,'Résultats non classés'!F22:F24,0))</f>
        <v>A11</v>
      </c>
      <c r="B8" s="26">
        <v>3</v>
      </c>
      <c r="E8" s="51"/>
      <c r="H8" s="27"/>
    </row>
    <row r="9" spans="1:13" ht="15" customHeight="1">
      <c r="E9" s="51"/>
      <c r="H9" s="28"/>
      <c r="I9" s="49" t="str">
        <f>INDEX(E5:E14,MATCH(MAX(F6:F14),F6:F14,0))</f>
        <v>A6</v>
      </c>
      <c r="J9" s="24" t="s">
        <v>16</v>
      </c>
    </row>
    <row r="10" spans="1:13" ht="15" customHeight="1">
      <c r="E10" s="51"/>
      <c r="H10" s="27"/>
      <c r="I10" s="45"/>
      <c r="J10" s="29" t="s">
        <v>17</v>
      </c>
    </row>
    <row r="11" spans="1:13" ht="15" customHeight="1">
      <c r="A11" s="24" t="s">
        <v>18</v>
      </c>
      <c r="B11" s="24" t="s">
        <v>14</v>
      </c>
      <c r="C11" s="25"/>
      <c r="E11" s="51"/>
      <c r="H11" s="27"/>
    </row>
    <row r="12" spans="1:13" ht="15" customHeight="1">
      <c r="A12" s="26" t="str">
        <f>INDEX('Résultats non classés'!G16:G18,MATCH(1,'Résultats non classés'!F16:F18,0))</f>
        <v>A9</v>
      </c>
      <c r="B12" s="26">
        <v>1</v>
      </c>
      <c r="D12" s="27"/>
      <c r="E12" s="51"/>
      <c r="H12" s="27"/>
    </row>
    <row r="13" spans="1:13" ht="15" customHeight="1">
      <c r="D13" s="27"/>
      <c r="E13" s="52" t="str">
        <f>INDEX(A12:A16,MATCH(MAX(B12:B16),B12:B16,0))</f>
        <v>A6</v>
      </c>
      <c r="F13" s="24" t="s">
        <v>14</v>
      </c>
      <c r="G13" s="25"/>
      <c r="H13" s="27"/>
    </row>
    <row r="14" spans="1:13" ht="15" customHeight="1">
      <c r="D14" s="27"/>
      <c r="E14" s="53"/>
      <c r="F14" s="28">
        <v>8</v>
      </c>
    </row>
    <row r="15" spans="1:13" ht="15" customHeight="1">
      <c r="A15" s="24" t="s">
        <v>19</v>
      </c>
      <c r="B15" s="24" t="s">
        <v>14</v>
      </c>
      <c r="C15" s="25"/>
      <c r="D15" s="27"/>
      <c r="E15" s="51"/>
    </row>
    <row r="16" spans="1:13" ht="15" customHeight="1">
      <c r="A16" s="26" t="str">
        <f>INDEX('Résultats non classés'!G10:G12,MATCH(2,'Résultats non classés'!F10:F12,0))</f>
        <v>A6</v>
      </c>
      <c r="B16" s="26">
        <v>2</v>
      </c>
      <c r="E16" s="51"/>
    </row>
    <row r="17" spans="1:10" ht="15" customHeight="1">
      <c r="E17" s="51"/>
    </row>
    <row r="18" spans="1:10" ht="15" customHeight="1">
      <c r="E18" s="51"/>
    </row>
    <row r="19" spans="1:10" ht="15" customHeight="1">
      <c r="A19" s="24" t="s">
        <v>20</v>
      </c>
      <c r="B19" s="24" t="s">
        <v>14</v>
      </c>
      <c r="C19" s="25"/>
      <c r="E19" s="51"/>
    </row>
    <row r="20" spans="1:10" ht="15" customHeight="1">
      <c r="A20" s="26" t="str">
        <f>INDEX('Résultats non classés'!G10:G12,MATCH(1,'Résultats non classés'!F10:F12,0))</f>
        <v>A7</v>
      </c>
      <c r="B20" s="26">
        <v>2</v>
      </c>
      <c r="D20" s="27"/>
      <c r="E20" s="51"/>
    </row>
    <row r="21" spans="1:10" ht="15" customHeight="1">
      <c r="D21" s="28"/>
      <c r="E21" s="52" t="str">
        <f>INDEX(A20:A24,MATCH(MAX(B20:B24),B20:B24,0))</f>
        <v>A8</v>
      </c>
      <c r="F21" s="24" t="s">
        <v>14</v>
      </c>
      <c r="G21" s="25"/>
    </row>
    <row r="22" spans="1:10" ht="15" customHeight="1">
      <c r="D22" s="27"/>
      <c r="E22" s="53"/>
      <c r="F22" s="28">
        <v>5</v>
      </c>
      <c r="H22" s="27"/>
    </row>
    <row r="23" spans="1:10" ht="15" customHeight="1">
      <c r="A23" s="24" t="s">
        <v>21</v>
      </c>
      <c r="B23" s="24" t="s">
        <v>14</v>
      </c>
      <c r="C23" s="25"/>
      <c r="D23" s="27"/>
      <c r="E23" s="51"/>
      <c r="H23" s="27"/>
    </row>
    <row r="24" spans="1:10" ht="15" customHeight="1">
      <c r="A24" s="26" t="str">
        <f>INDEX('Résultats non classés'!G24:G26,MATCH(1,'Résultats non classés'!F24:F26,0))</f>
        <v>A8</v>
      </c>
      <c r="B24" s="26">
        <v>5</v>
      </c>
      <c r="E24" s="51"/>
      <c r="H24" s="27"/>
    </row>
    <row r="25" spans="1:10" ht="15" customHeight="1">
      <c r="E25" s="51"/>
      <c r="H25" s="28"/>
      <c r="I25" s="49" t="str">
        <f>INDEX(E21:E30,MATCH(MAX(F22:F30),F22:F30,0))</f>
        <v>A1</v>
      </c>
      <c r="J25" s="24" t="s">
        <v>16</v>
      </c>
    </row>
    <row r="26" spans="1:10" ht="15" customHeight="1">
      <c r="E26" s="51"/>
      <c r="H26" s="27"/>
      <c r="I26" s="45"/>
      <c r="J26" s="29" t="s">
        <v>22</v>
      </c>
    </row>
    <row r="27" spans="1:10" ht="15" customHeight="1">
      <c r="A27" s="24" t="s">
        <v>23</v>
      </c>
      <c r="B27" s="24" t="s">
        <v>14</v>
      </c>
      <c r="C27" s="25"/>
      <c r="E27" s="51"/>
      <c r="H27" s="27"/>
    </row>
    <row r="28" spans="1:10" ht="15" customHeight="1">
      <c r="A28" s="26" t="str">
        <f>INDEX('Résultats non classés'!G16:G18,MATCH(1,'Résultats non classés'!F16:F18,0))</f>
        <v>A9</v>
      </c>
      <c r="B28" s="26">
        <v>5</v>
      </c>
      <c r="D28" s="27"/>
      <c r="E28" s="51"/>
      <c r="H28" s="27"/>
      <c r="I28" s="44" t="str">
        <f>INDEX(E$5:E$30,MATCH(LARGE(F$6:F$30,3),F$6:F$30,0))</f>
        <v>A11</v>
      </c>
      <c r="J28" s="24" t="s">
        <v>16</v>
      </c>
    </row>
    <row r="29" spans="1:10" ht="15" customHeight="1">
      <c r="D29" s="28"/>
      <c r="E29" s="54" t="str">
        <f>INDEX(A28:A32,MATCH(MAX(B28:B32),B28:B32,0))</f>
        <v>A1</v>
      </c>
      <c r="F29" s="24" t="s">
        <v>14</v>
      </c>
      <c r="G29" s="25"/>
      <c r="H29" s="27"/>
      <c r="I29" s="45"/>
      <c r="J29" s="29" t="s">
        <v>25</v>
      </c>
    </row>
    <row r="30" spans="1:10" ht="15" customHeight="1">
      <c r="D30" s="27"/>
      <c r="E30" s="55"/>
      <c r="F30" s="28">
        <v>7</v>
      </c>
    </row>
    <row r="31" spans="1:10" ht="15" customHeight="1">
      <c r="A31" s="24" t="s">
        <v>24</v>
      </c>
      <c r="B31" s="24" t="s">
        <v>14</v>
      </c>
      <c r="C31" s="25"/>
      <c r="D31" s="27"/>
      <c r="E31" s="50"/>
      <c r="I31" s="44" t="str">
        <f>INDEX(E$5:E$30,MATCH(LARGE(F$6:F$30,4),F$6:F$30,0))</f>
        <v>A8</v>
      </c>
      <c r="J31" s="24" t="s">
        <v>16</v>
      </c>
    </row>
    <row r="32" spans="1:10" ht="15" customHeight="1">
      <c r="A32" s="57" t="str">
        <f>INDEX('Résultats non classés'!G4:G6,MATCH(2,'Résultats non classés'!F4:F6,0))</f>
        <v>A1</v>
      </c>
      <c r="B32" s="26">
        <v>9</v>
      </c>
      <c r="E32" s="50"/>
      <c r="I32" s="45"/>
      <c r="J32" s="29" t="s">
        <v>26</v>
      </c>
    </row>
    <row r="33" spans="5:5" ht="15" customHeight="1"/>
    <row r="34" spans="5:5" ht="15" customHeight="1"/>
    <row r="35" spans="5:5" ht="15" customHeight="1"/>
    <row r="37" spans="5:5">
      <c r="E37" s="49" t="s">
        <v>43</v>
      </c>
    </row>
    <row r="38" spans="5:5">
      <c r="E38" s="45"/>
    </row>
  </sheetData>
  <mergeCells count="9">
    <mergeCell ref="E37:E38"/>
    <mergeCell ref="I28:I29"/>
    <mergeCell ref="I31:I32"/>
    <mergeCell ref="D1:H1"/>
    <mergeCell ref="E5:E6"/>
    <mergeCell ref="I9:I10"/>
    <mergeCell ref="E13:E14"/>
    <mergeCell ref="E21:E22"/>
    <mergeCell ref="I25:I26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tirage poule</vt:lpstr>
      <vt:lpstr>saisies resultats</vt:lpstr>
      <vt:lpstr>Résultats non classés</vt:lpstr>
      <vt:lpstr>Phases finales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Votre nom d'utilisateur</dc:creator>
  <cp:lastModifiedBy>tulipe</cp:lastModifiedBy>
  <cp:lastPrinted>2015-12-12T21:15:59Z</cp:lastPrinted>
  <dcterms:created xsi:type="dcterms:W3CDTF">2008-01-08T14:50:31Z</dcterms:created>
  <dcterms:modified xsi:type="dcterms:W3CDTF">2015-12-13T17:04:01Z</dcterms:modified>
</cp:coreProperties>
</file>