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0" yWindow="-100" windowWidth="19420" windowHeight="11020" activeTab="1"/>
  </bookViews>
  <sheets>
    <sheet name="Fournisseurs" sheetId="6" r:id="rId1"/>
    <sheet name="Résultat-recherche" sheetId="7" r:id="rId2"/>
  </sheets>
  <definedNames>
    <definedName name="bdd">OFFSET(Fournisseurs!$G$2:$I$2,,,ROWS(produit))</definedName>
    <definedName name="catégorie">OFFSET(produit,,-4,)</definedName>
    <definedName name="fournisseurs" localSheetId="0">Tableau13[#All]</definedName>
    <definedName name="fournisseurs">#REF!</definedName>
    <definedName name="liste1">OFFSET(Fournisseurs!$N$1,,,COUNTIF(Fournisseurs!$N:$N,"&gt;&lt;"))</definedName>
    <definedName name="produit">Tableau13[Description]</definedName>
    <definedName name="Segment_Catégorie">#N/A</definedName>
    <definedName name="Segment_Distributeur">#N/A</definedName>
  </definedNames>
  <calcPr calcId="124519"/>
  <extLst xmlns:x15="http://schemas.microsoft.com/office/spreadsheetml/2010/11/main">
    <ext xmlns:x14="http://schemas.microsoft.com/office/spreadsheetml/2009/9/main" uri="{79F54976-1DA5-4618-B147-4CDE4B953A38}">
      <x14:workbookPr/>
    </ext>
    <ext uri="{46BE6895-7355-4a93-B00E-2C351335B9C9}">
      <x15:slicerCaches xmlns:x14="http://schemas.microsoft.com/office/spreadsheetml/2009/9/main">
        <x14:slicerCache r:id=""/>
        <x14:slicerCache r:id="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7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49" a="1"/>
  <c r="A49" s="1"/>
  <c r="A50" a="1"/>
  <c r="A50" s="1"/>
  <c r="A51" a="1"/>
  <c r="A51" s="1"/>
  <c r="A52" a="1"/>
  <c r="A52" s="1"/>
  <c r="A53" a="1"/>
  <c r="A53" s="1"/>
  <c r="A54" a="1"/>
  <c r="A54" s="1"/>
  <c r="A55" a="1"/>
  <c r="A55" s="1"/>
  <c r="A4" a="1"/>
  <c r="A4" s="1"/>
  <c r="C5" l="1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D4"/>
  <c r="I4" s="1"/>
  <c r="N2" i="6" a="1"/>
  <c r="N2" s="1"/>
  <c r="H55" i="7" l="1"/>
  <c r="G55"/>
  <c r="H53"/>
  <c r="G53"/>
  <c r="H51"/>
  <c r="G51"/>
  <c r="H49"/>
  <c r="G49"/>
  <c r="H47"/>
  <c r="G47"/>
  <c r="H45"/>
  <c r="G45"/>
  <c r="H43"/>
  <c r="G43"/>
  <c r="H41"/>
  <c r="G41"/>
  <c r="H39"/>
  <c r="G39"/>
  <c r="H37"/>
  <c r="G37"/>
  <c r="H35"/>
  <c r="G35"/>
  <c r="H33"/>
  <c r="G33"/>
  <c r="H31"/>
  <c r="G31"/>
  <c r="H29"/>
  <c r="G29"/>
  <c r="H27"/>
  <c r="G27"/>
  <c r="H25"/>
  <c r="G25"/>
  <c r="H23"/>
  <c r="G23"/>
  <c r="H21"/>
  <c r="G21"/>
  <c r="H19"/>
  <c r="G19"/>
  <c r="H54"/>
  <c r="G54"/>
  <c r="H52"/>
  <c r="G52"/>
  <c r="H50"/>
  <c r="G50"/>
  <c r="H48"/>
  <c r="G48"/>
  <c r="H46"/>
  <c r="G46"/>
  <c r="H44"/>
  <c r="G44"/>
  <c r="H42"/>
  <c r="G42"/>
  <c r="H40"/>
  <c r="G40"/>
  <c r="H38"/>
  <c r="G38"/>
  <c r="H36"/>
  <c r="G36"/>
  <c r="H34"/>
  <c r="G34"/>
  <c r="H32"/>
  <c r="G32"/>
  <c r="H30"/>
  <c r="G30"/>
  <c r="H28"/>
  <c r="G28"/>
  <c r="H26"/>
  <c r="G26"/>
  <c r="H24"/>
  <c r="G24"/>
  <c r="H22"/>
  <c r="G22"/>
  <c r="H20"/>
  <c r="G20"/>
  <c r="H18"/>
  <c r="G18"/>
  <c r="H17"/>
  <c r="G17"/>
  <c r="H15"/>
  <c r="G15"/>
  <c r="H13"/>
  <c r="G13"/>
  <c r="H11"/>
  <c r="G11"/>
  <c r="H9"/>
  <c r="G9"/>
  <c r="H7"/>
  <c r="G7"/>
  <c r="H5"/>
  <c r="G5"/>
  <c r="H16"/>
  <c r="G16"/>
  <c r="H14"/>
  <c r="G14"/>
  <c r="H12"/>
  <c r="G12"/>
  <c r="H10"/>
  <c r="G10"/>
  <c r="H8"/>
  <c r="G8"/>
  <c r="H6"/>
  <c r="G6"/>
  <c r="N3" i="6" a="1"/>
  <c r="N3" s="1"/>
  <c r="C4" i="7"/>
  <c r="G4" s="1"/>
  <c r="E4"/>
  <c r="D55"/>
  <c r="I55" s="1"/>
  <c r="B55"/>
  <c r="F55" s="1"/>
  <c r="D54"/>
  <c r="I54" s="1"/>
  <c r="B54"/>
  <c r="F54" s="1"/>
  <c r="D52"/>
  <c r="I52" s="1"/>
  <c r="B52"/>
  <c r="F52" s="1"/>
  <c r="D51"/>
  <c r="I51" s="1"/>
  <c r="B51"/>
  <c r="F51" s="1"/>
  <c r="D49"/>
  <c r="I49" s="1"/>
  <c r="B49"/>
  <c r="F49" s="1"/>
  <c r="D48"/>
  <c r="I48" s="1"/>
  <c r="B48"/>
  <c r="F48" s="1"/>
  <c r="D46"/>
  <c r="I46" s="1"/>
  <c r="B46"/>
  <c r="F46" s="1"/>
  <c r="D45"/>
  <c r="I45" s="1"/>
  <c r="B45"/>
  <c r="F45" s="1"/>
  <c r="D43"/>
  <c r="I43" s="1"/>
  <c r="B43"/>
  <c r="F43" s="1"/>
  <c r="D42"/>
  <c r="I42" s="1"/>
  <c r="B42"/>
  <c r="F42" s="1"/>
  <c r="D40"/>
  <c r="I40" s="1"/>
  <c r="B40"/>
  <c r="F40" s="1"/>
  <c r="D39"/>
  <c r="I39" s="1"/>
  <c r="B39"/>
  <c r="F39" s="1"/>
  <c r="D37"/>
  <c r="I37" s="1"/>
  <c r="B37"/>
  <c r="F37" s="1"/>
  <c r="D36"/>
  <c r="I36" s="1"/>
  <c r="B36"/>
  <c r="F36" s="1"/>
  <c r="D34"/>
  <c r="I34" s="1"/>
  <c r="B34"/>
  <c r="F34" s="1"/>
  <c r="D33"/>
  <c r="I33" s="1"/>
  <c r="B33"/>
  <c r="F33" s="1"/>
  <c r="D31"/>
  <c r="I31" s="1"/>
  <c r="B31"/>
  <c r="F31" s="1"/>
  <c r="D30"/>
  <c r="I30" s="1"/>
  <c r="B30"/>
  <c r="F30" s="1"/>
  <c r="D28"/>
  <c r="I28" s="1"/>
  <c r="B28"/>
  <c r="F28" s="1"/>
  <c r="D27"/>
  <c r="I27" s="1"/>
  <c r="B27"/>
  <c r="F27" s="1"/>
  <c r="D25"/>
  <c r="I25" s="1"/>
  <c r="B25"/>
  <c r="F25" s="1"/>
  <c r="D24"/>
  <c r="I24" s="1"/>
  <c r="B24"/>
  <c r="F24" s="1"/>
  <c r="D22"/>
  <c r="I22" s="1"/>
  <c r="B22"/>
  <c r="F22" s="1"/>
  <c r="D21"/>
  <c r="I21" s="1"/>
  <c r="B21"/>
  <c r="F21" s="1"/>
  <c r="D19"/>
  <c r="I19" s="1"/>
  <c r="B19"/>
  <c r="F19" s="1"/>
  <c r="D18"/>
  <c r="I18" s="1"/>
  <c r="B18"/>
  <c r="F18" s="1"/>
  <c r="D16"/>
  <c r="I16" s="1"/>
  <c r="B16"/>
  <c r="F16" s="1"/>
  <c r="D15"/>
  <c r="I15" s="1"/>
  <c r="B15"/>
  <c r="F15" s="1"/>
  <c r="D13"/>
  <c r="I13" s="1"/>
  <c r="B13"/>
  <c r="F13" s="1"/>
  <c r="D12"/>
  <c r="I12" s="1"/>
  <c r="B12"/>
  <c r="F12" s="1"/>
  <c r="D10"/>
  <c r="I10" s="1"/>
  <c r="B10"/>
  <c r="F10" s="1"/>
  <c r="D9"/>
  <c r="I9" s="1"/>
  <c r="B9"/>
  <c r="F9" s="1"/>
  <c r="D7"/>
  <c r="I7" s="1"/>
  <c r="B7"/>
  <c r="F7" s="1"/>
  <c r="D6"/>
  <c r="I6" s="1"/>
  <c r="B6"/>
  <c r="F6" s="1"/>
  <c r="B4"/>
  <c r="F4" s="1"/>
  <c r="E55"/>
  <c r="E54"/>
  <c r="E52"/>
  <c r="E51"/>
  <c r="E49"/>
  <c r="E48"/>
  <c r="E46"/>
  <c r="E45"/>
  <c r="E43"/>
  <c r="E42"/>
  <c r="E40"/>
  <c r="E39"/>
  <c r="E37"/>
  <c r="E36"/>
  <c r="E34"/>
  <c r="E33"/>
  <c r="E31"/>
  <c r="E30"/>
  <c r="E28"/>
  <c r="E27"/>
  <c r="E25"/>
  <c r="E24"/>
  <c r="E22"/>
  <c r="E21"/>
  <c r="E19"/>
  <c r="E18"/>
  <c r="E16"/>
  <c r="E15"/>
  <c r="E13"/>
  <c r="E12"/>
  <c r="E10"/>
  <c r="E9"/>
  <c r="E7"/>
  <c r="E6"/>
  <c r="D53"/>
  <c r="I53" s="1"/>
  <c r="B53"/>
  <c r="F53" s="1"/>
  <c r="D50"/>
  <c r="I50" s="1"/>
  <c r="B50"/>
  <c r="F50" s="1"/>
  <c r="D47"/>
  <c r="I47" s="1"/>
  <c r="B47"/>
  <c r="F47" s="1"/>
  <c r="D44"/>
  <c r="I44" s="1"/>
  <c r="B44"/>
  <c r="F44" s="1"/>
  <c r="D41"/>
  <c r="I41" s="1"/>
  <c r="B41"/>
  <c r="F41" s="1"/>
  <c r="D38"/>
  <c r="I38" s="1"/>
  <c r="B38"/>
  <c r="F38" s="1"/>
  <c r="D35"/>
  <c r="I35" s="1"/>
  <c r="B35"/>
  <c r="F35" s="1"/>
  <c r="D32"/>
  <c r="I32" s="1"/>
  <c r="B32"/>
  <c r="F32" s="1"/>
  <c r="D29"/>
  <c r="I29" s="1"/>
  <c r="B29"/>
  <c r="F29" s="1"/>
  <c r="D26"/>
  <c r="I26" s="1"/>
  <c r="B26"/>
  <c r="F26" s="1"/>
  <c r="D23"/>
  <c r="I23" s="1"/>
  <c r="B23"/>
  <c r="F23" s="1"/>
  <c r="D20"/>
  <c r="I20" s="1"/>
  <c r="B20"/>
  <c r="F20" s="1"/>
  <c r="D17"/>
  <c r="I17" s="1"/>
  <c r="B17"/>
  <c r="F17" s="1"/>
  <c r="D14"/>
  <c r="I14" s="1"/>
  <c r="B14"/>
  <c r="F14" s="1"/>
  <c r="D11"/>
  <c r="I11" s="1"/>
  <c r="B11"/>
  <c r="F11" s="1"/>
  <c r="D8"/>
  <c r="I8" s="1"/>
  <c r="B8"/>
  <c r="F8" s="1"/>
  <c r="D5"/>
  <c r="I5" s="1"/>
  <c r="B5"/>
  <c r="F5" s="1"/>
  <c r="E53"/>
  <c r="E50"/>
  <c r="E47"/>
  <c r="E44"/>
  <c r="E41"/>
  <c r="E38"/>
  <c r="E35"/>
  <c r="E32"/>
  <c r="E29"/>
  <c r="E26"/>
  <c r="E23"/>
  <c r="E20"/>
  <c r="E17"/>
  <c r="E14"/>
  <c r="E11"/>
  <c r="E8"/>
  <c r="E5"/>
  <c r="H4" l="1"/>
  <c r="N4" i="6" a="1"/>
  <c r="N4" s="1"/>
  <c r="N5" l="1" a="1"/>
  <c r="N5" s="1"/>
  <c r="N6" l="1" a="1"/>
  <c r="N6" s="1"/>
  <c r="N7" s="1" a="1"/>
  <c r="N7" s="1"/>
  <c r="N8" l="1" a="1"/>
  <c r="N8" s="1"/>
  <c r="N9" s="1" a="1"/>
  <c r="N9" s="1"/>
  <c r="N10" s="1" a="1"/>
  <c r="N10" s="1"/>
  <c r="N11" s="1" a="1"/>
  <c r="N11" s="1"/>
  <c r="N12" s="1" a="1"/>
  <c r="N12" s="1"/>
  <c r="N13" s="1" a="1"/>
  <c r="N13" s="1"/>
  <c r="N14" s="1" a="1"/>
  <c r="N14" s="1"/>
  <c r="N15" s="1" a="1"/>
  <c r="N15" s="1"/>
</calcChain>
</file>

<file path=xl/sharedStrings.xml><?xml version="1.0" encoding="utf-8"?>
<sst xmlns="http://schemas.openxmlformats.org/spreadsheetml/2006/main" count="1914" uniqueCount="826">
  <si>
    <t>Classe: 02: PRODUITS LAITIERS</t>
  </si>
  <si>
    <t>Classe: 03: VIANDES</t>
  </si>
  <si>
    <t>Classe: 04: POISSONS &amp; FRUITS DE MER</t>
  </si>
  <si>
    <t>Classe: 05: VOLAILLES</t>
  </si>
  <si>
    <t>Classe: 06: SURGELE</t>
  </si>
  <si>
    <t>Classe: 07: EPICERIE</t>
  </si>
  <si>
    <t>Classe: 08: PAPIER &amp; PROD JETABLES</t>
  </si>
  <si>
    <t>Classe: 09: PRODUITS CHIMIQUES</t>
  </si>
  <si>
    <t>Classe: 10: EQUIPEMENT &amp; ACCESSOIRES</t>
  </si>
  <si>
    <t>Classe: 11: FRUITS ET LEGUMES FRAIS</t>
  </si>
  <si>
    <t>Catégorie</t>
  </si>
  <si>
    <t>Produit</t>
  </si>
  <si>
    <t>Emballage</t>
  </si>
  <si>
    <t>Format</t>
  </si>
  <si>
    <t>Marque</t>
  </si>
  <si>
    <t>Description</t>
  </si>
  <si>
    <t>PrixNet</t>
  </si>
  <si>
    <t>LEG FR CHAMPIGNON BLANC #2</t>
  </si>
  <si>
    <t>2.27 KG</t>
  </si>
  <si>
    <t>CHARC BOEUF FUME POIT ANC FRAI</t>
  </si>
  <si>
    <t>CAISSE/KG</t>
  </si>
  <si>
    <t>CREME SURE 14% BEATRICE</t>
  </si>
  <si>
    <t>FROM CHEDDAR BLANC MAISON (4)</t>
  </si>
  <si>
    <t>FROM CHEDDAR JAUNE MAISON (4)</t>
  </si>
  <si>
    <t>FROM CHEDDAR MONTERYJACK RAPE</t>
  </si>
  <si>
    <t>FROM TRANC MONTEREY JACK KRAFT</t>
  </si>
  <si>
    <t>MARGARINE CHD MENU</t>
  </si>
  <si>
    <t>13 KG</t>
  </si>
  <si>
    <t>OEUF REF VRAC MOYEN</t>
  </si>
  <si>
    <t>15 DOUZ</t>
  </si>
  <si>
    <t>PORT BEURRE MENU</t>
  </si>
  <si>
    <t>SHORT REF P LARD CUBE TENDERFL</t>
  </si>
  <si>
    <t>20 KG</t>
  </si>
  <si>
    <t>=POULET POIT A/DOS AIR EXCEL</t>
  </si>
  <si>
    <t>BASE FUMET POISSON N.BLANCHE</t>
  </si>
  <si>
    <t>1 KG</t>
  </si>
  <si>
    <t>BASE SAUCE BBQ BERTHELET</t>
  </si>
  <si>
    <t>18 KG</t>
  </si>
  <si>
    <t>BASE SAUCE BRUNE GRAVY BERTHEL</t>
  </si>
  <si>
    <t>5.45 KG</t>
  </si>
  <si>
    <t>BASE SAUCE H.CHICKEN BERTHELET</t>
  </si>
  <si>
    <t>BASE SOUPE BOEUF MAISON</t>
  </si>
  <si>
    <t>BASE SOUPE POULET BDL</t>
  </si>
  <si>
    <t>22.7 KG</t>
  </si>
  <si>
    <t>BATON BOISSON PIC CLAIR 4.5p</t>
  </si>
  <si>
    <t>2000 UN</t>
  </si>
  <si>
    <t>BATON BOISSON QUATRE AS 3.5p</t>
  </si>
  <si>
    <t>BISC GRAHAM PETIT ABEILLE VRAC</t>
  </si>
  <si>
    <t>3.67 KG</t>
  </si>
  <si>
    <t>BISC SOCIAL THE CHRISTIE</t>
  </si>
  <si>
    <t>BISC SODA SALE CHRISTIE</t>
  </si>
  <si>
    <t>BISCOTTE BATON SESAME ALADDIN</t>
  </si>
  <si>
    <t>CASSONADE BRILLANTE LANTIC</t>
  </si>
  <si>
    <t>CHAPEAU (FILET SEUL) INV 21p</t>
  </si>
  <si>
    <t>144 UN</t>
  </si>
  <si>
    <t>CHAPELURE GRAHAM MENU</t>
  </si>
  <si>
    <t>5 KG</t>
  </si>
  <si>
    <t>CHAPELURE PAIN GRISSOL</t>
  </si>
  <si>
    <t>11.4 KG</t>
  </si>
  <si>
    <t>CONT FOAM 1 C 9.25X9.25X3 GEN</t>
  </si>
  <si>
    <t>CONT FOAM 1 COMP 8X5X3p</t>
  </si>
  <si>
    <t>500 UN</t>
  </si>
  <si>
    <t>CONT FOAM 1 COMP 9X9.5X3.25p</t>
  </si>
  <si>
    <t>150 UN</t>
  </si>
  <si>
    <t>CONT PORT PLAST 1 OZ CL DART</t>
  </si>
  <si>
    <t>CONT PORT PLAST 2 OZ CL DART</t>
  </si>
  <si>
    <t>COUV PORT DART PLAST 1 OZ</t>
  </si>
  <si>
    <t>EAU JAVEL 4.25% MAISON</t>
  </si>
  <si>
    <t>EPICE AIL POUDRE MAISON (6)</t>
  </si>
  <si>
    <t>650 G</t>
  </si>
  <si>
    <t>EPICE ASS TEX-MEX C.HOUSE</t>
  </si>
  <si>
    <t>510 G</t>
  </si>
  <si>
    <t>EPICE COND POISSON/SAL/LEG LUD</t>
  </si>
  <si>
    <t>EPICE CUMIN MOULU MAISON (6)</t>
  </si>
  <si>
    <t>520 G</t>
  </si>
  <si>
    <t>EPICE POIVRE NOIR 55% MOULU(3)</t>
  </si>
  <si>
    <t>2.25 KG</t>
  </si>
  <si>
    <t>EPICE POIVRE NOIR CONCASSE BER</t>
  </si>
  <si>
    <t>2 KG</t>
  </si>
  <si>
    <t>EPICE POIVRE NOIR GRAIN BERT(6</t>
  </si>
  <si>
    <t>540 G</t>
  </si>
  <si>
    <t>EPICE SEL CELERI BERTHELET</t>
  </si>
  <si>
    <t>3.75 KG</t>
  </si>
  <si>
    <t>EPICE SEL FIN SIFTO</t>
  </si>
  <si>
    <t>ESCARGOT 8 DOUZ SEA STAR</t>
  </si>
  <si>
    <t>ESSENCE VANILLE BLANCHE MENU</t>
  </si>
  <si>
    <t>FARINE TOUT-USAGE MENU</t>
  </si>
  <si>
    <t>FRUIT CERISE ROUGE TIGE CIBONA</t>
  </si>
  <si>
    <t>GARN SUND CARAMEL MCLEAN</t>
  </si>
  <si>
    <t>GARN SUND CHOCOLAT MCLEAN</t>
  </si>
  <si>
    <t>GRAIN ORGE PERLE</t>
  </si>
  <si>
    <t>10 KG</t>
  </si>
  <si>
    <t>HUILE CANOLA BTE MENU</t>
  </si>
  <si>
    <t>16 L</t>
  </si>
  <si>
    <t>HUILE VEGETALE BTE MENU</t>
  </si>
  <si>
    <t>JUS CITRON OMEGA</t>
  </si>
  <si>
    <t>JUS TOMATE HEINZ</t>
  </si>
  <si>
    <t>KETCHUP PORT HEINZ</t>
  </si>
  <si>
    <t>KETCHUP RENVERSEE HEINZ</t>
  </si>
  <si>
    <t>KETCHUP VOL PACK HEINZ</t>
  </si>
  <si>
    <t>11.35 L</t>
  </si>
  <si>
    <t>LEGUME FEVE ROUGE BONDUELLE</t>
  </si>
  <si>
    <t>LEGUME MAIS CREME BONDUELLE</t>
  </si>
  <si>
    <t>LEGUME MAIS GRAIN M.CHOIX</t>
  </si>
  <si>
    <t>LEVURE INSTANT FLEISCHMAN (20)</t>
  </si>
  <si>
    <t>454 G</t>
  </si>
  <si>
    <t>MARINADE OLIVE NOIRE DENOY MEN</t>
  </si>
  <si>
    <t>MARINADE OLIVE NOIRE TRANC MEN</t>
  </si>
  <si>
    <t>MARINADE OLIVE REINE NATURE</t>
  </si>
  <si>
    <t>MAYONNAISE COMPRIMABLE HELLMA</t>
  </si>
  <si>
    <t>MAYONNAISE HELLMANN(BTE)</t>
  </si>
  <si>
    <t>20 L</t>
  </si>
  <si>
    <t>MAYONNAISE PORT KRAFT</t>
  </si>
  <si>
    <t>MEL GATEAU BLANC COMP R.HOOD</t>
  </si>
  <si>
    <t>MEL GATEAU CHOCO COMP R.HOOD</t>
  </si>
  <si>
    <t>MEL GATEAU FROMAGE JELLO</t>
  </si>
  <si>
    <t>MOUTARDE DIJON FORTE FLEUR</t>
  </si>
  <si>
    <t>MOUTARDE MENU</t>
  </si>
  <si>
    <t>4 L</t>
  </si>
  <si>
    <t>MOUTARDE PORT HEINZ</t>
  </si>
  <si>
    <t>NACHO RONDE JAUNE MENU</t>
  </si>
  <si>
    <t>NACHO TRIANGLE JAUNE MENU</t>
  </si>
  <si>
    <t>NOIX AMANDE TRANCHE MENU</t>
  </si>
  <si>
    <t>NOIX GRENOBLE MCX MAISON</t>
  </si>
  <si>
    <t>PAPIER ALUM 8pX10pPOP-UP(6)</t>
  </si>
  <si>
    <t>PAPIER BALANCE 8X11pMENU(4)</t>
  </si>
  <si>
    <t>PELLICULE PLAST 17p REFIL MENU</t>
  </si>
  <si>
    <t>PELLICULE PLAST BTE 11pX2500'</t>
  </si>
  <si>
    <t>UNITE</t>
  </si>
  <si>
    <t>POISS SAUMON ROSE P.SHELF</t>
  </si>
  <si>
    <t>PORT MIEL TARTINADE BONTE</t>
  </si>
  <si>
    <t>QUINC CIERGE MERVEIL-ETINCELL</t>
  </si>
  <si>
    <t>RELISH PORT HEINZ</t>
  </si>
  <si>
    <t>REMP TARTE CERISE MAISON</t>
  </si>
  <si>
    <t>REMP TARTE FRAISE MAISON</t>
  </si>
  <si>
    <t>SAUCE BBQ ULTIME RICHARDSON</t>
  </si>
  <si>
    <t>SAUCE CHILI SUCRE SAUCEMAKER</t>
  </si>
  <si>
    <t>SAUCE PIMENT ANCH/CHIPOT HELL</t>
  </si>
  <si>
    <t>SAUCE RED HOT PIM/CAY FRANK'S</t>
  </si>
  <si>
    <t>SAUCE SOYA MENU</t>
  </si>
  <si>
    <t>SAUCE TABASCO ORIGINAL</t>
  </si>
  <si>
    <t>SAUCE WORCESTERSHIRE L&amp;PERRIN</t>
  </si>
  <si>
    <t>SERV DINER 1 PLI BLANC BDL</t>
  </si>
  <si>
    <t>3000 UN</t>
  </si>
  <si>
    <t>SHORT LIQUIDE BTE</t>
  </si>
  <si>
    <t>SHORT LIQUIDE BTE MENU</t>
  </si>
  <si>
    <t>SIROP MAIS MENU</t>
  </si>
  <si>
    <t>SOUPE CREME TOMATE HEINZ</t>
  </si>
  <si>
    <t>SOUPE CREME TOMATE MENU</t>
  </si>
  <si>
    <t>SUCRE FIN LANTIC</t>
  </si>
  <si>
    <t>SUCRE SACHET DUBE/MENU</t>
  </si>
  <si>
    <t>TOMATE BROYEE PELEE T.MAGIC</t>
  </si>
  <si>
    <t>TOMATE PATE HEINZ</t>
  </si>
  <si>
    <t>VIN CUISSON BLANC DENATURE</t>
  </si>
  <si>
    <t>VINAIGRE MENU</t>
  </si>
  <si>
    <t>4X5 L</t>
  </si>
  <si>
    <t>VINAIGRETTE ITAL DORE KRAFT</t>
  </si>
  <si>
    <t>VINAIGRETTE MIEL/DIJ HELLMANN</t>
  </si>
  <si>
    <t>=COUV PORT PLAST 1.5/2/2.5 OZ</t>
  </si>
  <si>
    <t>=PAILLE PAPIER NOIR 8p S-JUMB</t>
  </si>
  <si>
    <t>BOEUF CUBE 1p MAIGRE MAISON</t>
  </si>
  <si>
    <t>CHARC BOEUF FUME ANC EFF LESTE</t>
  </si>
  <si>
    <t>CREME GLACEE VANILLE IDEALE</t>
  </si>
  <si>
    <t>11.4 L</t>
  </si>
  <si>
    <t>FRUIT CONG FRAISE ENTIERE IQF</t>
  </si>
  <si>
    <t>GARN FOUETTER SAC VANIL ONTOP</t>
  </si>
  <si>
    <t>GAT P/C CHOCO FONDANT S.PATISS</t>
  </si>
  <si>
    <t>GAT PLAQUE CHOCO AVALANCHE S.P</t>
  </si>
  <si>
    <t>GAT PLAQUE CITRON/FRAMB MICHA</t>
  </si>
  <si>
    <t>GAT PLAQUE CROUST POMME S.PATI</t>
  </si>
  <si>
    <t>GAT PLAQUE DUO CHOCOLAT S.PATI</t>
  </si>
  <si>
    <t>GAT PLAQUE ELIZAB S.PATISSIER</t>
  </si>
  <si>
    <t>GAT PLAQUE ERABLE AVALAN S.PAT</t>
  </si>
  <si>
    <t>GAT PLAQUE VANIL/CARAMEL O.CAK</t>
  </si>
  <si>
    <t>JUS CONG FRAISE OASIS TROPICAL</t>
  </si>
  <si>
    <t>JUS CONG MANGUE OASIS TROPICA</t>
  </si>
  <si>
    <t>JUS CONG MARGARITA OASIS TROP</t>
  </si>
  <si>
    <t>JUS CONG PINA COLADA OASIS TR</t>
  </si>
  <si>
    <t>LEG CONG EPINARD FEUILLE</t>
  </si>
  <si>
    <t>LEG CONG MEL POIV ROU/VERT AL</t>
  </si>
  <si>
    <t>LEG CONG MEL SPAGHETTI  MENU</t>
  </si>
  <si>
    <t>LEG CONG POIREAU CUBE ALASKO</t>
  </si>
  <si>
    <t>PAIN CIABATTA BOUCHE EMB IND</t>
  </si>
  <si>
    <t>PAIN PANINI ll PERF LA TRAVIAT</t>
  </si>
  <si>
    <t>PEPPERONI 3p TRANC VIAU(5)</t>
  </si>
  <si>
    <t>POISSON AIGLEFIN LONGE 5 OZ</t>
  </si>
  <si>
    <t>4.54 KG</t>
  </si>
  <si>
    <t>PORC COTE LEVEE DU BRETON</t>
  </si>
  <si>
    <t>PORC FILET CANADIEN 170 G OLYM</t>
  </si>
  <si>
    <t>PORC HACHE MAIGRE MAISON</t>
  </si>
  <si>
    <t>PORC OSSOBUCO CRU MAISON</t>
  </si>
  <si>
    <t>POULET BOUCHEE CUIT PANE 120U</t>
  </si>
  <si>
    <t>4 KG</t>
  </si>
  <si>
    <t>POULET POIT A/DOS 295 GR</t>
  </si>
  <si>
    <t>POULET POIT ASS GRILLADE CUIT</t>
  </si>
  <si>
    <t>SAUCE CONG ALFREDO CAMPBELL</t>
  </si>
  <si>
    <t>VOL AU VENT REG P.FARM</t>
  </si>
  <si>
    <t>96 UN</t>
  </si>
  <si>
    <t>Distributeur</t>
  </si>
  <si>
    <t>Sysco</t>
  </si>
  <si>
    <t>Dubé Loiselle</t>
  </si>
  <si>
    <t>2 LB</t>
  </si>
  <si>
    <t>100 CT</t>
  </si>
  <si>
    <t>NUTRILT</t>
  </si>
  <si>
    <t>LAIT PART ECREME 2% 0.5OZ GODET</t>
  </si>
  <si>
    <t>11.4LT</t>
  </si>
  <si>
    <t>ICEBERG</t>
  </si>
  <si>
    <t>CREME GLA VANIL CH</t>
  </si>
  <si>
    <t>2KG</t>
  </si>
  <si>
    <t>RIVIER</t>
  </si>
  <si>
    <t>FROM CHED JNE DOUX RAPE S/LACT</t>
  </si>
  <si>
    <t>ARM CHS</t>
  </si>
  <si>
    <t>FROM FONDU BLC TRAN S/MARIN</t>
  </si>
  <si>
    <t>SYS CLS</t>
  </si>
  <si>
    <t>MARG SOYA MOLLE N/HYD CH</t>
  </si>
  <si>
    <t>BBRLCLS</t>
  </si>
  <si>
    <t>FROMAGE FONDU RUBAN JNE 23%MG</t>
  </si>
  <si>
    <t>2.5KG</t>
  </si>
  <si>
    <t>KRAFT</t>
  </si>
  <si>
    <t>FROM CHED MONTEREY JACK RAPE</t>
  </si>
  <si>
    <t>500 GR</t>
  </si>
  <si>
    <t>FROMAGE MONT.JACK TRNCH 0.7OZ</t>
  </si>
  <si>
    <t>3 KG</t>
  </si>
  <si>
    <t>FROM CREME DELI 26% TARTI</t>
  </si>
  <si>
    <t>AREZCLS</t>
  </si>
  <si>
    <t>FROM MOZZA PIZZA 20% RAPE 3D</t>
  </si>
  <si>
    <t>2.2KAV</t>
  </si>
  <si>
    <t>FROM CHED BLC DOUX BLOC S/LACT</t>
  </si>
  <si>
    <t>FROM CHED JNE DOUX BLOC S/LACT</t>
  </si>
  <si>
    <t>SYS REL</t>
  </si>
  <si>
    <t>FROM PARM MEL ECONO RAPE FIN</t>
  </si>
  <si>
    <t>150 ML</t>
  </si>
  <si>
    <t>MRFREEZ</t>
  </si>
  <si>
    <t>BATON GLACE ASSORT JUMBO</t>
  </si>
  <si>
    <t>5.5 GR</t>
  </si>
  <si>
    <t>SAPUTO</t>
  </si>
  <si>
    <t>BEURRE SALE 0.2OZ</t>
  </si>
  <si>
    <t>2 LT</t>
  </si>
  <si>
    <t>LAIT PART ECREME 2% FILTRE</t>
  </si>
  <si>
    <t>DNLLPNT</t>
  </si>
  <si>
    <t>BEURRE A L'AIL BRASSERIE DANIEL</t>
  </si>
  <si>
    <t>CREME CAFE 10% 0.5OZ GODET</t>
  </si>
  <si>
    <t>4.6KG</t>
  </si>
  <si>
    <t>FROM PARMESAN REGGIANO PTE</t>
  </si>
  <si>
    <t>1LT</t>
  </si>
  <si>
    <t>CREME CUISSON 35%</t>
  </si>
  <si>
    <t>4 LTR</t>
  </si>
  <si>
    <t>WHLFARM</t>
  </si>
  <si>
    <t>CREME SURE 14%</t>
  </si>
  <si>
    <t>15 DZ</t>
  </si>
  <si>
    <t>OEUF ENT MOY CAT A FR VRAC</t>
  </si>
  <si>
    <t>5#UP</t>
  </si>
  <si>
    <t>BCHBLKC</t>
  </si>
  <si>
    <t>BOE FILET AAA 189A FR</t>
  </si>
  <si>
    <t>VIAU</t>
  </si>
  <si>
    <t>PEPP 3.3" TRAN EPAIS SG</t>
  </si>
  <si>
    <t>1.2 OZ</t>
  </si>
  <si>
    <t>ADVANCE</t>
  </si>
  <si>
    <t>BOE GALETTE 1.2OZ MINI GRIL CUIT SG</t>
  </si>
  <si>
    <t>1 PC</t>
  </si>
  <si>
    <t>BOE OEIL RONDE AAA FR</t>
  </si>
  <si>
    <t>HVY</t>
  </si>
  <si>
    <t>BCHRSVC</t>
  </si>
  <si>
    <t>BOE FAUX/FILET AAA 2X2 ANGUS SG</t>
  </si>
  <si>
    <t>BACON P/C 65% 26-28 TR SG</t>
  </si>
  <si>
    <t>4.54KG</t>
  </si>
  <si>
    <t>HORMEL</t>
  </si>
  <si>
    <t>BACON EMIETTE 3/8 P/C SG</t>
  </si>
  <si>
    <t>LESTER</t>
  </si>
  <si>
    <t>BOE P/POIT FUMEE EFFILOCHEE SG</t>
  </si>
  <si>
    <t>ROMA</t>
  </si>
  <si>
    <t>SAUCI ITAL DOUCE SG</t>
  </si>
  <si>
    <t>142GM</t>
  </si>
  <si>
    <t>SYSFNMT</t>
  </si>
  <si>
    <t>BOE BIFT FIL AAA C/C 5OZ SG</t>
  </si>
  <si>
    <t>227GM</t>
  </si>
  <si>
    <t>BOE BIFT FIL AAA C/C 8OZ SG</t>
  </si>
  <si>
    <t>6 OZ</t>
  </si>
  <si>
    <t>BELMNT</t>
  </si>
  <si>
    <t>BOE GALETTE 6OZ P/EPAULE ANGUS 80%</t>
  </si>
  <si>
    <t>2.27KG</t>
  </si>
  <si>
    <t>FIREREL</t>
  </si>
  <si>
    <t>BOE HACHE MAIGRE 84% FR</t>
  </si>
  <si>
    <t>226GM</t>
  </si>
  <si>
    <t>BOE BIFT CONT/FIL AAA C/C 8OZ SG</t>
  </si>
  <si>
    <t>340GM</t>
  </si>
  <si>
    <t>BOE BIFT CONT/FIL AAA C/C 12OZ SG</t>
  </si>
  <si>
    <t>3.5KG</t>
  </si>
  <si>
    <t>BOE P/POIT FUMEE ANC NOIRE FR</t>
  </si>
  <si>
    <t>17KGAV</t>
  </si>
  <si>
    <t>DU BRTN</t>
  </si>
  <si>
    <t>PORC COTE LEV DOS SG SAC</t>
  </si>
  <si>
    <t>10.24KG</t>
  </si>
  <si>
    <t>OLYMEL</t>
  </si>
  <si>
    <t>PORC FIL SG</t>
  </si>
  <si>
    <t>RNCHGRL</t>
  </si>
  <si>
    <t>BACON 14-22 TRAN VAR SG</t>
  </si>
  <si>
    <t>18#-UP</t>
  </si>
  <si>
    <t>BOE INT/RONDE AA 1/4 FR</t>
  </si>
  <si>
    <t>5 LB</t>
  </si>
  <si>
    <t>MIRABEL</t>
  </si>
  <si>
    <t>TRUITE AEC FIL A/P 5-6OZ SG COU</t>
  </si>
  <si>
    <t>10 LB</t>
  </si>
  <si>
    <t>HIGHLNR</t>
  </si>
  <si>
    <t>SOLE FIL 5OZ IQF         MSC</t>
  </si>
  <si>
    <t>FISHERY</t>
  </si>
  <si>
    <t>AIGL FIL 3OZ/85G PATE BIERE P/F MSC SG</t>
  </si>
  <si>
    <t>3 OZ</t>
  </si>
  <si>
    <t>KNG&amp;PRN</t>
  </si>
  <si>
    <t>CRABE BEIGNET GOURMET 3OZ SG</t>
  </si>
  <si>
    <t>PORTFSH</t>
  </si>
  <si>
    <t>PF SAUM ATL FIL A/P 3-4LB FR</t>
  </si>
  <si>
    <t>5KG</t>
  </si>
  <si>
    <t>OCNFISH</t>
  </si>
  <si>
    <t>DORE EURO FIL 6-8 OZ IQF</t>
  </si>
  <si>
    <t>9 OZ</t>
  </si>
  <si>
    <t>PHILFDS</t>
  </si>
  <si>
    <t>CALMAR PANE SEL POIVRE SG</t>
  </si>
  <si>
    <t>JMSHNDR</t>
  </si>
  <si>
    <t>PLT POIT PANE SCHNITZEL 4OZ SG</t>
  </si>
  <si>
    <t>20 GR</t>
  </si>
  <si>
    <t>GALCO</t>
  </si>
  <si>
    <t>PLT PEPITE SG</t>
  </si>
  <si>
    <t>PLTRYCO</t>
  </si>
  <si>
    <t>PLT FIL PANE ASSAI SG</t>
  </si>
  <si>
    <t>EXCELDR</t>
  </si>
  <si>
    <t>PLT POIT 4OZ CUIT GRILL SG</t>
  </si>
  <si>
    <t>MPLLDGE</t>
  </si>
  <si>
    <t>PLT POIT VAR 17% SG</t>
  </si>
  <si>
    <t>PLT AILE MOY NAT CUI SG</t>
  </si>
  <si>
    <t>4KG</t>
  </si>
  <si>
    <t>PLT BOUCHEE PAN MAISON CUI SG</t>
  </si>
  <si>
    <t>325 GR</t>
  </si>
  <si>
    <t>DIST SL</t>
  </si>
  <si>
    <t>PLT POIT BBQ 11OZ+ CUIT VRAC SG</t>
  </si>
  <si>
    <t>245 GR</t>
  </si>
  <si>
    <t>PLT CUISSE BBQ 9OZ CUIT SG</t>
  </si>
  <si>
    <t>FLAMNGO</t>
  </si>
  <si>
    <t>PLT POIT VAR NAT A/P A/DOS SG</t>
  </si>
  <si>
    <t>OMSTEAD</t>
  </si>
  <si>
    <t>FRAISE ENT A IQF</t>
  </si>
  <si>
    <t>1 LB</t>
  </si>
  <si>
    <t>CASAIMP</t>
  </si>
  <si>
    <t>GUACAMOLE CALIFORNIA HPP SG</t>
  </si>
  <si>
    <t>SELECTN</t>
  </si>
  <si>
    <t>GAT AVALANCHE ERABLE PRE-COUPE</t>
  </si>
  <si>
    <t>GAT BOSTON PLAQ SG</t>
  </si>
  <si>
    <t>GAT OPERA PLAQ SG</t>
  </si>
  <si>
    <t>12X16</t>
  </si>
  <si>
    <t>GAT SUCRE CREME PLAQ SG</t>
  </si>
  <si>
    <t>9 IN</t>
  </si>
  <si>
    <t>PATE&amp;CR</t>
  </si>
  <si>
    <t>CROUTE TARTE 9" REG PROF SG</t>
  </si>
  <si>
    <t>ARCGARD</t>
  </si>
  <si>
    <t>MEL LEG SPAGHETTI SG</t>
  </si>
  <si>
    <t>JANES</t>
  </si>
  <si>
    <t>HDC BAT MOZZA PATE SG</t>
  </si>
  <si>
    <t>48 CT</t>
  </si>
  <si>
    <t>GAT REINE ELIZABETH PLAQ SG</t>
  </si>
  <si>
    <t>454 GR</t>
  </si>
  <si>
    <t>AREZZIO</t>
  </si>
  <si>
    <t>PESTO S/NOIX PAS SG</t>
  </si>
  <si>
    <t>73 OZ</t>
  </si>
  <si>
    <t>SARALEE</t>
  </si>
  <si>
    <t>GAT FROM CREME FRAN PLAQ SG</t>
  </si>
  <si>
    <t>2.95KG</t>
  </si>
  <si>
    <t>NANAIMO PLAQ SG</t>
  </si>
  <si>
    <t>MCCAIN</t>
  </si>
  <si>
    <t>HDC OIGNON RNDL EPAIS PATE FOUR SG</t>
  </si>
  <si>
    <t>COURGE DES SG</t>
  </si>
  <si>
    <t>16 PC</t>
  </si>
  <si>
    <t>GRMTBKR</t>
  </si>
  <si>
    <t>GAT F/NOIRE RND 5OZ SG</t>
  </si>
  <si>
    <t>3.37KG</t>
  </si>
  <si>
    <t>DABOOM</t>
  </si>
  <si>
    <t>BROWNIE PETITE MERVEILLE 6OZ SG</t>
  </si>
  <si>
    <t>2.9 KG</t>
  </si>
  <si>
    <t>GAT FUREUR AU CARAMEL PLAQ SG</t>
  </si>
  <si>
    <t>5 OZ</t>
  </si>
  <si>
    <t>SWEETST</t>
  </si>
  <si>
    <t>GAT CHOC FONDANT 5OZ SG</t>
  </si>
  <si>
    <t>80 GR</t>
  </si>
  <si>
    <t>RDYBAKE</t>
  </si>
  <si>
    <t>PAIN HAMB BRIOCHE 2.8OZ SG</t>
  </si>
  <si>
    <t>4 LB</t>
  </si>
  <si>
    <t>VERVE</t>
  </si>
  <si>
    <t>BISQUE HOMARD SG</t>
  </si>
  <si>
    <t>103 OZ</t>
  </si>
  <si>
    <t>LAWLERS</t>
  </si>
  <si>
    <t>GAT FROM ERUPTION CHOC RND SG KAS</t>
  </si>
  <si>
    <t>108 OZ</t>
  </si>
  <si>
    <t>GAT FROM CARAMEL FUDGE RND SG</t>
  </si>
  <si>
    <t>1.58KG</t>
  </si>
  <si>
    <t>GAT CAPPUCCINO PLAQ SG</t>
  </si>
  <si>
    <t>BELOW 0</t>
  </si>
  <si>
    <t>EPINARD HACHE PORTION IQF</t>
  </si>
  <si>
    <t>4 OZ</t>
  </si>
  <si>
    <t>BEYMEAT</t>
  </si>
  <si>
    <t>GAL VEGETAR 4OZ SG</t>
  </si>
  <si>
    <t>12X16"</t>
  </si>
  <si>
    <t>GAT FRAMB PLAQ SG</t>
  </si>
  <si>
    <t>27 GR</t>
  </si>
  <si>
    <t>PETIT PAIN HAMB MINI SG</t>
  </si>
  <si>
    <t>285 GR</t>
  </si>
  <si>
    <t>BRIDOR</t>
  </si>
  <si>
    <t>PAIN BAGUETTE DORE 10.1OZ SG</t>
  </si>
  <si>
    <t>94 OZ</t>
  </si>
  <si>
    <t>CAKERIE</t>
  </si>
  <si>
    <t>GAT TRIPLE CHOC FONDANT PLAQ SG</t>
  </si>
  <si>
    <t>100 OZ</t>
  </si>
  <si>
    <t>GAT BAR MACARON CARAMEL PLAQ SG</t>
  </si>
  <si>
    <t>ALASKO</t>
  </si>
  <si>
    <t>MEL POIVRON RGE VERT DES IQF SAC</t>
  </si>
  <si>
    <t>GAT CHOC AVALANCHE PLAQ SG</t>
  </si>
  <si>
    <t>960 ML</t>
  </si>
  <si>
    <t>OASIS</t>
  </si>
  <si>
    <t>MEL COCKTL MANGUE CONC SG</t>
  </si>
  <si>
    <t>MEL DAIQUIRI FRAISE CONC SG TETRA</t>
  </si>
  <si>
    <t>960ML</t>
  </si>
  <si>
    <t>MEL PINA COLADA CONC SG</t>
  </si>
  <si>
    <t>PATATE CHIPPER A/P SG</t>
  </si>
  <si>
    <t>1000EA</t>
  </si>
  <si>
    <t>DARE</t>
  </si>
  <si>
    <t>BONBON MENTHE STRIEE RGE S/TA</t>
  </si>
  <si>
    <t>PANTRY</t>
  </si>
  <si>
    <t>SAUM ROSE MCX EAU CONS</t>
  </si>
  <si>
    <t>3.78LT</t>
  </si>
  <si>
    <t>SYS IMP</t>
  </si>
  <si>
    <t>VINTTE BALSAMIQUE HUILE OLIVE CP</t>
  </si>
  <si>
    <t>KNORR</t>
  </si>
  <si>
    <t>MOUTARDE DIJON CH</t>
  </si>
  <si>
    <t>UNICO</t>
  </si>
  <si>
    <t>OLIVE NOIRE MOY DENOY KAS</t>
  </si>
  <si>
    <t>BERTHEL</t>
  </si>
  <si>
    <t>GARN TARTE CERISE CH</t>
  </si>
  <si>
    <t>GARN TARTE FRAISE CH</t>
  </si>
  <si>
    <t>POUD GELEE LIME</t>
  </si>
  <si>
    <t>BASE SCE SAND CHAUD POUD</t>
  </si>
  <si>
    <t>BASE SCE BBQ POUD</t>
  </si>
  <si>
    <t>80 CT</t>
  </si>
  <si>
    <t>SSENS</t>
  </si>
  <si>
    <t>TISANE FRAISE MANDARINE SACH</t>
  </si>
  <si>
    <t>CIBONA</t>
  </si>
  <si>
    <t>CERISE TIGE MARASQUIN RGE CP</t>
  </si>
  <si>
    <t>TABASCO</t>
  </si>
  <si>
    <t>SCE PIMENT FORTE PAS</t>
  </si>
  <si>
    <t>HELLMAN</t>
  </si>
  <si>
    <t>MAYONNAISE SAC</t>
  </si>
  <si>
    <t>SAUCEMK</t>
  </si>
  <si>
    <t>SCE CHILI SUCRE</t>
  </si>
  <si>
    <t>BKRROSE</t>
  </si>
  <si>
    <t>FARINE BLC T/USAGE</t>
  </si>
  <si>
    <t>4 LT</t>
  </si>
  <si>
    <t>WHYTES</t>
  </si>
  <si>
    <t>CAPRE CAPUCINE PETIT</t>
  </si>
  <si>
    <t>OLIVE VERTE REINE CP</t>
  </si>
  <si>
    <t>VINTTE TOM SEC SOLEIL PESTO</t>
  </si>
  <si>
    <t>250 ML</t>
  </si>
  <si>
    <t>PRZIOSO</t>
  </si>
  <si>
    <t>VINGRE BALSAMIQUE NAPPAGE BP</t>
  </si>
  <si>
    <t>HUILE CANOLA JIB</t>
  </si>
  <si>
    <t>SUGTWIN</t>
  </si>
  <si>
    <t>SUCRE SUGAR TWIN AVEC ASPART.</t>
  </si>
  <si>
    <t>MCCLEAN</t>
  </si>
  <si>
    <t>GARN SUNDAE CHOC REG SAC</t>
  </si>
  <si>
    <t>GARN SUNDAE CARAMEL REG SAC</t>
  </si>
  <si>
    <t>HEINZ</t>
  </si>
  <si>
    <t>JUS TOM CONS</t>
  </si>
  <si>
    <t>FRANKS</t>
  </si>
  <si>
    <t>SCE PIMENT CAYENNE FORTE PAS</t>
  </si>
  <si>
    <t>SWT&amp;LOW</t>
  </si>
  <si>
    <t>EDUL ASPARTAME SACH BLEU</t>
  </si>
  <si>
    <t>HUYFONG</t>
  </si>
  <si>
    <t>SCE CHILI FORTE SRIRACHA</t>
  </si>
  <si>
    <t>25 LB</t>
  </si>
  <si>
    <t>GRISSOL</t>
  </si>
  <si>
    <t>CHAPELURE NAT VRAC</t>
  </si>
  <si>
    <t>PERRIER</t>
  </si>
  <si>
    <t>EAU MIN GAZEIFIEE BV</t>
  </si>
  <si>
    <t>PAREXCL</t>
  </si>
  <si>
    <t>RIZ ETUVE GRAIN LONG</t>
  </si>
  <si>
    <t>REDROSE</t>
  </si>
  <si>
    <t>THE NOIR ORANGE PEKOE SACH</t>
  </si>
  <si>
    <t>2 CT</t>
  </si>
  <si>
    <t>CHRISTI</t>
  </si>
  <si>
    <t>BISC SEC THE SOCIAL SACH</t>
  </si>
  <si>
    <t>LANTIC</t>
  </si>
  <si>
    <t>SUCRE BLC GRANULE FIN SAC PAP</t>
  </si>
  <si>
    <t>CASS DOREE BRILL POL</t>
  </si>
  <si>
    <t>SCE PIZZA PAS SAC</t>
  </si>
  <si>
    <t>2PK</t>
  </si>
  <si>
    <t>BISC SODA SALE SACH (2)</t>
  </si>
  <si>
    <t>PAIN BAT DE SESAME</t>
  </si>
  <si>
    <t>7 GM</t>
  </si>
  <si>
    <t>VINGRE BLC PUR SACH</t>
  </si>
  <si>
    <t>KETCHUP SACH</t>
  </si>
  <si>
    <t>SOUPE TOM PAS CONS</t>
  </si>
  <si>
    <t>MCLEANS</t>
  </si>
  <si>
    <t>SIROP GRENADINE BP</t>
  </si>
  <si>
    <t>20L</t>
  </si>
  <si>
    <t>UNIVIN</t>
  </si>
  <si>
    <t>VIN CUISSON DENAT BLC</t>
  </si>
  <si>
    <t>VIN CUISSON DENAT RGE</t>
  </si>
  <si>
    <t>KETCHUP VOLPAK</t>
  </si>
  <si>
    <t>STRUBS</t>
  </si>
  <si>
    <t>RAIFORT EMINCE PIQ FR KAS</t>
  </si>
  <si>
    <t>CAFE DECA INST</t>
  </si>
  <si>
    <t>1.02KG</t>
  </si>
  <si>
    <t>CROUTON ASSAI MAISON</t>
  </si>
  <si>
    <t>PATE ALIM LASAGNE 10"</t>
  </si>
  <si>
    <t>PATE ALIM LINGUINE 20"</t>
  </si>
  <si>
    <t>PATE ALIM SPAGHETTINI 20"</t>
  </si>
  <si>
    <t>2 3.78LT</t>
  </si>
  <si>
    <t>SCE ANCHO CHIPOTLE</t>
  </si>
  <si>
    <t>GRSPSTA</t>
  </si>
  <si>
    <t>PATE ALIM PENNE RIGATE</t>
  </si>
  <si>
    <t>NUPAK</t>
  </si>
  <si>
    <t>LENTILLE RGE</t>
  </si>
  <si>
    <t>MAYONNAISE VRAIE 0.6OZ BARQ</t>
  </si>
  <si>
    <t>CASASOL</t>
  </si>
  <si>
    <t>SALSA DOUCE REG</t>
  </si>
  <si>
    <t>MAYONNAISE VRAIE BOUT COMPR</t>
  </si>
  <si>
    <t>SIFTO</t>
  </si>
  <si>
    <t>SEL IODE FIN</t>
  </si>
  <si>
    <t>BUNGE</t>
  </si>
  <si>
    <t>SHORT VEG T/USAGE SOLIDE N/HYD</t>
  </si>
  <si>
    <t>2.84L</t>
  </si>
  <si>
    <t>BELVARI</t>
  </si>
  <si>
    <t>TOM BROYEE CONS</t>
  </si>
  <si>
    <t>SPECTRA</t>
  </si>
  <si>
    <t>SHORTENING LIQUIDE GOLDEN BIB</t>
  </si>
  <si>
    <t>1 5LBS</t>
  </si>
  <si>
    <t>ROSEHIL</t>
  </si>
  <si>
    <t>ORIGAN GREC FLOC</t>
  </si>
  <si>
    <t>20 1 LB</t>
  </si>
  <si>
    <t>FLEISHM</t>
  </si>
  <si>
    <t>LEVURE INST ACTIVE GRANULE SEC</t>
  </si>
  <si>
    <t>RICHDSN</t>
  </si>
  <si>
    <t>SCE BBQ ULTIMATE PAS</t>
  </si>
  <si>
    <t>ENDUIT CUISSON AERO KAS</t>
  </si>
  <si>
    <t>REDFTHR</t>
  </si>
  <si>
    <t>VINGRE BLC KAS</t>
  </si>
  <si>
    <t>MOUTARDE JNE</t>
  </si>
  <si>
    <t>DORA</t>
  </si>
  <si>
    <t>SIROP MAIS</t>
  </si>
  <si>
    <t>22.7KG</t>
  </si>
  <si>
    <t>BDL</t>
  </si>
  <si>
    <t>BASE SOUPE PLT</t>
  </si>
  <si>
    <t>PIMENT PEPPERONCINI SAC</t>
  </si>
  <si>
    <t>ALLSEAS</t>
  </si>
  <si>
    <t>PERSIL FLOCON SEC</t>
  </si>
  <si>
    <t>MAYONNAISE CHIPOTLE</t>
  </si>
  <si>
    <t>3.78L</t>
  </si>
  <si>
    <t>VINTTE RANCH</t>
  </si>
  <si>
    <t>DELICES</t>
  </si>
  <si>
    <t>NOIX GRENOBLE EMIETTE</t>
  </si>
  <si>
    <t>VINTTE CESAR BRASSERIE D LAPOINTE</t>
  </si>
  <si>
    <t>BONTE</t>
  </si>
  <si>
    <t>TARTI MIEL</t>
  </si>
  <si>
    <t>1KG</t>
  </si>
  <si>
    <t>AMANDE BLAN TRAN</t>
  </si>
  <si>
    <t>454GR</t>
  </si>
  <si>
    <t>MXICASA</t>
  </si>
  <si>
    <t>CROUST NACHO RND</t>
  </si>
  <si>
    <t>SAN PEL</t>
  </si>
  <si>
    <t>EAU MIN GAZEIFIEE</t>
  </si>
  <si>
    <t>HUILE SOYA JIB</t>
  </si>
  <si>
    <t>4.5 KG</t>
  </si>
  <si>
    <t>BASE SOUPE BOE POUD CH</t>
  </si>
  <si>
    <t>#10</t>
  </si>
  <si>
    <t>VALROSO</t>
  </si>
  <si>
    <t>TOM ITAL ENT PELEE ROBUSTE CONS</t>
  </si>
  <si>
    <t>ESKA</t>
  </si>
  <si>
    <t>EAU SOURCE NAT ESKA BP</t>
  </si>
  <si>
    <t>HUILE OLIVE EXTRA VIERGE</t>
  </si>
  <si>
    <t>3.78 L</t>
  </si>
  <si>
    <t>VINTTE MIEL MOUTARDE</t>
  </si>
  <si>
    <t>VINTTE CATALINA</t>
  </si>
  <si>
    <t>VINTTE ITAL DOREE CP</t>
  </si>
  <si>
    <t>SEASTAR</t>
  </si>
  <si>
    <t>ESCARGOT 96-108 CONS</t>
  </si>
  <si>
    <t>SCE BBQ FORTY CREEK BP</t>
  </si>
  <si>
    <t>POIVRE NOIR COMPOSE MOULU</t>
  </si>
  <si>
    <t>IMP/MCC</t>
  </si>
  <si>
    <t>POIVRE NOIR CONCASSE</t>
  </si>
  <si>
    <t>5.45KG</t>
  </si>
  <si>
    <t>BASE SOUPE POISSON POUD</t>
  </si>
  <si>
    <t>MEL SCE BRUNE GRAY</t>
  </si>
  <si>
    <t>2.1 KG</t>
  </si>
  <si>
    <t>AIL POUD</t>
  </si>
  <si>
    <t>CLUBHSE</t>
  </si>
  <si>
    <t>SEL CELERI</t>
  </si>
  <si>
    <t>AIL HACHE HUILE</t>
  </si>
  <si>
    <t>HSE REC</t>
  </si>
  <si>
    <t>SUCCESS</t>
  </si>
  <si>
    <t>PECHE DEMIE S/L CONS</t>
  </si>
  <si>
    <t>PAPRIKA MOULU ESPAGNOL</t>
  </si>
  <si>
    <t>ASSAI PIMENT DE CAYENNE BROYE</t>
  </si>
  <si>
    <t>SERENE</t>
  </si>
  <si>
    <t>SUCRE BLC GRANULE SACH</t>
  </si>
  <si>
    <t>CT</t>
  </si>
  <si>
    <t>SYSCO</t>
  </si>
  <si>
    <t>PAP ALU ROUL A/DIST 18"X328'</t>
  </si>
  <si>
    <t>1000CT</t>
  </si>
  <si>
    <t>DENTELLE RND 5" LANCASTER BLC COMP</t>
  </si>
  <si>
    <t>2000CT</t>
  </si>
  <si>
    <t>STONEPL</t>
  </si>
  <si>
    <t>PIC TRANSP 6" MUDDLER</t>
  </si>
  <si>
    <t>PIC ASSORT 4AS</t>
  </si>
  <si>
    <t>18 IN</t>
  </si>
  <si>
    <t>REYNOLD</t>
  </si>
  <si>
    <t>PAP FILM ROUL A/DIST 18"X2000'</t>
  </si>
  <si>
    <t>50 CT</t>
  </si>
  <si>
    <t>LAPACO</t>
  </si>
  <si>
    <t>FILTRE A GRAISSE TYPE CONE</t>
  </si>
  <si>
    <t>250 CT</t>
  </si>
  <si>
    <t>SERV D 1 PLI 1/8 BLC COMP</t>
  </si>
  <si>
    <t>500 CT</t>
  </si>
  <si>
    <t>SERV B 1PLI BLC 9X9" COMP</t>
  </si>
  <si>
    <t>ROSENBL</t>
  </si>
  <si>
    <t>SAC PLST A/BRET 11X6X20"</t>
  </si>
  <si>
    <t>STONE</t>
  </si>
  <si>
    <t>COUV C PO PLST 1OZ</t>
  </si>
  <si>
    <t>250EA</t>
  </si>
  <si>
    <t>CONT PO PLST 1OZ</t>
  </si>
  <si>
    <t>CONT PO PLST 2OZ</t>
  </si>
  <si>
    <t>PIC ASSORT 6" FLECHE</t>
  </si>
  <si>
    <t>DUROPAC</t>
  </si>
  <si>
    <t>SAC SOUS-VIDE PLST 3MIL 12X14"</t>
  </si>
  <si>
    <t>1500CT</t>
  </si>
  <si>
    <t>PAILLE NOIRE BIO 8" SUPER JUMBO</t>
  </si>
  <si>
    <t>3000CT</t>
  </si>
  <si>
    <t>SAC SOUS-VIDE PLST 3MIL 6X8" CUISSON</t>
  </si>
  <si>
    <t>12 IN</t>
  </si>
  <si>
    <t>DURABOX</t>
  </si>
  <si>
    <t>BOITE PIZZA 12" BLC ONDU</t>
  </si>
  <si>
    <t>10000C</t>
  </si>
  <si>
    <t>NAT PIK</t>
  </si>
  <si>
    <t>CURE-DENT BOIS 3.5" SAND COMP</t>
  </si>
  <si>
    <t>2500CT</t>
  </si>
  <si>
    <t>BROCH BAMBOU 8" COMP</t>
  </si>
  <si>
    <t>8X5X3</t>
  </si>
  <si>
    <t>GENPAK</t>
  </si>
  <si>
    <t>CONT RECT STYRO BLC REF 5X8.25X3"</t>
  </si>
  <si>
    <t>GANT NITRILE NOIR LG S/POUD</t>
  </si>
  <si>
    <t>SAC POLY TRANSP 10LB 7X3X20"</t>
  </si>
  <si>
    <t>SAC POLY TRANSP 5LB 5X3X14"</t>
  </si>
  <si>
    <t>PAP ALU INSUL FEUIL 12X12"</t>
  </si>
  <si>
    <t>SERV HUM IMP DANIEL LAPOINTE</t>
  </si>
  <si>
    <t>10 CT</t>
  </si>
  <si>
    <t>WNACUPS</t>
  </si>
  <si>
    <t>CONT DELI PLST TRANSP 16OZ</t>
  </si>
  <si>
    <t>32OZ</t>
  </si>
  <si>
    <t>CONT DELI PLST TRANSP 32OZ</t>
  </si>
  <si>
    <t>COUV V PLST TRANSP DELI 8-32OZ</t>
  </si>
  <si>
    <t>TITAN</t>
  </si>
  <si>
    <t>PAP ALU FEUIL POP-UP 9X10.75"</t>
  </si>
  <si>
    <t>MCNAIRN</t>
  </si>
  <si>
    <t>PAP CIRE VIANDE PECHE 9X12 COMP</t>
  </si>
  <si>
    <t>CONT DELI PLST TRANSP 12OZ</t>
  </si>
  <si>
    <t>100CT</t>
  </si>
  <si>
    <t>COUV C PO PLST 15/2/25OZ</t>
  </si>
  <si>
    <t>6 IN</t>
  </si>
  <si>
    <t>SYSTRNZ</t>
  </si>
  <si>
    <t>CONT HAMB STYRO BLC REF 6"</t>
  </si>
  <si>
    <t>36 UN</t>
  </si>
  <si>
    <t>FIL CHEVEU INV BRUN ENV</t>
  </si>
  <si>
    <t>18"</t>
  </si>
  <si>
    <t>PAP FILM ROUL 18"X2000'</t>
  </si>
  <si>
    <t>EAU JAVEL LIQ 6% HYPOCH SOD</t>
  </si>
  <si>
    <t>KEYSTON</t>
  </si>
  <si>
    <t>DET VAIS CHAUDRON ROSE</t>
  </si>
  <si>
    <t>COMBUSTIBLE ETHANOL 2H GEL CAN</t>
  </si>
  <si>
    <t>MCCRAY</t>
  </si>
  <si>
    <t>CAISSON PRODUIT LAITIER</t>
  </si>
  <si>
    <t>CHOU VERT EMINCE A/CAROTTE FR</t>
  </si>
  <si>
    <t>3 LB</t>
  </si>
  <si>
    <t>PACKER</t>
  </si>
  <si>
    <t>LAITUE MESCLUN FR</t>
  </si>
  <si>
    <t>RELFRSH</t>
  </si>
  <si>
    <t>CHAMP BLC NO2 FR</t>
  </si>
  <si>
    <t>SYFPNAT</t>
  </si>
  <si>
    <t>LAITUE ROMAINE COUPEE FR</t>
  </si>
  <si>
    <t>FLE</t>
  </si>
  <si>
    <t>CSE</t>
  </si>
  <si>
    <t>CITRON VRAC</t>
  </si>
  <si>
    <t>UNI</t>
  </si>
  <si>
    <t>LIMES VRAC</t>
  </si>
  <si>
    <t>ORANGES GR 88</t>
  </si>
  <si>
    <t>CIBOULETTE FRAICI-OE</t>
  </si>
  <si>
    <t>MENTHE FRAICHE</t>
  </si>
  <si>
    <t>6X3LBS</t>
  </si>
  <si>
    <t>AIL PELEE 6 X3LBS</t>
  </si>
  <si>
    <t>BROCOLI COURONNE</t>
  </si>
  <si>
    <t>BROCOLI GR14</t>
  </si>
  <si>
    <t>50 LBS</t>
  </si>
  <si>
    <t>PCH</t>
  </si>
  <si>
    <t>CAROTTE JUMBO 50LBS</t>
  </si>
  <si>
    <t>CELERI # 24 (NU) USA</t>
  </si>
  <si>
    <t>CHOU-FLEUR # 12</t>
  </si>
  <si>
    <t>CONCOMBRE ANGLAIS HRI</t>
  </si>
  <si>
    <t>NAVETS 50LBS GROS</t>
  </si>
  <si>
    <t>PIlvOENT VERT **CI-IOIX**</t>
  </si>
  <si>
    <t>5 kg</t>
  </si>
  <si>
    <t>PIMENT ROUGE HRI 5KG</t>
  </si>
  <si>
    <t>5kg</t>
  </si>
  <si>
    <t>PIMENT JAUNE HRI 5KG</t>
  </si>
  <si>
    <t>25lbs</t>
  </si>
  <si>
    <t>ZUCCHINI VERT 25LBS</t>
  </si>
  <si>
    <t>PATATES FOUR 70</t>
  </si>
  <si>
    <t>5lbs</t>
  </si>
  <si>
    <t>CHAMPIGNON # 2 5LBS</t>
  </si>
  <si>
    <t>ECHALOTE ICELESS # 48</t>
  </si>
  <si>
    <t>OIGNONS **SUPER COLOSSAL **</t>
  </si>
  <si>
    <t>TOMATE 6 X 6 FLORIDE 25 LBS</t>
  </si>
  <si>
    <t>TOMATE RAISIN 12 X 1</t>
  </si>
  <si>
    <t>TP815</t>
  </si>
  <si>
    <t>ROMAINE MORCEAUX</t>
  </si>
  <si>
    <t>1 litre</t>
  </si>
  <si>
    <t>CREME DE CUISSON 35% 1 LT (VERTE)</t>
  </si>
  <si>
    <t>1,81 kg</t>
  </si>
  <si>
    <t>2,5 kg</t>
  </si>
  <si>
    <t>5,8kg</t>
  </si>
  <si>
    <t>100oz.</t>
  </si>
  <si>
    <t>1kg</t>
  </si>
  <si>
    <t>57ml</t>
  </si>
  <si>
    <t>20kg</t>
  </si>
  <si>
    <t>20 lt</t>
  </si>
  <si>
    <t>3,7 lt</t>
  </si>
  <si>
    <t>20 kg</t>
  </si>
  <si>
    <t>4 lt</t>
  </si>
  <si>
    <t>16 lt</t>
  </si>
  <si>
    <t>1000 ct</t>
  </si>
  <si>
    <t>1 lt</t>
  </si>
  <si>
    <t>1lt</t>
  </si>
  <si>
    <t>1,36 lt</t>
  </si>
  <si>
    <t>3.78 lt</t>
  </si>
  <si>
    <t>1000gr</t>
  </si>
  <si>
    <t>28 oz</t>
  </si>
  <si>
    <t>330 ml</t>
  </si>
  <si>
    <t>2,84 lt</t>
  </si>
  <si>
    <t xml:space="preserve">2pk </t>
  </si>
  <si>
    <t>8ml</t>
  </si>
  <si>
    <t>1000 uni</t>
  </si>
  <si>
    <t>4l</t>
  </si>
  <si>
    <t>11.5 lt</t>
  </si>
  <si>
    <t>4 ltr</t>
  </si>
  <si>
    <t>4,54 kg</t>
  </si>
  <si>
    <t>9,07 kg</t>
  </si>
  <si>
    <t>3,78 lt</t>
  </si>
  <si>
    <t>3,70 l</t>
  </si>
  <si>
    <t>1,16 lt</t>
  </si>
  <si>
    <t>2,27 kg</t>
  </si>
  <si>
    <t>3,78 l</t>
  </si>
  <si>
    <t>5,45 kg</t>
  </si>
  <si>
    <t>3,8 kg</t>
  </si>
  <si>
    <t>2,4 kg</t>
  </si>
  <si>
    <t>3,5 gr</t>
  </si>
  <si>
    <t>3,6 l</t>
  </si>
  <si>
    <t>10 lbs</t>
  </si>
  <si>
    <t>10kg</t>
  </si>
  <si>
    <t>18 ml</t>
  </si>
  <si>
    <t>340 ml</t>
  </si>
  <si>
    <t>5 lbs</t>
  </si>
  <si>
    <t>1 lb</t>
  </si>
  <si>
    <t>17 oz</t>
  </si>
  <si>
    <t>4 ltre</t>
  </si>
  <si>
    <t>2 l</t>
  </si>
  <si>
    <t>1 kg</t>
  </si>
  <si>
    <t>21 gr</t>
  </si>
  <si>
    <t>500 ml</t>
  </si>
  <si>
    <t>16 l</t>
  </si>
  <si>
    <t>3 l</t>
  </si>
  <si>
    <t>480 gm</t>
  </si>
  <si>
    <t>520 gr</t>
  </si>
  <si>
    <t>8 ml</t>
  </si>
  <si>
    <t>100 oz</t>
  </si>
  <si>
    <t>6 KG</t>
  </si>
  <si>
    <t>6 kg</t>
  </si>
  <si>
    <t>2 hr</t>
  </si>
  <si>
    <t>ea</t>
  </si>
  <si>
    <t>2l</t>
  </si>
  <si>
    <t>2.5 KG</t>
  </si>
  <si>
    <t>500 g</t>
  </si>
  <si>
    <t>5.5 G</t>
  </si>
  <si>
    <t>2 UN</t>
  </si>
  <si>
    <t>100 UN</t>
  </si>
  <si>
    <t>125 UN</t>
  </si>
  <si>
    <t>480 G</t>
  </si>
  <si>
    <t>2.5 L</t>
  </si>
  <si>
    <t>1 L</t>
  </si>
  <si>
    <t>675 ML</t>
  </si>
  <si>
    <t>1.36 L</t>
  </si>
  <si>
    <t>8 ML</t>
  </si>
  <si>
    <t>375 ML</t>
  </si>
  <si>
    <t>2.84 L</t>
  </si>
  <si>
    <t>540 ML</t>
  </si>
  <si>
    <t>340 ML</t>
  </si>
  <si>
    <t>18 ML</t>
  </si>
  <si>
    <t>4.625 L</t>
  </si>
  <si>
    <t>6 ML</t>
  </si>
  <si>
    <t>2000p</t>
  </si>
  <si>
    <t>1.81 KG</t>
  </si>
  <si>
    <t>21 G</t>
  </si>
  <si>
    <t>10 UN</t>
  </si>
  <si>
    <t>3.7 L</t>
  </si>
  <si>
    <t>57 ML</t>
  </si>
  <si>
    <t>142 ML</t>
  </si>
  <si>
    <t>369 ML</t>
  </si>
  <si>
    <t>300 UN</t>
  </si>
  <si>
    <t>14 PORT</t>
  </si>
  <si>
    <t>12X16p</t>
  </si>
  <si>
    <t>30 G</t>
  </si>
  <si>
    <t>128 G</t>
  </si>
  <si>
    <r>
      <t>Valeur Recherché</t>
    </r>
    <r>
      <rPr>
        <b/>
        <sz val="14"/>
        <color rgb="FFFF0000"/>
        <rFont val="Calibri"/>
        <family val="2"/>
        <scheme val="minor"/>
      </rPr>
      <t>e</t>
    </r>
    <r>
      <rPr>
        <sz val="14"/>
        <color rgb="FF000000"/>
        <rFont val="Calibri"/>
        <family val="2"/>
        <scheme val="minor"/>
      </rPr>
      <t xml:space="preserve"> : </t>
    </r>
  </si>
  <si>
    <t>lait</t>
  </si>
  <si>
    <t>conserve</t>
  </si>
  <si>
    <t>TOUS</t>
  </si>
  <si>
    <t>produit</t>
  </si>
  <si>
    <t>emball</t>
  </si>
  <si>
    <t>format</t>
  </si>
  <si>
    <t>Article</t>
  </si>
  <si>
    <t>prix</t>
  </si>
  <si>
    <t>marque</t>
  </si>
  <si>
    <t>fournisseur</t>
  </si>
  <si>
    <t>description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</si>
</sst>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 * #,##0.00_)\ &quot;$&quot;_ ;_ * \(#,##0.00\)\ &quot;$&quot;_ ;_ * &quot;-&quot;??_)\ &quot;$&quot;_ ;_ @_ "/>
    <numFmt numFmtId="165" formatCode="0000000"/>
  </numFmts>
  <fonts count="9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34">
    <xf numFmtId="0" fontId="0" fillId="0" borderId="0" xfId="0" applyFill="1" applyBorder="1" applyAlignment="1">
      <alignment horizontal="left" vertical="top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165" fontId="5" fillId="0" borderId="0" xfId="0" applyNumberFormat="1" applyFont="1" applyFill="1" applyBorder="1" applyAlignment="1">
      <alignment vertical="center" wrapText="1"/>
    </xf>
    <xf numFmtId="165" fontId="6" fillId="0" borderId="0" xfId="0" applyNumberFormat="1" applyFont="1" applyFill="1" applyBorder="1" applyAlignment="1">
      <alignment vertical="center" shrinkToFit="1"/>
    </xf>
    <xf numFmtId="1" fontId="6" fillId="0" borderId="0" xfId="0" applyNumberFormat="1" applyFont="1" applyFill="1" applyBorder="1" applyAlignment="1">
      <alignment vertical="center" wrapText="1" shrinkToFit="1"/>
    </xf>
    <xf numFmtId="1" fontId="6" fillId="0" borderId="0" xfId="0" applyNumberFormat="1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wrapText="1"/>
    </xf>
    <xf numFmtId="164" fontId="6" fillId="0" borderId="0" xfId="1" applyFont="1" applyFill="1" applyBorder="1" applyAlignment="1">
      <alignment vertical="center" shrinkToFit="1"/>
    </xf>
    <xf numFmtId="1" fontId="5" fillId="0" borderId="0" xfId="2" applyNumberFormat="1" applyFont="1" applyFill="1" applyAlignment="1">
      <alignment vertical="center" wrapText="1"/>
    </xf>
    <xf numFmtId="1" fontId="5" fillId="0" borderId="0" xfId="2" applyNumberFormat="1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2" applyFont="1" applyFill="1" applyAlignment="1">
      <alignment vertical="center" wrapText="1"/>
    </xf>
    <xf numFmtId="164" fontId="6" fillId="0" borderId="0" xfId="1" applyFont="1" applyFill="1" applyAlignment="1">
      <alignment vertical="center" shrinkToFit="1"/>
    </xf>
    <xf numFmtId="0" fontId="5" fillId="0" borderId="0" xfId="0" applyFont="1" applyFill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right" vertical="center"/>
    </xf>
    <xf numFmtId="164" fontId="6" fillId="0" borderId="0" xfId="1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right" vertical="center" wrapText="1"/>
    </xf>
    <xf numFmtId="1" fontId="6" fillId="0" borderId="0" xfId="0" applyNumberFormat="1" applyFont="1" applyFill="1" applyBorder="1" applyAlignment="1">
      <alignment horizontal="right" vertical="center" shrinkToFit="1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2" applyFont="1" applyFill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5" fillId="0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6" fillId="0" borderId="0" xfId="0" applyFont="1" applyFill="1" applyBorder="1" applyAlignment="1">
      <alignment horizontal="right" vertical="top"/>
    </xf>
    <xf numFmtId="164" fontId="3" fillId="2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top"/>
    </xf>
    <xf numFmtId="0" fontId="7" fillId="3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44" fontId="7" fillId="0" borderId="1" xfId="0" applyNumberFormat="1" applyFont="1" applyFill="1" applyBorder="1" applyAlignment="1">
      <alignment horizontal="left" vertical="top"/>
    </xf>
    <xf numFmtId="0" fontId="5" fillId="3" borderId="0" xfId="2" applyFont="1" applyFill="1" applyAlignment="1">
      <alignment vertical="center" wrapText="1"/>
    </xf>
  </cellXfs>
  <cellStyles count="3">
    <cellStyle name="Monétaire" xfId="1" builtinId="4"/>
    <cellStyle name="Normal" xfId="0" builtinId="0"/>
    <cellStyle name="Normal 2" xfId="2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right" vertical="center" textRotation="0" indent="0" relativeIndent="255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1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general" vertical="center" textRotation="0" indent="0" relativeIndent="255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relativeIndent="255" justifyLastLine="0" shrinkToFit="0" readingOrder="0"/>
    </dxf>
    <dxf>
      <border outline="0"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center" textRotation="0" wrapText="1" indent="0" relativeIndent="255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general" vertical="center" textRotation="0" wrapText="1" indent="0" relativeIndent="255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276225</xdr:colOff>
      <xdr:row>3</xdr:row>
      <xdr:rowOff>171450</xdr:rowOff>
    </xdr:from>
    <xdr:to>
      <xdr:col>12</xdr:col>
      <xdr:colOff>360045</xdr:colOff>
      <xdr:row>11</xdr:row>
      <xdr:rowOff>229235</xdr:rowOff>
    </xdr:to>
    <xdr:sp macro="" textlink="">
      <xdr:nvSpPr>
        <xdr:cNvPr id="2" name="Rectangle 1"/>
        <xdr:cNvSpPr>
          <a:spLocks noTextEdit="1"/>
        </xdr:cNvSpPr>
      </xdr:nvSpPr>
      <xdr:spPr>
        <a:xfrm>
          <a:off x="12172950" y="971550"/>
          <a:ext cx="1826895" cy="2191385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CA" sz="1100"/>
            <a:t>Cette forme représente un segment de table. Les segments de table ne sont pas pris en charge dans cette version d’Excel.En revanche, si la forme a été modifiée dans une version antérieure d’Excel, ou si le classeur a été enregistré dans Excel 2007 ou une version antérieure, vous ne pouvez pas utiliser le segment.</a:t>
          </a:r>
        </a:p>
      </xdr:txBody>
    </xdr:sp>
    <xdr:clientData/>
  </xdr:twoCellAnchor>
  <xdr:twoCellAnchor editAs="absolute">
    <xdr:from>
      <xdr:col>9</xdr:col>
      <xdr:colOff>371475</xdr:colOff>
      <xdr:row>14</xdr:row>
      <xdr:rowOff>47624</xdr:rowOff>
    </xdr:from>
    <xdr:to>
      <xdr:col>12</xdr:col>
      <xdr:colOff>457200</xdr:colOff>
      <xdr:row>25</xdr:row>
      <xdr:rowOff>259079</xdr:rowOff>
    </xdr:to>
    <xdr:sp macro="" textlink="">
      <xdr:nvSpPr>
        <xdr:cNvPr id="3" name="Rectangle 2"/>
        <xdr:cNvSpPr>
          <a:spLocks noTextEdit="1"/>
        </xdr:cNvSpPr>
      </xdr:nvSpPr>
      <xdr:spPr>
        <a:xfrm>
          <a:off x="12268200" y="3781424"/>
          <a:ext cx="1828800" cy="3145155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CA" sz="1100"/>
            <a:t>Cette forme représente un segment de table. Les segments de table ne sont pas pris en charge dans cette version d’Excel.En revanche, si la forme a été modifiée dans une version antérieure d’Excel, ou si le classeur a été enregistré dans Excel 2007 ou une version antérieure, vous ne pouvez pas utiliser le segment.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279400</xdr:colOff>
      <xdr:row>0</xdr:row>
      <xdr:rowOff>69850</xdr:rowOff>
    </xdr:from>
    <xdr:to>
      <xdr:col>13</xdr:col>
      <xdr:colOff>285750</xdr:colOff>
      <xdr:row>6</xdr:row>
      <xdr:rowOff>139700</xdr:rowOff>
    </xdr:to>
    <xdr:sp macro="" textlink="">
      <xdr:nvSpPr>
        <xdr:cNvPr id="2" name="ZoneTexte 1"/>
        <xdr:cNvSpPr txBox="1"/>
      </xdr:nvSpPr>
      <xdr:spPr>
        <a:xfrm>
          <a:off x="11468100" y="69850"/>
          <a:ext cx="2749550" cy="1479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2000" b="1">
              <a:solidFill>
                <a:srgbClr val="FF0000"/>
              </a:solidFill>
            </a:rPr>
            <a:t>commencer par choisir une classe de produit </a:t>
          </a:r>
        </a:p>
        <a:p>
          <a:r>
            <a:rPr lang="fr-FR" sz="2000" b="1">
              <a:solidFill>
                <a:srgbClr val="FF0000"/>
              </a:solidFill>
            </a:rPr>
            <a:t>sinon  choisir : TOUS</a:t>
          </a:r>
        </a:p>
        <a:p>
          <a:r>
            <a:rPr lang="fr-FR" sz="1400" b="1">
              <a:solidFill>
                <a:schemeClr val="accent3">
                  <a:lumMod val="75000"/>
                </a:schemeClr>
              </a:solidFill>
            </a:rPr>
            <a:t>tout en haut des choix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B1:I412" totalsRowShown="0" headerRowDxfId="11" dataDxfId="9" headerRowBorderDxfId="10" tableBorderDxfId="8">
  <autoFilter ref="B1:I412"/>
  <sortState ref="B2:H241">
    <sortCondition ref="C1:C241"/>
  </sortState>
  <tableColumns count="8">
    <tableColumn id="8" name="Distributeur" dataDxfId="7"/>
    <tableColumn id="1" name="Produit" dataDxfId="6"/>
    <tableColumn id="2" name="Catégorie" dataDxfId="5"/>
    <tableColumn id="3" name="Emballage" dataDxfId="4"/>
    <tableColumn id="4" name="Format" dataDxfId="3"/>
    <tableColumn id="5" name="Marque" dataDxfId="2"/>
    <tableColumn id="6" name="Description" dataDxfId="1"/>
    <tableColumn id="7" name="PrixNet" dataDxfId="0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412"/>
  <sheetViews>
    <sheetView workbookViewId="0">
      <selection activeCell="H2" sqref="H2"/>
    </sheetView>
  </sheetViews>
  <sheetFormatPr baseColWidth="10" defaultColWidth="8.8984375" defaultRowHeight="14.5"/>
  <cols>
    <col min="1" max="1" width="8.8984375" style="17"/>
    <col min="2" max="2" width="13.19921875" style="18" bestFit="1" customWidth="1"/>
    <col min="3" max="3" width="10.8984375" style="17" bestFit="1" customWidth="1"/>
    <col min="4" max="4" width="37.69921875" style="17" bestFit="1" customWidth="1"/>
    <col min="5" max="5" width="10.296875" style="27" bestFit="1" customWidth="1"/>
    <col min="6" max="6" width="15.09765625" style="27" customWidth="1"/>
    <col min="7" max="7" width="38.3984375" style="17" customWidth="1"/>
    <col min="8" max="8" width="37.59765625" style="19" bestFit="1" customWidth="1"/>
    <col min="9" max="9" width="11.5" style="17" bestFit="1" customWidth="1"/>
    <col min="10" max="13" width="8.8984375" style="17"/>
    <col min="14" max="14" width="36.5" style="17" bestFit="1" customWidth="1"/>
    <col min="15" max="16384" width="8.8984375" style="17"/>
  </cols>
  <sheetData>
    <row r="1" spans="2:14" s="11" customFormat="1" ht="21.25" customHeight="1">
      <c r="B1" s="2" t="s">
        <v>198</v>
      </c>
      <c r="C1" s="1" t="s">
        <v>11</v>
      </c>
      <c r="D1" s="1" t="s">
        <v>10</v>
      </c>
      <c r="E1" s="20" t="s">
        <v>12</v>
      </c>
      <c r="F1" s="20" t="s">
        <v>13</v>
      </c>
      <c r="G1" s="2" t="s">
        <v>14</v>
      </c>
      <c r="H1" s="2" t="s">
        <v>15</v>
      </c>
      <c r="I1" s="28" t="s">
        <v>16</v>
      </c>
      <c r="J1" s="16"/>
      <c r="N1" s="11" t="s">
        <v>817</v>
      </c>
    </row>
    <row r="2" spans="2:14" s="11" customFormat="1" ht="21.25" customHeight="1">
      <c r="B2" s="3" t="s">
        <v>199</v>
      </c>
      <c r="C2" s="4">
        <v>372185</v>
      </c>
      <c r="D2" s="5" t="s">
        <v>0</v>
      </c>
      <c r="E2" s="21">
        <v>4</v>
      </c>
      <c r="F2" s="22" t="s">
        <v>202</v>
      </c>
      <c r="G2" s="7" t="s">
        <v>203</v>
      </c>
      <c r="H2" s="7" t="s">
        <v>204</v>
      </c>
      <c r="I2" s="8">
        <v>14.95</v>
      </c>
      <c r="J2" s="16"/>
      <c r="N2" s="11" t="str">
        <f t="array" aca="1" ref="N2" ca="1">OFFSET($D$1,MATCH(0,COUNTIF(N$1:N1,Tableau13[Catégorie]),0),)</f>
        <v>Classe: 02: PRODUITS LAITIERS</v>
      </c>
    </row>
    <row r="3" spans="2:14" s="11" customFormat="1" ht="21.25" customHeight="1">
      <c r="B3" s="3" t="s">
        <v>199</v>
      </c>
      <c r="C3" s="4">
        <v>418790</v>
      </c>
      <c r="D3" s="5" t="s">
        <v>0</v>
      </c>
      <c r="E3" s="21">
        <v>1</v>
      </c>
      <c r="F3" s="22" t="s">
        <v>205</v>
      </c>
      <c r="G3" s="7" t="s">
        <v>206</v>
      </c>
      <c r="H3" s="7" t="s">
        <v>207</v>
      </c>
      <c r="I3" s="8">
        <v>20.2</v>
      </c>
      <c r="J3" s="16"/>
      <c r="N3" s="11" t="str">
        <f t="array" aca="1" ref="N3" ca="1">OFFSET($D$1,MATCH(0,COUNTIF(N$1:N2,Tableau13[Catégorie]),0),)</f>
        <v>Classe: 03: VIANDES</v>
      </c>
    </row>
    <row r="4" spans="2:14" s="11" customFormat="1" ht="21.25" customHeight="1">
      <c r="B4" s="3" t="s">
        <v>199</v>
      </c>
      <c r="C4" s="4">
        <v>473223</v>
      </c>
      <c r="D4" s="5" t="s">
        <v>0</v>
      </c>
      <c r="E4" s="21">
        <v>4</v>
      </c>
      <c r="F4" s="22" t="s">
        <v>208</v>
      </c>
      <c r="G4" s="7" t="s">
        <v>209</v>
      </c>
      <c r="H4" s="7" t="s">
        <v>210</v>
      </c>
      <c r="I4" s="8">
        <v>123.9</v>
      </c>
      <c r="J4" s="16"/>
      <c r="N4" s="11" t="str">
        <f t="array" aca="1" ref="N4" ca="1">OFFSET($D$1,MATCH(0,COUNTIF(N$1:N3,Tableau13[Catégorie]),0),)</f>
        <v>Classe: 04: POISSONS &amp; FRUITS DE MER</v>
      </c>
    </row>
    <row r="5" spans="2:14" s="11" customFormat="1" ht="21.25" customHeight="1">
      <c r="B5" s="3" t="s">
        <v>199</v>
      </c>
      <c r="C5" s="6">
        <v>1127246</v>
      </c>
      <c r="D5" s="5" t="s">
        <v>0</v>
      </c>
      <c r="E5" s="21">
        <v>2</v>
      </c>
      <c r="F5" s="22" t="s">
        <v>78</v>
      </c>
      <c r="G5" s="7" t="s">
        <v>211</v>
      </c>
      <c r="H5" s="7" t="s">
        <v>212</v>
      </c>
      <c r="I5" s="8">
        <v>41.5</v>
      </c>
      <c r="J5" s="16"/>
      <c r="N5" s="11" t="str">
        <f t="array" aca="1" ref="N5" ca="1">OFFSET($D$1,MATCH(0,COUNTIF(N$1:N4,Tableau13[Catégorie]),0),)</f>
        <v>Classe: 05: VOLAILLES</v>
      </c>
    </row>
    <row r="6" spans="2:14" s="11" customFormat="1" ht="21.25" customHeight="1">
      <c r="B6" s="3" t="s">
        <v>199</v>
      </c>
      <c r="C6" s="6">
        <v>1254630</v>
      </c>
      <c r="D6" s="5" t="s">
        <v>0</v>
      </c>
      <c r="E6" s="21">
        <v>1</v>
      </c>
      <c r="F6" s="22" t="s">
        <v>27</v>
      </c>
      <c r="G6" s="7" t="s">
        <v>213</v>
      </c>
      <c r="H6" s="7" t="s">
        <v>214</v>
      </c>
      <c r="I6" s="8">
        <v>22.9</v>
      </c>
      <c r="J6" s="16"/>
      <c r="N6" s="11" t="str">
        <f t="array" aca="1" ref="N6" ca="1">OFFSET($D$1,MATCH(0,COUNTIF(N$1:N5,Tableau13[Catégorie]),0),)</f>
        <v>Classe: 06: SURGELE</v>
      </c>
    </row>
    <row r="7" spans="2:14" s="11" customFormat="1" ht="21.25" customHeight="1">
      <c r="B7" s="3" t="s">
        <v>199</v>
      </c>
      <c r="C7" s="6">
        <v>1320205</v>
      </c>
      <c r="D7" s="5" t="s">
        <v>0</v>
      </c>
      <c r="E7" s="21">
        <v>2</v>
      </c>
      <c r="F7" s="22" t="s">
        <v>78</v>
      </c>
      <c r="G7" s="7" t="s">
        <v>215</v>
      </c>
      <c r="H7" s="7" t="s">
        <v>216</v>
      </c>
      <c r="I7" s="8">
        <v>44.5</v>
      </c>
      <c r="J7" s="16"/>
      <c r="N7" s="11" t="str">
        <f t="array" aca="1" ref="N7" ca="1">OFFSET($D$1,MATCH(0,COUNTIF(N$1:N6,Tableau13[Catégorie]),0),)</f>
        <v>Classe: 07: EPICERIE</v>
      </c>
    </row>
    <row r="8" spans="2:14" s="11" customFormat="1" ht="21.25" customHeight="1">
      <c r="B8" s="3" t="s">
        <v>199</v>
      </c>
      <c r="C8" s="6">
        <v>2280543</v>
      </c>
      <c r="D8" s="5" t="s">
        <v>0</v>
      </c>
      <c r="E8" s="21">
        <v>2</v>
      </c>
      <c r="F8" s="22" t="s">
        <v>217</v>
      </c>
      <c r="G8" s="7" t="s">
        <v>218</v>
      </c>
      <c r="H8" s="7" t="s">
        <v>219</v>
      </c>
      <c r="I8" s="8">
        <v>82.5</v>
      </c>
      <c r="J8" s="16"/>
      <c r="N8" s="11" t="str">
        <f t="array" aca="1" ref="N8" ca="1">OFFSET($D$1,MATCH(0,COUNTIF(N$1:N7,Tableau13[Catégorie]),0),)</f>
        <v>Classe: 08: PAPIER &amp; PROD JETABLES</v>
      </c>
    </row>
    <row r="9" spans="2:14" s="11" customFormat="1" ht="21.25" customHeight="1">
      <c r="B9" s="3" t="s">
        <v>199</v>
      </c>
      <c r="C9" s="6">
        <v>2280626</v>
      </c>
      <c r="D9" s="5" t="s">
        <v>0</v>
      </c>
      <c r="E9" s="21">
        <v>12</v>
      </c>
      <c r="F9" s="22" t="s">
        <v>220</v>
      </c>
      <c r="G9" s="7" t="s">
        <v>218</v>
      </c>
      <c r="H9" s="7" t="s">
        <v>221</v>
      </c>
      <c r="I9" s="8">
        <v>107.7</v>
      </c>
      <c r="J9" s="16"/>
      <c r="N9" s="11" t="str">
        <f t="array" aca="1" ref="N9" ca="1">OFFSET($D$1,MATCH(0,COUNTIF(N$1:N8,Tableau13[Catégorie]),0),)</f>
        <v>Classe: 09: PRODUITS CHIMIQUES</v>
      </c>
    </row>
    <row r="10" spans="2:14" s="11" customFormat="1" ht="21.25" customHeight="1">
      <c r="B10" s="3" t="s">
        <v>199</v>
      </c>
      <c r="C10" s="6">
        <v>2648400</v>
      </c>
      <c r="D10" s="5" t="s">
        <v>0</v>
      </c>
      <c r="E10" s="21">
        <v>1</v>
      </c>
      <c r="F10" s="22" t="s">
        <v>222</v>
      </c>
      <c r="G10" s="7" t="s">
        <v>218</v>
      </c>
      <c r="H10" s="7" t="s">
        <v>223</v>
      </c>
      <c r="I10" s="8">
        <v>38.9</v>
      </c>
      <c r="J10" s="16"/>
      <c r="N10" s="11" t="str">
        <f t="array" aca="1" ref="N10" ca="1">OFFSET($D$1,MATCH(0,COUNTIF(N$1:N9,Tableau13[Catégorie]),0),)</f>
        <v>Classe: 10: EQUIPEMENT &amp; ACCESSOIRES</v>
      </c>
    </row>
    <row r="11" spans="2:14" s="11" customFormat="1" ht="21.25" customHeight="1">
      <c r="B11" s="3" t="s">
        <v>199</v>
      </c>
      <c r="C11" s="6">
        <v>3105632</v>
      </c>
      <c r="D11" s="5" t="s">
        <v>0</v>
      </c>
      <c r="E11" s="21">
        <v>2</v>
      </c>
      <c r="F11" s="22" t="s">
        <v>222</v>
      </c>
      <c r="G11" s="7" t="s">
        <v>224</v>
      </c>
      <c r="H11" s="7" t="s">
        <v>225</v>
      </c>
      <c r="I11" s="8">
        <v>73</v>
      </c>
      <c r="J11" s="16"/>
      <c r="N11" s="11" t="str">
        <f t="array" aca="1" ref="N11" ca="1">OFFSET($D$1,MATCH(0,COUNTIF(N$1:N10,Tableau13[Catégorie]),0),)</f>
        <v>Classe: 11: FRUITS ET LEGUMES FRAIS</v>
      </c>
    </row>
    <row r="12" spans="2:14" s="11" customFormat="1" ht="21.25" customHeight="1">
      <c r="B12" s="3" t="s">
        <v>199</v>
      </c>
      <c r="C12" s="6">
        <v>3490560</v>
      </c>
      <c r="D12" s="5" t="s">
        <v>0</v>
      </c>
      <c r="E12" s="21">
        <v>2</v>
      </c>
      <c r="F12" s="22" t="s">
        <v>226</v>
      </c>
      <c r="G12" s="7" t="s">
        <v>209</v>
      </c>
      <c r="H12" s="7" t="s">
        <v>227</v>
      </c>
      <c r="I12" s="8">
        <v>15.6</v>
      </c>
      <c r="J12" s="16"/>
      <c r="N12" s="11" t="str">
        <f t="array" aca="1" ref="N12" ca="1">OFFSET($D$1,MATCH(0,COUNTIF(N$1:N11,Tableau13[Catégorie]),0),)</f>
        <v>conserve</v>
      </c>
    </row>
    <row r="13" spans="2:14" s="11" customFormat="1" ht="21.25" customHeight="1">
      <c r="B13" s="3" t="s">
        <v>199</v>
      </c>
      <c r="C13" s="6">
        <v>3490576</v>
      </c>
      <c r="D13" s="5" t="s">
        <v>0</v>
      </c>
      <c r="E13" s="21">
        <v>2</v>
      </c>
      <c r="F13" s="22" t="s">
        <v>226</v>
      </c>
      <c r="G13" s="7" t="s">
        <v>209</v>
      </c>
      <c r="H13" s="7" t="s">
        <v>228</v>
      </c>
      <c r="I13" s="8">
        <v>15.6</v>
      </c>
      <c r="J13" s="16"/>
      <c r="N13" s="11" t="e">
        <f t="array" aca="1" ref="N13" ca="1">OFFSET($D$1,MATCH(0,COUNTIF(N$1:N12,Tableau13[Catégorie]),0),)</f>
        <v>#N/A</v>
      </c>
    </row>
    <row r="14" spans="2:14" s="11" customFormat="1" ht="21.25" customHeight="1">
      <c r="B14" s="3" t="s">
        <v>199</v>
      </c>
      <c r="C14" s="6">
        <v>4094967</v>
      </c>
      <c r="D14" s="5" t="s">
        <v>0</v>
      </c>
      <c r="E14" s="21">
        <v>2</v>
      </c>
      <c r="F14" s="22" t="s">
        <v>78</v>
      </c>
      <c r="G14" s="7" t="s">
        <v>229</v>
      </c>
      <c r="H14" s="7" t="s">
        <v>230</v>
      </c>
      <c r="I14" s="8">
        <v>51.91</v>
      </c>
      <c r="J14" s="16"/>
      <c r="N14" s="11" t="e">
        <f t="array" aca="1" ref="N14" ca="1">OFFSET($D$1,MATCH(0,COUNTIF(N$1:N13,Tableau13[Catégorie]),0),)</f>
        <v>#N/A</v>
      </c>
    </row>
    <row r="15" spans="2:14" s="11" customFormat="1" ht="21.25" customHeight="1">
      <c r="B15" s="3" t="s">
        <v>199</v>
      </c>
      <c r="C15" s="6">
        <v>4280253</v>
      </c>
      <c r="D15" s="5" t="s">
        <v>0</v>
      </c>
      <c r="E15" s="21">
        <v>60</v>
      </c>
      <c r="F15" s="22" t="s">
        <v>231</v>
      </c>
      <c r="G15" s="7" t="s">
        <v>232</v>
      </c>
      <c r="H15" s="7" t="s">
        <v>233</v>
      </c>
      <c r="I15" s="8">
        <v>24</v>
      </c>
      <c r="J15" s="16"/>
      <c r="N15" s="11" t="e">
        <f t="array" aca="1" ref="N15" ca="1">OFFSET($D$1,MATCH(0,COUNTIF(N$1:N14,Tableau13[Catégorie]),0),)</f>
        <v>#N/A</v>
      </c>
    </row>
    <row r="16" spans="2:14" s="11" customFormat="1" ht="21.25" customHeight="1">
      <c r="B16" s="3" t="s">
        <v>199</v>
      </c>
      <c r="C16" s="6">
        <v>4915038</v>
      </c>
      <c r="D16" s="5" t="s">
        <v>0</v>
      </c>
      <c r="E16" s="21">
        <v>300</v>
      </c>
      <c r="F16" s="22" t="s">
        <v>234</v>
      </c>
      <c r="G16" s="7" t="s">
        <v>235</v>
      </c>
      <c r="H16" s="7" t="s">
        <v>236</v>
      </c>
      <c r="I16" s="8">
        <v>27.65</v>
      </c>
      <c r="J16" s="16"/>
    </row>
    <row r="17" spans="2:10" s="11" customFormat="1" ht="21.25" customHeight="1">
      <c r="B17" s="3" t="s">
        <v>199</v>
      </c>
      <c r="C17" s="6">
        <v>5038448</v>
      </c>
      <c r="D17" s="5" t="s">
        <v>0</v>
      </c>
      <c r="E17" s="21">
        <v>9</v>
      </c>
      <c r="F17" s="22" t="s">
        <v>237</v>
      </c>
      <c r="G17" s="7" t="s">
        <v>203</v>
      </c>
      <c r="H17" s="7" t="s">
        <v>238</v>
      </c>
      <c r="I17" s="8">
        <v>30.85</v>
      </c>
      <c r="J17" s="16"/>
    </row>
    <row r="18" spans="2:10" s="11" customFormat="1" ht="21.25" customHeight="1">
      <c r="B18" s="3" t="s">
        <v>199</v>
      </c>
      <c r="C18" s="6">
        <v>5447346</v>
      </c>
      <c r="D18" s="5" t="s">
        <v>0</v>
      </c>
      <c r="E18" s="21">
        <v>2</v>
      </c>
      <c r="F18" s="22" t="s">
        <v>222</v>
      </c>
      <c r="G18" s="7" t="s">
        <v>239</v>
      </c>
      <c r="H18" s="7" t="s">
        <v>240</v>
      </c>
      <c r="I18" s="8">
        <v>97.9</v>
      </c>
      <c r="J18" s="16"/>
    </row>
    <row r="19" spans="2:10" s="11" customFormat="1" ht="21.25" customHeight="1">
      <c r="B19" s="3" t="s">
        <v>199</v>
      </c>
      <c r="C19" s="6">
        <v>6549176</v>
      </c>
      <c r="D19" s="5" t="s">
        <v>0</v>
      </c>
      <c r="E19" s="21">
        <v>4</v>
      </c>
      <c r="F19" s="22" t="s">
        <v>202</v>
      </c>
      <c r="G19" s="7" t="s">
        <v>203</v>
      </c>
      <c r="H19" s="7" t="s">
        <v>241</v>
      </c>
      <c r="I19" s="8">
        <v>22.3</v>
      </c>
      <c r="J19" s="16"/>
    </row>
    <row r="20" spans="2:10" s="11" customFormat="1" ht="21.25" customHeight="1">
      <c r="B20" s="3" t="s">
        <v>199</v>
      </c>
      <c r="C20" s="6">
        <v>7029671</v>
      </c>
      <c r="D20" s="5" t="s">
        <v>0</v>
      </c>
      <c r="E20" s="21">
        <v>8</v>
      </c>
      <c r="F20" s="22" t="s">
        <v>242</v>
      </c>
      <c r="G20" s="7" t="s">
        <v>235</v>
      </c>
      <c r="H20" s="7" t="s">
        <v>243</v>
      </c>
      <c r="I20" s="8">
        <v>46.9</v>
      </c>
      <c r="J20" s="16"/>
    </row>
    <row r="21" spans="2:10" s="11" customFormat="1" ht="21.25" customHeight="1">
      <c r="B21" s="3" t="s">
        <v>199</v>
      </c>
      <c r="C21" s="6">
        <v>8596057</v>
      </c>
      <c r="D21" s="5" t="s">
        <v>0</v>
      </c>
      <c r="E21" s="21">
        <v>16</v>
      </c>
      <c r="F21" s="22" t="s">
        <v>244</v>
      </c>
      <c r="G21" s="7" t="s">
        <v>203</v>
      </c>
      <c r="H21" s="7" t="s">
        <v>245</v>
      </c>
      <c r="I21" s="8">
        <v>87.9</v>
      </c>
      <c r="J21" s="16"/>
    </row>
    <row r="22" spans="2:10" s="11" customFormat="1" ht="21.25" customHeight="1">
      <c r="B22" s="3" t="s">
        <v>199</v>
      </c>
      <c r="C22" s="6">
        <v>8786246</v>
      </c>
      <c r="D22" s="5" t="s">
        <v>0</v>
      </c>
      <c r="E22" s="21">
        <v>1</v>
      </c>
      <c r="F22" s="22" t="s">
        <v>246</v>
      </c>
      <c r="G22" s="7" t="s">
        <v>247</v>
      </c>
      <c r="H22" s="7" t="s">
        <v>248</v>
      </c>
      <c r="I22" s="8">
        <v>20.25</v>
      </c>
      <c r="J22" s="16"/>
    </row>
    <row r="23" spans="2:10" s="11" customFormat="1" ht="21.25" customHeight="1">
      <c r="B23" s="3" t="s">
        <v>199</v>
      </c>
      <c r="C23" s="6">
        <v>9997925</v>
      </c>
      <c r="D23" s="5" t="s">
        <v>0</v>
      </c>
      <c r="E23" s="21">
        <v>1</v>
      </c>
      <c r="F23" s="22" t="s">
        <v>249</v>
      </c>
      <c r="G23" s="7" t="s">
        <v>247</v>
      </c>
      <c r="H23" s="7" t="s">
        <v>250</v>
      </c>
      <c r="I23" s="8">
        <v>35.5</v>
      </c>
      <c r="J23" s="16"/>
    </row>
    <row r="24" spans="2:10" s="11" customFormat="1" ht="21.25" customHeight="1">
      <c r="B24" s="3" t="s">
        <v>199</v>
      </c>
      <c r="C24" s="4">
        <v>139899</v>
      </c>
      <c r="D24" s="6" t="s">
        <v>1</v>
      </c>
      <c r="E24" s="21">
        <v>4</v>
      </c>
      <c r="F24" s="22" t="s">
        <v>251</v>
      </c>
      <c r="G24" s="7" t="s">
        <v>252</v>
      </c>
      <c r="H24" s="7" t="s">
        <v>253</v>
      </c>
      <c r="I24" s="8">
        <v>36</v>
      </c>
      <c r="J24" s="16"/>
    </row>
    <row r="25" spans="2:10" s="11" customFormat="1" ht="21.25" customHeight="1">
      <c r="B25" s="3" t="s">
        <v>199</v>
      </c>
      <c r="C25" s="4">
        <v>300434</v>
      </c>
      <c r="D25" s="6" t="s">
        <v>1</v>
      </c>
      <c r="E25" s="21">
        <v>5</v>
      </c>
      <c r="F25" s="22" t="s">
        <v>56</v>
      </c>
      <c r="G25" s="7" t="s">
        <v>254</v>
      </c>
      <c r="H25" s="7" t="s">
        <v>255</v>
      </c>
      <c r="I25" s="8">
        <v>45.95</v>
      </c>
      <c r="J25" s="16"/>
    </row>
    <row r="26" spans="2:10" s="11" customFormat="1" ht="21.25" customHeight="1">
      <c r="B26" s="3" t="s">
        <v>199</v>
      </c>
      <c r="C26" s="4">
        <v>336505</v>
      </c>
      <c r="D26" s="6" t="s">
        <v>1</v>
      </c>
      <c r="E26" s="21">
        <v>135</v>
      </c>
      <c r="F26" s="22" t="s">
        <v>256</v>
      </c>
      <c r="G26" s="7" t="s">
        <v>257</v>
      </c>
      <c r="H26" s="7" t="s">
        <v>258</v>
      </c>
      <c r="I26" s="8">
        <v>86.5</v>
      </c>
    </row>
    <row r="27" spans="2:10" s="11" customFormat="1" ht="21.25" customHeight="1">
      <c r="B27" s="3" t="s">
        <v>199</v>
      </c>
      <c r="C27" s="4">
        <v>373367</v>
      </c>
      <c r="D27" s="6" t="s">
        <v>1</v>
      </c>
      <c r="E27" s="21">
        <v>5</v>
      </c>
      <c r="F27" s="22" t="s">
        <v>259</v>
      </c>
      <c r="G27" s="7" t="s">
        <v>252</v>
      </c>
      <c r="H27" s="7" t="s">
        <v>260</v>
      </c>
      <c r="I27" s="8">
        <v>10.6</v>
      </c>
    </row>
    <row r="28" spans="2:10" s="11" customFormat="1" ht="21.25" customHeight="1">
      <c r="B28" s="3" t="s">
        <v>199</v>
      </c>
      <c r="C28" s="4">
        <v>868871</v>
      </c>
      <c r="D28" s="6" t="s">
        <v>1</v>
      </c>
      <c r="E28" s="21">
        <v>3</v>
      </c>
      <c r="F28" s="22" t="s">
        <v>261</v>
      </c>
      <c r="G28" s="7" t="s">
        <v>262</v>
      </c>
      <c r="H28" s="7" t="s">
        <v>263</v>
      </c>
      <c r="I28" s="8">
        <v>26.5</v>
      </c>
    </row>
    <row r="29" spans="2:10" s="11" customFormat="1" ht="21.25" customHeight="1">
      <c r="B29" s="3" t="s">
        <v>199</v>
      </c>
      <c r="C29" s="6">
        <v>2921951</v>
      </c>
      <c r="D29" s="6" t="s">
        <v>1</v>
      </c>
      <c r="E29" s="21">
        <v>3</v>
      </c>
      <c r="F29" s="22" t="s">
        <v>202</v>
      </c>
      <c r="G29" s="7" t="s">
        <v>213</v>
      </c>
      <c r="H29" s="7" t="s">
        <v>264</v>
      </c>
      <c r="I29" s="8">
        <v>57.8</v>
      </c>
    </row>
    <row r="30" spans="2:10" s="11" customFormat="1" ht="21.25" customHeight="1">
      <c r="B30" s="3" t="s">
        <v>199</v>
      </c>
      <c r="C30" s="6">
        <v>3148830</v>
      </c>
      <c r="D30" s="6" t="s">
        <v>1</v>
      </c>
      <c r="E30" s="21">
        <v>1</v>
      </c>
      <c r="F30" s="22" t="s">
        <v>265</v>
      </c>
      <c r="G30" s="7" t="s">
        <v>266</v>
      </c>
      <c r="H30" s="7" t="s">
        <v>267</v>
      </c>
      <c r="I30" s="8">
        <v>117.16</v>
      </c>
    </row>
    <row r="31" spans="2:10" s="11" customFormat="1" ht="21.25" customHeight="1">
      <c r="B31" s="3" t="s">
        <v>199</v>
      </c>
      <c r="C31" s="6">
        <v>3667708</v>
      </c>
      <c r="D31" s="6" t="s">
        <v>1</v>
      </c>
      <c r="E31" s="21">
        <v>4</v>
      </c>
      <c r="F31" s="22" t="s">
        <v>35</v>
      </c>
      <c r="G31" s="7" t="s">
        <v>268</v>
      </c>
      <c r="H31" s="7" t="s">
        <v>269</v>
      </c>
      <c r="I31" s="8">
        <v>22.45</v>
      </c>
    </row>
    <row r="32" spans="2:10" s="11" customFormat="1" ht="21.25" customHeight="1">
      <c r="B32" s="3" t="s">
        <v>199</v>
      </c>
      <c r="C32" s="6">
        <v>4380202</v>
      </c>
      <c r="D32" s="6" t="s">
        <v>1</v>
      </c>
      <c r="E32" s="21">
        <v>8</v>
      </c>
      <c r="F32" s="22" t="s">
        <v>222</v>
      </c>
      <c r="G32" s="7" t="s">
        <v>270</v>
      </c>
      <c r="H32" s="7" t="s">
        <v>271</v>
      </c>
      <c r="I32" s="8">
        <v>36.950000000000003</v>
      </c>
    </row>
    <row r="33" spans="2:9" s="11" customFormat="1" ht="21.25" customHeight="1">
      <c r="B33" s="3" t="s">
        <v>199</v>
      </c>
      <c r="C33" s="6">
        <v>4917041</v>
      </c>
      <c r="D33" s="6" t="s">
        <v>1</v>
      </c>
      <c r="E33" s="21">
        <v>32</v>
      </c>
      <c r="F33" s="22" t="s">
        <v>272</v>
      </c>
      <c r="G33" s="7" t="s">
        <v>273</v>
      </c>
      <c r="H33" s="7" t="s">
        <v>274</v>
      </c>
      <c r="I33" s="8">
        <v>69.95</v>
      </c>
    </row>
    <row r="34" spans="2:9" s="11" customFormat="1" ht="21.25" customHeight="1">
      <c r="B34" s="3" t="s">
        <v>199</v>
      </c>
      <c r="C34" s="6">
        <v>4940302</v>
      </c>
      <c r="D34" s="6" t="s">
        <v>1</v>
      </c>
      <c r="E34" s="21">
        <v>24</v>
      </c>
      <c r="F34" s="22" t="s">
        <v>275</v>
      </c>
      <c r="G34" s="7" t="s">
        <v>273</v>
      </c>
      <c r="H34" s="7" t="s">
        <v>276</v>
      </c>
      <c r="I34" s="8">
        <v>69.95</v>
      </c>
    </row>
    <row r="35" spans="2:9" s="11" customFormat="1" ht="21.25" customHeight="1">
      <c r="B35" s="3" t="s">
        <v>199</v>
      </c>
      <c r="C35" s="6">
        <v>5260523</v>
      </c>
      <c r="D35" s="6" t="s">
        <v>1</v>
      </c>
      <c r="E35" s="21">
        <v>24</v>
      </c>
      <c r="F35" s="22" t="s">
        <v>277</v>
      </c>
      <c r="G35" s="7" t="s">
        <v>278</v>
      </c>
      <c r="H35" s="7" t="s">
        <v>279</v>
      </c>
      <c r="I35" s="8">
        <v>43.9</v>
      </c>
    </row>
    <row r="36" spans="2:9" s="11" customFormat="1" ht="21.25" customHeight="1">
      <c r="B36" s="3" t="s">
        <v>199</v>
      </c>
      <c r="C36" s="6">
        <v>5395399</v>
      </c>
      <c r="D36" s="6" t="s">
        <v>1</v>
      </c>
      <c r="E36" s="21">
        <v>4</v>
      </c>
      <c r="F36" s="22" t="s">
        <v>280</v>
      </c>
      <c r="G36" s="7" t="s">
        <v>281</v>
      </c>
      <c r="H36" s="7" t="s">
        <v>282</v>
      </c>
      <c r="I36" s="8">
        <v>84</v>
      </c>
    </row>
    <row r="37" spans="2:9" s="11" customFormat="1" ht="21.25" customHeight="1">
      <c r="B37" s="3" t="s">
        <v>199</v>
      </c>
      <c r="C37" s="6">
        <v>5416130</v>
      </c>
      <c r="D37" s="6" t="s">
        <v>1</v>
      </c>
      <c r="E37" s="21">
        <v>24</v>
      </c>
      <c r="F37" s="22" t="s">
        <v>283</v>
      </c>
      <c r="G37" s="7" t="s">
        <v>273</v>
      </c>
      <c r="H37" s="7" t="s">
        <v>284</v>
      </c>
      <c r="I37" s="8">
        <v>31.95</v>
      </c>
    </row>
    <row r="38" spans="2:9" s="11" customFormat="1" ht="21.25" customHeight="1">
      <c r="B38" s="3" t="s">
        <v>199</v>
      </c>
      <c r="C38" s="6">
        <v>5416148</v>
      </c>
      <c r="D38" s="6" t="s">
        <v>1</v>
      </c>
      <c r="E38" s="21">
        <v>16</v>
      </c>
      <c r="F38" s="22" t="s">
        <v>285</v>
      </c>
      <c r="G38" s="7" t="s">
        <v>273</v>
      </c>
      <c r="H38" s="7" t="s">
        <v>286</v>
      </c>
      <c r="I38" s="8">
        <v>31.95</v>
      </c>
    </row>
    <row r="39" spans="2:9" s="11" customFormat="1" ht="21.25" customHeight="1">
      <c r="B39" s="3" t="s">
        <v>199</v>
      </c>
      <c r="C39" s="6">
        <v>6566386</v>
      </c>
      <c r="D39" s="6" t="s">
        <v>1</v>
      </c>
      <c r="E39" s="21">
        <v>2</v>
      </c>
      <c r="F39" s="22" t="s">
        <v>287</v>
      </c>
      <c r="G39" s="7" t="s">
        <v>268</v>
      </c>
      <c r="H39" s="7" t="s">
        <v>288</v>
      </c>
      <c r="I39" s="8">
        <v>15.99</v>
      </c>
    </row>
    <row r="40" spans="2:9" s="11" customFormat="1" ht="21.25" customHeight="1">
      <c r="B40" s="3" t="s">
        <v>199</v>
      </c>
      <c r="C40" s="6">
        <v>7302964</v>
      </c>
      <c r="D40" s="6" t="s">
        <v>1</v>
      </c>
      <c r="E40" s="21">
        <v>1</v>
      </c>
      <c r="F40" s="22" t="s">
        <v>289</v>
      </c>
      <c r="G40" s="7" t="s">
        <v>290</v>
      </c>
      <c r="H40" s="7" t="s">
        <v>291</v>
      </c>
      <c r="I40" s="8">
        <v>8.89</v>
      </c>
    </row>
    <row r="41" spans="2:9" s="11" customFormat="1" ht="21.25" customHeight="1">
      <c r="B41" s="3" t="s">
        <v>199</v>
      </c>
      <c r="C41" s="6">
        <v>7967215</v>
      </c>
      <c r="D41" s="6" t="s">
        <v>1</v>
      </c>
      <c r="E41" s="21">
        <v>1</v>
      </c>
      <c r="F41" s="22" t="s">
        <v>292</v>
      </c>
      <c r="G41" s="7" t="s">
        <v>293</v>
      </c>
      <c r="H41" s="7" t="s">
        <v>294</v>
      </c>
      <c r="I41" s="8">
        <v>5.5</v>
      </c>
    </row>
    <row r="42" spans="2:9" s="11" customFormat="1" ht="21.25" customHeight="1">
      <c r="B42" s="3" t="s">
        <v>199</v>
      </c>
      <c r="C42" s="6">
        <v>8247403</v>
      </c>
      <c r="D42" s="6" t="s">
        <v>1</v>
      </c>
      <c r="E42" s="21">
        <v>1</v>
      </c>
      <c r="F42" s="22" t="s">
        <v>56</v>
      </c>
      <c r="G42" s="7" t="s">
        <v>295</v>
      </c>
      <c r="H42" s="7" t="s">
        <v>296</v>
      </c>
      <c r="I42" s="8">
        <v>34.9</v>
      </c>
    </row>
    <row r="43" spans="2:9" s="11" customFormat="1" ht="21.25" customHeight="1">
      <c r="B43" s="3" t="s">
        <v>199</v>
      </c>
      <c r="C43" s="6">
        <v>9555525</v>
      </c>
      <c r="D43" s="6" t="s">
        <v>1</v>
      </c>
      <c r="E43" s="21">
        <v>2</v>
      </c>
      <c r="F43" s="22" t="s">
        <v>297</v>
      </c>
      <c r="G43" s="7" t="s">
        <v>252</v>
      </c>
      <c r="H43" s="7" t="s">
        <v>298</v>
      </c>
      <c r="I43" s="8">
        <v>9.9</v>
      </c>
    </row>
    <row r="44" spans="2:9" s="11" customFormat="1" ht="21.25" customHeight="1">
      <c r="B44" s="3" t="s">
        <v>199</v>
      </c>
      <c r="C44" s="4">
        <v>447987</v>
      </c>
      <c r="D44" s="6" t="s">
        <v>2</v>
      </c>
      <c r="E44" s="21">
        <v>4</v>
      </c>
      <c r="F44" s="22" t="s">
        <v>299</v>
      </c>
      <c r="G44" s="7" t="s">
        <v>300</v>
      </c>
      <c r="H44" s="7" t="s">
        <v>301</v>
      </c>
      <c r="I44" s="8">
        <v>170.99</v>
      </c>
    </row>
    <row r="45" spans="2:9" s="11" customFormat="1" ht="21.25" customHeight="1">
      <c r="B45" s="3" t="s">
        <v>199</v>
      </c>
      <c r="C45" s="4">
        <v>876538</v>
      </c>
      <c r="D45" s="6" t="s">
        <v>2</v>
      </c>
      <c r="E45" s="21">
        <v>1</v>
      </c>
      <c r="F45" s="22" t="s">
        <v>302</v>
      </c>
      <c r="G45" s="7" t="s">
        <v>303</v>
      </c>
      <c r="H45" s="7" t="s">
        <v>304</v>
      </c>
      <c r="I45" s="8">
        <v>58.9</v>
      </c>
    </row>
    <row r="46" spans="2:9" s="11" customFormat="1" ht="21.25" customHeight="1">
      <c r="B46" s="3" t="s">
        <v>199</v>
      </c>
      <c r="C46" s="6">
        <v>2716439</v>
      </c>
      <c r="D46" s="6" t="s">
        <v>2</v>
      </c>
      <c r="E46" s="21">
        <v>1</v>
      </c>
      <c r="F46" s="22" t="s">
        <v>302</v>
      </c>
      <c r="G46" s="7" t="s">
        <v>305</v>
      </c>
      <c r="H46" s="7" t="s">
        <v>306</v>
      </c>
      <c r="I46" s="8">
        <v>78.95</v>
      </c>
    </row>
    <row r="47" spans="2:9" s="11" customFormat="1" ht="21.25" customHeight="1">
      <c r="B47" s="3" t="s">
        <v>199</v>
      </c>
      <c r="C47" s="6">
        <v>2820839</v>
      </c>
      <c r="D47" s="6" t="s">
        <v>2</v>
      </c>
      <c r="E47" s="21">
        <v>4</v>
      </c>
      <c r="F47" s="22" t="s">
        <v>307</v>
      </c>
      <c r="G47" s="7" t="s">
        <v>308</v>
      </c>
      <c r="H47" s="7" t="s">
        <v>309</v>
      </c>
      <c r="I47" s="8">
        <v>75.900000000000006</v>
      </c>
    </row>
    <row r="48" spans="2:9" s="11" customFormat="1" ht="21.25" customHeight="1">
      <c r="B48" s="3" t="s">
        <v>199</v>
      </c>
      <c r="C48" s="6">
        <v>5190171</v>
      </c>
      <c r="D48" s="6" t="s">
        <v>2</v>
      </c>
      <c r="E48" s="21">
        <v>1</v>
      </c>
      <c r="F48" s="22" t="s">
        <v>265</v>
      </c>
      <c r="G48" s="7" t="s">
        <v>310</v>
      </c>
      <c r="H48" s="7" t="s">
        <v>311</v>
      </c>
      <c r="I48" s="8">
        <v>24.5</v>
      </c>
    </row>
    <row r="49" spans="2:9" s="11" customFormat="1" ht="21.25" customHeight="1">
      <c r="B49" s="3" t="s">
        <v>199</v>
      </c>
      <c r="C49" s="6">
        <v>5348331</v>
      </c>
      <c r="D49" s="6" t="s">
        <v>2</v>
      </c>
      <c r="E49" s="21">
        <v>1</v>
      </c>
      <c r="F49" s="22" t="s">
        <v>312</v>
      </c>
      <c r="G49" s="7" t="s">
        <v>313</v>
      </c>
      <c r="H49" s="7" t="s">
        <v>314</v>
      </c>
      <c r="I49" s="8">
        <v>79</v>
      </c>
    </row>
    <row r="50" spans="2:9" s="11" customFormat="1" ht="21.25" customHeight="1">
      <c r="B50" s="3" t="s">
        <v>199</v>
      </c>
      <c r="C50" s="6">
        <v>6556643</v>
      </c>
      <c r="D50" s="6" t="s">
        <v>2</v>
      </c>
      <c r="E50" s="21">
        <v>16</v>
      </c>
      <c r="F50" s="22" t="s">
        <v>315</v>
      </c>
      <c r="G50" s="7" t="s">
        <v>316</v>
      </c>
      <c r="H50" s="7" t="s">
        <v>317</v>
      </c>
      <c r="I50" s="8">
        <v>99.99</v>
      </c>
    </row>
    <row r="51" spans="2:9" s="11" customFormat="1" ht="21.25" customHeight="1">
      <c r="B51" s="3" t="s">
        <v>199</v>
      </c>
      <c r="C51" s="4">
        <v>428276</v>
      </c>
      <c r="D51" s="4" t="s">
        <v>3</v>
      </c>
      <c r="E51" s="21">
        <v>1</v>
      </c>
      <c r="F51" s="22" t="s">
        <v>192</v>
      </c>
      <c r="G51" s="7" t="s">
        <v>318</v>
      </c>
      <c r="H51" s="7" t="s">
        <v>319</v>
      </c>
      <c r="I51" s="8">
        <v>71.900000000000006</v>
      </c>
    </row>
    <row r="52" spans="2:9" s="11" customFormat="1" ht="21.25" customHeight="1">
      <c r="B52" s="3" t="s">
        <v>199</v>
      </c>
      <c r="C52" s="4">
        <v>497859</v>
      </c>
      <c r="D52" s="4" t="s">
        <v>3</v>
      </c>
      <c r="E52" s="21">
        <v>100</v>
      </c>
      <c r="F52" s="22" t="s">
        <v>320</v>
      </c>
      <c r="G52" s="7" t="s">
        <v>321</v>
      </c>
      <c r="H52" s="7" t="s">
        <v>322</v>
      </c>
      <c r="I52" s="8">
        <v>21.9</v>
      </c>
    </row>
    <row r="53" spans="2:9" s="11" customFormat="1" ht="21.25" customHeight="1">
      <c r="B53" s="3" t="s">
        <v>199</v>
      </c>
      <c r="C53" s="6">
        <v>2508903</v>
      </c>
      <c r="D53" s="6" t="s">
        <v>3</v>
      </c>
      <c r="E53" s="21">
        <v>1</v>
      </c>
      <c r="F53" s="22" t="s">
        <v>192</v>
      </c>
      <c r="G53" s="7" t="s">
        <v>323</v>
      </c>
      <c r="H53" s="7" t="s">
        <v>324</v>
      </c>
      <c r="I53" s="8">
        <v>46.95</v>
      </c>
    </row>
    <row r="54" spans="2:9" s="11" customFormat="1" ht="21.25" customHeight="1">
      <c r="B54" s="3" t="s">
        <v>199</v>
      </c>
      <c r="C54" s="6">
        <v>2531042</v>
      </c>
      <c r="D54" s="4" t="s">
        <v>3</v>
      </c>
      <c r="E54" s="21">
        <v>1</v>
      </c>
      <c r="F54" s="22" t="s">
        <v>192</v>
      </c>
      <c r="G54" s="7" t="s">
        <v>325</v>
      </c>
      <c r="H54" s="7" t="s">
        <v>326</v>
      </c>
      <c r="I54" s="8">
        <v>71</v>
      </c>
    </row>
    <row r="55" spans="2:9" s="11" customFormat="1" ht="21.25" customHeight="1">
      <c r="B55" s="3" t="s">
        <v>199</v>
      </c>
      <c r="C55" s="6">
        <v>3194936</v>
      </c>
      <c r="D55" s="4" t="s">
        <v>3</v>
      </c>
      <c r="E55" s="21">
        <v>1</v>
      </c>
      <c r="F55" s="22" t="s">
        <v>192</v>
      </c>
      <c r="G55" s="7" t="s">
        <v>327</v>
      </c>
      <c r="H55" s="7" t="s">
        <v>328</v>
      </c>
      <c r="I55" s="8">
        <v>42</v>
      </c>
    </row>
    <row r="56" spans="2:9" s="11" customFormat="1" ht="21.25" customHeight="1">
      <c r="B56" s="3" t="s">
        <v>199</v>
      </c>
      <c r="C56" s="6">
        <v>4111557</v>
      </c>
      <c r="D56" s="6" t="s">
        <v>3</v>
      </c>
      <c r="E56" s="21">
        <v>2</v>
      </c>
      <c r="F56" s="22" t="s">
        <v>208</v>
      </c>
      <c r="G56" s="7" t="s">
        <v>213</v>
      </c>
      <c r="H56" s="7" t="s">
        <v>329</v>
      </c>
      <c r="I56" s="8">
        <v>52.95</v>
      </c>
    </row>
    <row r="57" spans="2:9" s="11" customFormat="1" ht="21.25" customHeight="1">
      <c r="B57" s="3" t="s">
        <v>199</v>
      </c>
      <c r="C57" s="6">
        <v>5125556</v>
      </c>
      <c r="D57" s="6" t="s">
        <v>3</v>
      </c>
      <c r="E57" s="21">
        <v>1</v>
      </c>
      <c r="F57" s="22" t="s">
        <v>330</v>
      </c>
      <c r="G57" s="7" t="s">
        <v>325</v>
      </c>
      <c r="H57" s="7" t="s">
        <v>331</v>
      </c>
      <c r="I57" s="8">
        <v>50.95</v>
      </c>
    </row>
    <row r="58" spans="2:9" s="11" customFormat="1" ht="21.25" customHeight="1">
      <c r="B58" s="3" t="s">
        <v>199</v>
      </c>
      <c r="C58" s="6">
        <v>5251404</v>
      </c>
      <c r="D58" s="4" t="s">
        <v>3</v>
      </c>
      <c r="E58" s="21">
        <v>20</v>
      </c>
      <c r="F58" s="22" t="s">
        <v>332</v>
      </c>
      <c r="G58" s="7" t="s">
        <v>333</v>
      </c>
      <c r="H58" s="7" t="s">
        <v>334</v>
      </c>
      <c r="I58" s="8">
        <v>85</v>
      </c>
    </row>
    <row r="59" spans="2:9" s="11" customFormat="1" ht="21.25" customHeight="1">
      <c r="B59" s="3" t="s">
        <v>199</v>
      </c>
      <c r="C59" s="6">
        <v>5251412</v>
      </c>
      <c r="D59" s="6" t="s">
        <v>3</v>
      </c>
      <c r="E59" s="21">
        <v>24</v>
      </c>
      <c r="F59" s="22" t="s">
        <v>335</v>
      </c>
      <c r="G59" s="7" t="s">
        <v>333</v>
      </c>
      <c r="H59" s="7" t="s">
        <v>336</v>
      </c>
      <c r="I59" s="8">
        <v>59.15</v>
      </c>
    </row>
    <row r="60" spans="2:9" s="11" customFormat="1" ht="21.25" customHeight="1">
      <c r="B60" s="3" t="s">
        <v>199</v>
      </c>
      <c r="C60" s="6">
        <v>7061518</v>
      </c>
      <c r="D60" s="4" t="s">
        <v>3</v>
      </c>
      <c r="E60" s="21">
        <v>1</v>
      </c>
      <c r="F60" s="22" t="s">
        <v>56</v>
      </c>
      <c r="G60" s="7" t="s">
        <v>337</v>
      </c>
      <c r="H60" s="7" t="s">
        <v>338</v>
      </c>
      <c r="I60" s="8">
        <v>37.65</v>
      </c>
    </row>
    <row r="61" spans="2:9" s="11" customFormat="1" ht="21.25" customHeight="1">
      <c r="B61" s="3" t="s">
        <v>199</v>
      </c>
      <c r="C61" s="4">
        <v>45328</v>
      </c>
      <c r="D61" s="6" t="s">
        <v>4</v>
      </c>
      <c r="E61" s="21">
        <v>6</v>
      </c>
      <c r="F61" s="22" t="s">
        <v>78</v>
      </c>
      <c r="G61" s="7" t="s">
        <v>339</v>
      </c>
      <c r="H61" s="7" t="s">
        <v>340</v>
      </c>
      <c r="I61" s="8">
        <v>71</v>
      </c>
    </row>
    <row r="62" spans="2:9" s="11" customFormat="1" ht="21.25" customHeight="1">
      <c r="B62" s="3" t="s">
        <v>199</v>
      </c>
      <c r="C62" s="4">
        <v>189318</v>
      </c>
      <c r="D62" s="6" t="s">
        <v>4</v>
      </c>
      <c r="E62" s="21">
        <v>12</v>
      </c>
      <c r="F62" s="22" t="s">
        <v>341</v>
      </c>
      <c r="G62" s="7" t="s">
        <v>342</v>
      </c>
      <c r="H62" s="7" t="s">
        <v>343</v>
      </c>
      <c r="I62" s="8">
        <v>64.5</v>
      </c>
    </row>
    <row r="63" spans="2:9" s="11" customFormat="1" ht="21.25" customHeight="1">
      <c r="B63" s="3" t="s">
        <v>199</v>
      </c>
      <c r="C63" s="4">
        <v>262246</v>
      </c>
      <c r="D63" s="6" t="s">
        <v>4</v>
      </c>
      <c r="E63" s="21">
        <v>2</v>
      </c>
      <c r="F63" s="21">
        <v>48</v>
      </c>
      <c r="G63" s="7" t="s">
        <v>344</v>
      </c>
      <c r="H63" s="7" t="s">
        <v>345</v>
      </c>
      <c r="I63" s="8">
        <v>59.8</v>
      </c>
    </row>
    <row r="64" spans="2:9" s="11" customFormat="1" ht="21.25" customHeight="1">
      <c r="B64" s="3" t="s">
        <v>199</v>
      </c>
      <c r="C64" s="4">
        <v>265207</v>
      </c>
      <c r="D64" s="6" t="s">
        <v>4</v>
      </c>
      <c r="E64" s="21">
        <v>2</v>
      </c>
      <c r="F64" s="21">
        <v>48</v>
      </c>
      <c r="G64" s="7" t="s">
        <v>344</v>
      </c>
      <c r="H64" s="7" t="s">
        <v>346</v>
      </c>
      <c r="I64" s="8">
        <v>53.76</v>
      </c>
    </row>
    <row r="65" spans="2:9" s="11" customFormat="1" ht="21.25" customHeight="1">
      <c r="B65" s="3" t="s">
        <v>199</v>
      </c>
      <c r="C65" s="4">
        <v>268706</v>
      </c>
      <c r="D65" s="6" t="s">
        <v>4</v>
      </c>
      <c r="E65" s="21">
        <v>2</v>
      </c>
      <c r="F65" s="21">
        <v>48</v>
      </c>
      <c r="G65" s="7" t="s">
        <v>344</v>
      </c>
      <c r="H65" s="7" t="s">
        <v>347</v>
      </c>
      <c r="I65" s="8">
        <v>60.9</v>
      </c>
    </row>
    <row r="66" spans="2:9" s="11" customFormat="1" ht="21.25" customHeight="1">
      <c r="B66" s="3" t="s">
        <v>199</v>
      </c>
      <c r="C66" s="4">
        <v>301028</v>
      </c>
      <c r="D66" s="6" t="s">
        <v>4</v>
      </c>
      <c r="E66" s="21">
        <v>2</v>
      </c>
      <c r="F66" s="22" t="s">
        <v>348</v>
      </c>
      <c r="G66" s="7" t="s">
        <v>344</v>
      </c>
      <c r="H66" s="7" t="s">
        <v>349</v>
      </c>
      <c r="I66" s="8">
        <v>53.95</v>
      </c>
    </row>
    <row r="67" spans="2:9" s="11" customFormat="1" ht="21.25" customHeight="1">
      <c r="B67" s="3" t="s">
        <v>199</v>
      </c>
      <c r="C67" s="4">
        <v>410969</v>
      </c>
      <c r="D67" s="6" t="s">
        <v>4</v>
      </c>
      <c r="E67" s="21">
        <v>24</v>
      </c>
      <c r="F67" s="22" t="s">
        <v>350</v>
      </c>
      <c r="G67" s="7" t="s">
        <v>351</v>
      </c>
      <c r="H67" s="7" t="s">
        <v>352</v>
      </c>
      <c r="I67" s="8">
        <v>29.9</v>
      </c>
    </row>
    <row r="68" spans="2:9" s="11" customFormat="1" ht="21.25" customHeight="1">
      <c r="B68" s="3" t="s">
        <v>199</v>
      </c>
      <c r="C68" s="4">
        <v>437723</v>
      </c>
      <c r="D68" s="6" t="s">
        <v>4</v>
      </c>
      <c r="E68" s="21">
        <v>6</v>
      </c>
      <c r="F68" s="22" t="s">
        <v>78</v>
      </c>
      <c r="G68" s="7" t="s">
        <v>353</v>
      </c>
      <c r="H68" s="7" t="s">
        <v>354</v>
      </c>
      <c r="I68" s="8">
        <v>35.5</v>
      </c>
    </row>
    <row r="69" spans="2:9" s="11" customFormat="1" ht="21.25" customHeight="1">
      <c r="B69" s="3" t="s">
        <v>199</v>
      </c>
      <c r="C69" s="4">
        <v>567073</v>
      </c>
      <c r="D69" s="6" t="s">
        <v>4</v>
      </c>
      <c r="E69" s="21">
        <v>2</v>
      </c>
      <c r="F69" s="22" t="s">
        <v>35</v>
      </c>
      <c r="G69" s="7" t="s">
        <v>355</v>
      </c>
      <c r="H69" s="7" t="s">
        <v>356</v>
      </c>
      <c r="I69" s="8">
        <v>32.979999999999997</v>
      </c>
    </row>
    <row r="70" spans="2:9" s="11" customFormat="1" ht="21.25" customHeight="1">
      <c r="B70" s="3" t="s">
        <v>199</v>
      </c>
      <c r="C70" s="4">
        <v>629907</v>
      </c>
      <c r="D70" s="6" t="s">
        <v>4</v>
      </c>
      <c r="E70" s="21">
        <v>2</v>
      </c>
      <c r="F70" s="22" t="s">
        <v>357</v>
      </c>
      <c r="G70" s="7" t="s">
        <v>344</v>
      </c>
      <c r="H70" s="7" t="s">
        <v>358</v>
      </c>
      <c r="I70" s="8">
        <v>58.9</v>
      </c>
    </row>
    <row r="71" spans="2:9" s="11" customFormat="1" ht="21.25" customHeight="1">
      <c r="B71" s="3" t="s">
        <v>199</v>
      </c>
      <c r="C71" s="4">
        <v>856831</v>
      </c>
      <c r="D71" s="6" t="s">
        <v>4</v>
      </c>
      <c r="E71" s="21">
        <v>6</v>
      </c>
      <c r="F71" s="22" t="s">
        <v>359</v>
      </c>
      <c r="G71" s="7" t="s">
        <v>360</v>
      </c>
      <c r="H71" s="7" t="s">
        <v>361</v>
      </c>
      <c r="I71" s="8">
        <v>59</v>
      </c>
    </row>
    <row r="72" spans="2:9" s="11" customFormat="1" ht="21.25" customHeight="1">
      <c r="B72" s="3" t="s">
        <v>199</v>
      </c>
      <c r="C72" s="6">
        <v>1011600</v>
      </c>
      <c r="D72" s="6" t="s">
        <v>4</v>
      </c>
      <c r="E72" s="21">
        <v>4</v>
      </c>
      <c r="F72" s="22" t="s">
        <v>362</v>
      </c>
      <c r="G72" s="7" t="s">
        <v>363</v>
      </c>
      <c r="H72" s="7" t="s">
        <v>364</v>
      </c>
      <c r="I72" s="8">
        <v>96</v>
      </c>
    </row>
    <row r="73" spans="2:9" s="11" customFormat="1" ht="21.25" customHeight="1">
      <c r="B73" s="3" t="s">
        <v>199</v>
      </c>
      <c r="C73" s="6">
        <v>1742105</v>
      </c>
      <c r="D73" s="6" t="s">
        <v>4</v>
      </c>
      <c r="E73" s="21">
        <v>2</v>
      </c>
      <c r="F73" s="22" t="s">
        <v>365</v>
      </c>
      <c r="G73" s="7" t="s">
        <v>213</v>
      </c>
      <c r="H73" s="7" t="s">
        <v>366</v>
      </c>
      <c r="I73" s="8">
        <v>54.9</v>
      </c>
    </row>
    <row r="74" spans="2:9" s="11" customFormat="1" ht="21.25" customHeight="1">
      <c r="B74" s="3" t="s">
        <v>199</v>
      </c>
      <c r="C74" s="6">
        <v>2575462</v>
      </c>
      <c r="D74" s="6" t="s">
        <v>4</v>
      </c>
      <c r="E74" s="21">
        <v>1</v>
      </c>
      <c r="F74" s="22" t="s">
        <v>192</v>
      </c>
      <c r="G74" s="7" t="s">
        <v>367</v>
      </c>
      <c r="H74" s="7" t="s">
        <v>368</v>
      </c>
      <c r="I74" s="8">
        <v>27.15</v>
      </c>
    </row>
    <row r="75" spans="2:9" s="11" customFormat="1" ht="21.25" customHeight="1">
      <c r="B75" s="3" t="s">
        <v>199</v>
      </c>
      <c r="C75" s="6">
        <v>2708329</v>
      </c>
      <c r="D75" s="6" t="s">
        <v>4</v>
      </c>
      <c r="E75" s="21">
        <v>6</v>
      </c>
      <c r="F75" s="22" t="s">
        <v>78</v>
      </c>
      <c r="G75" s="7" t="s">
        <v>353</v>
      </c>
      <c r="H75" s="7" t="s">
        <v>369</v>
      </c>
      <c r="I75" s="8">
        <v>29</v>
      </c>
    </row>
    <row r="76" spans="2:9" s="11" customFormat="1" ht="21.25" customHeight="1">
      <c r="B76" s="3" t="s">
        <v>199</v>
      </c>
      <c r="C76" s="6">
        <v>2851210</v>
      </c>
      <c r="D76" s="6" t="s">
        <v>4</v>
      </c>
      <c r="E76" s="21">
        <v>2</v>
      </c>
      <c r="F76" s="22" t="s">
        <v>370</v>
      </c>
      <c r="G76" s="7" t="s">
        <v>371</v>
      </c>
      <c r="H76" s="7" t="s">
        <v>372</v>
      </c>
      <c r="I76" s="8">
        <v>67.25</v>
      </c>
    </row>
    <row r="77" spans="2:9" s="11" customFormat="1" ht="21.25" customHeight="1">
      <c r="B77" s="3" t="s">
        <v>199</v>
      </c>
      <c r="C77" s="6">
        <v>3085125</v>
      </c>
      <c r="D77" s="6" t="s">
        <v>4</v>
      </c>
      <c r="E77" s="21">
        <v>2</v>
      </c>
      <c r="F77" s="22" t="s">
        <v>373</v>
      </c>
      <c r="G77" s="7" t="s">
        <v>374</v>
      </c>
      <c r="H77" s="7" t="s">
        <v>375</v>
      </c>
      <c r="I77" s="8">
        <v>97.8</v>
      </c>
    </row>
    <row r="78" spans="2:9" s="11" customFormat="1" ht="21.25" customHeight="1">
      <c r="B78" s="3" t="s">
        <v>199</v>
      </c>
      <c r="C78" s="6">
        <v>3291549</v>
      </c>
      <c r="D78" s="6" t="s">
        <v>4</v>
      </c>
      <c r="E78" s="21">
        <v>2</v>
      </c>
      <c r="F78" s="22" t="s">
        <v>376</v>
      </c>
      <c r="G78" s="7" t="s">
        <v>371</v>
      </c>
      <c r="H78" s="7" t="s">
        <v>377</v>
      </c>
      <c r="I78" s="8">
        <v>58.9</v>
      </c>
    </row>
    <row r="79" spans="2:9" s="11" customFormat="1" ht="21.25" customHeight="1">
      <c r="B79" s="3" t="s">
        <v>199</v>
      </c>
      <c r="C79" s="6">
        <v>3908787</v>
      </c>
      <c r="D79" s="6" t="s">
        <v>4</v>
      </c>
      <c r="E79" s="21">
        <v>36</v>
      </c>
      <c r="F79" s="22" t="s">
        <v>378</v>
      </c>
      <c r="G79" s="7" t="s">
        <v>379</v>
      </c>
      <c r="H79" s="7" t="s">
        <v>380</v>
      </c>
      <c r="I79" s="8">
        <v>104.88</v>
      </c>
    </row>
    <row r="80" spans="2:9" s="11" customFormat="1" ht="21.25" customHeight="1">
      <c r="B80" s="3" t="s">
        <v>199</v>
      </c>
      <c r="C80" s="6">
        <v>4215986</v>
      </c>
      <c r="D80" s="6" t="s">
        <v>4</v>
      </c>
      <c r="E80" s="21">
        <v>72</v>
      </c>
      <c r="F80" s="22" t="s">
        <v>381</v>
      </c>
      <c r="G80" s="7" t="s">
        <v>382</v>
      </c>
      <c r="H80" s="7" t="s">
        <v>383</v>
      </c>
      <c r="I80" s="8">
        <v>49.5</v>
      </c>
    </row>
    <row r="81" spans="2:9" s="11" customFormat="1" ht="21.25" customHeight="1">
      <c r="B81" s="3" t="s">
        <v>199</v>
      </c>
      <c r="C81" s="6">
        <v>4658433</v>
      </c>
      <c r="D81" s="6" t="s">
        <v>4</v>
      </c>
      <c r="E81" s="21">
        <v>4</v>
      </c>
      <c r="F81" s="22" t="s">
        <v>384</v>
      </c>
      <c r="G81" s="7" t="s">
        <v>385</v>
      </c>
      <c r="H81" s="7" t="s">
        <v>386</v>
      </c>
      <c r="I81" s="8">
        <v>68.900000000000006</v>
      </c>
    </row>
    <row r="82" spans="2:9" s="11" customFormat="1" ht="21.25" customHeight="1">
      <c r="B82" s="3" t="s">
        <v>199</v>
      </c>
      <c r="C82" s="6">
        <v>4863793</v>
      </c>
      <c r="D82" s="6" t="s">
        <v>4</v>
      </c>
      <c r="E82" s="21">
        <v>2</v>
      </c>
      <c r="F82" s="22" t="s">
        <v>387</v>
      </c>
      <c r="G82" s="7" t="s">
        <v>388</v>
      </c>
      <c r="H82" s="7" t="s">
        <v>389</v>
      </c>
      <c r="I82" s="8">
        <v>121.45</v>
      </c>
    </row>
    <row r="83" spans="2:9" s="11" customFormat="1" ht="21.25" customHeight="1">
      <c r="B83" s="3" t="s">
        <v>199</v>
      </c>
      <c r="C83" s="6">
        <v>4864272</v>
      </c>
      <c r="D83" s="6" t="s">
        <v>4</v>
      </c>
      <c r="E83" s="21">
        <v>2</v>
      </c>
      <c r="F83" s="22" t="s">
        <v>390</v>
      </c>
      <c r="G83" s="7" t="s">
        <v>388</v>
      </c>
      <c r="H83" s="7" t="s">
        <v>391</v>
      </c>
      <c r="I83" s="8">
        <v>123.98</v>
      </c>
    </row>
    <row r="84" spans="2:9" s="11" customFormat="1" ht="21.25" customHeight="1">
      <c r="B84" s="3" t="s">
        <v>199</v>
      </c>
      <c r="C84" s="6">
        <v>5121992</v>
      </c>
      <c r="D84" s="6" t="s">
        <v>4</v>
      </c>
      <c r="E84" s="21">
        <v>2</v>
      </c>
      <c r="F84" s="22" t="s">
        <v>392</v>
      </c>
      <c r="G84" s="7" t="s">
        <v>344</v>
      </c>
      <c r="H84" s="7" t="s">
        <v>393</v>
      </c>
      <c r="I84" s="8">
        <v>48.9</v>
      </c>
    </row>
    <row r="85" spans="2:9" s="11" customFormat="1" ht="21.25" customHeight="1">
      <c r="B85" s="3" t="s">
        <v>199</v>
      </c>
      <c r="C85" s="6">
        <v>5348886</v>
      </c>
      <c r="D85" s="6" t="s">
        <v>4</v>
      </c>
      <c r="E85" s="21">
        <v>6</v>
      </c>
      <c r="F85" s="22" t="s">
        <v>208</v>
      </c>
      <c r="G85" s="7" t="s">
        <v>394</v>
      </c>
      <c r="H85" s="7" t="s">
        <v>395</v>
      </c>
      <c r="I85" s="8">
        <v>28</v>
      </c>
    </row>
    <row r="86" spans="2:9" s="11" customFormat="1" ht="21.25" customHeight="1">
      <c r="B86" s="3" t="s">
        <v>199</v>
      </c>
      <c r="C86" s="6">
        <v>5361361</v>
      </c>
      <c r="D86" s="6" t="s">
        <v>4</v>
      </c>
      <c r="E86" s="21">
        <v>40</v>
      </c>
      <c r="F86" s="22" t="s">
        <v>396</v>
      </c>
      <c r="G86" s="7" t="s">
        <v>397</v>
      </c>
      <c r="H86" s="7" t="s">
        <v>398</v>
      </c>
      <c r="I86" s="8">
        <v>99.9</v>
      </c>
    </row>
    <row r="87" spans="2:9" s="11" customFormat="1" ht="21.25" customHeight="1">
      <c r="B87" s="3" t="s">
        <v>199</v>
      </c>
      <c r="C87" s="6">
        <v>5481546</v>
      </c>
      <c r="D87" s="6" t="s">
        <v>4</v>
      </c>
      <c r="E87" s="21">
        <v>2</v>
      </c>
      <c r="F87" s="22" t="s">
        <v>399</v>
      </c>
      <c r="G87" s="7" t="s">
        <v>344</v>
      </c>
      <c r="H87" s="7" t="s">
        <v>400</v>
      </c>
      <c r="I87" s="8">
        <v>71.8</v>
      </c>
    </row>
    <row r="88" spans="2:9" s="11" customFormat="1" ht="21.25" customHeight="1">
      <c r="B88" s="3" t="s">
        <v>199</v>
      </c>
      <c r="C88" s="6">
        <v>5484104</v>
      </c>
      <c r="D88" s="6" t="s">
        <v>4</v>
      </c>
      <c r="E88" s="21">
        <v>108</v>
      </c>
      <c r="F88" s="22" t="s">
        <v>401</v>
      </c>
      <c r="G88" s="7" t="s">
        <v>382</v>
      </c>
      <c r="H88" s="7" t="s">
        <v>402</v>
      </c>
      <c r="I88" s="8">
        <v>47.95</v>
      </c>
    </row>
    <row r="89" spans="2:9" s="11" customFormat="1" ht="21.25" customHeight="1">
      <c r="B89" s="3" t="s">
        <v>199</v>
      </c>
      <c r="C89" s="6">
        <v>6491932</v>
      </c>
      <c r="D89" s="6" t="s">
        <v>4</v>
      </c>
      <c r="E89" s="21">
        <v>36</v>
      </c>
      <c r="F89" s="22" t="s">
        <v>403</v>
      </c>
      <c r="G89" s="7" t="s">
        <v>404</v>
      </c>
      <c r="H89" s="7" t="s">
        <v>405</v>
      </c>
      <c r="I89" s="8">
        <v>59.89</v>
      </c>
    </row>
    <row r="90" spans="2:9" s="11" customFormat="1" ht="21.25" customHeight="1">
      <c r="B90" s="3" t="s">
        <v>199</v>
      </c>
      <c r="C90" s="6">
        <v>7011273</v>
      </c>
      <c r="D90" s="6" t="s">
        <v>4</v>
      </c>
      <c r="E90" s="21">
        <v>2</v>
      </c>
      <c r="F90" s="22" t="s">
        <v>406</v>
      </c>
      <c r="G90" s="7" t="s">
        <v>407</v>
      </c>
      <c r="H90" s="7" t="s">
        <v>408</v>
      </c>
      <c r="I90" s="8">
        <v>53.5</v>
      </c>
    </row>
    <row r="91" spans="2:9" s="11" customFormat="1" ht="21.25" customHeight="1">
      <c r="B91" s="3" t="s">
        <v>199</v>
      </c>
      <c r="C91" s="6">
        <v>7473739</v>
      </c>
      <c r="D91" s="6" t="s">
        <v>4</v>
      </c>
      <c r="E91" s="21">
        <v>2</v>
      </c>
      <c r="F91" s="22" t="s">
        <v>409</v>
      </c>
      <c r="G91" s="7" t="s">
        <v>407</v>
      </c>
      <c r="H91" s="7" t="s">
        <v>410</v>
      </c>
      <c r="I91" s="8">
        <v>54.9</v>
      </c>
    </row>
    <row r="92" spans="2:9" s="11" customFormat="1" ht="21.25" customHeight="1">
      <c r="B92" s="3" t="s">
        <v>199</v>
      </c>
      <c r="C92" s="6">
        <v>8068189</v>
      </c>
      <c r="D92" s="6" t="s">
        <v>4</v>
      </c>
      <c r="E92" s="21">
        <v>6</v>
      </c>
      <c r="F92" s="22" t="s">
        <v>78</v>
      </c>
      <c r="G92" s="7" t="s">
        <v>411</v>
      </c>
      <c r="H92" s="7" t="s">
        <v>412</v>
      </c>
      <c r="I92" s="8">
        <v>43</v>
      </c>
    </row>
    <row r="93" spans="2:9" s="11" customFormat="1" ht="21.25" customHeight="1">
      <c r="B93" s="3" t="s">
        <v>199</v>
      </c>
      <c r="C93" s="6">
        <v>8109245</v>
      </c>
      <c r="D93" s="6" t="s">
        <v>4</v>
      </c>
      <c r="E93" s="21">
        <v>2</v>
      </c>
      <c r="F93" s="22" t="s">
        <v>399</v>
      </c>
      <c r="G93" s="7" t="s">
        <v>344</v>
      </c>
      <c r="H93" s="7" t="s">
        <v>413</v>
      </c>
      <c r="I93" s="8">
        <v>63.7</v>
      </c>
    </row>
    <row r="94" spans="2:9" s="11" customFormat="1" ht="21.25" customHeight="1">
      <c r="B94" s="3" t="s">
        <v>199</v>
      </c>
      <c r="C94" s="6">
        <v>8458392</v>
      </c>
      <c r="D94" s="6" t="s">
        <v>4</v>
      </c>
      <c r="E94" s="21">
        <v>12</v>
      </c>
      <c r="F94" s="22" t="s">
        <v>414</v>
      </c>
      <c r="G94" s="7" t="s">
        <v>415</v>
      </c>
      <c r="H94" s="7" t="s">
        <v>416</v>
      </c>
      <c r="I94" s="8">
        <v>99.62</v>
      </c>
    </row>
    <row r="95" spans="2:9" s="11" customFormat="1" ht="21.25" customHeight="1">
      <c r="B95" s="3" t="s">
        <v>199</v>
      </c>
      <c r="C95" s="6">
        <v>8458402</v>
      </c>
      <c r="D95" s="6" t="s">
        <v>4</v>
      </c>
      <c r="E95" s="21">
        <v>12</v>
      </c>
      <c r="F95" s="22" t="s">
        <v>414</v>
      </c>
      <c r="G95" s="7" t="s">
        <v>415</v>
      </c>
      <c r="H95" s="7" t="s">
        <v>417</v>
      </c>
      <c r="I95" s="8">
        <v>99.62</v>
      </c>
    </row>
    <row r="96" spans="2:9" s="11" customFormat="1" ht="21.25" customHeight="1">
      <c r="B96" s="3" t="s">
        <v>199</v>
      </c>
      <c r="C96" s="6">
        <v>8461687</v>
      </c>
      <c r="D96" s="6" t="s">
        <v>4</v>
      </c>
      <c r="E96" s="21">
        <v>12</v>
      </c>
      <c r="F96" s="22" t="s">
        <v>418</v>
      </c>
      <c r="G96" s="7" t="s">
        <v>415</v>
      </c>
      <c r="H96" s="7" t="s">
        <v>419</v>
      </c>
      <c r="I96" s="8">
        <v>99.62</v>
      </c>
    </row>
    <row r="97" spans="2:9" s="11" customFormat="1" ht="21.25" customHeight="1">
      <c r="B97" s="3" t="s">
        <v>199</v>
      </c>
      <c r="C97" s="6">
        <v>9247511</v>
      </c>
      <c r="D97" s="6" t="s">
        <v>4</v>
      </c>
      <c r="E97" s="21">
        <v>6</v>
      </c>
      <c r="F97" s="22" t="s">
        <v>384</v>
      </c>
      <c r="G97" s="7" t="s">
        <v>367</v>
      </c>
      <c r="H97" s="7" t="s">
        <v>420</v>
      </c>
      <c r="I97" s="8">
        <v>47.4</v>
      </c>
    </row>
    <row r="98" spans="2:9" s="11" customFormat="1" ht="21.25" customHeight="1">
      <c r="B98" s="3" t="s">
        <v>199</v>
      </c>
      <c r="C98" s="4">
        <v>336529</v>
      </c>
      <c r="D98" s="6" t="s">
        <v>5</v>
      </c>
      <c r="E98" s="21">
        <v>1</v>
      </c>
      <c r="F98" s="22" t="s">
        <v>421</v>
      </c>
      <c r="G98" s="7" t="s">
        <v>422</v>
      </c>
      <c r="H98" s="7" t="s">
        <v>423</v>
      </c>
      <c r="I98" s="8">
        <v>26.45</v>
      </c>
    </row>
    <row r="99" spans="2:9" s="11" customFormat="1" ht="21.25" customHeight="1">
      <c r="B99" s="3" t="s">
        <v>199</v>
      </c>
      <c r="C99" s="4">
        <v>370924</v>
      </c>
      <c r="D99" s="6" t="s">
        <v>5</v>
      </c>
      <c r="E99" s="22">
        <v>6</v>
      </c>
      <c r="F99" s="22" t="s">
        <v>720</v>
      </c>
      <c r="G99" s="7" t="s">
        <v>424</v>
      </c>
      <c r="H99" s="7" t="s">
        <v>425</v>
      </c>
      <c r="I99" s="8">
        <v>122</v>
      </c>
    </row>
    <row r="100" spans="2:9" s="11" customFormat="1" ht="21.25" customHeight="1">
      <c r="B100" s="3" t="s">
        <v>199</v>
      </c>
      <c r="C100" s="4">
        <v>391938</v>
      </c>
      <c r="D100" s="6" t="s">
        <v>5</v>
      </c>
      <c r="E100" s="21">
        <v>2</v>
      </c>
      <c r="F100" s="22" t="s">
        <v>426</v>
      </c>
      <c r="G100" s="7" t="s">
        <v>427</v>
      </c>
      <c r="H100" s="7" t="s">
        <v>428</v>
      </c>
      <c r="I100" s="8">
        <v>50.95</v>
      </c>
    </row>
    <row r="101" spans="2:9" s="11" customFormat="1" ht="21.25" customHeight="1">
      <c r="B101" s="3" t="s">
        <v>199</v>
      </c>
      <c r="C101" s="4">
        <v>420117</v>
      </c>
      <c r="D101" s="6" t="s">
        <v>5</v>
      </c>
      <c r="E101" s="22">
        <v>1</v>
      </c>
      <c r="F101" s="22" t="s">
        <v>722</v>
      </c>
      <c r="G101" s="7" t="s">
        <v>429</v>
      </c>
      <c r="H101" s="7" t="s">
        <v>430</v>
      </c>
      <c r="I101" s="8">
        <v>44</v>
      </c>
    </row>
    <row r="102" spans="2:9" s="11" customFormat="1" ht="21.25" customHeight="1">
      <c r="B102" s="3" t="s">
        <v>199</v>
      </c>
      <c r="C102" s="4">
        <v>423061</v>
      </c>
      <c r="D102" s="6" t="s">
        <v>5</v>
      </c>
      <c r="E102" s="22">
        <v>6</v>
      </c>
      <c r="F102" s="22" t="s">
        <v>723</v>
      </c>
      <c r="G102" s="7" t="s">
        <v>431</v>
      </c>
      <c r="H102" s="7" t="s">
        <v>432</v>
      </c>
      <c r="I102" s="8">
        <v>44.65</v>
      </c>
    </row>
    <row r="103" spans="2:9" s="11" customFormat="1" ht="21.25" customHeight="1">
      <c r="B103" s="3" t="s">
        <v>199</v>
      </c>
      <c r="C103" s="4">
        <v>448894</v>
      </c>
      <c r="D103" s="6" t="s">
        <v>5</v>
      </c>
      <c r="E103" s="22">
        <v>1</v>
      </c>
      <c r="F103" s="22" t="s">
        <v>705</v>
      </c>
      <c r="G103" s="7" t="s">
        <v>433</v>
      </c>
      <c r="H103" s="7" t="s">
        <v>434</v>
      </c>
      <c r="I103" s="8">
        <v>30</v>
      </c>
    </row>
    <row r="104" spans="2:9" s="11" customFormat="1" ht="21.25" customHeight="1">
      <c r="B104" s="3" t="s">
        <v>199</v>
      </c>
      <c r="C104" s="4">
        <v>449223</v>
      </c>
      <c r="D104" s="6" t="s">
        <v>5</v>
      </c>
      <c r="E104" s="22">
        <v>1</v>
      </c>
      <c r="F104" s="22" t="s">
        <v>705</v>
      </c>
      <c r="G104" s="7" t="s">
        <v>433</v>
      </c>
      <c r="H104" s="7" t="s">
        <v>435</v>
      </c>
      <c r="I104" s="8">
        <v>28</v>
      </c>
    </row>
    <row r="105" spans="2:9" s="11" customFormat="1" ht="21.25" customHeight="1">
      <c r="B105" s="3" t="s">
        <v>199</v>
      </c>
      <c r="C105" s="4">
        <v>458273</v>
      </c>
      <c r="D105" s="6" t="s">
        <v>5</v>
      </c>
      <c r="E105" s="22">
        <v>2</v>
      </c>
      <c r="F105" s="22" t="s">
        <v>724</v>
      </c>
      <c r="G105" s="7" t="s">
        <v>433</v>
      </c>
      <c r="H105" s="7" t="s">
        <v>436</v>
      </c>
      <c r="I105" s="8">
        <v>13.76</v>
      </c>
    </row>
    <row r="106" spans="2:9" s="11" customFormat="1" ht="21.25" customHeight="1">
      <c r="B106" s="3" t="s">
        <v>199</v>
      </c>
      <c r="C106" s="4">
        <v>459206</v>
      </c>
      <c r="D106" s="6" t="s">
        <v>5</v>
      </c>
      <c r="E106" s="21">
        <v>1</v>
      </c>
      <c r="F106" s="22" t="s">
        <v>37</v>
      </c>
      <c r="G106" s="7" t="s">
        <v>433</v>
      </c>
      <c r="H106" s="7" t="s">
        <v>437</v>
      </c>
      <c r="I106" s="8">
        <v>115.5</v>
      </c>
    </row>
    <row r="107" spans="2:9" s="11" customFormat="1" ht="21.25" customHeight="1">
      <c r="B107" s="3" t="s">
        <v>199</v>
      </c>
      <c r="C107" s="4">
        <v>459446</v>
      </c>
      <c r="D107" s="6" t="s">
        <v>5</v>
      </c>
      <c r="E107" s="21">
        <v>1</v>
      </c>
      <c r="F107" s="22" t="s">
        <v>37</v>
      </c>
      <c r="G107" s="7" t="s">
        <v>433</v>
      </c>
      <c r="H107" s="7" t="s">
        <v>438</v>
      </c>
      <c r="I107" s="8">
        <v>110</v>
      </c>
    </row>
    <row r="108" spans="2:9" s="11" customFormat="1" ht="21.25" customHeight="1">
      <c r="B108" s="3" t="s">
        <v>199</v>
      </c>
      <c r="C108" s="4">
        <v>478206</v>
      </c>
      <c r="D108" s="6" t="s">
        <v>5</v>
      </c>
      <c r="E108" s="21">
        <v>1</v>
      </c>
      <c r="F108" s="22" t="s">
        <v>439</v>
      </c>
      <c r="G108" s="7" t="s">
        <v>440</v>
      </c>
      <c r="H108" s="7" t="s">
        <v>441</v>
      </c>
      <c r="I108" s="8">
        <v>14.95</v>
      </c>
    </row>
    <row r="109" spans="2:9" s="11" customFormat="1" ht="21.25" customHeight="1">
      <c r="B109" s="3" t="s">
        <v>199</v>
      </c>
      <c r="C109" s="4">
        <v>506329</v>
      </c>
      <c r="D109" s="6" t="s">
        <v>5</v>
      </c>
      <c r="E109" s="21">
        <v>2</v>
      </c>
      <c r="F109" s="22" t="s">
        <v>118</v>
      </c>
      <c r="G109" s="7" t="s">
        <v>442</v>
      </c>
      <c r="H109" s="7" t="s">
        <v>443</v>
      </c>
      <c r="I109" s="8">
        <v>42.9</v>
      </c>
    </row>
    <row r="110" spans="2:9" s="11" customFormat="1" ht="21.25" customHeight="1">
      <c r="B110" s="3" t="s">
        <v>199</v>
      </c>
      <c r="C110" s="4">
        <v>585430</v>
      </c>
      <c r="D110" s="6" t="s">
        <v>5</v>
      </c>
      <c r="E110" s="22">
        <v>24</v>
      </c>
      <c r="F110" s="22" t="s">
        <v>725</v>
      </c>
      <c r="G110" s="7" t="s">
        <v>444</v>
      </c>
      <c r="H110" s="7" t="s">
        <v>445</v>
      </c>
      <c r="I110" s="8">
        <v>68.16</v>
      </c>
    </row>
    <row r="111" spans="2:9" s="11" customFormat="1" ht="21.25" customHeight="1">
      <c r="B111" s="3" t="s">
        <v>199</v>
      </c>
      <c r="C111" s="4">
        <v>591424</v>
      </c>
      <c r="D111" s="6" t="s">
        <v>5</v>
      </c>
      <c r="E111" s="22">
        <v>1</v>
      </c>
      <c r="F111" s="22" t="s">
        <v>727</v>
      </c>
      <c r="G111" s="7" t="s">
        <v>446</v>
      </c>
      <c r="H111" s="7" t="s">
        <v>447</v>
      </c>
      <c r="I111" s="8">
        <v>99</v>
      </c>
    </row>
    <row r="112" spans="2:9" s="11" customFormat="1" ht="21.25" customHeight="1">
      <c r="B112" s="3" t="s">
        <v>199</v>
      </c>
      <c r="C112" s="4">
        <v>734962</v>
      </c>
      <c r="D112" s="6" t="s">
        <v>5</v>
      </c>
      <c r="E112" s="22">
        <v>2</v>
      </c>
      <c r="F112" s="22" t="s">
        <v>728</v>
      </c>
      <c r="G112" s="7" t="s">
        <v>448</v>
      </c>
      <c r="H112" s="7" t="s">
        <v>449</v>
      </c>
      <c r="I112" s="8">
        <v>34.450000000000003</v>
      </c>
    </row>
    <row r="113" spans="2:9" s="11" customFormat="1" ht="21.25" customHeight="1">
      <c r="B113" s="3" t="s">
        <v>199</v>
      </c>
      <c r="C113" s="4">
        <v>831739</v>
      </c>
      <c r="D113" s="6" t="s">
        <v>5</v>
      </c>
      <c r="E113" s="22">
        <v>1</v>
      </c>
      <c r="F113" s="22" t="s">
        <v>729</v>
      </c>
      <c r="G113" s="7" t="s">
        <v>450</v>
      </c>
      <c r="H113" s="7" t="s">
        <v>451</v>
      </c>
      <c r="I113" s="8">
        <v>16.97</v>
      </c>
    </row>
    <row r="114" spans="2:9" s="11" customFormat="1" ht="21.25" customHeight="1">
      <c r="B114" s="3" t="s">
        <v>199</v>
      </c>
      <c r="C114" s="4">
        <v>934752</v>
      </c>
      <c r="D114" s="6" t="s">
        <v>5</v>
      </c>
      <c r="E114" s="21">
        <v>2</v>
      </c>
      <c r="F114" s="22" t="s">
        <v>452</v>
      </c>
      <c r="G114" s="7" t="s">
        <v>453</v>
      </c>
      <c r="H114" s="7" t="s">
        <v>454</v>
      </c>
      <c r="I114" s="8">
        <v>50.95</v>
      </c>
    </row>
    <row r="115" spans="2:9" s="11" customFormat="1" ht="21.25" customHeight="1">
      <c r="B115" s="3" t="s">
        <v>199</v>
      </c>
      <c r="C115" s="4">
        <v>993626</v>
      </c>
      <c r="D115" s="6" t="s">
        <v>5</v>
      </c>
      <c r="E115" s="22">
        <v>2</v>
      </c>
      <c r="F115" s="22" t="s">
        <v>730</v>
      </c>
      <c r="G115" s="7" t="s">
        <v>453</v>
      </c>
      <c r="H115" s="7" t="s">
        <v>455</v>
      </c>
      <c r="I115" s="8">
        <v>33.9</v>
      </c>
    </row>
    <row r="116" spans="2:9" s="11" customFormat="1" ht="21.25" customHeight="1">
      <c r="B116" s="3" t="s">
        <v>199</v>
      </c>
      <c r="C116" s="6">
        <v>1060897</v>
      </c>
      <c r="D116" s="6" t="s">
        <v>5</v>
      </c>
      <c r="E116" s="21">
        <v>2</v>
      </c>
      <c r="F116" s="22" t="s">
        <v>426</v>
      </c>
      <c r="G116" s="7" t="s">
        <v>446</v>
      </c>
      <c r="H116" s="7" t="s">
        <v>456</v>
      </c>
      <c r="I116" s="8">
        <v>53.61</v>
      </c>
    </row>
    <row r="117" spans="2:9" s="11" customFormat="1" ht="21.25" customHeight="1">
      <c r="B117" s="3" t="s">
        <v>199</v>
      </c>
      <c r="C117" s="6">
        <v>1284704</v>
      </c>
      <c r="D117" s="6" t="s">
        <v>5</v>
      </c>
      <c r="E117" s="21">
        <v>6</v>
      </c>
      <c r="F117" s="22" t="s">
        <v>457</v>
      </c>
      <c r="G117" s="7" t="s">
        <v>458</v>
      </c>
      <c r="H117" s="7" t="s">
        <v>459</v>
      </c>
      <c r="I117" s="8">
        <v>34.9</v>
      </c>
    </row>
    <row r="118" spans="2:9" s="11" customFormat="1" ht="21.25" customHeight="1">
      <c r="B118" s="3" t="s">
        <v>199</v>
      </c>
      <c r="C118" s="6">
        <v>1484567</v>
      </c>
      <c r="D118" s="6" t="s">
        <v>5</v>
      </c>
      <c r="E118" s="22">
        <v>1</v>
      </c>
      <c r="F118" s="22" t="s">
        <v>731</v>
      </c>
      <c r="G118" s="7" t="s">
        <v>213</v>
      </c>
      <c r="H118" s="7" t="s">
        <v>460</v>
      </c>
      <c r="I118" s="8">
        <v>22</v>
      </c>
    </row>
    <row r="119" spans="2:9" s="11" customFormat="1" ht="21.25" customHeight="1">
      <c r="B119" s="3" t="s">
        <v>199</v>
      </c>
      <c r="C119" s="6">
        <v>1522178</v>
      </c>
      <c r="D119" s="6" t="s">
        <v>5</v>
      </c>
      <c r="E119" s="22">
        <v>3</v>
      </c>
      <c r="F119" s="22" t="s">
        <v>732</v>
      </c>
      <c r="G119" s="7" t="s">
        <v>461</v>
      </c>
      <c r="H119" s="7" t="s">
        <v>462</v>
      </c>
      <c r="I119" s="8">
        <v>16.899999999999999</v>
      </c>
    </row>
    <row r="120" spans="2:9" s="11" customFormat="1" ht="21.25" customHeight="1">
      <c r="B120" s="3" t="s">
        <v>199</v>
      </c>
      <c r="C120" s="6">
        <v>2054227</v>
      </c>
      <c r="D120" s="6" t="s">
        <v>5</v>
      </c>
      <c r="E120" s="22">
        <v>5</v>
      </c>
      <c r="F120" s="22" t="s">
        <v>733</v>
      </c>
      <c r="G120" s="7" t="s">
        <v>463</v>
      </c>
      <c r="H120" s="7" t="s">
        <v>464</v>
      </c>
      <c r="I120" s="8">
        <v>28.76</v>
      </c>
    </row>
    <row r="121" spans="2:9" s="11" customFormat="1" ht="21.25" customHeight="1">
      <c r="B121" s="3" t="s">
        <v>199</v>
      </c>
      <c r="C121" s="6">
        <v>2054266</v>
      </c>
      <c r="D121" s="6" t="s">
        <v>5</v>
      </c>
      <c r="E121" s="22">
        <v>5</v>
      </c>
      <c r="F121" s="22" t="s">
        <v>734</v>
      </c>
      <c r="G121" s="7" t="s">
        <v>463</v>
      </c>
      <c r="H121" s="7" t="s">
        <v>465</v>
      </c>
      <c r="I121" s="8">
        <v>26.5</v>
      </c>
    </row>
    <row r="122" spans="2:9" s="11" customFormat="1" ht="21.25" customHeight="1">
      <c r="B122" s="3" t="s">
        <v>199</v>
      </c>
      <c r="C122" s="6">
        <v>2234300</v>
      </c>
      <c r="D122" s="6" t="s">
        <v>5</v>
      </c>
      <c r="E122" s="22">
        <v>12</v>
      </c>
      <c r="F122" s="22" t="s">
        <v>735</v>
      </c>
      <c r="G122" s="7" t="s">
        <v>466</v>
      </c>
      <c r="H122" s="7" t="s">
        <v>467</v>
      </c>
      <c r="I122" s="8">
        <v>30.5</v>
      </c>
    </row>
    <row r="123" spans="2:9" s="11" customFormat="1" ht="21.25" customHeight="1">
      <c r="B123" s="3" t="s">
        <v>199</v>
      </c>
      <c r="C123" s="6">
        <v>2328995</v>
      </c>
      <c r="D123" s="6" t="s">
        <v>5</v>
      </c>
      <c r="E123" s="22">
        <v>4</v>
      </c>
      <c r="F123" s="22" t="s">
        <v>736</v>
      </c>
      <c r="G123" s="7" t="s">
        <v>468</v>
      </c>
      <c r="H123" s="7" t="s">
        <v>469</v>
      </c>
      <c r="I123" s="8">
        <v>65.95</v>
      </c>
    </row>
    <row r="124" spans="2:9" s="11" customFormat="1" ht="21.25" customHeight="1">
      <c r="B124" s="3" t="s">
        <v>199</v>
      </c>
      <c r="C124" s="6">
        <v>2365102</v>
      </c>
      <c r="D124" s="6" t="s">
        <v>5</v>
      </c>
      <c r="E124" s="22">
        <v>3</v>
      </c>
      <c r="F124" s="22" t="s">
        <v>737</v>
      </c>
      <c r="G124" s="7" t="s">
        <v>470</v>
      </c>
      <c r="H124" s="7" t="s">
        <v>471</v>
      </c>
      <c r="I124" s="8">
        <v>14.95</v>
      </c>
    </row>
    <row r="125" spans="2:9" s="11" customFormat="1" ht="21.25" customHeight="1">
      <c r="B125" s="3" t="s">
        <v>199</v>
      </c>
      <c r="C125" s="6">
        <v>2451417</v>
      </c>
      <c r="D125" s="6" t="s">
        <v>5</v>
      </c>
      <c r="E125" s="22">
        <v>12</v>
      </c>
      <c r="F125" s="22" t="s">
        <v>738</v>
      </c>
      <c r="G125" s="7" t="s">
        <v>472</v>
      </c>
      <c r="H125" s="7" t="s">
        <v>473</v>
      </c>
      <c r="I125" s="8">
        <v>55.9</v>
      </c>
    </row>
    <row r="126" spans="2:9" s="11" customFormat="1" ht="21.25" customHeight="1">
      <c r="B126" s="3" t="s">
        <v>199</v>
      </c>
      <c r="C126" s="6">
        <v>2504991</v>
      </c>
      <c r="D126" s="6" t="s">
        <v>5</v>
      </c>
      <c r="E126" s="21">
        <v>1</v>
      </c>
      <c r="F126" s="22" t="s">
        <v>474</v>
      </c>
      <c r="G126" s="7" t="s">
        <v>475</v>
      </c>
      <c r="H126" s="7" t="s">
        <v>476</v>
      </c>
      <c r="I126" s="8">
        <v>47.99</v>
      </c>
    </row>
    <row r="127" spans="2:9" s="11" customFormat="1" ht="21.25" customHeight="1">
      <c r="B127" s="3" t="s">
        <v>199</v>
      </c>
      <c r="C127" s="6">
        <v>2514016</v>
      </c>
      <c r="D127" s="6" t="s">
        <v>5</v>
      </c>
      <c r="E127" s="22">
        <v>24</v>
      </c>
      <c r="F127" s="22" t="s">
        <v>739</v>
      </c>
      <c r="G127" s="7" t="s">
        <v>477</v>
      </c>
      <c r="H127" s="7" t="s">
        <v>478</v>
      </c>
      <c r="I127" s="8">
        <v>23.6</v>
      </c>
    </row>
    <row r="128" spans="2:9" s="11" customFormat="1" ht="21.25" customHeight="1">
      <c r="B128" s="3" t="s">
        <v>199</v>
      </c>
      <c r="C128" s="6">
        <v>2556696</v>
      </c>
      <c r="D128" s="6" t="s">
        <v>5</v>
      </c>
      <c r="E128" s="22">
        <v>1</v>
      </c>
      <c r="F128" s="22" t="s">
        <v>726</v>
      </c>
      <c r="G128" s="7" t="s">
        <v>479</v>
      </c>
      <c r="H128" s="7" t="s">
        <v>480</v>
      </c>
      <c r="I128" s="8">
        <v>24</v>
      </c>
    </row>
    <row r="129" spans="2:9" s="11" customFormat="1" ht="21.25" customHeight="1">
      <c r="B129" s="3" t="s">
        <v>199</v>
      </c>
      <c r="C129" s="6">
        <v>2559086</v>
      </c>
      <c r="D129" s="6" t="s">
        <v>5</v>
      </c>
      <c r="E129" s="21">
        <v>10</v>
      </c>
      <c r="F129" s="22" t="s">
        <v>202</v>
      </c>
      <c r="G129" s="7" t="s">
        <v>481</v>
      </c>
      <c r="H129" s="7" t="s">
        <v>482</v>
      </c>
      <c r="I129" s="8">
        <v>6.95</v>
      </c>
    </row>
    <row r="130" spans="2:9" s="11" customFormat="1" ht="21.25" customHeight="1">
      <c r="B130" s="3" t="s">
        <v>199</v>
      </c>
      <c r="C130" s="6">
        <v>2611473</v>
      </c>
      <c r="D130" s="6" t="s">
        <v>5</v>
      </c>
      <c r="E130" s="21">
        <v>200</v>
      </c>
      <c r="F130" s="22" t="s">
        <v>483</v>
      </c>
      <c r="G130" s="7" t="s">
        <v>484</v>
      </c>
      <c r="H130" s="7" t="s">
        <v>485</v>
      </c>
      <c r="I130" s="8">
        <v>18.899999999999999</v>
      </c>
    </row>
    <row r="131" spans="2:9" s="11" customFormat="1" ht="21.25" customHeight="1">
      <c r="B131" s="3" t="s">
        <v>199</v>
      </c>
      <c r="C131" s="6">
        <v>2732220</v>
      </c>
      <c r="D131" s="6" t="s">
        <v>5</v>
      </c>
      <c r="E131" s="22">
        <v>1</v>
      </c>
      <c r="F131" s="22" t="s">
        <v>726</v>
      </c>
      <c r="G131" s="7" t="s">
        <v>486</v>
      </c>
      <c r="H131" s="7" t="s">
        <v>487</v>
      </c>
      <c r="I131" s="8">
        <v>25.5</v>
      </c>
    </row>
    <row r="132" spans="2:9" s="11" customFormat="1" ht="21.25" customHeight="1">
      <c r="B132" s="3" t="s">
        <v>199</v>
      </c>
      <c r="C132" s="6">
        <v>2734556</v>
      </c>
      <c r="D132" s="6" t="s">
        <v>5</v>
      </c>
      <c r="E132" s="21">
        <v>1</v>
      </c>
      <c r="F132" s="22" t="s">
        <v>32</v>
      </c>
      <c r="G132" s="7" t="s">
        <v>486</v>
      </c>
      <c r="H132" s="7" t="s">
        <v>488</v>
      </c>
      <c r="I132" s="8">
        <v>26.9</v>
      </c>
    </row>
    <row r="133" spans="2:9" s="11" customFormat="1" ht="21.25" customHeight="1">
      <c r="B133" s="3" t="s">
        <v>199</v>
      </c>
      <c r="C133" s="6">
        <v>2766137</v>
      </c>
      <c r="D133" s="6" t="s">
        <v>5</v>
      </c>
      <c r="E133" s="22">
        <v>6</v>
      </c>
      <c r="F133" s="22" t="s">
        <v>740</v>
      </c>
      <c r="G133" s="7" t="s">
        <v>448</v>
      </c>
      <c r="H133" s="7" t="s">
        <v>489</v>
      </c>
      <c r="I133" s="8">
        <v>42</v>
      </c>
    </row>
    <row r="134" spans="2:9" s="11" customFormat="1" ht="21.25" customHeight="1">
      <c r="B134" s="3" t="s">
        <v>199</v>
      </c>
      <c r="C134" s="6">
        <v>2856963</v>
      </c>
      <c r="D134" s="6" t="s">
        <v>5</v>
      </c>
      <c r="E134" s="21">
        <v>500</v>
      </c>
      <c r="F134" s="22" t="s">
        <v>490</v>
      </c>
      <c r="G134" s="7" t="s">
        <v>484</v>
      </c>
      <c r="H134" s="7" t="s">
        <v>491</v>
      </c>
      <c r="I134" s="8">
        <v>22.9</v>
      </c>
    </row>
    <row r="135" spans="2:9" s="11" customFormat="1" ht="21.25" customHeight="1">
      <c r="B135" s="3" t="s">
        <v>199</v>
      </c>
      <c r="C135" s="6">
        <v>2886141</v>
      </c>
      <c r="D135" s="6" t="s">
        <v>5</v>
      </c>
      <c r="E135" s="22" t="s">
        <v>741</v>
      </c>
      <c r="F135" s="22">
        <v>250</v>
      </c>
      <c r="G135" s="7" t="s">
        <v>475</v>
      </c>
      <c r="H135" s="7" t="s">
        <v>492</v>
      </c>
      <c r="I135" s="8">
        <v>36.9</v>
      </c>
    </row>
    <row r="136" spans="2:9" s="11" customFormat="1" ht="21.25" customHeight="1">
      <c r="B136" s="3" t="s">
        <v>199</v>
      </c>
      <c r="C136" s="6">
        <v>2915320</v>
      </c>
      <c r="D136" s="6" t="s">
        <v>5</v>
      </c>
      <c r="E136" s="21">
        <v>500</v>
      </c>
      <c r="F136" s="22" t="s">
        <v>493</v>
      </c>
      <c r="G136" s="7" t="s">
        <v>466</v>
      </c>
      <c r="H136" s="7" t="s">
        <v>494</v>
      </c>
      <c r="I136" s="8">
        <v>16.690000000000001</v>
      </c>
    </row>
    <row r="137" spans="2:9" s="11" customFormat="1" ht="21.25" customHeight="1">
      <c r="B137" s="3" t="s">
        <v>199</v>
      </c>
      <c r="C137" s="6">
        <v>2921708</v>
      </c>
      <c r="D137" s="6" t="s">
        <v>5</v>
      </c>
      <c r="E137" s="22" t="s">
        <v>743</v>
      </c>
      <c r="F137" s="22" t="s">
        <v>742</v>
      </c>
      <c r="G137" s="7" t="s">
        <v>466</v>
      </c>
      <c r="H137" s="7" t="s">
        <v>495</v>
      </c>
      <c r="I137" s="8">
        <v>40.950000000000003</v>
      </c>
    </row>
    <row r="138" spans="2:9" s="11" customFormat="1" ht="21.25" customHeight="1">
      <c r="B138" s="3" t="s">
        <v>199</v>
      </c>
      <c r="C138" s="6">
        <v>2932085</v>
      </c>
      <c r="D138" s="6" t="s">
        <v>5</v>
      </c>
      <c r="E138" s="22">
        <v>12</v>
      </c>
      <c r="F138" s="22" t="s">
        <v>735</v>
      </c>
      <c r="G138" s="7" t="s">
        <v>466</v>
      </c>
      <c r="H138" s="7" t="s">
        <v>496</v>
      </c>
      <c r="I138" s="8">
        <v>39.950000000000003</v>
      </c>
    </row>
    <row r="139" spans="2:9" s="11" customFormat="1" ht="21.25" customHeight="1">
      <c r="B139" s="3" t="s">
        <v>199</v>
      </c>
      <c r="C139" s="6">
        <v>3077973</v>
      </c>
      <c r="D139" s="6" t="s">
        <v>5</v>
      </c>
      <c r="E139" s="22">
        <v>2</v>
      </c>
      <c r="F139" s="22" t="s">
        <v>744</v>
      </c>
      <c r="G139" s="7" t="s">
        <v>497</v>
      </c>
      <c r="H139" s="7" t="s">
        <v>498</v>
      </c>
      <c r="I139" s="8">
        <v>29.9</v>
      </c>
    </row>
    <row r="140" spans="2:9" s="11" customFormat="1" ht="21.25" customHeight="1">
      <c r="B140" s="3" t="s">
        <v>199</v>
      </c>
      <c r="C140" s="6">
        <v>3164227</v>
      </c>
      <c r="D140" s="6" t="s">
        <v>5</v>
      </c>
      <c r="E140" s="21">
        <v>1</v>
      </c>
      <c r="F140" s="22" t="s">
        <v>499</v>
      </c>
      <c r="G140" s="7" t="s">
        <v>500</v>
      </c>
      <c r="H140" s="7" t="s">
        <v>501</v>
      </c>
      <c r="I140" s="8">
        <v>32.9</v>
      </c>
    </row>
    <row r="141" spans="2:9" s="11" customFormat="1" ht="21.25" customHeight="1">
      <c r="B141" s="3" t="s">
        <v>199</v>
      </c>
      <c r="C141" s="6">
        <v>3164235</v>
      </c>
      <c r="D141" s="6" t="s">
        <v>5</v>
      </c>
      <c r="E141" s="21">
        <v>1</v>
      </c>
      <c r="F141" s="22" t="s">
        <v>499</v>
      </c>
      <c r="G141" s="7" t="s">
        <v>500</v>
      </c>
      <c r="H141" s="7" t="s">
        <v>502</v>
      </c>
      <c r="I141" s="8">
        <v>32.9</v>
      </c>
    </row>
    <row r="142" spans="2:9" s="11" customFormat="1" ht="21.25" customHeight="1">
      <c r="B142" s="3" t="s">
        <v>199</v>
      </c>
      <c r="C142" s="6">
        <v>3281904</v>
      </c>
      <c r="D142" s="6" t="s">
        <v>5</v>
      </c>
      <c r="E142" s="22">
        <v>1</v>
      </c>
      <c r="F142" s="22" t="s">
        <v>745</v>
      </c>
      <c r="G142" s="7" t="s">
        <v>427</v>
      </c>
      <c r="H142" s="7" t="s">
        <v>503</v>
      </c>
      <c r="I142" s="8">
        <v>23.51</v>
      </c>
    </row>
    <row r="143" spans="2:9" s="11" customFormat="1" ht="21.25" customHeight="1">
      <c r="B143" s="3" t="s">
        <v>199</v>
      </c>
      <c r="C143" s="6">
        <v>3316866</v>
      </c>
      <c r="D143" s="6" t="s">
        <v>5</v>
      </c>
      <c r="E143" s="22">
        <v>2</v>
      </c>
      <c r="F143" s="22" t="s">
        <v>746</v>
      </c>
      <c r="G143" s="7" t="s">
        <v>504</v>
      </c>
      <c r="H143" s="7" t="s">
        <v>505</v>
      </c>
      <c r="I143" s="8">
        <v>33</v>
      </c>
    </row>
    <row r="144" spans="2:9" s="11" customFormat="1" ht="21.25" customHeight="1">
      <c r="B144" s="3" t="s">
        <v>199</v>
      </c>
      <c r="C144" s="6">
        <v>3383049</v>
      </c>
      <c r="D144" s="6" t="s">
        <v>5</v>
      </c>
      <c r="E144" s="21">
        <v>5</v>
      </c>
      <c r="F144" s="22" t="s">
        <v>202</v>
      </c>
      <c r="G144" s="7" t="s">
        <v>218</v>
      </c>
      <c r="H144" s="7" t="s">
        <v>506</v>
      </c>
      <c r="I144" s="8">
        <v>99.9</v>
      </c>
    </row>
    <row r="145" spans="2:9" s="11" customFormat="1" ht="21.25" customHeight="1">
      <c r="B145" s="3" t="s">
        <v>199</v>
      </c>
      <c r="C145" s="6">
        <v>3529946</v>
      </c>
      <c r="D145" s="6" t="s">
        <v>5</v>
      </c>
      <c r="E145" s="21">
        <v>5</v>
      </c>
      <c r="F145" s="22" t="s">
        <v>507</v>
      </c>
      <c r="G145" s="7" t="s">
        <v>213</v>
      </c>
      <c r="H145" s="7" t="s">
        <v>508</v>
      </c>
      <c r="I145" s="8">
        <v>33.25</v>
      </c>
    </row>
    <row r="146" spans="2:9" s="11" customFormat="1" ht="21.25" customHeight="1">
      <c r="B146" s="3" t="s">
        <v>199</v>
      </c>
      <c r="C146" s="6">
        <v>3533520</v>
      </c>
      <c r="D146" s="6" t="s">
        <v>5</v>
      </c>
      <c r="E146" s="22">
        <v>1</v>
      </c>
      <c r="F146" s="22" t="s">
        <v>747</v>
      </c>
      <c r="G146" s="7" t="s">
        <v>360</v>
      </c>
      <c r="H146" s="7" t="s">
        <v>509</v>
      </c>
      <c r="I146" s="8">
        <v>16.899999999999999</v>
      </c>
    </row>
    <row r="147" spans="2:9" s="11" customFormat="1" ht="21.25" customHeight="1">
      <c r="B147" s="3" t="s">
        <v>199</v>
      </c>
      <c r="C147" s="6">
        <v>3533553</v>
      </c>
      <c r="D147" s="6" t="s">
        <v>5</v>
      </c>
      <c r="E147" s="22">
        <v>1</v>
      </c>
      <c r="F147" s="22" t="s">
        <v>748</v>
      </c>
      <c r="G147" s="7" t="s">
        <v>360</v>
      </c>
      <c r="H147" s="7" t="s">
        <v>510</v>
      </c>
      <c r="I147" s="8">
        <v>25.9</v>
      </c>
    </row>
    <row r="148" spans="2:9" s="11" customFormat="1" ht="21.25" customHeight="1">
      <c r="B148" s="3" t="s">
        <v>199</v>
      </c>
      <c r="C148" s="6">
        <v>3533629</v>
      </c>
      <c r="D148" s="6" t="s">
        <v>5</v>
      </c>
      <c r="E148" s="22">
        <v>1</v>
      </c>
      <c r="F148" s="22" t="s">
        <v>748</v>
      </c>
      <c r="G148" s="7" t="s">
        <v>360</v>
      </c>
      <c r="H148" s="7" t="s">
        <v>511</v>
      </c>
      <c r="I148" s="8">
        <v>25.9</v>
      </c>
    </row>
    <row r="149" spans="2:9" s="11" customFormat="1" ht="21.25" customHeight="1">
      <c r="B149" s="3" t="s">
        <v>199</v>
      </c>
      <c r="C149" s="6">
        <v>3676576</v>
      </c>
      <c r="D149" s="6" t="s">
        <v>5</v>
      </c>
      <c r="E149" s="22">
        <v>2</v>
      </c>
      <c r="F149" s="22" t="s">
        <v>749</v>
      </c>
      <c r="G149" s="7" t="s">
        <v>446</v>
      </c>
      <c r="H149" s="7" t="s">
        <v>513</v>
      </c>
      <c r="I149" s="8">
        <v>43</v>
      </c>
    </row>
    <row r="150" spans="2:9" s="11" customFormat="1" ht="21.25" customHeight="1">
      <c r="B150" s="3" t="s">
        <v>199</v>
      </c>
      <c r="C150" s="6">
        <v>3765443</v>
      </c>
      <c r="D150" s="6" t="s">
        <v>5</v>
      </c>
      <c r="E150" s="22">
        <v>2</v>
      </c>
      <c r="F150" s="22" t="s">
        <v>759</v>
      </c>
      <c r="G150" s="7" t="s">
        <v>514</v>
      </c>
      <c r="H150" s="7" t="s">
        <v>515</v>
      </c>
      <c r="I150" s="8">
        <v>29.9</v>
      </c>
    </row>
    <row r="151" spans="2:9" s="11" customFormat="1" ht="21.25" customHeight="1">
      <c r="B151" s="3" t="s">
        <v>199</v>
      </c>
      <c r="C151" s="6">
        <v>3766961</v>
      </c>
      <c r="D151" s="6" t="s">
        <v>5</v>
      </c>
      <c r="E151" s="22">
        <v>1</v>
      </c>
      <c r="F151" s="22" t="s">
        <v>760</v>
      </c>
      <c r="G151" s="7" t="s">
        <v>516</v>
      </c>
      <c r="H151" s="7" t="s">
        <v>517</v>
      </c>
      <c r="I151" s="8">
        <v>19</v>
      </c>
    </row>
    <row r="152" spans="2:9" s="11" customFormat="1" ht="21.25" customHeight="1">
      <c r="B152" s="3" t="s">
        <v>199</v>
      </c>
      <c r="C152" s="6">
        <v>3880939</v>
      </c>
      <c r="D152" s="6" t="s">
        <v>5</v>
      </c>
      <c r="E152" s="22">
        <v>200</v>
      </c>
      <c r="F152" s="22" t="s">
        <v>761</v>
      </c>
      <c r="G152" s="7" t="s">
        <v>218</v>
      </c>
      <c r="H152" s="7" t="s">
        <v>518</v>
      </c>
      <c r="I152" s="8">
        <v>26.9</v>
      </c>
    </row>
    <row r="153" spans="2:9" s="11" customFormat="1" ht="21.25" customHeight="1">
      <c r="B153" s="3" t="s">
        <v>199</v>
      </c>
      <c r="C153" s="6">
        <v>3902400</v>
      </c>
      <c r="D153" s="6" t="s">
        <v>5</v>
      </c>
      <c r="E153" s="22">
        <v>2</v>
      </c>
      <c r="F153" s="22" t="s">
        <v>750</v>
      </c>
      <c r="G153" s="7" t="s">
        <v>519</v>
      </c>
      <c r="H153" s="7" t="s">
        <v>520</v>
      </c>
      <c r="I153" s="8">
        <v>39.950000000000003</v>
      </c>
    </row>
    <row r="154" spans="2:9" s="11" customFormat="1" ht="21.25" customHeight="1">
      <c r="B154" s="3" t="s">
        <v>199</v>
      </c>
      <c r="C154" s="6">
        <v>3921697</v>
      </c>
      <c r="D154" s="6" t="s">
        <v>5</v>
      </c>
      <c r="E154" s="22">
        <v>8</v>
      </c>
      <c r="F154" s="22" t="s">
        <v>762</v>
      </c>
      <c r="G154" s="7" t="s">
        <v>446</v>
      </c>
      <c r="H154" s="7" t="s">
        <v>521</v>
      </c>
      <c r="I154" s="8">
        <v>34.9</v>
      </c>
    </row>
    <row r="155" spans="2:9" s="11" customFormat="1" ht="21.25" customHeight="1">
      <c r="B155" s="3" t="s">
        <v>199</v>
      </c>
      <c r="C155" s="6">
        <v>3944590</v>
      </c>
      <c r="D155" s="6" t="s">
        <v>5</v>
      </c>
      <c r="E155" s="22">
        <v>1</v>
      </c>
      <c r="F155" s="22" t="s">
        <v>729</v>
      </c>
      <c r="G155" s="7" t="s">
        <v>522</v>
      </c>
      <c r="H155" s="7" t="s">
        <v>523</v>
      </c>
      <c r="I155" s="8">
        <v>14.9</v>
      </c>
    </row>
    <row r="156" spans="2:9" s="11" customFormat="1" ht="21.25" customHeight="1">
      <c r="B156" s="3" t="s">
        <v>199</v>
      </c>
      <c r="C156" s="6">
        <v>4396964</v>
      </c>
      <c r="D156" s="6" t="s">
        <v>5</v>
      </c>
      <c r="E156" s="22">
        <v>1</v>
      </c>
      <c r="F156" s="22" t="s">
        <v>729</v>
      </c>
      <c r="G156" s="7" t="s">
        <v>524</v>
      </c>
      <c r="H156" s="7" t="s">
        <v>525</v>
      </c>
      <c r="I156" s="8">
        <v>47.49</v>
      </c>
    </row>
    <row r="157" spans="2:9" s="11" customFormat="1" ht="21.25" customHeight="1">
      <c r="B157" s="3" t="s">
        <v>199</v>
      </c>
      <c r="C157" s="6">
        <v>4417798</v>
      </c>
      <c r="D157" s="6" t="s">
        <v>5</v>
      </c>
      <c r="E157" s="21">
        <v>6</v>
      </c>
      <c r="F157" s="22" t="s">
        <v>526</v>
      </c>
      <c r="G157" s="7" t="s">
        <v>527</v>
      </c>
      <c r="H157" s="7" t="s">
        <v>528</v>
      </c>
      <c r="I157" s="8">
        <v>26.9</v>
      </c>
    </row>
    <row r="158" spans="2:9" s="11" customFormat="1" ht="21.25" customHeight="1">
      <c r="B158" s="3" t="s">
        <v>199</v>
      </c>
      <c r="C158" s="6">
        <v>4456008</v>
      </c>
      <c r="D158" s="6" t="s">
        <v>5</v>
      </c>
      <c r="E158" s="22">
        <v>1</v>
      </c>
      <c r="F158" s="22" t="s">
        <v>751</v>
      </c>
      <c r="G158" s="7" t="s">
        <v>529</v>
      </c>
      <c r="H158" s="7" t="s">
        <v>530</v>
      </c>
      <c r="I158" s="8">
        <v>27.99</v>
      </c>
    </row>
    <row r="159" spans="2:9" s="11" customFormat="1" ht="21.25" customHeight="1">
      <c r="B159" s="3" t="s">
        <v>199</v>
      </c>
      <c r="C159" s="6">
        <v>4475137</v>
      </c>
      <c r="D159" s="6" t="s">
        <v>5</v>
      </c>
      <c r="E159" s="22" t="s">
        <v>531</v>
      </c>
      <c r="F159" s="22" t="s">
        <v>763</v>
      </c>
      <c r="G159" s="7" t="s">
        <v>532</v>
      </c>
      <c r="H159" s="7" t="s">
        <v>533</v>
      </c>
      <c r="I159" s="8">
        <v>32</v>
      </c>
    </row>
    <row r="160" spans="2:9" s="11" customFormat="1" ht="21.25" customHeight="1">
      <c r="B160" s="3" t="s">
        <v>199</v>
      </c>
      <c r="C160" s="6">
        <v>4637864</v>
      </c>
      <c r="D160" s="6" t="s">
        <v>5</v>
      </c>
      <c r="E160" s="22" t="s">
        <v>534</v>
      </c>
      <c r="F160" s="22" t="s">
        <v>764</v>
      </c>
      <c r="G160" s="7" t="s">
        <v>535</v>
      </c>
      <c r="H160" s="7" t="s">
        <v>536</v>
      </c>
      <c r="I160" s="8">
        <v>3.95</v>
      </c>
    </row>
    <row r="161" spans="2:9" s="11" customFormat="1" ht="21.25" customHeight="1">
      <c r="B161" s="3" t="s">
        <v>199</v>
      </c>
      <c r="C161" s="6">
        <v>4654119</v>
      </c>
      <c r="D161" s="6" t="s">
        <v>5</v>
      </c>
      <c r="E161" s="22" t="s">
        <v>512</v>
      </c>
      <c r="F161" s="22" t="s">
        <v>749</v>
      </c>
      <c r="G161" s="7" t="s">
        <v>537</v>
      </c>
      <c r="H161" s="7" t="s">
        <v>538</v>
      </c>
      <c r="I161" s="8">
        <v>35.9</v>
      </c>
    </row>
    <row r="162" spans="2:9" s="11" customFormat="1" ht="21.25" customHeight="1">
      <c r="B162" s="3" t="s">
        <v>199</v>
      </c>
      <c r="C162" s="6">
        <v>4674584</v>
      </c>
      <c r="D162" s="6" t="s">
        <v>5</v>
      </c>
      <c r="E162" s="22">
        <v>6</v>
      </c>
      <c r="F162" s="22" t="s">
        <v>765</v>
      </c>
      <c r="G162" s="7" t="s">
        <v>427</v>
      </c>
      <c r="H162" s="7" t="s">
        <v>539</v>
      </c>
      <c r="I162" s="8">
        <v>43.9</v>
      </c>
    </row>
    <row r="163" spans="2:9" s="11" customFormat="1" ht="21.25" customHeight="1">
      <c r="B163" s="3" t="s">
        <v>199</v>
      </c>
      <c r="C163" s="6">
        <v>4779348</v>
      </c>
      <c r="D163" s="6" t="s">
        <v>5</v>
      </c>
      <c r="E163" s="21">
        <v>4</v>
      </c>
      <c r="F163" s="22" t="s">
        <v>452</v>
      </c>
      <c r="G163" s="7" t="s">
        <v>540</v>
      </c>
      <c r="H163" s="7" t="s">
        <v>541</v>
      </c>
      <c r="I163" s="8">
        <v>12.9</v>
      </c>
    </row>
    <row r="164" spans="2:9" s="11" customFormat="1" ht="21.25" customHeight="1">
      <c r="B164" s="3" t="s">
        <v>199</v>
      </c>
      <c r="C164" s="6">
        <v>4862231</v>
      </c>
      <c r="D164" s="6" t="s">
        <v>5</v>
      </c>
      <c r="E164" s="22">
        <v>2</v>
      </c>
      <c r="F164" s="22" t="s">
        <v>766</v>
      </c>
      <c r="G164" s="7" t="s">
        <v>213</v>
      </c>
      <c r="H164" s="7" t="s">
        <v>542</v>
      </c>
      <c r="I164" s="8">
        <v>19.95</v>
      </c>
    </row>
    <row r="165" spans="2:9" s="11" customFormat="1" ht="21.25" customHeight="1">
      <c r="B165" s="3" t="s">
        <v>199</v>
      </c>
      <c r="C165" s="6">
        <v>4906463</v>
      </c>
      <c r="D165" s="6" t="s">
        <v>5</v>
      </c>
      <c r="E165" s="22">
        <v>1</v>
      </c>
      <c r="F165" s="22" t="s">
        <v>778</v>
      </c>
      <c r="G165" s="7" t="s">
        <v>543</v>
      </c>
      <c r="H165" s="7" t="s">
        <v>544</v>
      </c>
      <c r="I165" s="8">
        <v>22.18</v>
      </c>
    </row>
    <row r="166" spans="2:9" s="11" customFormat="1" ht="21.25" customHeight="1">
      <c r="B166" s="3" t="s">
        <v>199</v>
      </c>
      <c r="C166" s="6">
        <v>5188390</v>
      </c>
      <c r="D166" s="6" t="s">
        <v>5</v>
      </c>
      <c r="E166" s="21">
        <v>1</v>
      </c>
      <c r="F166" s="22" t="s">
        <v>545</v>
      </c>
      <c r="G166" s="7" t="s">
        <v>546</v>
      </c>
      <c r="H166" s="7" t="s">
        <v>547</v>
      </c>
      <c r="I166" s="8">
        <v>68.7</v>
      </c>
    </row>
    <row r="167" spans="2:9" s="11" customFormat="1" ht="21.25" customHeight="1">
      <c r="B167" s="3" t="s">
        <v>199</v>
      </c>
      <c r="C167" s="6">
        <v>5317078</v>
      </c>
      <c r="D167" s="6" t="s">
        <v>5</v>
      </c>
      <c r="E167" s="22">
        <v>4</v>
      </c>
      <c r="F167" s="22" t="s">
        <v>767</v>
      </c>
      <c r="G167" s="7" t="s">
        <v>453</v>
      </c>
      <c r="H167" s="7" t="s">
        <v>548</v>
      </c>
      <c r="I167" s="8">
        <v>32.9</v>
      </c>
    </row>
    <row r="168" spans="2:9" s="11" customFormat="1" ht="21.25" customHeight="1">
      <c r="B168" s="3" t="s">
        <v>199</v>
      </c>
      <c r="C168" s="6">
        <v>5327083</v>
      </c>
      <c r="D168" s="6" t="s">
        <v>5</v>
      </c>
      <c r="E168" s="22">
        <v>1</v>
      </c>
      <c r="F168" s="22" t="s">
        <v>752</v>
      </c>
      <c r="G168" s="7" t="s">
        <v>549</v>
      </c>
      <c r="H168" s="7" t="s">
        <v>550</v>
      </c>
      <c r="I168" s="8">
        <v>34</v>
      </c>
    </row>
    <row r="169" spans="2:9" s="11" customFormat="1" ht="21.25" customHeight="1">
      <c r="B169" s="3" t="s">
        <v>199</v>
      </c>
      <c r="C169" s="6">
        <v>5345323</v>
      </c>
      <c r="D169" s="6" t="s">
        <v>5</v>
      </c>
      <c r="E169" s="22">
        <v>2</v>
      </c>
      <c r="F169" s="22" t="s">
        <v>753</v>
      </c>
      <c r="G169" s="7" t="s">
        <v>213</v>
      </c>
      <c r="H169" s="7" t="s">
        <v>551</v>
      </c>
      <c r="I169" s="8">
        <v>46.9</v>
      </c>
    </row>
    <row r="170" spans="2:9" s="11" customFormat="1" ht="21.25" customHeight="1">
      <c r="B170" s="3" t="s">
        <v>199</v>
      </c>
      <c r="C170" s="6">
        <v>5352127</v>
      </c>
      <c r="D170" s="6" t="s">
        <v>5</v>
      </c>
      <c r="E170" s="21">
        <v>2</v>
      </c>
      <c r="F170" s="22" t="s">
        <v>552</v>
      </c>
      <c r="G170" s="7" t="s">
        <v>213</v>
      </c>
      <c r="H170" s="7" t="s">
        <v>553</v>
      </c>
      <c r="I170" s="8">
        <v>49.9</v>
      </c>
    </row>
    <row r="171" spans="2:9" s="11" customFormat="1" ht="21.25" customHeight="1">
      <c r="B171" s="3" t="s">
        <v>199</v>
      </c>
      <c r="C171" s="6">
        <v>5398997</v>
      </c>
      <c r="D171" s="6" t="s">
        <v>5</v>
      </c>
      <c r="E171" s="22">
        <v>3</v>
      </c>
      <c r="F171" s="22" t="s">
        <v>768</v>
      </c>
      <c r="G171" s="7" t="s">
        <v>554</v>
      </c>
      <c r="H171" s="7" t="s">
        <v>555</v>
      </c>
      <c r="I171" s="8">
        <v>43</v>
      </c>
    </row>
    <row r="172" spans="2:9" s="11" customFormat="1" ht="21.25" customHeight="1">
      <c r="B172" s="3" t="s">
        <v>199</v>
      </c>
      <c r="C172" s="6">
        <v>5412295</v>
      </c>
      <c r="D172" s="6" t="s">
        <v>5</v>
      </c>
      <c r="E172" s="21">
        <v>2</v>
      </c>
      <c r="F172" s="22" t="s">
        <v>56</v>
      </c>
      <c r="G172" s="7" t="s">
        <v>239</v>
      </c>
      <c r="H172" s="7" t="s">
        <v>556</v>
      </c>
      <c r="I172" s="8">
        <v>87.9</v>
      </c>
    </row>
    <row r="173" spans="2:9" s="11" customFormat="1" ht="21.25" customHeight="1">
      <c r="B173" s="3" t="s">
        <v>199</v>
      </c>
      <c r="C173" s="6">
        <v>5447631</v>
      </c>
      <c r="D173" s="6" t="s">
        <v>5</v>
      </c>
      <c r="E173" s="22">
        <v>200</v>
      </c>
      <c r="F173" s="22" t="s">
        <v>769</v>
      </c>
      <c r="G173" s="7" t="s">
        <v>557</v>
      </c>
      <c r="H173" s="7" t="s">
        <v>558</v>
      </c>
      <c r="I173" s="8">
        <v>39.9</v>
      </c>
    </row>
    <row r="174" spans="2:9" s="11" customFormat="1" ht="21.25" customHeight="1">
      <c r="B174" s="3" t="s">
        <v>199</v>
      </c>
      <c r="C174" s="6">
        <v>6132881</v>
      </c>
      <c r="D174" s="6" t="s">
        <v>5</v>
      </c>
      <c r="E174" s="21">
        <v>3</v>
      </c>
      <c r="F174" s="22" t="s">
        <v>559</v>
      </c>
      <c r="G174" s="7" t="s">
        <v>213</v>
      </c>
      <c r="H174" s="7" t="s">
        <v>560</v>
      </c>
      <c r="I174" s="8">
        <v>74</v>
      </c>
    </row>
    <row r="175" spans="2:9" s="11" customFormat="1" ht="21.25" customHeight="1">
      <c r="B175" s="3" t="s">
        <v>199</v>
      </c>
      <c r="C175" s="6">
        <v>6162236</v>
      </c>
      <c r="D175" s="6" t="s">
        <v>5</v>
      </c>
      <c r="E175" s="21">
        <v>6</v>
      </c>
      <c r="F175" s="22" t="s">
        <v>561</v>
      </c>
      <c r="G175" s="7" t="s">
        <v>562</v>
      </c>
      <c r="H175" s="7" t="s">
        <v>563</v>
      </c>
      <c r="I175" s="8">
        <v>27.9</v>
      </c>
    </row>
    <row r="176" spans="2:9" s="11" customFormat="1" ht="21.25" customHeight="1">
      <c r="B176" s="3" t="s">
        <v>199</v>
      </c>
      <c r="C176" s="6">
        <v>6338675</v>
      </c>
      <c r="D176" s="6" t="s">
        <v>5</v>
      </c>
      <c r="E176" s="22">
        <v>24</v>
      </c>
      <c r="F176" s="22" t="s">
        <v>770</v>
      </c>
      <c r="G176" s="7" t="s">
        <v>564</v>
      </c>
      <c r="H176" s="7" t="s">
        <v>565</v>
      </c>
      <c r="I176" s="8">
        <v>30.15</v>
      </c>
    </row>
    <row r="177" spans="2:9" s="11" customFormat="1" ht="21.25" customHeight="1">
      <c r="B177" s="3" t="s">
        <v>199</v>
      </c>
      <c r="C177" s="6">
        <v>6565160</v>
      </c>
      <c r="D177" s="6" t="s">
        <v>5</v>
      </c>
      <c r="E177" s="22">
        <v>1</v>
      </c>
      <c r="F177" s="22" t="s">
        <v>771</v>
      </c>
      <c r="G177" s="7" t="s">
        <v>213</v>
      </c>
      <c r="H177" s="7" t="s">
        <v>566</v>
      </c>
      <c r="I177" s="8">
        <v>22.6</v>
      </c>
    </row>
    <row r="178" spans="2:9" s="11" customFormat="1" ht="21.25" customHeight="1">
      <c r="B178" s="3" t="s">
        <v>199</v>
      </c>
      <c r="C178" s="6">
        <v>6835987</v>
      </c>
      <c r="D178" s="6" t="s">
        <v>5</v>
      </c>
      <c r="E178" s="21">
        <v>1</v>
      </c>
      <c r="F178" s="22" t="s">
        <v>567</v>
      </c>
      <c r="G178" s="7" t="s">
        <v>229</v>
      </c>
      <c r="H178" s="7" t="s">
        <v>568</v>
      </c>
      <c r="I178" s="8">
        <v>30</v>
      </c>
    </row>
    <row r="179" spans="2:9" s="11" customFormat="1" ht="21.25" customHeight="1">
      <c r="B179" s="3" t="s">
        <v>199</v>
      </c>
      <c r="C179" s="6">
        <v>7037656</v>
      </c>
      <c r="D179" s="6" t="s">
        <v>5</v>
      </c>
      <c r="E179" s="21">
        <v>6</v>
      </c>
      <c r="F179" s="22" t="s">
        <v>569</v>
      </c>
      <c r="G179" s="7" t="s">
        <v>570</v>
      </c>
      <c r="H179" s="7" t="s">
        <v>571</v>
      </c>
      <c r="I179" s="8">
        <v>35.700000000000003</v>
      </c>
    </row>
    <row r="180" spans="2:9" s="11" customFormat="1" ht="21.25" customHeight="1">
      <c r="B180" s="3" t="s">
        <v>199</v>
      </c>
      <c r="C180" s="6">
        <v>7107640</v>
      </c>
      <c r="D180" s="6" t="s">
        <v>5</v>
      </c>
      <c r="E180" s="22">
        <v>24</v>
      </c>
      <c r="F180" s="22" t="s">
        <v>770</v>
      </c>
      <c r="G180" s="7" t="s">
        <v>572</v>
      </c>
      <c r="H180" s="7" t="s">
        <v>573</v>
      </c>
      <c r="I180" s="8">
        <v>6.97</v>
      </c>
    </row>
    <row r="181" spans="2:9" s="11" customFormat="1" ht="21.25" customHeight="1">
      <c r="B181" s="3" t="s">
        <v>199</v>
      </c>
      <c r="C181" s="6">
        <v>7302466</v>
      </c>
      <c r="D181" s="6" t="s">
        <v>5</v>
      </c>
      <c r="E181" s="22">
        <v>4</v>
      </c>
      <c r="F181" s="22" t="s">
        <v>772</v>
      </c>
      <c r="G181" s="7" t="s">
        <v>360</v>
      </c>
      <c r="H181" s="7" t="s">
        <v>574</v>
      </c>
      <c r="I181" s="8">
        <v>99</v>
      </c>
    </row>
    <row r="182" spans="2:9" s="11" customFormat="1" ht="21.25" customHeight="1">
      <c r="B182" s="3" t="s">
        <v>199</v>
      </c>
      <c r="C182" s="6">
        <v>7682024</v>
      </c>
      <c r="D182" s="6" t="s">
        <v>5</v>
      </c>
      <c r="E182" s="21">
        <v>2</v>
      </c>
      <c r="F182" s="22" t="s">
        <v>575</v>
      </c>
      <c r="G182" s="7" t="s">
        <v>218</v>
      </c>
      <c r="H182" s="7" t="s">
        <v>576</v>
      </c>
      <c r="I182" s="8">
        <v>49.9</v>
      </c>
    </row>
    <row r="183" spans="2:9" s="11" customFormat="1" ht="21.25" customHeight="1">
      <c r="B183" s="3" t="s">
        <v>199</v>
      </c>
      <c r="C183" s="6">
        <v>7689391</v>
      </c>
      <c r="D183" s="6" t="s">
        <v>5</v>
      </c>
      <c r="E183" s="21">
        <v>2</v>
      </c>
      <c r="F183" s="22" t="s">
        <v>575</v>
      </c>
      <c r="G183" s="7" t="s">
        <v>218</v>
      </c>
      <c r="H183" s="7" t="s">
        <v>577</v>
      </c>
      <c r="I183" s="8">
        <v>42.85</v>
      </c>
    </row>
    <row r="184" spans="2:9" s="11" customFormat="1" ht="21.25" customHeight="1">
      <c r="B184" s="3" t="s">
        <v>199</v>
      </c>
      <c r="C184" s="6">
        <v>7690498</v>
      </c>
      <c r="D184" s="6" t="s">
        <v>5</v>
      </c>
      <c r="E184" s="21">
        <v>2</v>
      </c>
      <c r="F184" s="22" t="s">
        <v>575</v>
      </c>
      <c r="G184" s="7" t="s">
        <v>218</v>
      </c>
      <c r="H184" s="7" t="s">
        <v>578</v>
      </c>
      <c r="I184" s="8">
        <v>38.9</v>
      </c>
    </row>
    <row r="185" spans="2:9" s="11" customFormat="1" ht="21.25" customHeight="1">
      <c r="B185" s="3" t="s">
        <v>199</v>
      </c>
      <c r="C185" s="6">
        <v>8203901</v>
      </c>
      <c r="D185" s="6" t="s">
        <v>5</v>
      </c>
      <c r="E185" s="22">
        <v>12</v>
      </c>
      <c r="F185" s="22" t="s">
        <v>773</v>
      </c>
      <c r="G185" s="7" t="s">
        <v>579</v>
      </c>
      <c r="H185" s="7" t="s">
        <v>580</v>
      </c>
      <c r="I185" s="8">
        <v>99.03</v>
      </c>
    </row>
    <row r="186" spans="2:9" s="11" customFormat="1" ht="21.25" customHeight="1">
      <c r="B186" s="3" t="s">
        <v>199</v>
      </c>
      <c r="C186" s="6">
        <v>8310654</v>
      </c>
      <c r="D186" s="6" t="s">
        <v>5</v>
      </c>
      <c r="E186" s="22">
        <v>2</v>
      </c>
      <c r="F186" s="22" t="s">
        <v>730</v>
      </c>
      <c r="G186" s="7" t="s">
        <v>537</v>
      </c>
      <c r="H186" s="7" t="s">
        <v>581</v>
      </c>
      <c r="I186" s="8">
        <v>53.9</v>
      </c>
    </row>
    <row r="187" spans="2:9" s="11" customFormat="1" ht="21.25" customHeight="1">
      <c r="B187" s="3" t="s">
        <v>199</v>
      </c>
      <c r="C187" s="6">
        <v>8437509</v>
      </c>
      <c r="D187" s="6" t="s">
        <v>5</v>
      </c>
      <c r="E187" s="22">
        <v>3</v>
      </c>
      <c r="F187" s="22" t="s">
        <v>721</v>
      </c>
      <c r="G187" s="7" t="s">
        <v>433</v>
      </c>
      <c r="H187" s="7" t="s">
        <v>582</v>
      </c>
      <c r="I187" s="8">
        <v>29</v>
      </c>
    </row>
    <row r="188" spans="2:9" s="11" customFormat="1" ht="21.25" customHeight="1">
      <c r="B188" s="3" t="s">
        <v>199</v>
      </c>
      <c r="C188" s="6">
        <v>8447104</v>
      </c>
      <c r="D188" s="6" t="s">
        <v>5</v>
      </c>
      <c r="E188" s="22">
        <v>12</v>
      </c>
      <c r="F188" s="22" t="s">
        <v>774</v>
      </c>
      <c r="G188" s="7" t="s">
        <v>583</v>
      </c>
      <c r="H188" s="7" t="s">
        <v>584</v>
      </c>
      <c r="I188" s="8">
        <v>32.92</v>
      </c>
    </row>
    <row r="189" spans="2:9" s="11" customFormat="1" ht="21.25" customHeight="1">
      <c r="B189" s="3" t="s">
        <v>199</v>
      </c>
      <c r="C189" s="6">
        <v>8651737</v>
      </c>
      <c r="D189" s="6" t="s">
        <v>5</v>
      </c>
      <c r="E189" s="21">
        <v>1</v>
      </c>
      <c r="F189" s="22" t="s">
        <v>585</v>
      </c>
      <c r="G189" s="7" t="s">
        <v>433</v>
      </c>
      <c r="H189" s="7" t="s">
        <v>586</v>
      </c>
      <c r="I189" s="8">
        <v>78</v>
      </c>
    </row>
    <row r="190" spans="2:9" s="11" customFormat="1" ht="21.25" customHeight="1">
      <c r="B190" s="3" t="s">
        <v>199</v>
      </c>
      <c r="C190" s="6">
        <v>8661836</v>
      </c>
      <c r="D190" s="6" t="s">
        <v>5</v>
      </c>
      <c r="E190" s="22">
        <v>1</v>
      </c>
      <c r="F190" s="22" t="s">
        <v>754</v>
      </c>
      <c r="G190" s="7" t="s">
        <v>433</v>
      </c>
      <c r="H190" s="7" t="s">
        <v>587</v>
      </c>
      <c r="I190" s="8">
        <v>48.9</v>
      </c>
    </row>
    <row r="191" spans="2:9" s="11" customFormat="1" ht="21.25" customHeight="1">
      <c r="B191" s="3" t="s">
        <v>199</v>
      </c>
      <c r="C191" s="6">
        <v>9366402</v>
      </c>
      <c r="D191" s="6" t="s">
        <v>5</v>
      </c>
      <c r="E191" s="21">
        <v>1</v>
      </c>
      <c r="F191" s="22" t="s">
        <v>588</v>
      </c>
      <c r="G191" s="7" t="s">
        <v>583</v>
      </c>
      <c r="H191" s="7" t="s">
        <v>589</v>
      </c>
      <c r="I191" s="8">
        <v>52.9</v>
      </c>
    </row>
    <row r="192" spans="2:9" s="11" customFormat="1" ht="21.25" customHeight="1">
      <c r="B192" s="3" t="s">
        <v>199</v>
      </c>
      <c r="C192" s="6">
        <v>9591686</v>
      </c>
      <c r="D192" s="6" t="s">
        <v>5</v>
      </c>
      <c r="E192" s="22">
        <v>1</v>
      </c>
      <c r="F192" s="22" t="s">
        <v>755</v>
      </c>
      <c r="G192" s="7" t="s">
        <v>590</v>
      </c>
      <c r="H192" s="7" t="s">
        <v>591</v>
      </c>
      <c r="I192" s="8">
        <v>29</v>
      </c>
    </row>
    <row r="193" spans="2:9" s="11" customFormat="1" ht="21.25" customHeight="1">
      <c r="B193" s="3" t="s">
        <v>199</v>
      </c>
      <c r="C193" s="6">
        <v>9665035</v>
      </c>
      <c r="D193" s="6" t="s">
        <v>5</v>
      </c>
      <c r="E193" s="21">
        <v>1</v>
      </c>
      <c r="F193" s="22" t="s">
        <v>192</v>
      </c>
      <c r="G193" s="7" t="s">
        <v>213</v>
      </c>
      <c r="H193" s="7" t="s">
        <v>592</v>
      </c>
      <c r="I193" s="8">
        <v>30</v>
      </c>
    </row>
    <row r="194" spans="2:9" s="11" customFormat="1" ht="21.25" customHeight="1">
      <c r="B194" s="3" t="s">
        <v>199</v>
      </c>
      <c r="C194" s="6">
        <v>9698556</v>
      </c>
      <c r="D194" s="6" t="s">
        <v>5</v>
      </c>
      <c r="E194" s="22">
        <v>504</v>
      </c>
      <c r="F194" s="22" t="s">
        <v>775</v>
      </c>
      <c r="G194" s="7" t="s">
        <v>593</v>
      </c>
      <c r="H194" s="7" t="s">
        <v>495</v>
      </c>
      <c r="I194" s="8">
        <v>17.399999999999999</v>
      </c>
    </row>
    <row r="195" spans="2:9" s="11" customFormat="1" ht="21.25" customHeight="1">
      <c r="B195" s="3" t="s">
        <v>199</v>
      </c>
      <c r="C195" s="6">
        <v>9884040</v>
      </c>
      <c r="D195" s="6" t="s">
        <v>5</v>
      </c>
      <c r="E195" s="22">
        <v>6</v>
      </c>
      <c r="F195" s="22" t="s">
        <v>776</v>
      </c>
      <c r="G195" s="7" t="s">
        <v>594</v>
      </c>
      <c r="H195" s="7" t="s">
        <v>595</v>
      </c>
      <c r="I195" s="8">
        <v>56.86</v>
      </c>
    </row>
    <row r="196" spans="2:9" s="11" customFormat="1" ht="21.25" customHeight="1">
      <c r="B196" s="3" t="s">
        <v>199</v>
      </c>
      <c r="C196" s="6">
        <v>9888546</v>
      </c>
      <c r="D196" s="6" t="s">
        <v>5</v>
      </c>
      <c r="E196" s="22">
        <v>1</v>
      </c>
      <c r="F196" s="22" t="s">
        <v>756</v>
      </c>
      <c r="G196" s="7" t="s">
        <v>583</v>
      </c>
      <c r="H196" s="7" t="s">
        <v>596</v>
      </c>
      <c r="I196" s="8">
        <v>42.7</v>
      </c>
    </row>
    <row r="197" spans="2:9" s="11" customFormat="1" ht="21.25" customHeight="1">
      <c r="B197" s="3" t="s">
        <v>199</v>
      </c>
      <c r="C197" s="6">
        <v>9888868</v>
      </c>
      <c r="D197" s="6" t="s">
        <v>5</v>
      </c>
      <c r="E197" s="21">
        <v>1</v>
      </c>
      <c r="F197" s="22" t="s">
        <v>777</v>
      </c>
      <c r="G197" s="7" t="s">
        <v>583</v>
      </c>
      <c r="H197" s="7" t="s">
        <v>597</v>
      </c>
      <c r="I197" s="8">
        <v>33.9</v>
      </c>
    </row>
    <row r="198" spans="2:9" s="11" customFormat="1" ht="21.25" customHeight="1">
      <c r="B198" s="3" t="s">
        <v>199</v>
      </c>
      <c r="C198" s="6">
        <v>9930694</v>
      </c>
      <c r="D198" s="6" t="s">
        <v>5</v>
      </c>
      <c r="E198" s="22">
        <v>2000</v>
      </c>
      <c r="F198" s="22" t="s">
        <v>757</v>
      </c>
      <c r="G198" s="7" t="s">
        <v>598</v>
      </c>
      <c r="H198" s="7" t="s">
        <v>599</v>
      </c>
      <c r="I198" s="8">
        <v>19.899999999999999</v>
      </c>
    </row>
    <row r="199" spans="2:9" s="11" customFormat="1" ht="21.25" customHeight="1">
      <c r="B199" s="3" t="s">
        <v>199</v>
      </c>
      <c r="C199" s="4">
        <v>123679</v>
      </c>
      <c r="D199" s="6" t="s">
        <v>6</v>
      </c>
      <c r="E199" s="21">
        <v>1</v>
      </c>
      <c r="F199" s="22" t="s">
        <v>600</v>
      </c>
      <c r="G199" s="7" t="s">
        <v>601</v>
      </c>
      <c r="H199" s="7" t="s">
        <v>602</v>
      </c>
      <c r="I199" s="8">
        <v>28.9</v>
      </c>
    </row>
    <row r="200" spans="2:9" s="11" customFormat="1" ht="21.25" customHeight="1">
      <c r="B200" s="3" t="s">
        <v>199</v>
      </c>
      <c r="C200" s="4">
        <v>257394</v>
      </c>
      <c r="D200" s="6" t="s">
        <v>6</v>
      </c>
      <c r="E200" s="21">
        <v>2</v>
      </c>
      <c r="F200" s="22" t="s">
        <v>603</v>
      </c>
      <c r="G200" s="7" t="s">
        <v>213</v>
      </c>
      <c r="H200" s="7" t="s">
        <v>604</v>
      </c>
      <c r="I200" s="8">
        <v>35</v>
      </c>
    </row>
    <row r="201" spans="2:9" s="11" customFormat="1" ht="21.25" customHeight="1">
      <c r="B201" s="3" t="s">
        <v>199</v>
      </c>
      <c r="C201" s="4">
        <v>345546</v>
      </c>
      <c r="D201" s="6" t="s">
        <v>6</v>
      </c>
      <c r="E201" s="21">
        <v>1</v>
      </c>
      <c r="F201" s="22" t="s">
        <v>605</v>
      </c>
      <c r="G201" s="7" t="s">
        <v>606</v>
      </c>
      <c r="H201" s="7" t="s">
        <v>607</v>
      </c>
      <c r="I201" s="8">
        <v>51</v>
      </c>
    </row>
    <row r="202" spans="2:9" s="11" customFormat="1" ht="21.25" customHeight="1">
      <c r="B202" s="3" t="s">
        <v>199</v>
      </c>
      <c r="C202" s="4">
        <v>345975</v>
      </c>
      <c r="D202" s="6" t="s">
        <v>6</v>
      </c>
      <c r="E202" s="21">
        <v>1</v>
      </c>
      <c r="F202" s="22" t="s">
        <v>605</v>
      </c>
      <c r="G202" s="7" t="s">
        <v>606</v>
      </c>
      <c r="H202" s="7" t="s">
        <v>608</v>
      </c>
      <c r="I202" s="8">
        <v>35</v>
      </c>
    </row>
    <row r="203" spans="2:9" s="11" customFormat="1" ht="21.25" customHeight="1">
      <c r="B203" s="3" t="s">
        <v>199</v>
      </c>
      <c r="C203" s="4">
        <v>356550</v>
      </c>
      <c r="D203" s="6" t="s">
        <v>6</v>
      </c>
      <c r="E203" s="21">
        <v>1</v>
      </c>
      <c r="F203" s="22" t="s">
        <v>609</v>
      </c>
      <c r="G203" s="7" t="s">
        <v>610</v>
      </c>
      <c r="H203" s="7" t="s">
        <v>611</v>
      </c>
      <c r="I203" s="8">
        <v>29</v>
      </c>
    </row>
    <row r="204" spans="2:9" s="11" customFormat="1" ht="21.25" customHeight="1">
      <c r="B204" s="3" t="s">
        <v>199</v>
      </c>
      <c r="C204" s="4">
        <v>671131</v>
      </c>
      <c r="D204" s="6" t="s">
        <v>6</v>
      </c>
      <c r="E204" s="21">
        <v>10</v>
      </c>
      <c r="F204" s="22" t="s">
        <v>612</v>
      </c>
      <c r="G204" s="7" t="s">
        <v>613</v>
      </c>
      <c r="H204" s="7" t="s">
        <v>614</v>
      </c>
      <c r="I204" s="8">
        <v>14</v>
      </c>
    </row>
    <row r="205" spans="2:9" s="11" customFormat="1" ht="21.25" customHeight="1">
      <c r="B205" s="3" t="s">
        <v>199</v>
      </c>
      <c r="C205" s="4">
        <v>756403</v>
      </c>
      <c r="D205" s="6" t="s">
        <v>6</v>
      </c>
      <c r="E205" s="21">
        <v>12</v>
      </c>
      <c r="F205" s="22" t="s">
        <v>615</v>
      </c>
      <c r="G205" s="7" t="s">
        <v>613</v>
      </c>
      <c r="H205" s="7" t="s">
        <v>616</v>
      </c>
      <c r="I205" s="8">
        <v>46.38</v>
      </c>
    </row>
    <row r="206" spans="2:9" s="11" customFormat="1" ht="21.25" customHeight="1">
      <c r="B206" s="3" t="s">
        <v>199</v>
      </c>
      <c r="C206" s="4">
        <v>977409</v>
      </c>
      <c r="D206" s="6" t="s">
        <v>6</v>
      </c>
      <c r="E206" s="21">
        <v>8</v>
      </c>
      <c r="F206" s="22" t="s">
        <v>617</v>
      </c>
      <c r="G206" s="7" t="s">
        <v>213</v>
      </c>
      <c r="H206" s="7" t="s">
        <v>618</v>
      </c>
      <c r="I206" s="8">
        <v>35.950000000000003</v>
      </c>
    </row>
    <row r="207" spans="2:9" s="11" customFormat="1" ht="21.25" customHeight="1">
      <c r="B207" s="3" t="s">
        <v>199</v>
      </c>
      <c r="C207" s="6">
        <v>2136689</v>
      </c>
      <c r="D207" s="6" t="s">
        <v>6</v>
      </c>
      <c r="E207" s="21">
        <v>1</v>
      </c>
      <c r="F207" s="22" t="s">
        <v>603</v>
      </c>
      <c r="G207" s="7" t="s">
        <v>619</v>
      </c>
      <c r="H207" s="7" t="s">
        <v>620</v>
      </c>
      <c r="I207" s="8">
        <v>22.81</v>
      </c>
    </row>
    <row r="208" spans="2:9" s="11" customFormat="1" ht="21.25" customHeight="1">
      <c r="B208" s="3" t="s">
        <v>199</v>
      </c>
      <c r="C208" s="6">
        <v>2479721</v>
      </c>
      <c r="D208" s="6" t="s">
        <v>6</v>
      </c>
      <c r="E208" s="21">
        <v>25</v>
      </c>
      <c r="F208" s="22" t="s">
        <v>202</v>
      </c>
      <c r="G208" s="7" t="s">
        <v>621</v>
      </c>
      <c r="H208" s="7" t="s">
        <v>622</v>
      </c>
      <c r="I208" s="8">
        <v>43.9</v>
      </c>
    </row>
    <row r="209" spans="2:9" s="11" customFormat="1" ht="21.25" customHeight="1">
      <c r="B209" s="3" t="s">
        <v>199</v>
      </c>
      <c r="C209" s="6">
        <v>2729897</v>
      </c>
      <c r="D209" s="6" t="s">
        <v>6</v>
      </c>
      <c r="E209" s="21">
        <v>10</v>
      </c>
      <c r="F209" s="22" t="s">
        <v>623</v>
      </c>
      <c r="G209" s="7" t="s">
        <v>606</v>
      </c>
      <c r="H209" s="7" t="s">
        <v>624</v>
      </c>
      <c r="I209" s="8">
        <v>53.9</v>
      </c>
    </row>
    <row r="210" spans="2:9" s="11" customFormat="1" ht="21.25" customHeight="1">
      <c r="B210" s="3" t="s">
        <v>199</v>
      </c>
      <c r="C210" s="6">
        <v>2730070</v>
      </c>
      <c r="D210" s="6" t="s">
        <v>6</v>
      </c>
      <c r="E210" s="21">
        <v>10</v>
      </c>
      <c r="F210" s="22" t="s">
        <v>623</v>
      </c>
      <c r="G210" s="7" t="s">
        <v>606</v>
      </c>
      <c r="H210" s="7" t="s">
        <v>625</v>
      </c>
      <c r="I210" s="8">
        <v>55.95</v>
      </c>
    </row>
    <row r="211" spans="2:9" s="11" customFormat="1" ht="21.25" customHeight="1">
      <c r="B211" s="3" t="s">
        <v>199</v>
      </c>
      <c r="C211" s="6">
        <v>2830578</v>
      </c>
      <c r="D211" s="6" t="s">
        <v>6</v>
      </c>
      <c r="E211" s="21">
        <v>1</v>
      </c>
      <c r="F211" s="22" t="s">
        <v>605</v>
      </c>
      <c r="G211" s="7" t="s">
        <v>606</v>
      </c>
      <c r="H211" s="7" t="s">
        <v>626</v>
      </c>
      <c r="I211" s="8">
        <v>43.78</v>
      </c>
    </row>
    <row r="212" spans="2:9" s="11" customFormat="1" ht="21.25" customHeight="1">
      <c r="B212" s="3" t="s">
        <v>199</v>
      </c>
      <c r="C212" s="6">
        <v>2900688</v>
      </c>
      <c r="D212" s="6" t="s">
        <v>6</v>
      </c>
      <c r="E212" s="21">
        <v>1</v>
      </c>
      <c r="F212" s="22" t="s">
        <v>603</v>
      </c>
      <c r="G212" s="7" t="s">
        <v>627</v>
      </c>
      <c r="H212" s="7" t="s">
        <v>628</v>
      </c>
      <c r="I212" s="8">
        <v>235</v>
      </c>
    </row>
    <row r="213" spans="2:9" s="11" customFormat="1" ht="21.25" customHeight="1">
      <c r="B213" s="3" t="s">
        <v>199</v>
      </c>
      <c r="C213" s="6">
        <v>2912832</v>
      </c>
      <c r="D213" s="6" t="s">
        <v>6</v>
      </c>
      <c r="E213" s="21">
        <v>1</v>
      </c>
      <c r="F213" s="22" t="s">
        <v>629</v>
      </c>
      <c r="G213" s="7" t="s">
        <v>606</v>
      </c>
      <c r="H213" s="7" t="s">
        <v>630</v>
      </c>
      <c r="I213" s="8">
        <v>30</v>
      </c>
    </row>
    <row r="214" spans="2:9" s="11" customFormat="1" ht="21.25" customHeight="1">
      <c r="B214" s="3" t="s">
        <v>199</v>
      </c>
      <c r="C214" s="6">
        <v>2921843</v>
      </c>
      <c r="D214" s="6" t="s">
        <v>6</v>
      </c>
      <c r="E214" s="21">
        <v>1</v>
      </c>
      <c r="F214" s="22" t="s">
        <v>631</v>
      </c>
      <c r="G214" s="7" t="s">
        <v>627</v>
      </c>
      <c r="H214" s="7" t="s">
        <v>632</v>
      </c>
      <c r="I214" s="8">
        <v>202</v>
      </c>
    </row>
    <row r="215" spans="2:9" s="11" customFormat="1" ht="21.25" customHeight="1">
      <c r="B215" s="3" t="s">
        <v>199</v>
      </c>
      <c r="C215" s="6">
        <v>2943480</v>
      </c>
      <c r="D215" s="6" t="s">
        <v>6</v>
      </c>
      <c r="E215" s="21">
        <v>50</v>
      </c>
      <c r="F215" s="22" t="s">
        <v>633</v>
      </c>
      <c r="G215" s="7" t="s">
        <v>634</v>
      </c>
      <c r="H215" s="7" t="s">
        <v>635</v>
      </c>
      <c r="I215" s="8">
        <v>15.9</v>
      </c>
    </row>
    <row r="216" spans="2:9" s="11" customFormat="1" ht="21.25" customHeight="1">
      <c r="B216" s="3" t="s">
        <v>199</v>
      </c>
      <c r="C216" s="6">
        <v>3475825</v>
      </c>
      <c r="D216" s="6" t="s">
        <v>6</v>
      </c>
      <c r="E216" s="21">
        <v>1</v>
      </c>
      <c r="F216" s="22" t="s">
        <v>636</v>
      </c>
      <c r="G216" s="7" t="s">
        <v>637</v>
      </c>
      <c r="H216" s="7" t="s">
        <v>638</v>
      </c>
      <c r="I216" s="8">
        <v>43</v>
      </c>
    </row>
    <row r="217" spans="2:9" s="11" customFormat="1" ht="21.25" customHeight="1">
      <c r="B217" s="3" t="s">
        <v>199</v>
      </c>
      <c r="C217" s="6">
        <v>3517282</v>
      </c>
      <c r="D217" s="6" t="s">
        <v>6</v>
      </c>
      <c r="E217" s="21">
        <v>1</v>
      </c>
      <c r="F217" s="22" t="s">
        <v>639</v>
      </c>
      <c r="G217" s="7" t="s">
        <v>637</v>
      </c>
      <c r="H217" s="7" t="s">
        <v>640</v>
      </c>
      <c r="I217" s="8">
        <v>35</v>
      </c>
    </row>
    <row r="218" spans="2:9" s="11" customFormat="1" ht="21.25" customHeight="1">
      <c r="B218" s="3" t="s">
        <v>199</v>
      </c>
      <c r="C218" s="6">
        <v>4129060</v>
      </c>
      <c r="D218" s="6" t="s">
        <v>6</v>
      </c>
      <c r="E218" s="21">
        <v>500</v>
      </c>
      <c r="F218" s="22" t="s">
        <v>641</v>
      </c>
      <c r="G218" s="7" t="s">
        <v>642</v>
      </c>
      <c r="H218" s="7" t="s">
        <v>643</v>
      </c>
      <c r="I218" s="8">
        <v>69.900000000000006</v>
      </c>
    </row>
    <row r="219" spans="2:9" s="11" customFormat="1" ht="21.25" customHeight="1">
      <c r="B219" s="3" t="s">
        <v>199</v>
      </c>
      <c r="C219" s="6">
        <v>4685614</v>
      </c>
      <c r="D219" s="6" t="s">
        <v>6</v>
      </c>
      <c r="E219" s="21">
        <v>10</v>
      </c>
      <c r="F219" s="22" t="s">
        <v>202</v>
      </c>
      <c r="G219" s="7" t="s">
        <v>213</v>
      </c>
      <c r="H219" s="7" t="s">
        <v>644</v>
      </c>
      <c r="I219" s="8">
        <v>17.559999999999999</v>
      </c>
    </row>
    <row r="220" spans="2:9" s="11" customFormat="1" ht="21.25" customHeight="1">
      <c r="B220" s="3" t="s">
        <v>199</v>
      </c>
      <c r="C220" s="6">
        <v>4783361</v>
      </c>
      <c r="D220" s="6" t="s">
        <v>6</v>
      </c>
      <c r="E220" s="21">
        <v>1</v>
      </c>
      <c r="F220" s="22" t="s">
        <v>617</v>
      </c>
      <c r="G220" s="7" t="s">
        <v>213</v>
      </c>
      <c r="H220" s="7" t="s">
        <v>645</v>
      </c>
      <c r="I220" s="8">
        <v>29</v>
      </c>
    </row>
    <row r="221" spans="2:9" s="11" customFormat="1" ht="21.25" customHeight="1">
      <c r="B221" s="3" t="s">
        <v>199</v>
      </c>
      <c r="C221" s="6">
        <v>4783643</v>
      </c>
      <c r="D221" s="6" t="s">
        <v>6</v>
      </c>
      <c r="E221" s="21">
        <v>1</v>
      </c>
      <c r="F221" s="22" t="s">
        <v>617</v>
      </c>
      <c r="G221" s="7" t="s">
        <v>213</v>
      </c>
      <c r="H221" s="7" t="s">
        <v>646</v>
      </c>
      <c r="I221" s="8">
        <v>19.899999999999999</v>
      </c>
    </row>
    <row r="222" spans="2:9" s="11" customFormat="1" ht="21.25" customHeight="1">
      <c r="B222" s="3" t="s">
        <v>199</v>
      </c>
      <c r="C222" s="6">
        <v>4917262</v>
      </c>
      <c r="D222" s="6" t="s">
        <v>6</v>
      </c>
      <c r="E222" s="21">
        <v>1</v>
      </c>
      <c r="F222" s="22" t="s">
        <v>603</v>
      </c>
      <c r="G222" s="7" t="s">
        <v>213</v>
      </c>
      <c r="H222" s="7" t="s">
        <v>647</v>
      </c>
      <c r="I222" s="8">
        <v>73.900000000000006</v>
      </c>
    </row>
    <row r="223" spans="2:9" s="11" customFormat="1" ht="21.25" customHeight="1">
      <c r="B223" s="3" t="s">
        <v>199</v>
      </c>
      <c r="C223" s="6">
        <v>5203283</v>
      </c>
      <c r="D223" s="6" t="s">
        <v>6</v>
      </c>
      <c r="E223" s="21">
        <v>1</v>
      </c>
      <c r="F223" s="22" t="s">
        <v>603</v>
      </c>
      <c r="G223" s="7" t="s">
        <v>239</v>
      </c>
      <c r="H223" s="7" t="s">
        <v>648</v>
      </c>
      <c r="I223" s="8">
        <v>14.8</v>
      </c>
    </row>
    <row r="224" spans="2:9" s="11" customFormat="1" ht="21.25" customHeight="1">
      <c r="B224" s="3" t="s">
        <v>199</v>
      </c>
      <c r="C224" s="6">
        <v>5216409</v>
      </c>
      <c r="D224" s="6" t="s">
        <v>6</v>
      </c>
      <c r="E224" s="21">
        <v>50</v>
      </c>
      <c r="F224" s="22" t="s">
        <v>649</v>
      </c>
      <c r="G224" s="7" t="s">
        <v>650</v>
      </c>
      <c r="H224" s="7" t="s">
        <v>651</v>
      </c>
      <c r="I224" s="8">
        <v>44.96</v>
      </c>
    </row>
    <row r="225" spans="2:9" s="11" customFormat="1" ht="21.25" customHeight="1">
      <c r="B225" s="3" t="s">
        <v>199</v>
      </c>
      <c r="C225" s="6">
        <v>5216603</v>
      </c>
      <c r="D225" s="6" t="s">
        <v>6</v>
      </c>
      <c r="E225" s="21">
        <v>500</v>
      </c>
      <c r="F225" s="22" t="s">
        <v>652</v>
      </c>
      <c r="G225" s="7" t="s">
        <v>650</v>
      </c>
      <c r="H225" s="7" t="s">
        <v>653</v>
      </c>
      <c r="I225" s="8">
        <v>84</v>
      </c>
    </row>
    <row r="226" spans="2:9" s="11" customFormat="1" ht="21.25" customHeight="1">
      <c r="B226" s="3" t="s">
        <v>199</v>
      </c>
      <c r="C226" s="6">
        <v>5216647</v>
      </c>
      <c r="D226" s="6" t="s">
        <v>6</v>
      </c>
      <c r="E226" s="21">
        <v>1</v>
      </c>
      <c r="F226" s="22" t="s">
        <v>617</v>
      </c>
      <c r="G226" s="7" t="s">
        <v>650</v>
      </c>
      <c r="H226" s="7" t="s">
        <v>654</v>
      </c>
      <c r="I226" s="8">
        <v>31</v>
      </c>
    </row>
    <row r="227" spans="2:9" s="11" customFormat="1" ht="21.25" customHeight="1">
      <c r="B227" s="3" t="s">
        <v>199</v>
      </c>
      <c r="C227" s="6">
        <v>5416498</v>
      </c>
      <c r="D227" s="6" t="s">
        <v>6</v>
      </c>
      <c r="E227" s="21">
        <v>6</v>
      </c>
      <c r="F227" s="22" t="s">
        <v>617</v>
      </c>
      <c r="G227" s="7" t="s">
        <v>655</v>
      </c>
      <c r="H227" s="7" t="s">
        <v>656</v>
      </c>
      <c r="I227" s="8">
        <v>68.900000000000006</v>
      </c>
    </row>
    <row r="228" spans="2:9" s="11" customFormat="1" ht="21.25" customHeight="1">
      <c r="B228" s="3" t="s">
        <v>199</v>
      </c>
      <c r="C228" s="6">
        <v>6332789</v>
      </c>
      <c r="D228" s="6" t="s">
        <v>6</v>
      </c>
      <c r="E228" s="21">
        <v>4</v>
      </c>
      <c r="F228" s="22" t="s">
        <v>603</v>
      </c>
      <c r="G228" s="7" t="s">
        <v>657</v>
      </c>
      <c r="H228" s="7" t="s">
        <v>658</v>
      </c>
      <c r="I228" s="8">
        <v>152.41</v>
      </c>
    </row>
    <row r="229" spans="2:9" s="11" customFormat="1" ht="21.25" customHeight="1">
      <c r="B229" s="3" t="s">
        <v>199</v>
      </c>
      <c r="C229" s="6">
        <v>6441309</v>
      </c>
      <c r="D229" s="6" t="s">
        <v>6</v>
      </c>
      <c r="E229" s="21">
        <v>1</v>
      </c>
      <c r="F229" s="22" t="s">
        <v>617</v>
      </c>
      <c r="G229" s="7" t="s">
        <v>650</v>
      </c>
      <c r="H229" s="7" t="s">
        <v>659</v>
      </c>
      <c r="I229" s="8">
        <v>48.95</v>
      </c>
    </row>
    <row r="230" spans="2:9" s="11" customFormat="1" ht="21.25" customHeight="1">
      <c r="B230" s="3" t="s">
        <v>199</v>
      </c>
      <c r="C230" s="6">
        <v>7008786</v>
      </c>
      <c r="D230" s="6" t="s">
        <v>6</v>
      </c>
      <c r="E230" s="21">
        <v>25</v>
      </c>
      <c r="F230" s="22" t="s">
        <v>660</v>
      </c>
      <c r="G230" s="7" t="s">
        <v>606</v>
      </c>
      <c r="H230" s="7" t="s">
        <v>661</v>
      </c>
      <c r="I230" s="8">
        <v>52.64</v>
      </c>
    </row>
    <row r="231" spans="2:9" s="11" customFormat="1" ht="21.25" customHeight="1">
      <c r="B231" s="3" t="s">
        <v>199</v>
      </c>
      <c r="C231" s="6">
        <v>7336805</v>
      </c>
      <c r="D231" s="6" t="s">
        <v>6</v>
      </c>
      <c r="E231" s="21">
        <v>500</v>
      </c>
      <c r="F231" s="22" t="s">
        <v>662</v>
      </c>
      <c r="G231" s="7" t="s">
        <v>663</v>
      </c>
      <c r="H231" s="7" t="s">
        <v>664</v>
      </c>
      <c r="I231" s="8">
        <v>40.049999999999997</v>
      </c>
    </row>
    <row r="232" spans="2:9" s="11" customFormat="1" ht="21.25" customHeight="1">
      <c r="B232" s="3" t="s">
        <v>199</v>
      </c>
      <c r="C232" s="6">
        <v>7525713</v>
      </c>
      <c r="D232" s="6" t="s">
        <v>6</v>
      </c>
      <c r="E232" s="21">
        <v>4</v>
      </c>
      <c r="F232" s="22" t="s">
        <v>665</v>
      </c>
      <c r="G232" s="7" t="s">
        <v>613</v>
      </c>
      <c r="H232" s="7" t="s">
        <v>666</v>
      </c>
      <c r="I232" s="8">
        <v>43.9</v>
      </c>
    </row>
    <row r="233" spans="2:9" s="11" customFormat="1" ht="21.25" customHeight="1">
      <c r="B233" s="3" t="s">
        <v>199</v>
      </c>
      <c r="C233" s="6">
        <v>7737000</v>
      </c>
      <c r="D233" s="6" t="s">
        <v>6</v>
      </c>
      <c r="E233" s="21">
        <v>2</v>
      </c>
      <c r="F233" s="22" t="s">
        <v>667</v>
      </c>
      <c r="G233" s="7" t="s">
        <v>601</v>
      </c>
      <c r="H233" s="7" t="s">
        <v>668</v>
      </c>
      <c r="I233" s="8">
        <v>66</v>
      </c>
    </row>
    <row r="234" spans="2:9" s="11" customFormat="1" ht="21.25" customHeight="1">
      <c r="B234" s="3" t="s">
        <v>199</v>
      </c>
      <c r="C234" s="6">
        <v>1403593</v>
      </c>
      <c r="D234" s="6" t="s">
        <v>7</v>
      </c>
      <c r="E234" s="22">
        <v>6</v>
      </c>
      <c r="F234" s="22" t="s">
        <v>758</v>
      </c>
      <c r="G234" s="7" t="s">
        <v>229</v>
      </c>
      <c r="H234" s="7" t="s">
        <v>669</v>
      </c>
      <c r="I234" s="8">
        <v>19</v>
      </c>
    </row>
    <row r="235" spans="2:9" s="11" customFormat="1" ht="21.25" customHeight="1">
      <c r="B235" s="3" t="s">
        <v>199</v>
      </c>
      <c r="C235" s="6">
        <v>1981665</v>
      </c>
      <c r="D235" s="6" t="s">
        <v>7</v>
      </c>
      <c r="E235" s="22">
        <v>4</v>
      </c>
      <c r="F235" s="22" t="s">
        <v>753</v>
      </c>
      <c r="G235" s="7" t="s">
        <v>670</v>
      </c>
      <c r="H235" s="7" t="s">
        <v>671</v>
      </c>
      <c r="I235" s="8">
        <v>46.9</v>
      </c>
    </row>
    <row r="236" spans="2:9" s="11" customFormat="1" ht="21.25" customHeight="1">
      <c r="B236" s="3" t="s">
        <v>199</v>
      </c>
      <c r="C236" s="6">
        <v>5099771</v>
      </c>
      <c r="D236" s="6" t="s">
        <v>8</v>
      </c>
      <c r="E236" s="22">
        <v>72</v>
      </c>
      <c r="F236" s="22" t="s">
        <v>779</v>
      </c>
      <c r="G236" s="7" t="s">
        <v>601</v>
      </c>
      <c r="H236" s="7" t="s">
        <v>672</v>
      </c>
      <c r="I236" s="8">
        <v>89</v>
      </c>
    </row>
    <row r="237" spans="2:9" s="11" customFormat="1" ht="21.25" customHeight="1">
      <c r="B237" s="3" t="s">
        <v>199</v>
      </c>
      <c r="C237" s="6">
        <v>9152943</v>
      </c>
      <c r="D237" s="6" t="s">
        <v>8</v>
      </c>
      <c r="E237" s="22">
        <v>1</v>
      </c>
      <c r="F237" s="22" t="s">
        <v>780</v>
      </c>
      <c r="G237" s="7" t="s">
        <v>673</v>
      </c>
      <c r="H237" s="7" t="s">
        <v>674</v>
      </c>
      <c r="I237" s="8">
        <v>3</v>
      </c>
    </row>
    <row r="238" spans="2:9" s="11" customFormat="1" ht="21.25" customHeight="1">
      <c r="B238" s="3" t="s">
        <v>199</v>
      </c>
      <c r="C238" s="4">
        <v>996136</v>
      </c>
      <c r="D238" s="6" t="s">
        <v>9</v>
      </c>
      <c r="E238" s="21">
        <v>2</v>
      </c>
      <c r="F238" s="22" t="s">
        <v>299</v>
      </c>
      <c r="G238" s="7" t="s">
        <v>427</v>
      </c>
      <c r="H238" s="7" t="s">
        <v>675</v>
      </c>
      <c r="I238" s="8">
        <v>10.5</v>
      </c>
    </row>
    <row r="239" spans="2:9" s="11" customFormat="1" ht="21.25" customHeight="1">
      <c r="B239" s="3" t="s">
        <v>199</v>
      </c>
      <c r="C239" s="6">
        <v>2013209</v>
      </c>
      <c r="D239" s="6" t="s">
        <v>9</v>
      </c>
      <c r="E239" s="21">
        <v>1</v>
      </c>
      <c r="F239" s="22" t="s">
        <v>676</v>
      </c>
      <c r="G239" s="7" t="s">
        <v>677</v>
      </c>
      <c r="H239" s="7" t="s">
        <v>678</v>
      </c>
      <c r="I239" s="8">
        <v>12.9</v>
      </c>
    </row>
    <row r="240" spans="2:9" s="11" customFormat="1" ht="21.25" customHeight="1">
      <c r="B240" s="3" t="s">
        <v>199</v>
      </c>
      <c r="C240" s="6">
        <v>4117214</v>
      </c>
      <c r="D240" s="6" t="s">
        <v>9</v>
      </c>
      <c r="E240" s="21">
        <v>1</v>
      </c>
      <c r="F240" s="22" t="s">
        <v>302</v>
      </c>
      <c r="G240" s="7" t="s">
        <v>679</v>
      </c>
      <c r="H240" s="7" t="s">
        <v>680</v>
      </c>
      <c r="I240" s="8">
        <v>19.600000000000001</v>
      </c>
    </row>
    <row r="241" spans="2:9" s="11" customFormat="1" ht="21.25" customHeight="1">
      <c r="B241" s="3" t="s">
        <v>199</v>
      </c>
      <c r="C241" s="6">
        <v>7021678</v>
      </c>
      <c r="D241" s="6" t="s">
        <v>9</v>
      </c>
      <c r="E241" s="22">
        <v>6</v>
      </c>
      <c r="F241" s="22" t="s">
        <v>201</v>
      </c>
      <c r="G241" s="7" t="s">
        <v>681</v>
      </c>
      <c r="H241" s="7" t="s">
        <v>682</v>
      </c>
      <c r="I241" s="8">
        <v>40</v>
      </c>
    </row>
    <row r="242" spans="2:9" s="11" customFormat="1" ht="21.25" customHeight="1">
      <c r="B242" s="9" t="s">
        <v>200</v>
      </c>
      <c r="C242" s="10">
        <v>333139</v>
      </c>
      <c r="D242" s="6" t="s">
        <v>5</v>
      </c>
      <c r="E242" s="18"/>
      <c r="F242" s="23" t="s">
        <v>18</v>
      </c>
      <c r="G242" s="7"/>
      <c r="H242" s="12" t="s">
        <v>17</v>
      </c>
      <c r="I242" s="13">
        <v>11.55</v>
      </c>
    </row>
    <row r="243" spans="2:9" s="11" customFormat="1" ht="21.25" customHeight="1">
      <c r="B243" s="9" t="s">
        <v>200</v>
      </c>
      <c r="C243" s="10">
        <v>323345</v>
      </c>
      <c r="D243" s="6" t="s">
        <v>1</v>
      </c>
      <c r="E243" s="18"/>
      <c r="F243" s="23" t="s">
        <v>20</v>
      </c>
      <c r="G243" s="7"/>
      <c r="H243" s="12" t="s">
        <v>19</v>
      </c>
      <c r="I243" s="13">
        <v>15.4</v>
      </c>
    </row>
    <row r="244" spans="2:9" s="11" customFormat="1" ht="21.25" customHeight="1">
      <c r="B244" s="9" t="s">
        <v>200</v>
      </c>
      <c r="C244" s="10">
        <v>393836</v>
      </c>
      <c r="D244" s="5" t="s">
        <v>0</v>
      </c>
      <c r="E244" s="18">
        <v>2</v>
      </c>
      <c r="F244" s="23" t="s">
        <v>781</v>
      </c>
      <c r="G244" s="7"/>
      <c r="H244" s="12" t="s">
        <v>21</v>
      </c>
      <c r="I244" s="13">
        <v>22.1</v>
      </c>
    </row>
    <row r="245" spans="2:9" s="11" customFormat="1" ht="21.25" customHeight="1">
      <c r="B245" s="9" t="s">
        <v>200</v>
      </c>
      <c r="C245" s="10">
        <v>347266</v>
      </c>
      <c r="D245" s="5" t="s">
        <v>0</v>
      </c>
      <c r="E245" s="18"/>
      <c r="F245" s="23" t="s">
        <v>18</v>
      </c>
      <c r="G245" s="7"/>
      <c r="H245" s="12" t="s">
        <v>22</v>
      </c>
      <c r="I245" s="13">
        <v>29.5</v>
      </c>
    </row>
    <row r="246" spans="2:9" s="11" customFormat="1" ht="21.25" customHeight="1">
      <c r="B246" s="9" t="s">
        <v>200</v>
      </c>
      <c r="C246" s="10">
        <v>347273</v>
      </c>
      <c r="D246" s="5" t="s">
        <v>0</v>
      </c>
      <c r="E246" s="18"/>
      <c r="F246" s="23" t="s">
        <v>18</v>
      </c>
      <c r="G246" s="7"/>
      <c r="H246" s="12" t="s">
        <v>23</v>
      </c>
      <c r="I246" s="13">
        <v>29.5</v>
      </c>
    </row>
    <row r="247" spans="2:9" s="11" customFormat="1" ht="21.25" customHeight="1">
      <c r="B247" s="9" t="s">
        <v>200</v>
      </c>
      <c r="C247" s="10">
        <v>173919</v>
      </c>
      <c r="D247" s="5" t="s">
        <v>0</v>
      </c>
      <c r="E247" s="18">
        <v>2</v>
      </c>
      <c r="F247" s="23" t="s">
        <v>782</v>
      </c>
      <c r="G247" s="7"/>
      <c r="H247" s="12" t="s">
        <v>24</v>
      </c>
      <c r="I247" s="13">
        <v>77.95</v>
      </c>
    </row>
    <row r="248" spans="2:9" s="11" customFormat="1" ht="21.25" customHeight="1">
      <c r="B248" s="9" t="s">
        <v>200</v>
      </c>
      <c r="C248" s="10">
        <v>174763</v>
      </c>
      <c r="D248" s="5" t="s">
        <v>0</v>
      </c>
      <c r="E248" s="18">
        <v>12</v>
      </c>
      <c r="F248" s="23" t="s">
        <v>783</v>
      </c>
      <c r="G248" s="7"/>
      <c r="H248" s="12" t="s">
        <v>25</v>
      </c>
      <c r="I248" s="13">
        <v>101.85</v>
      </c>
    </row>
    <row r="249" spans="2:9" s="11" customFormat="1" ht="21.25" customHeight="1">
      <c r="B249" s="9" t="s">
        <v>200</v>
      </c>
      <c r="C249" s="10">
        <v>176507</v>
      </c>
      <c r="D249" s="5" t="s">
        <v>0</v>
      </c>
      <c r="E249" s="18"/>
      <c r="F249" s="23" t="s">
        <v>27</v>
      </c>
      <c r="G249" s="7"/>
      <c r="H249" s="12" t="s">
        <v>26</v>
      </c>
      <c r="I249" s="13">
        <v>23</v>
      </c>
    </row>
    <row r="250" spans="2:9" s="11" customFormat="1" ht="21.25" customHeight="1">
      <c r="B250" s="9" t="s">
        <v>200</v>
      </c>
      <c r="C250" s="10">
        <v>155939</v>
      </c>
      <c r="D250" s="4" t="s">
        <v>3</v>
      </c>
      <c r="E250" s="18"/>
      <c r="F250" s="23" t="s">
        <v>29</v>
      </c>
      <c r="G250" s="7"/>
      <c r="H250" s="12" t="s">
        <v>28</v>
      </c>
      <c r="I250" s="13">
        <v>35.15</v>
      </c>
    </row>
    <row r="251" spans="2:9" s="11" customFormat="1" ht="21.25" customHeight="1">
      <c r="B251" s="9" t="s">
        <v>200</v>
      </c>
      <c r="C251" s="10">
        <v>246545</v>
      </c>
      <c r="D251" s="5" t="s">
        <v>0</v>
      </c>
      <c r="E251" s="18">
        <v>300</v>
      </c>
      <c r="F251" s="23" t="s">
        <v>784</v>
      </c>
      <c r="G251" s="7"/>
      <c r="H251" s="12" t="s">
        <v>30</v>
      </c>
      <c r="I251" s="13">
        <v>24.95</v>
      </c>
    </row>
    <row r="252" spans="2:9" s="11" customFormat="1" ht="21.25" customHeight="1">
      <c r="B252" s="9" t="s">
        <v>200</v>
      </c>
      <c r="C252" s="10">
        <v>236928</v>
      </c>
      <c r="D252" s="6" t="s">
        <v>5</v>
      </c>
      <c r="E252" s="18"/>
      <c r="F252" s="23" t="s">
        <v>32</v>
      </c>
      <c r="G252" s="7"/>
      <c r="H252" s="12" t="s">
        <v>31</v>
      </c>
      <c r="I252" s="13">
        <v>42.5</v>
      </c>
    </row>
    <row r="253" spans="2:9" s="11" customFormat="1" ht="21.25" customHeight="1">
      <c r="B253" s="9" t="s">
        <v>200</v>
      </c>
      <c r="C253" s="10">
        <v>408219</v>
      </c>
      <c r="D253" s="6" t="s">
        <v>5</v>
      </c>
      <c r="E253" s="18"/>
      <c r="F253" s="23" t="s">
        <v>20</v>
      </c>
      <c r="G253" s="7"/>
      <c r="H253" s="12" t="s">
        <v>33</v>
      </c>
      <c r="I253" s="13">
        <v>6.35</v>
      </c>
    </row>
    <row r="254" spans="2:9" s="11" customFormat="1" ht="21.25" customHeight="1">
      <c r="B254" s="9" t="s">
        <v>200</v>
      </c>
      <c r="C254" s="10">
        <v>126830</v>
      </c>
      <c r="D254" s="6" t="s">
        <v>5</v>
      </c>
      <c r="E254" s="18"/>
      <c r="F254" s="23" t="s">
        <v>35</v>
      </c>
      <c r="G254" s="7"/>
      <c r="H254" s="12" t="s">
        <v>34</v>
      </c>
      <c r="I254" s="13">
        <v>20.9</v>
      </c>
    </row>
    <row r="255" spans="2:9" s="11" customFormat="1" ht="21.25" customHeight="1">
      <c r="B255" s="9" t="s">
        <v>200</v>
      </c>
      <c r="C255" s="10">
        <v>125635</v>
      </c>
      <c r="D255" s="6" t="s">
        <v>5</v>
      </c>
      <c r="E255" s="18"/>
      <c r="F255" s="23" t="s">
        <v>37</v>
      </c>
      <c r="G255" s="7"/>
      <c r="H255" s="12" t="s">
        <v>36</v>
      </c>
      <c r="I255" s="13">
        <v>108.65</v>
      </c>
    </row>
    <row r="256" spans="2:9" s="11" customFormat="1" ht="21.25" customHeight="1">
      <c r="B256" s="9" t="s">
        <v>200</v>
      </c>
      <c r="C256" s="10">
        <v>125796</v>
      </c>
      <c r="D256" s="6" t="s">
        <v>5</v>
      </c>
      <c r="E256" s="18"/>
      <c r="F256" s="23" t="s">
        <v>39</v>
      </c>
      <c r="G256" s="7"/>
      <c r="H256" s="12" t="s">
        <v>38</v>
      </c>
      <c r="I256" s="13">
        <v>47.7</v>
      </c>
    </row>
    <row r="257" spans="2:9" s="11" customFormat="1" ht="21.25" customHeight="1">
      <c r="B257" s="9" t="s">
        <v>200</v>
      </c>
      <c r="C257" s="10">
        <v>125741</v>
      </c>
      <c r="D257" s="6" t="s">
        <v>5</v>
      </c>
      <c r="E257" s="18"/>
      <c r="F257" s="23" t="s">
        <v>37</v>
      </c>
      <c r="G257" s="7"/>
      <c r="H257" s="12" t="s">
        <v>40</v>
      </c>
      <c r="I257" s="13">
        <v>114.6</v>
      </c>
    </row>
    <row r="258" spans="2:9" s="11" customFormat="1" ht="21.25" customHeight="1">
      <c r="B258" s="9" t="s">
        <v>200</v>
      </c>
      <c r="C258" s="10">
        <v>291569</v>
      </c>
      <c r="D258" s="6" t="s">
        <v>5</v>
      </c>
      <c r="E258" s="18"/>
      <c r="F258" s="23" t="s">
        <v>37</v>
      </c>
      <c r="G258" s="7"/>
      <c r="H258" s="12" t="s">
        <v>41</v>
      </c>
      <c r="I258" s="13">
        <v>117.45</v>
      </c>
    </row>
    <row r="259" spans="2:9" s="11" customFormat="1" ht="21.25" customHeight="1">
      <c r="B259" s="9" t="s">
        <v>200</v>
      </c>
      <c r="C259" s="10">
        <v>408134</v>
      </c>
      <c r="D259" s="6" t="s">
        <v>5</v>
      </c>
      <c r="E259" s="18"/>
      <c r="F259" s="23" t="s">
        <v>43</v>
      </c>
      <c r="G259" s="7"/>
      <c r="H259" s="12" t="s">
        <v>42</v>
      </c>
      <c r="I259" s="13">
        <v>67.849999999999994</v>
      </c>
    </row>
    <row r="260" spans="2:9" s="11" customFormat="1" ht="21.25" customHeight="1">
      <c r="B260" s="9" t="s">
        <v>200</v>
      </c>
      <c r="C260" s="10">
        <v>214605</v>
      </c>
      <c r="D260" s="6" t="s">
        <v>5</v>
      </c>
      <c r="E260" s="18"/>
      <c r="F260" s="23" t="s">
        <v>45</v>
      </c>
      <c r="G260" s="7"/>
      <c r="H260" s="12" t="s">
        <v>44</v>
      </c>
      <c r="I260" s="13">
        <v>34.9</v>
      </c>
    </row>
    <row r="261" spans="2:9" s="11" customFormat="1" ht="21.25" customHeight="1">
      <c r="B261" s="9" t="s">
        <v>200</v>
      </c>
      <c r="C261" s="10">
        <v>200363</v>
      </c>
      <c r="D261" s="6" t="s">
        <v>5</v>
      </c>
      <c r="E261" s="18"/>
      <c r="F261" s="23" t="s">
        <v>45</v>
      </c>
      <c r="G261" s="7"/>
      <c r="H261" s="12" t="s">
        <v>46</v>
      </c>
      <c r="I261" s="13">
        <v>23.9</v>
      </c>
    </row>
    <row r="262" spans="2:9" s="11" customFormat="1" ht="21.25" customHeight="1">
      <c r="B262" s="9" t="s">
        <v>200</v>
      </c>
      <c r="C262" s="10">
        <v>321761</v>
      </c>
      <c r="D262" s="6" t="s">
        <v>5</v>
      </c>
      <c r="E262" s="18"/>
      <c r="F262" s="23" t="s">
        <v>48</v>
      </c>
      <c r="G262" s="7"/>
      <c r="H262" s="12" t="s">
        <v>47</v>
      </c>
      <c r="I262" s="13">
        <v>27</v>
      </c>
    </row>
    <row r="263" spans="2:9" s="11" customFormat="1" ht="21.25" customHeight="1">
      <c r="B263" s="9" t="s">
        <v>200</v>
      </c>
      <c r="C263" s="10">
        <v>211529</v>
      </c>
      <c r="D263" s="6" t="s">
        <v>5</v>
      </c>
      <c r="E263" s="18">
        <v>200</v>
      </c>
      <c r="F263" s="23" t="s">
        <v>785</v>
      </c>
      <c r="G263" s="7"/>
      <c r="H263" s="12" t="s">
        <v>49</v>
      </c>
      <c r="I263" s="13">
        <v>19.399999999999999</v>
      </c>
    </row>
    <row r="264" spans="2:9" s="11" customFormat="1" ht="21.25" customHeight="1">
      <c r="B264" s="9" t="s">
        <v>200</v>
      </c>
      <c r="C264" s="10">
        <v>333528</v>
      </c>
      <c r="D264" s="6" t="s">
        <v>5</v>
      </c>
      <c r="E264" s="18">
        <v>500</v>
      </c>
      <c r="F264" s="23" t="s">
        <v>785</v>
      </c>
      <c r="G264" s="7"/>
      <c r="H264" s="12" t="s">
        <v>50</v>
      </c>
      <c r="I264" s="13">
        <v>20.3</v>
      </c>
    </row>
    <row r="265" spans="2:9" s="11" customFormat="1" ht="21.25" customHeight="1">
      <c r="B265" s="9" t="s">
        <v>200</v>
      </c>
      <c r="C265" s="10">
        <v>280044</v>
      </c>
      <c r="D265" s="6" t="s">
        <v>5</v>
      </c>
      <c r="E265" s="18">
        <v>150</v>
      </c>
      <c r="F265" s="23" t="s">
        <v>785</v>
      </c>
      <c r="G265" s="7"/>
      <c r="H265" s="12" t="s">
        <v>51</v>
      </c>
      <c r="I265" s="13">
        <v>16.45</v>
      </c>
    </row>
    <row r="266" spans="2:9" s="11" customFormat="1" ht="21.25" customHeight="1">
      <c r="B266" s="9" t="s">
        <v>200</v>
      </c>
      <c r="C266" s="10">
        <v>176101</v>
      </c>
      <c r="D266" s="6" t="s">
        <v>5</v>
      </c>
      <c r="E266" s="18"/>
      <c r="F266" s="23" t="s">
        <v>32</v>
      </c>
      <c r="G266" s="7"/>
      <c r="H266" s="12" t="s">
        <v>52</v>
      </c>
      <c r="I266" s="13">
        <v>28.5</v>
      </c>
    </row>
    <row r="267" spans="2:9" s="11" customFormat="1" ht="21.25" customHeight="1">
      <c r="B267" s="9" t="s">
        <v>200</v>
      </c>
      <c r="C267" s="10">
        <v>283601</v>
      </c>
      <c r="D267" s="6" t="s">
        <v>5</v>
      </c>
      <c r="E267" s="18"/>
      <c r="F267" s="23" t="s">
        <v>54</v>
      </c>
      <c r="G267" s="7"/>
      <c r="H267" s="12" t="s">
        <v>53</v>
      </c>
      <c r="I267" s="13">
        <v>19.350000000000001</v>
      </c>
    </row>
    <row r="268" spans="2:9" s="11" customFormat="1" ht="21.25" customHeight="1">
      <c r="B268" s="9" t="s">
        <v>200</v>
      </c>
      <c r="C268" s="10">
        <v>199438</v>
      </c>
      <c r="D268" s="6" t="s">
        <v>5</v>
      </c>
      <c r="E268" s="18"/>
      <c r="F268" s="23" t="s">
        <v>56</v>
      </c>
      <c r="G268" s="7"/>
      <c r="H268" s="12" t="s">
        <v>55</v>
      </c>
      <c r="I268" s="13">
        <v>26.65</v>
      </c>
    </row>
    <row r="269" spans="2:9" s="11" customFormat="1" ht="21.25" customHeight="1">
      <c r="B269" s="9" t="s">
        <v>200</v>
      </c>
      <c r="C269" s="10">
        <v>204293</v>
      </c>
      <c r="D269" s="6" t="s">
        <v>5</v>
      </c>
      <c r="E269" s="18"/>
      <c r="F269" s="23" t="s">
        <v>58</v>
      </c>
      <c r="G269" s="7"/>
      <c r="H269" s="12" t="s">
        <v>57</v>
      </c>
      <c r="I269" s="13">
        <v>46.55</v>
      </c>
    </row>
    <row r="270" spans="2:9" s="11" customFormat="1" ht="21.25" customHeight="1">
      <c r="B270" s="9" t="s">
        <v>200</v>
      </c>
      <c r="C270" s="10">
        <v>283465</v>
      </c>
      <c r="D270" s="6" t="s">
        <v>6</v>
      </c>
      <c r="E270" s="18">
        <v>1</v>
      </c>
      <c r="F270" s="23" t="s">
        <v>786</v>
      </c>
      <c r="G270" s="7"/>
      <c r="H270" s="12" t="s">
        <v>59</v>
      </c>
      <c r="I270" s="13">
        <v>27.85</v>
      </c>
    </row>
    <row r="271" spans="2:9" s="11" customFormat="1" ht="21.25" customHeight="1">
      <c r="B271" s="9" t="s">
        <v>200</v>
      </c>
      <c r="C271" s="10">
        <v>142076</v>
      </c>
      <c r="D271" s="6" t="s">
        <v>6</v>
      </c>
      <c r="E271" s="18"/>
      <c r="F271" s="23" t="s">
        <v>61</v>
      </c>
      <c r="G271" s="7"/>
      <c r="H271" s="12" t="s">
        <v>60</v>
      </c>
      <c r="I271" s="13">
        <v>41.8</v>
      </c>
    </row>
    <row r="272" spans="2:9" s="11" customFormat="1" ht="21.25" customHeight="1">
      <c r="B272" s="9" t="s">
        <v>200</v>
      </c>
      <c r="C272" s="10">
        <v>239615</v>
      </c>
      <c r="D272" s="6" t="s">
        <v>6</v>
      </c>
      <c r="E272" s="18"/>
      <c r="F272" s="23" t="s">
        <v>63</v>
      </c>
      <c r="G272" s="7"/>
      <c r="H272" s="12" t="s">
        <v>62</v>
      </c>
      <c r="I272" s="13">
        <v>25.95</v>
      </c>
    </row>
    <row r="273" spans="2:9" s="11" customFormat="1" ht="21.25" customHeight="1">
      <c r="B273" s="9" t="s">
        <v>200</v>
      </c>
      <c r="C273" s="10">
        <v>407236</v>
      </c>
      <c r="D273" s="6" t="s">
        <v>6</v>
      </c>
      <c r="E273" s="18">
        <v>25</v>
      </c>
      <c r="F273" s="23" t="s">
        <v>786</v>
      </c>
      <c r="G273" s="7"/>
      <c r="H273" s="12" t="s">
        <v>64</v>
      </c>
      <c r="I273" s="13">
        <v>43</v>
      </c>
    </row>
    <row r="274" spans="2:9" s="11" customFormat="1" ht="21.25" customHeight="1">
      <c r="B274" s="9" t="s">
        <v>200</v>
      </c>
      <c r="C274" s="10">
        <v>397889</v>
      </c>
      <c r="D274" s="6" t="s">
        <v>6</v>
      </c>
      <c r="E274" s="18">
        <v>20</v>
      </c>
      <c r="F274" s="23" t="s">
        <v>787</v>
      </c>
      <c r="G274" s="7"/>
      <c r="H274" s="12" t="s">
        <v>65</v>
      </c>
      <c r="I274" s="13">
        <v>44.05</v>
      </c>
    </row>
    <row r="275" spans="2:9" s="11" customFormat="1" ht="21.25" customHeight="1">
      <c r="B275" s="9" t="s">
        <v>200</v>
      </c>
      <c r="C275" s="10">
        <v>407243</v>
      </c>
      <c r="D275" s="6" t="s">
        <v>6</v>
      </c>
      <c r="E275" s="18">
        <v>20</v>
      </c>
      <c r="F275" s="23" t="s">
        <v>787</v>
      </c>
      <c r="G275" s="7"/>
      <c r="H275" s="12" t="s">
        <v>66</v>
      </c>
      <c r="I275" s="13">
        <v>39.549999999999997</v>
      </c>
    </row>
    <row r="276" spans="2:9" s="11" customFormat="1" ht="21.25" customHeight="1">
      <c r="B276" s="9" t="s">
        <v>200</v>
      </c>
      <c r="C276" s="10">
        <v>427784</v>
      </c>
      <c r="D276" s="6" t="s">
        <v>7</v>
      </c>
      <c r="E276" s="18">
        <v>4</v>
      </c>
      <c r="F276" s="23" t="s">
        <v>118</v>
      </c>
      <c r="G276" s="7"/>
      <c r="H276" s="12" t="s">
        <v>67</v>
      </c>
      <c r="I276" s="13">
        <v>12.95</v>
      </c>
    </row>
    <row r="277" spans="2:9" s="11" customFormat="1" ht="21.25" customHeight="1">
      <c r="B277" s="9" t="s">
        <v>200</v>
      </c>
      <c r="C277" s="10">
        <v>129428</v>
      </c>
      <c r="D277" s="6" t="s">
        <v>5</v>
      </c>
      <c r="E277" s="18"/>
      <c r="F277" s="23" t="s">
        <v>69</v>
      </c>
      <c r="G277" s="7"/>
      <c r="H277" s="12" t="s">
        <v>68</v>
      </c>
      <c r="I277" s="13">
        <v>21.6</v>
      </c>
    </row>
    <row r="278" spans="2:9" s="11" customFormat="1" ht="21.25" customHeight="1">
      <c r="B278" s="9" t="s">
        <v>200</v>
      </c>
      <c r="C278" s="10">
        <v>196345</v>
      </c>
      <c r="D278" s="6" t="s">
        <v>5</v>
      </c>
      <c r="E278" s="18"/>
      <c r="F278" s="23" t="s">
        <v>71</v>
      </c>
      <c r="G278" s="7"/>
      <c r="H278" s="12" t="s">
        <v>70</v>
      </c>
      <c r="I278" s="13">
        <v>15.55</v>
      </c>
    </row>
    <row r="279" spans="2:9" s="11" customFormat="1" ht="21.25" customHeight="1">
      <c r="B279" s="9" t="s">
        <v>200</v>
      </c>
      <c r="C279" s="10">
        <v>360067</v>
      </c>
      <c r="D279" s="6" t="s">
        <v>5</v>
      </c>
      <c r="E279" s="18"/>
      <c r="F279" s="23" t="s">
        <v>35</v>
      </c>
      <c r="G279" s="7"/>
      <c r="H279" s="12" t="s">
        <v>72</v>
      </c>
      <c r="I279" s="13">
        <v>21.75</v>
      </c>
    </row>
    <row r="280" spans="2:9" s="11" customFormat="1" ht="21.25" customHeight="1">
      <c r="B280" s="9" t="s">
        <v>200</v>
      </c>
      <c r="C280" s="10">
        <v>428088</v>
      </c>
      <c r="D280" s="6" t="s">
        <v>5</v>
      </c>
      <c r="E280" s="18"/>
      <c r="F280" s="23" t="s">
        <v>74</v>
      </c>
      <c r="G280" s="7"/>
      <c r="H280" s="12" t="s">
        <v>73</v>
      </c>
      <c r="I280" s="13">
        <v>13.05</v>
      </c>
    </row>
    <row r="281" spans="2:9" s="11" customFormat="1" ht="21.25" customHeight="1">
      <c r="B281" s="9" t="s">
        <v>200</v>
      </c>
      <c r="C281" s="10">
        <v>129626</v>
      </c>
      <c r="D281" s="6" t="s">
        <v>5</v>
      </c>
      <c r="E281" s="18"/>
      <c r="F281" s="23" t="s">
        <v>76</v>
      </c>
      <c r="G281" s="7"/>
      <c r="H281" s="12" t="s">
        <v>75</v>
      </c>
      <c r="I281" s="13">
        <v>24.8</v>
      </c>
    </row>
    <row r="282" spans="2:9" s="11" customFormat="1" ht="21.25" customHeight="1">
      <c r="B282" s="9" t="s">
        <v>200</v>
      </c>
      <c r="C282" s="10">
        <v>128131</v>
      </c>
      <c r="D282" s="6" t="s">
        <v>5</v>
      </c>
      <c r="E282" s="18"/>
      <c r="F282" s="23" t="s">
        <v>78</v>
      </c>
      <c r="G282" s="7"/>
      <c r="H282" s="12" t="s">
        <v>77</v>
      </c>
      <c r="I282" s="13">
        <v>100.25</v>
      </c>
    </row>
    <row r="283" spans="2:9" s="11" customFormat="1" ht="21.25" customHeight="1">
      <c r="B283" s="9" t="s">
        <v>200</v>
      </c>
      <c r="C283" s="10">
        <v>128162</v>
      </c>
      <c r="D283" s="6" t="s">
        <v>5</v>
      </c>
      <c r="E283" s="18"/>
      <c r="F283" s="23" t="s">
        <v>80</v>
      </c>
      <c r="G283" s="7"/>
      <c r="H283" s="12" t="s">
        <v>79</v>
      </c>
      <c r="I283" s="13">
        <v>18.5</v>
      </c>
    </row>
    <row r="284" spans="2:9" s="11" customFormat="1" ht="21.25" customHeight="1">
      <c r="B284" s="9" t="s">
        <v>200</v>
      </c>
      <c r="C284" s="10">
        <v>126601</v>
      </c>
      <c r="D284" s="6" t="s">
        <v>5</v>
      </c>
      <c r="E284" s="18"/>
      <c r="F284" s="23" t="s">
        <v>82</v>
      </c>
      <c r="G284" s="7"/>
      <c r="H284" s="12" t="s">
        <v>81</v>
      </c>
      <c r="I284" s="13">
        <v>15</v>
      </c>
    </row>
    <row r="285" spans="2:9" s="11" customFormat="1" ht="21.25" customHeight="1">
      <c r="B285" s="9" t="s">
        <v>200</v>
      </c>
      <c r="C285" s="10">
        <v>210676</v>
      </c>
      <c r="D285" s="6" t="s">
        <v>5</v>
      </c>
      <c r="E285" s="18"/>
      <c r="F285" s="23" t="s">
        <v>32</v>
      </c>
      <c r="G285" s="7"/>
      <c r="H285" s="12" t="s">
        <v>83</v>
      </c>
      <c r="I285" s="13">
        <v>7.3</v>
      </c>
    </row>
    <row r="286" spans="2:9" s="11" customFormat="1" ht="21.25" customHeight="1">
      <c r="B286" s="9" t="s">
        <v>200</v>
      </c>
      <c r="C286" s="10">
        <v>216388</v>
      </c>
      <c r="D286" s="6" t="s">
        <v>5</v>
      </c>
      <c r="E286" s="18">
        <v>12</v>
      </c>
      <c r="F286" s="23" t="s">
        <v>788</v>
      </c>
      <c r="G286" s="7"/>
      <c r="H286" s="12" t="s">
        <v>84</v>
      </c>
      <c r="I286" s="13">
        <v>111.2</v>
      </c>
    </row>
    <row r="287" spans="2:9" s="11" customFormat="1" ht="21.25" customHeight="1">
      <c r="B287" s="9" t="s">
        <v>200</v>
      </c>
      <c r="C287" s="10">
        <v>210249</v>
      </c>
      <c r="D287" s="6" t="s">
        <v>5</v>
      </c>
      <c r="E287" s="18">
        <v>2</v>
      </c>
      <c r="F287" s="23" t="s">
        <v>789</v>
      </c>
      <c r="G287" s="7"/>
      <c r="H287" s="12" t="s">
        <v>85</v>
      </c>
      <c r="I287" s="13">
        <v>30.6</v>
      </c>
    </row>
    <row r="288" spans="2:9" s="11" customFormat="1" ht="21.25" customHeight="1">
      <c r="B288" s="9" t="s">
        <v>200</v>
      </c>
      <c r="C288" s="10">
        <v>235648</v>
      </c>
      <c r="D288" s="6" t="s">
        <v>5</v>
      </c>
      <c r="E288" s="18"/>
      <c r="F288" s="23" t="s">
        <v>32</v>
      </c>
      <c r="G288" s="7"/>
      <c r="H288" s="12" t="s">
        <v>86</v>
      </c>
      <c r="I288" s="13">
        <v>16.850000000000001</v>
      </c>
    </row>
    <row r="289" spans="2:9" s="11" customFormat="1" ht="21.25" customHeight="1">
      <c r="B289" s="9" t="s">
        <v>200</v>
      </c>
      <c r="C289" s="10">
        <v>135672</v>
      </c>
      <c r="D289" s="6" t="s">
        <v>5</v>
      </c>
      <c r="E289" s="18">
        <v>2</v>
      </c>
      <c r="F289" s="23" t="s">
        <v>118</v>
      </c>
      <c r="G289" s="7"/>
      <c r="H289" s="12" t="s">
        <v>87</v>
      </c>
      <c r="I289" s="13">
        <v>39.35</v>
      </c>
    </row>
    <row r="290" spans="2:9" s="11" customFormat="1" ht="21.25" customHeight="1">
      <c r="B290" s="9" t="s">
        <v>200</v>
      </c>
      <c r="C290" s="10">
        <v>309806</v>
      </c>
      <c r="D290" s="6" t="s">
        <v>5</v>
      </c>
      <c r="E290" s="18">
        <v>5</v>
      </c>
      <c r="F290" s="23" t="s">
        <v>790</v>
      </c>
      <c r="G290" s="7"/>
      <c r="H290" s="12" t="s">
        <v>88</v>
      </c>
      <c r="I290" s="13">
        <v>20.2</v>
      </c>
    </row>
    <row r="291" spans="2:9" s="11" customFormat="1" ht="21.25" customHeight="1">
      <c r="B291" s="9" t="s">
        <v>200</v>
      </c>
      <c r="C291" s="10">
        <v>309851</v>
      </c>
      <c r="D291" s="6" t="s">
        <v>5</v>
      </c>
      <c r="E291" s="18">
        <v>5</v>
      </c>
      <c r="F291" s="23" t="s">
        <v>790</v>
      </c>
      <c r="G291" s="7"/>
      <c r="H291" s="12" t="s">
        <v>89</v>
      </c>
      <c r="I291" s="13">
        <v>24.4</v>
      </c>
    </row>
    <row r="292" spans="2:9" s="11" customFormat="1" ht="21.25" customHeight="1">
      <c r="B292" s="9" t="s">
        <v>200</v>
      </c>
      <c r="C292" s="10">
        <v>327084</v>
      </c>
      <c r="D292" s="6" t="s">
        <v>5</v>
      </c>
      <c r="E292" s="18"/>
      <c r="F292" s="23" t="s">
        <v>91</v>
      </c>
      <c r="G292" s="7"/>
      <c r="H292" s="12" t="s">
        <v>90</v>
      </c>
      <c r="I292" s="13">
        <v>14.4</v>
      </c>
    </row>
    <row r="293" spans="2:9" s="11" customFormat="1" ht="21.25" customHeight="1">
      <c r="B293" s="9" t="s">
        <v>200</v>
      </c>
      <c r="C293" s="10">
        <v>194716</v>
      </c>
      <c r="D293" s="6" t="s">
        <v>5</v>
      </c>
      <c r="E293" s="18"/>
      <c r="F293" s="23" t="s">
        <v>93</v>
      </c>
      <c r="G293" s="7"/>
      <c r="H293" s="12" t="s">
        <v>92</v>
      </c>
      <c r="I293" s="13">
        <v>27.2</v>
      </c>
    </row>
    <row r="294" spans="2:9" s="11" customFormat="1" ht="21.25" customHeight="1">
      <c r="B294" s="9" t="s">
        <v>200</v>
      </c>
      <c r="C294" s="10">
        <v>207065</v>
      </c>
      <c r="D294" s="6" t="s">
        <v>5</v>
      </c>
      <c r="E294" s="18"/>
      <c r="F294" s="23" t="s">
        <v>93</v>
      </c>
      <c r="G294" s="7"/>
      <c r="H294" s="12" t="s">
        <v>94</v>
      </c>
      <c r="I294" s="13">
        <v>26.95</v>
      </c>
    </row>
    <row r="295" spans="2:9" s="11" customFormat="1" ht="21.25" customHeight="1">
      <c r="B295" s="9" t="s">
        <v>200</v>
      </c>
      <c r="C295" s="10">
        <v>152044</v>
      </c>
      <c r="D295" s="6" t="s">
        <v>5</v>
      </c>
      <c r="E295" s="18">
        <v>18</v>
      </c>
      <c r="F295" s="23" t="s">
        <v>791</v>
      </c>
      <c r="G295" s="7"/>
      <c r="H295" s="12" t="s">
        <v>95</v>
      </c>
      <c r="I295" s="13">
        <v>15.5</v>
      </c>
    </row>
    <row r="296" spans="2:9" s="11" customFormat="1" ht="21.25" customHeight="1">
      <c r="B296" s="9" t="s">
        <v>200</v>
      </c>
      <c r="C296" s="10">
        <v>231275</v>
      </c>
      <c r="D296" s="6" t="s">
        <v>5</v>
      </c>
      <c r="E296" s="18">
        <v>12</v>
      </c>
      <c r="F296" s="23" t="s">
        <v>792</v>
      </c>
      <c r="G296" s="7"/>
      <c r="H296" s="12" t="s">
        <v>96</v>
      </c>
      <c r="I296" s="13">
        <v>29.15</v>
      </c>
    </row>
    <row r="297" spans="2:9" s="11" customFormat="1" ht="21.25" customHeight="1">
      <c r="B297" s="9" t="s">
        <v>200</v>
      </c>
      <c r="C297" s="10">
        <v>231220</v>
      </c>
      <c r="D297" s="6" t="s">
        <v>5</v>
      </c>
      <c r="E297" s="18">
        <v>500</v>
      </c>
      <c r="F297" s="23" t="s">
        <v>793</v>
      </c>
      <c r="G297" s="7"/>
      <c r="H297" s="12" t="s">
        <v>97</v>
      </c>
      <c r="I297" s="13">
        <v>19.899999999999999</v>
      </c>
    </row>
    <row r="298" spans="2:9" s="11" customFormat="1" ht="21.25" customHeight="1">
      <c r="B298" s="9" t="s">
        <v>200</v>
      </c>
      <c r="C298" s="10">
        <v>231886</v>
      </c>
      <c r="D298" s="6" t="s">
        <v>5</v>
      </c>
      <c r="E298" s="18">
        <v>1000</v>
      </c>
      <c r="F298" s="23" t="s">
        <v>793</v>
      </c>
      <c r="G298" s="7"/>
      <c r="H298" s="12" t="s">
        <v>97</v>
      </c>
      <c r="I298" s="13">
        <v>42</v>
      </c>
    </row>
    <row r="299" spans="2:9" s="11" customFormat="1" ht="21.25" customHeight="1">
      <c r="B299" s="9" t="s">
        <v>200</v>
      </c>
      <c r="C299" s="10">
        <v>194686</v>
      </c>
      <c r="D299" s="6" t="s">
        <v>5</v>
      </c>
      <c r="E299" s="18">
        <v>24</v>
      </c>
      <c r="F299" s="23" t="s">
        <v>794</v>
      </c>
      <c r="G299" s="7"/>
      <c r="H299" s="12" t="s">
        <v>98</v>
      </c>
      <c r="I299" s="13">
        <v>41.5</v>
      </c>
    </row>
    <row r="300" spans="2:9" s="11" customFormat="1" ht="21.25" customHeight="1">
      <c r="B300" s="9" t="s">
        <v>200</v>
      </c>
      <c r="C300" s="10">
        <v>231237</v>
      </c>
      <c r="D300" s="6" t="s">
        <v>816</v>
      </c>
      <c r="E300" s="18"/>
      <c r="F300" s="23" t="s">
        <v>100</v>
      </c>
      <c r="G300" s="7"/>
      <c r="H300" s="12" t="s">
        <v>99</v>
      </c>
      <c r="I300" s="13">
        <v>30.85</v>
      </c>
    </row>
    <row r="301" spans="2:9" s="11" customFormat="1" ht="21.25" customHeight="1">
      <c r="B301" s="9" t="s">
        <v>200</v>
      </c>
      <c r="C301" s="10">
        <v>229630</v>
      </c>
      <c r="D301" s="6" t="s">
        <v>816</v>
      </c>
      <c r="E301" s="18">
        <v>6</v>
      </c>
      <c r="F301" s="23" t="s">
        <v>795</v>
      </c>
      <c r="G301" s="7"/>
      <c r="H301" s="12" t="s">
        <v>101</v>
      </c>
      <c r="I301" s="13">
        <v>33.35</v>
      </c>
    </row>
    <row r="302" spans="2:9" s="11" customFormat="1" ht="21.25" customHeight="1">
      <c r="B302" s="9" t="s">
        <v>200</v>
      </c>
      <c r="C302" s="10">
        <v>200691</v>
      </c>
      <c r="D302" s="6" t="s">
        <v>816</v>
      </c>
      <c r="E302" s="18">
        <v>6</v>
      </c>
      <c r="F302" s="23" t="s">
        <v>795</v>
      </c>
      <c r="G302" s="7"/>
      <c r="H302" s="12" t="s">
        <v>102</v>
      </c>
      <c r="I302" s="13">
        <v>42.8</v>
      </c>
    </row>
    <row r="303" spans="2:9" s="11" customFormat="1" ht="21.25" customHeight="1">
      <c r="B303" s="9" t="s">
        <v>200</v>
      </c>
      <c r="C303" s="10">
        <v>210720</v>
      </c>
      <c r="D303" s="6" t="s">
        <v>816</v>
      </c>
      <c r="E303" s="18">
        <v>24</v>
      </c>
      <c r="F303" s="23" t="s">
        <v>796</v>
      </c>
      <c r="G303" s="7"/>
      <c r="H303" s="12" t="s">
        <v>103</v>
      </c>
      <c r="I303" s="13">
        <v>34.65</v>
      </c>
    </row>
    <row r="304" spans="2:9" s="11" customFormat="1" ht="21.25" customHeight="1">
      <c r="B304" s="9" t="s">
        <v>200</v>
      </c>
      <c r="C304" s="10">
        <v>231701</v>
      </c>
      <c r="D304" s="6" t="s">
        <v>5</v>
      </c>
      <c r="E304" s="18"/>
      <c r="F304" s="23" t="s">
        <v>105</v>
      </c>
      <c r="G304" s="7"/>
      <c r="H304" s="12" t="s">
        <v>104</v>
      </c>
      <c r="I304" s="13">
        <v>3.7</v>
      </c>
    </row>
    <row r="305" spans="2:9" s="11" customFormat="1" ht="21.25" customHeight="1">
      <c r="B305" s="9" t="s">
        <v>200</v>
      </c>
      <c r="C305" s="10">
        <v>229326</v>
      </c>
      <c r="D305" s="6" t="s">
        <v>5</v>
      </c>
      <c r="E305" s="18">
        <v>6</v>
      </c>
      <c r="F305" s="23" t="s">
        <v>795</v>
      </c>
      <c r="G305" s="7"/>
      <c r="H305" s="12" t="s">
        <v>106</v>
      </c>
      <c r="I305" s="13">
        <v>44.5</v>
      </c>
    </row>
    <row r="306" spans="2:9" s="11" customFormat="1" ht="21.25" customHeight="1">
      <c r="B306" s="9" t="s">
        <v>200</v>
      </c>
      <c r="C306" s="10">
        <v>229333</v>
      </c>
      <c r="D306" s="6" t="s">
        <v>5</v>
      </c>
      <c r="E306" s="18">
        <v>6</v>
      </c>
      <c r="F306" s="23" t="s">
        <v>795</v>
      </c>
      <c r="G306" s="7"/>
      <c r="H306" s="12" t="s">
        <v>107</v>
      </c>
      <c r="I306" s="13">
        <v>44.95</v>
      </c>
    </row>
    <row r="307" spans="2:9" s="11" customFormat="1" ht="21.25" customHeight="1">
      <c r="B307" s="9" t="s">
        <v>200</v>
      </c>
      <c r="C307" s="10">
        <v>229357</v>
      </c>
      <c r="D307" s="6" t="s">
        <v>5</v>
      </c>
      <c r="E307" s="18">
        <v>2</v>
      </c>
      <c r="F307" s="23" t="s">
        <v>118</v>
      </c>
      <c r="G307" s="7"/>
      <c r="H307" s="12" t="s">
        <v>108</v>
      </c>
      <c r="I307" s="13">
        <v>26.85</v>
      </c>
    </row>
    <row r="308" spans="2:9" s="11" customFormat="1" ht="21.25" customHeight="1">
      <c r="B308" s="9" t="s">
        <v>200</v>
      </c>
      <c r="C308" s="10">
        <v>362238</v>
      </c>
      <c r="D308" s="6" t="s">
        <v>5</v>
      </c>
      <c r="E308" s="18">
        <v>8</v>
      </c>
      <c r="F308" s="23" t="s">
        <v>797</v>
      </c>
      <c r="G308" s="7"/>
      <c r="H308" s="12" t="s">
        <v>109</v>
      </c>
      <c r="I308" s="13">
        <v>34</v>
      </c>
    </row>
    <row r="309" spans="2:9" s="11" customFormat="1" ht="21.25" customHeight="1">
      <c r="B309" s="9" t="s">
        <v>200</v>
      </c>
      <c r="C309" s="10">
        <v>207294</v>
      </c>
      <c r="D309" s="6" t="s">
        <v>5</v>
      </c>
      <c r="E309" s="18"/>
      <c r="F309" s="23" t="s">
        <v>111</v>
      </c>
      <c r="G309" s="7"/>
      <c r="H309" s="12" t="s">
        <v>110</v>
      </c>
      <c r="I309" s="13">
        <v>93.2</v>
      </c>
    </row>
    <row r="310" spans="2:9" s="11" customFormat="1" ht="21.25" customHeight="1">
      <c r="B310" s="9" t="s">
        <v>200</v>
      </c>
      <c r="C310" s="10">
        <v>211901</v>
      </c>
      <c r="D310" s="6" t="s">
        <v>5</v>
      </c>
      <c r="E310" s="18">
        <v>200</v>
      </c>
      <c r="F310" s="23" t="s">
        <v>798</v>
      </c>
      <c r="G310" s="7"/>
      <c r="H310" s="12" t="s">
        <v>112</v>
      </c>
      <c r="I310" s="13">
        <v>24.05</v>
      </c>
    </row>
    <row r="311" spans="2:9" s="11" customFormat="1" ht="21.25" customHeight="1">
      <c r="B311" s="9" t="s">
        <v>200</v>
      </c>
      <c r="C311" s="10">
        <v>235808</v>
      </c>
      <c r="D311" s="6" t="s">
        <v>5</v>
      </c>
      <c r="E311" s="18">
        <v>6</v>
      </c>
      <c r="F311" s="23" t="s">
        <v>78</v>
      </c>
      <c r="G311" s="7"/>
      <c r="H311" s="12" t="s">
        <v>113</v>
      </c>
      <c r="I311" s="13">
        <v>55.65</v>
      </c>
    </row>
    <row r="312" spans="2:9" s="11" customFormat="1" ht="21.25" customHeight="1">
      <c r="B312" s="9" t="s">
        <v>200</v>
      </c>
      <c r="C312" s="10">
        <v>235815</v>
      </c>
      <c r="D312" s="6" t="s">
        <v>5</v>
      </c>
      <c r="E312" s="18">
        <v>6</v>
      </c>
      <c r="F312" s="23" t="s">
        <v>78</v>
      </c>
      <c r="G312" s="7"/>
      <c r="H312" s="12" t="s">
        <v>114</v>
      </c>
      <c r="I312" s="13">
        <v>57.25</v>
      </c>
    </row>
    <row r="313" spans="2:9" s="11" customFormat="1" ht="21.25" customHeight="1">
      <c r="B313" s="9" t="s">
        <v>200</v>
      </c>
      <c r="C313" s="10">
        <v>208048</v>
      </c>
      <c r="D313" s="6" t="s">
        <v>5</v>
      </c>
      <c r="E313" s="18">
        <v>2</v>
      </c>
      <c r="F313" s="23" t="s">
        <v>35</v>
      </c>
      <c r="G313" s="7"/>
      <c r="H313" s="12" t="s">
        <v>115</v>
      </c>
      <c r="I313" s="13">
        <v>21.75</v>
      </c>
    </row>
    <row r="314" spans="2:9" s="11" customFormat="1" ht="21.25" customHeight="1">
      <c r="B314" s="9" t="s">
        <v>200</v>
      </c>
      <c r="C314" s="10">
        <v>201568</v>
      </c>
      <c r="D314" s="6" t="s">
        <v>5</v>
      </c>
      <c r="E314" s="18">
        <v>2</v>
      </c>
      <c r="F314" s="23" t="s">
        <v>799</v>
      </c>
      <c r="G314" s="7"/>
      <c r="H314" s="12" t="s">
        <v>116</v>
      </c>
      <c r="I314" s="13">
        <v>35.35</v>
      </c>
    </row>
    <row r="315" spans="2:9" s="11" customFormat="1" ht="21.25" customHeight="1">
      <c r="B315" s="9" t="s">
        <v>200</v>
      </c>
      <c r="C315" s="10">
        <v>193207</v>
      </c>
      <c r="D315" s="6" t="s">
        <v>5</v>
      </c>
      <c r="E315" s="18"/>
      <c r="F315" s="23" t="s">
        <v>118</v>
      </c>
      <c r="G315" s="7"/>
      <c r="H315" s="12" t="s">
        <v>117</v>
      </c>
      <c r="I315" s="13">
        <v>5.45</v>
      </c>
    </row>
    <row r="316" spans="2:9" s="11" customFormat="1" ht="21.25" customHeight="1">
      <c r="B316" s="9" t="s">
        <v>200</v>
      </c>
      <c r="C316" s="10">
        <v>232081</v>
      </c>
      <c r="D316" s="6" t="s">
        <v>5</v>
      </c>
      <c r="E316" s="18">
        <v>500</v>
      </c>
      <c r="F316" s="23" t="s">
        <v>800</v>
      </c>
      <c r="G316" s="7"/>
      <c r="H316" s="12" t="s">
        <v>119</v>
      </c>
      <c r="I316" s="13">
        <v>13.5</v>
      </c>
    </row>
    <row r="317" spans="2:9" s="11" customFormat="1" ht="21.25" customHeight="1">
      <c r="B317" s="9" t="s">
        <v>200</v>
      </c>
      <c r="C317" s="10">
        <v>213394</v>
      </c>
      <c r="D317" s="6" t="s">
        <v>5</v>
      </c>
      <c r="E317" s="18">
        <v>6</v>
      </c>
      <c r="F317" s="23" t="s">
        <v>105</v>
      </c>
      <c r="G317" s="7"/>
      <c r="H317" s="12" t="s">
        <v>120</v>
      </c>
      <c r="I317" s="13">
        <v>16.3</v>
      </c>
    </row>
    <row r="318" spans="2:9" s="11" customFormat="1" ht="21.25" customHeight="1">
      <c r="B318" s="9" t="s">
        <v>200</v>
      </c>
      <c r="C318" s="10">
        <v>213387</v>
      </c>
      <c r="D318" s="6" t="s">
        <v>5</v>
      </c>
      <c r="E318" s="18">
        <v>6</v>
      </c>
      <c r="F318" s="23" t="s">
        <v>105</v>
      </c>
      <c r="G318" s="7"/>
      <c r="H318" s="12" t="s">
        <v>121</v>
      </c>
      <c r="I318" s="13">
        <v>22.55</v>
      </c>
    </row>
    <row r="319" spans="2:9" s="11" customFormat="1" ht="21.25" customHeight="1">
      <c r="B319" s="9" t="s">
        <v>200</v>
      </c>
      <c r="C319" s="10">
        <v>400329</v>
      </c>
      <c r="D319" s="6" t="s">
        <v>5</v>
      </c>
      <c r="E319" s="18">
        <v>2</v>
      </c>
      <c r="F319" s="23" t="s">
        <v>35</v>
      </c>
      <c r="G319" s="7"/>
      <c r="H319" s="12" t="s">
        <v>122</v>
      </c>
      <c r="I319" s="13">
        <v>43.2</v>
      </c>
    </row>
    <row r="320" spans="2:9" s="11" customFormat="1" ht="21.25" customHeight="1">
      <c r="B320" s="9" t="s">
        <v>200</v>
      </c>
      <c r="C320" s="10">
        <v>383431</v>
      </c>
      <c r="D320" s="6" t="s">
        <v>5</v>
      </c>
      <c r="E320" s="18">
        <v>2</v>
      </c>
      <c r="F320" s="23" t="s">
        <v>35</v>
      </c>
      <c r="G320" s="7"/>
      <c r="H320" s="12" t="s">
        <v>123</v>
      </c>
      <c r="I320" s="13">
        <v>34.85</v>
      </c>
    </row>
    <row r="321" spans="2:9" s="11" customFormat="1" ht="21.25" customHeight="1">
      <c r="B321" s="9" t="s">
        <v>200</v>
      </c>
      <c r="C321" s="10">
        <v>160889</v>
      </c>
      <c r="D321" s="6" t="s">
        <v>6</v>
      </c>
      <c r="E321" s="18"/>
      <c r="F321" s="23" t="s">
        <v>61</v>
      </c>
      <c r="G321" s="7"/>
      <c r="H321" s="33" t="s">
        <v>124</v>
      </c>
      <c r="I321" s="13">
        <v>16.25</v>
      </c>
    </row>
    <row r="322" spans="2:9" s="11" customFormat="1" ht="21.25" customHeight="1">
      <c r="B322" s="9" t="s">
        <v>200</v>
      </c>
      <c r="C322" s="10">
        <v>209502</v>
      </c>
      <c r="D322" s="6" t="s">
        <v>6</v>
      </c>
      <c r="E322" s="18"/>
      <c r="F322" s="23" t="s">
        <v>45</v>
      </c>
      <c r="G322" s="7"/>
      <c r="H322" s="12" t="s">
        <v>125</v>
      </c>
      <c r="I322" s="13">
        <v>22.6</v>
      </c>
    </row>
    <row r="323" spans="2:9" s="11" customFormat="1" ht="21.25" customHeight="1">
      <c r="B323" s="9" t="s">
        <v>200</v>
      </c>
      <c r="C323" s="10">
        <v>319638</v>
      </c>
      <c r="D323" s="6" t="s">
        <v>6</v>
      </c>
      <c r="E323" s="18">
        <v>2</v>
      </c>
      <c r="F323" s="23" t="s">
        <v>801</v>
      </c>
      <c r="G323" s="7"/>
      <c r="H323" s="12" t="s">
        <v>126</v>
      </c>
      <c r="I323" s="13">
        <v>51.5</v>
      </c>
    </row>
    <row r="324" spans="2:9" s="11" customFormat="1" ht="21.25" customHeight="1">
      <c r="B324" s="9" t="s">
        <v>200</v>
      </c>
      <c r="C324" s="10">
        <v>320269</v>
      </c>
      <c r="D324" s="6" t="s">
        <v>6</v>
      </c>
      <c r="E324" s="18"/>
      <c r="F324" s="23" t="s">
        <v>128</v>
      </c>
      <c r="G324" s="7"/>
      <c r="H324" s="12" t="s">
        <v>127</v>
      </c>
      <c r="I324" s="13">
        <v>19.75</v>
      </c>
    </row>
    <row r="325" spans="2:9" s="11" customFormat="1" ht="21.25" customHeight="1">
      <c r="B325" s="9" t="s">
        <v>200</v>
      </c>
      <c r="C325" s="10">
        <v>326186</v>
      </c>
      <c r="D325" s="6" t="s">
        <v>5</v>
      </c>
      <c r="E325" s="18">
        <v>6</v>
      </c>
      <c r="F325" s="23" t="s">
        <v>802</v>
      </c>
      <c r="G325" s="7"/>
      <c r="H325" s="12" t="s">
        <v>129</v>
      </c>
      <c r="I325" s="13">
        <v>135</v>
      </c>
    </row>
    <row r="326" spans="2:9" s="11" customFormat="1" ht="21.25" customHeight="1">
      <c r="B326" s="9" t="s">
        <v>200</v>
      </c>
      <c r="C326" s="10">
        <v>210577</v>
      </c>
      <c r="D326" s="6" t="s">
        <v>5</v>
      </c>
      <c r="E326" s="18">
        <v>200</v>
      </c>
      <c r="F326" s="23" t="s">
        <v>803</v>
      </c>
      <c r="G326" s="7"/>
      <c r="H326" s="12" t="s">
        <v>130</v>
      </c>
      <c r="I326" s="13">
        <v>33.75</v>
      </c>
    </row>
    <row r="327" spans="2:9" s="11" customFormat="1" ht="21.25" customHeight="1">
      <c r="B327" s="9" t="s">
        <v>200</v>
      </c>
      <c r="C327" s="10">
        <v>125710</v>
      </c>
      <c r="D327" s="6" t="s">
        <v>5</v>
      </c>
      <c r="E327" s="18">
        <v>12</v>
      </c>
      <c r="F327" s="23" t="s">
        <v>804</v>
      </c>
      <c r="G327" s="7"/>
      <c r="H327" s="12" t="s">
        <v>131</v>
      </c>
      <c r="I327" s="13">
        <v>17.5</v>
      </c>
    </row>
    <row r="328" spans="2:9" s="11" customFormat="1" ht="21.25" customHeight="1">
      <c r="B328" s="9" t="s">
        <v>200</v>
      </c>
      <c r="C328" s="10">
        <v>232029</v>
      </c>
      <c r="D328" s="6" t="s">
        <v>5</v>
      </c>
      <c r="E328" s="18">
        <v>500</v>
      </c>
      <c r="F328" s="23" t="s">
        <v>793</v>
      </c>
      <c r="G328" s="7"/>
      <c r="H328" s="12" t="s">
        <v>132</v>
      </c>
      <c r="I328" s="13">
        <v>21.65</v>
      </c>
    </row>
    <row r="329" spans="2:9" s="11" customFormat="1" ht="21.25" customHeight="1">
      <c r="B329" s="9" t="s">
        <v>200</v>
      </c>
      <c r="C329" s="10">
        <v>124881</v>
      </c>
      <c r="D329" s="6" t="s">
        <v>5</v>
      </c>
      <c r="E329" s="18"/>
      <c r="F329" s="23" t="s">
        <v>56</v>
      </c>
      <c r="G329" s="7"/>
      <c r="H329" s="12" t="s">
        <v>133</v>
      </c>
      <c r="I329" s="13">
        <v>26.4</v>
      </c>
    </row>
    <row r="330" spans="2:9" s="11" customFormat="1" ht="21.25" customHeight="1">
      <c r="B330" s="9" t="s">
        <v>200</v>
      </c>
      <c r="C330" s="10">
        <v>124768</v>
      </c>
      <c r="D330" s="6" t="s">
        <v>5</v>
      </c>
      <c r="E330" s="18"/>
      <c r="F330" s="23" t="s">
        <v>56</v>
      </c>
      <c r="G330" s="7"/>
      <c r="H330" s="12" t="s">
        <v>134</v>
      </c>
      <c r="I330" s="13">
        <v>24.2</v>
      </c>
    </row>
    <row r="331" spans="2:9" s="11" customFormat="1" ht="21.25" customHeight="1">
      <c r="B331" s="9" t="s">
        <v>200</v>
      </c>
      <c r="C331" s="10">
        <v>383172</v>
      </c>
      <c r="D331" s="6" t="s">
        <v>5</v>
      </c>
      <c r="E331" s="18">
        <v>2</v>
      </c>
      <c r="F331" s="23" t="s">
        <v>575</v>
      </c>
      <c r="G331" s="7"/>
      <c r="H331" s="12" t="s">
        <v>135</v>
      </c>
      <c r="I331" s="13">
        <v>31.8</v>
      </c>
    </row>
    <row r="332" spans="2:9" s="11" customFormat="1" ht="21.25" customHeight="1">
      <c r="B332" s="9" t="s">
        <v>200</v>
      </c>
      <c r="C332" s="10">
        <v>226660</v>
      </c>
      <c r="D332" s="6" t="s">
        <v>5</v>
      </c>
      <c r="E332" s="18">
        <v>2</v>
      </c>
      <c r="F332" s="23" t="s">
        <v>805</v>
      </c>
      <c r="G332" s="7"/>
      <c r="H332" s="12" t="s">
        <v>136</v>
      </c>
      <c r="I332" s="13">
        <v>35.6</v>
      </c>
    </row>
    <row r="333" spans="2:9" s="11" customFormat="1" ht="21.25" customHeight="1">
      <c r="B333" s="9" t="s">
        <v>200</v>
      </c>
      <c r="C333" s="10">
        <v>358781</v>
      </c>
      <c r="D333" s="6" t="s">
        <v>5</v>
      </c>
      <c r="E333" s="18">
        <v>2</v>
      </c>
      <c r="F333" s="23" t="s">
        <v>575</v>
      </c>
      <c r="G333" s="7"/>
      <c r="H333" s="12" t="s">
        <v>137</v>
      </c>
      <c r="I333" s="13">
        <v>37.200000000000003</v>
      </c>
    </row>
    <row r="334" spans="2:9" s="11" customFormat="1" ht="21.25" customHeight="1">
      <c r="B334" s="9" t="s">
        <v>200</v>
      </c>
      <c r="C334" s="10">
        <v>224390</v>
      </c>
      <c r="D334" s="6" t="s">
        <v>5</v>
      </c>
      <c r="E334" s="18">
        <v>4</v>
      </c>
      <c r="F334" s="23" t="s">
        <v>575</v>
      </c>
      <c r="G334" s="7"/>
      <c r="H334" s="12" t="s">
        <v>138</v>
      </c>
      <c r="I334" s="13">
        <v>67.3</v>
      </c>
    </row>
    <row r="335" spans="2:9" s="11" customFormat="1" ht="21.25" customHeight="1">
      <c r="B335" s="9" t="s">
        <v>200</v>
      </c>
      <c r="C335" s="10">
        <v>411394</v>
      </c>
      <c r="D335" s="6" t="s">
        <v>5</v>
      </c>
      <c r="E335" s="18">
        <v>2</v>
      </c>
      <c r="F335" s="23" t="s">
        <v>118</v>
      </c>
      <c r="G335" s="7"/>
      <c r="H335" s="12" t="s">
        <v>139</v>
      </c>
      <c r="I335" s="13">
        <v>21</v>
      </c>
    </row>
    <row r="336" spans="2:9" s="11" customFormat="1" ht="21.25" customHeight="1">
      <c r="B336" s="9" t="s">
        <v>200</v>
      </c>
      <c r="C336" s="10">
        <v>234573</v>
      </c>
      <c r="D336" s="6" t="s">
        <v>5</v>
      </c>
      <c r="E336" s="18">
        <v>24</v>
      </c>
      <c r="F336" s="23" t="s">
        <v>806</v>
      </c>
      <c r="G336" s="7"/>
      <c r="H336" s="12" t="s">
        <v>140</v>
      </c>
      <c r="I336" s="13">
        <v>72</v>
      </c>
    </row>
    <row r="337" spans="2:9" s="11" customFormat="1" ht="21.25" customHeight="1">
      <c r="B337" s="9" t="s">
        <v>200</v>
      </c>
      <c r="C337" s="10">
        <v>236096</v>
      </c>
      <c r="D337" s="6" t="s">
        <v>5</v>
      </c>
      <c r="E337" s="18">
        <v>12</v>
      </c>
      <c r="F337" s="23" t="s">
        <v>807</v>
      </c>
      <c r="G337" s="7"/>
      <c r="H337" s="12" t="s">
        <v>141</v>
      </c>
      <c r="I337" s="13">
        <v>27.8</v>
      </c>
    </row>
    <row r="338" spans="2:9" s="11" customFormat="1" ht="21.25" customHeight="1">
      <c r="B338" s="9" t="s">
        <v>200</v>
      </c>
      <c r="C338" s="10">
        <v>409025</v>
      </c>
      <c r="D338" s="6" t="s">
        <v>5</v>
      </c>
      <c r="E338" s="18"/>
      <c r="F338" s="23" t="s">
        <v>143</v>
      </c>
      <c r="G338" s="7"/>
      <c r="H338" s="12" t="s">
        <v>142</v>
      </c>
      <c r="I338" s="13">
        <v>70.25</v>
      </c>
    </row>
    <row r="339" spans="2:9" s="11" customFormat="1" ht="21.25" customHeight="1">
      <c r="B339" s="9" t="s">
        <v>200</v>
      </c>
      <c r="C339" s="10">
        <v>162494</v>
      </c>
      <c r="D339" s="6" t="s">
        <v>5</v>
      </c>
      <c r="E339" s="18"/>
      <c r="F339" s="23" t="s">
        <v>93</v>
      </c>
      <c r="G339" s="7"/>
      <c r="H339" s="12" t="s">
        <v>144</v>
      </c>
      <c r="I339" s="13">
        <v>27.7</v>
      </c>
    </row>
    <row r="340" spans="2:9" s="11" customFormat="1" ht="21.25" customHeight="1">
      <c r="B340" s="9" t="s">
        <v>200</v>
      </c>
      <c r="C340" s="10">
        <v>210553</v>
      </c>
      <c r="D340" s="6" t="s">
        <v>5</v>
      </c>
      <c r="E340" s="18"/>
      <c r="F340" s="23" t="s">
        <v>93</v>
      </c>
      <c r="G340" s="7"/>
      <c r="H340" s="12" t="s">
        <v>145</v>
      </c>
      <c r="I340" s="13">
        <v>32.9</v>
      </c>
    </row>
    <row r="341" spans="2:9" s="11" customFormat="1" ht="21.25" customHeight="1">
      <c r="B341" s="9" t="s">
        <v>200</v>
      </c>
      <c r="C341" s="10">
        <v>210058</v>
      </c>
      <c r="D341" s="6" t="s">
        <v>5</v>
      </c>
      <c r="E341" s="18">
        <v>2</v>
      </c>
      <c r="F341" s="23" t="s">
        <v>789</v>
      </c>
      <c r="G341" s="7"/>
      <c r="H341" s="12" t="s">
        <v>146</v>
      </c>
      <c r="I341" s="13">
        <v>24.55</v>
      </c>
    </row>
    <row r="342" spans="2:9" s="11" customFormat="1" ht="21.25" customHeight="1">
      <c r="B342" s="9" t="s">
        <v>200</v>
      </c>
      <c r="C342" s="10">
        <v>231541</v>
      </c>
      <c r="D342" s="6" t="s">
        <v>5</v>
      </c>
      <c r="E342" s="18">
        <v>12</v>
      </c>
      <c r="F342" s="23" t="s">
        <v>792</v>
      </c>
      <c r="G342" s="7"/>
      <c r="H342" s="12" t="s">
        <v>147</v>
      </c>
      <c r="I342" s="13">
        <v>36.6</v>
      </c>
    </row>
    <row r="343" spans="2:9" s="11" customFormat="1" ht="21.25" customHeight="1">
      <c r="B343" s="9" t="s">
        <v>200</v>
      </c>
      <c r="C343" s="10">
        <v>432696</v>
      </c>
      <c r="D343" s="6" t="s">
        <v>5</v>
      </c>
      <c r="E343" s="18">
        <v>12</v>
      </c>
      <c r="F343" s="23" t="s">
        <v>792</v>
      </c>
      <c r="G343" s="7"/>
      <c r="H343" s="12" t="s">
        <v>148</v>
      </c>
      <c r="I343" s="13">
        <v>36.75</v>
      </c>
    </row>
    <row r="344" spans="2:9" s="11" customFormat="1" ht="21.25" customHeight="1">
      <c r="B344" s="9" t="s">
        <v>200</v>
      </c>
      <c r="C344" s="10">
        <v>176064</v>
      </c>
      <c r="D344" s="6" t="s">
        <v>5</v>
      </c>
      <c r="E344" s="18"/>
      <c r="F344" s="23" t="s">
        <v>32</v>
      </c>
      <c r="G344" s="7"/>
      <c r="H344" s="12" t="s">
        <v>149</v>
      </c>
      <c r="I344" s="13">
        <v>24.45</v>
      </c>
    </row>
    <row r="345" spans="2:9" s="11" customFormat="1" ht="21.25" customHeight="1">
      <c r="B345" s="9" t="s">
        <v>200</v>
      </c>
      <c r="C345" s="10">
        <v>149303</v>
      </c>
      <c r="D345" s="6" t="s">
        <v>5</v>
      </c>
      <c r="E345" s="18"/>
      <c r="F345" s="23" t="s">
        <v>45</v>
      </c>
      <c r="G345" s="7"/>
      <c r="H345" s="12" t="s">
        <v>150</v>
      </c>
      <c r="I345" s="13">
        <v>16.649999999999999</v>
      </c>
    </row>
    <row r="346" spans="2:9" s="11" customFormat="1" ht="21.25" customHeight="1">
      <c r="B346" s="9" t="s">
        <v>200</v>
      </c>
      <c r="C346" s="10">
        <v>311977</v>
      </c>
      <c r="D346" s="6" t="s">
        <v>5</v>
      </c>
      <c r="E346" s="18">
        <v>6</v>
      </c>
      <c r="F346" s="23" t="s">
        <v>795</v>
      </c>
      <c r="G346" s="7"/>
      <c r="H346" s="12" t="s">
        <v>151</v>
      </c>
      <c r="I346" s="13">
        <v>37.15</v>
      </c>
    </row>
    <row r="347" spans="2:9" s="11" customFormat="1" ht="21.25" customHeight="1">
      <c r="B347" s="9" t="s">
        <v>200</v>
      </c>
      <c r="C347" s="10">
        <v>231336</v>
      </c>
      <c r="D347" s="6" t="s">
        <v>5</v>
      </c>
      <c r="E347" s="18">
        <v>24</v>
      </c>
      <c r="F347" s="23" t="s">
        <v>808</v>
      </c>
      <c r="G347" s="7"/>
      <c r="H347" s="12" t="s">
        <v>152</v>
      </c>
      <c r="I347" s="13">
        <v>33.6</v>
      </c>
    </row>
    <row r="348" spans="2:9" s="11" customFormat="1" ht="21.25" customHeight="1">
      <c r="B348" s="9" t="s">
        <v>200</v>
      </c>
      <c r="C348" s="10">
        <v>326858</v>
      </c>
      <c r="D348" s="6" t="s">
        <v>5</v>
      </c>
      <c r="E348" s="18"/>
      <c r="F348" s="23" t="s">
        <v>111</v>
      </c>
      <c r="G348" s="7"/>
      <c r="H348" s="12" t="s">
        <v>153</v>
      </c>
      <c r="I348" s="13">
        <v>30.2</v>
      </c>
    </row>
    <row r="349" spans="2:9" s="11" customFormat="1" ht="21.25" customHeight="1">
      <c r="B349" s="9" t="s">
        <v>200</v>
      </c>
      <c r="C349" s="10">
        <v>234955</v>
      </c>
      <c r="D349" s="6" t="s">
        <v>5</v>
      </c>
      <c r="E349" s="18"/>
      <c r="F349" s="23" t="s">
        <v>155</v>
      </c>
      <c r="G349" s="7"/>
      <c r="H349" s="12" t="s">
        <v>154</v>
      </c>
      <c r="I349" s="13">
        <v>11.2</v>
      </c>
    </row>
    <row r="350" spans="2:9" s="11" customFormat="1" ht="21.25" customHeight="1">
      <c r="B350" s="9" t="s">
        <v>200</v>
      </c>
      <c r="C350" s="10">
        <v>197922</v>
      </c>
      <c r="D350" s="6" t="s">
        <v>5</v>
      </c>
      <c r="E350" s="18">
        <v>2</v>
      </c>
      <c r="F350" s="23" t="s">
        <v>575</v>
      </c>
      <c r="G350" s="7"/>
      <c r="H350" s="12" t="s">
        <v>156</v>
      </c>
      <c r="I350" s="13">
        <v>38.049999999999997</v>
      </c>
    </row>
    <row r="351" spans="2:9" s="11" customFormat="1" ht="21.25" customHeight="1">
      <c r="B351" s="9" t="s">
        <v>200</v>
      </c>
      <c r="C351" s="10">
        <v>293372</v>
      </c>
      <c r="D351" s="6" t="s">
        <v>5</v>
      </c>
      <c r="E351" s="18">
        <v>2</v>
      </c>
      <c r="F351" s="23" t="s">
        <v>575</v>
      </c>
      <c r="G351" s="7"/>
      <c r="H351" s="12" t="s">
        <v>157</v>
      </c>
      <c r="I351" s="13">
        <v>41.25</v>
      </c>
    </row>
    <row r="352" spans="2:9" s="11" customFormat="1" ht="21.25" customHeight="1">
      <c r="B352" s="9" t="s">
        <v>200</v>
      </c>
      <c r="C352" s="10">
        <v>396264</v>
      </c>
      <c r="D352" s="6" t="s">
        <v>5</v>
      </c>
      <c r="E352" s="18">
        <v>20</v>
      </c>
      <c r="F352" s="23" t="s">
        <v>787</v>
      </c>
      <c r="G352" s="7"/>
      <c r="H352" s="12" t="s">
        <v>158</v>
      </c>
      <c r="I352" s="13">
        <v>45.6</v>
      </c>
    </row>
    <row r="353" spans="2:9" s="11" customFormat="1" ht="21.25" customHeight="1">
      <c r="B353" s="9" t="s">
        <v>200</v>
      </c>
      <c r="C353" s="10">
        <v>415231</v>
      </c>
      <c r="D353" s="6" t="s">
        <v>5</v>
      </c>
      <c r="E353" s="18">
        <v>4</v>
      </c>
      <c r="F353" s="23" t="s">
        <v>809</v>
      </c>
      <c r="G353" s="7"/>
      <c r="H353" s="12" t="s">
        <v>159</v>
      </c>
      <c r="I353" s="13">
        <v>85.5</v>
      </c>
    </row>
    <row r="354" spans="2:9" s="11" customFormat="1" ht="21.25" customHeight="1">
      <c r="B354" s="9" t="s">
        <v>200</v>
      </c>
      <c r="C354" s="10">
        <v>304290</v>
      </c>
      <c r="D354" s="6" t="s">
        <v>5</v>
      </c>
      <c r="E354" s="18">
        <v>2</v>
      </c>
      <c r="F354" s="23" t="s">
        <v>782</v>
      </c>
      <c r="G354" s="7"/>
      <c r="H354" s="12" t="s">
        <v>160</v>
      </c>
      <c r="I354" s="13">
        <v>65.400000000000006</v>
      </c>
    </row>
    <row r="355" spans="2:9" s="11" customFormat="1" ht="21.25" customHeight="1">
      <c r="B355" s="9" t="s">
        <v>200</v>
      </c>
      <c r="C355" s="10">
        <v>429863</v>
      </c>
      <c r="D355" s="6" t="s">
        <v>1</v>
      </c>
      <c r="E355" s="18"/>
      <c r="F355" s="23" t="s">
        <v>20</v>
      </c>
      <c r="G355" s="7"/>
      <c r="H355" s="12" t="s">
        <v>161</v>
      </c>
      <c r="I355" s="13">
        <v>20.399999999999999</v>
      </c>
    </row>
    <row r="356" spans="2:9" s="11" customFormat="1" ht="21.25" customHeight="1">
      <c r="B356" s="9" t="s">
        <v>200</v>
      </c>
      <c r="C356" s="10">
        <v>351799</v>
      </c>
      <c r="D356" s="6" t="s">
        <v>5</v>
      </c>
      <c r="E356" s="18"/>
      <c r="F356" s="23" t="s">
        <v>163</v>
      </c>
      <c r="G356" s="7"/>
      <c r="H356" s="12" t="s">
        <v>162</v>
      </c>
      <c r="I356" s="13">
        <v>18.100000000000001</v>
      </c>
    </row>
    <row r="357" spans="2:9" s="11" customFormat="1" ht="21.25" customHeight="1">
      <c r="B357" s="9" t="s">
        <v>200</v>
      </c>
      <c r="C357" s="10">
        <v>122177</v>
      </c>
      <c r="D357" s="6" t="s">
        <v>5</v>
      </c>
      <c r="E357" s="18">
        <v>5</v>
      </c>
      <c r="F357" s="23" t="s">
        <v>35</v>
      </c>
      <c r="G357" s="7"/>
      <c r="H357" s="12" t="s">
        <v>164</v>
      </c>
      <c r="I357" s="13">
        <v>22.85</v>
      </c>
    </row>
    <row r="358" spans="2:9" s="11" customFormat="1" ht="21.25" customHeight="1">
      <c r="B358" s="9" t="s">
        <v>200</v>
      </c>
      <c r="C358" s="10">
        <v>118767</v>
      </c>
      <c r="D358" s="6" t="s">
        <v>5</v>
      </c>
      <c r="E358" s="18">
        <v>12</v>
      </c>
      <c r="F358" s="23" t="s">
        <v>105</v>
      </c>
      <c r="G358" s="7"/>
      <c r="H358" s="12" t="s">
        <v>165</v>
      </c>
      <c r="I358" s="13">
        <v>51.95</v>
      </c>
    </row>
    <row r="359" spans="2:9" s="11" customFormat="1" ht="21.25" customHeight="1">
      <c r="B359" s="9" t="s">
        <v>200</v>
      </c>
      <c r="C359" s="10">
        <v>185462</v>
      </c>
      <c r="D359" s="6" t="s">
        <v>5</v>
      </c>
      <c r="E359" s="18">
        <v>2</v>
      </c>
      <c r="F359" s="23" t="s">
        <v>810</v>
      </c>
      <c r="G359" s="7"/>
      <c r="H359" s="12" t="s">
        <v>166</v>
      </c>
      <c r="I359" s="13">
        <v>58.2</v>
      </c>
    </row>
    <row r="360" spans="2:9" s="11" customFormat="1" ht="21.25" customHeight="1">
      <c r="B360" s="9" t="s">
        <v>200</v>
      </c>
      <c r="C360" s="10">
        <v>185967</v>
      </c>
      <c r="D360" s="6" t="s">
        <v>5</v>
      </c>
      <c r="E360" s="18">
        <v>2</v>
      </c>
      <c r="F360" s="23" t="s">
        <v>811</v>
      </c>
      <c r="G360" s="7"/>
      <c r="H360" s="12" t="s">
        <v>167</v>
      </c>
      <c r="I360" s="13">
        <v>70.849999999999994</v>
      </c>
    </row>
    <row r="361" spans="2:9" s="11" customFormat="1" ht="21.25" customHeight="1">
      <c r="B361" s="9" t="s">
        <v>200</v>
      </c>
      <c r="C361" s="10">
        <v>328227</v>
      </c>
      <c r="D361" s="6" t="s">
        <v>5</v>
      </c>
      <c r="E361" s="18">
        <v>2</v>
      </c>
      <c r="F361" s="23" t="s">
        <v>811</v>
      </c>
      <c r="G361" s="7"/>
      <c r="H361" s="12" t="s">
        <v>168</v>
      </c>
      <c r="I361" s="13">
        <v>74.099999999999994</v>
      </c>
    </row>
    <row r="362" spans="2:9" s="11" customFormat="1" ht="21.25" customHeight="1">
      <c r="B362" s="9" t="s">
        <v>200</v>
      </c>
      <c r="C362" s="10">
        <v>185936</v>
      </c>
      <c r="D362" s="6" t="s">
        <v>5</v>
      </c>
      <c r="E362" s="18">
        <v>2</v>
      </c>
      <c r="F362" s="23" t="s">
        <v>811</v>
      </c>
      <c r="G362" s="7"/>
      <c r="H362" s="12" t="s">
        <v>169</v>
      </c>
      <c r="I362" s="13">
        <v>65.25</v>
      </c>
    </row>
    <row r="363" spans="2:9" s="11" customFormat="1" ht="21.25" customHeight="1">
      <c r="B363" s="9" t="s">
        <v>200</v>
      </c>
      <c r="C363" s="10">
        <v>191098</v>
      </c>
      <c r="D363" s="6" t="s">
        <v>5</v>
      </c>
      <c r="E363" s="18">
        <v>2</v>
      </c>
      <c r="F363" s="23" t="s">
        <v>811</v>
      </c>
      <c r="G363" s="7"/>
      <c r="H363" s="12" t="s">
        <v>170</v>
      </c>
      <c r="I363" s="13">
        <v>63.6</v>
      </c>
    </row>
    <row r="364" spans="2:9" s="11" customFormat="1" ht="21.25" customHeight="1">
      <c r="B364" s="9" t="s">
        <v>200</v>
      </c>
      <c r="C364" s="10">
        <v>186148</v>
      </c>
      <c r="D364" s="6" t="s">
        <v>5</v>
      </c>
      <c r="E364" s="18">
        <v>2</v>
      </c>
      <c r="F364" s="23" t="s">
        <v>811</v>
      </c>
      <c r="G364" s="7"/>
      <c r="H364" s="12" t="s">
        <v>171</v>
      </c>
      <c r="I364" s="13">
        <v>63.95</v>
      </c>
    </row>
    <row r="365" spans="2:9" s="11" customFormat="1" ht="21.25" customHeight="1">
      <c r="B365" s="9" t="s">
        <v>200</v>
      </c>
      <c r="C365" s="10">
        <v>185929</v>
      </c>
      <c r="D365" s="6" t="s">
        <v>5</v>
      </c>
      <c r="E365" s="18">
        <v>2</v>
      </c>
      <c r="F365" s="23" t="s">
        <v>811</v>
      </c>
      <c r="G365" s="7"/>
      <c r="H365" s="12" t="s">
        <v>172</v>
      </c>
      <c r="I365" s="13">
        <v>59.25</v>
      </c>
    </row>
    <row r="366" spans="2:9" s="11" customFormat="1" ht="21.25" customHeight="1">
      <c r="B366" s="9" t="s">
        <v>200</v>
      </c>
      <c r="C366" s="10">
        <v>187442</v>
      </c>
      <c r="D366" s="6" t="s">
        <v>5</v>
      </c>
      <c r="E366" s="18">
        <v>2</v>
      </c>
      <c r="F366" s="23" t="s">
        <v>811</v>
      </c>
      <c r="G366" s="7"/>
      <c r="H366" s="12" t="s">
        <v>173</v>
      </c>
      <c r="I366" s="13">
        <v>48.7</v>
      </c>
    </row>
    <row r="367" spans="2:9" s="11" customFormat="1" ht="21.25" customHeight="1">
      <c r="B367" s="9" t="s">
        <v>200</v>
      </c>
      <c r="C367" s="10">
        <v>255202</v>
      </c>
      <c r="D367" s="6" t="s">
        <v>5</v>
      </c>
      <c r="E367" s="18">
        <v>12</v>
      </c>
      <c r="F367" s="23" t="s">
        <v>414</v>
      </c>
      <c r="G367" s="7"/>
      <c r="H367" s="12" t="s">
        <v>174</v>
      </c>
      <c r="I367" s="13">
        <v>90.7</v>
      </c>
    </row>
    <row r="368" spans="2:9" s="11" customFormat="1" ht="21.25" customHeight="1">
      <c r="B368" s="9" t="s">
        <v>200</v>
      </c>
      <c r="C368" s="10">
        <v>258517</v>
      </c>
      <c r="D368" s="6" t="s">
        <v>5</v>
      </c>
      <c r="E368" s="18">
        <v>12</v>
      </c>
      <c r="F368" s="23" t="s">
        <v>414</v>
      </c>
      <c r="G368" s="7"/>
      <c r="H368" s="12" t="s">
        <v>175</v>
      </c>
      <c r="I368" s="13">
        <v>90.7</v>
      </c>
    </row>
    <row r="369" spans="2:9" s="11" customFormat="1" ht="21.25" customHeight="1">
      <c r="B369" s="9" t="s">
        <v>200</v>
      </c>
      <c r="C369" s="10">
        <v>259392</v>
      </c>
      <c r="D369" s="6" t="s">
        <v>5</v>
      </c>
      <c r="E369" s="18">
        <v>12</v>
      </c>
      <c r="F369" s="23" t="s">
        <v>414</v>
      </c>
      <c r="G369" s="7"/>
      <c r="H369" s="12" t="s">
        <v>176</v>
      </c>
      <c r="I369" s="13">
        <v>76.75</v>
      </c>
    </row>
    <row r="370" spans="2:9" s="11" customFormat="1" ht="21.25" customHeight="1">
      <c r="B370" s="9" t="s">
        <v>200</v>
      </c>
      <c r="C370" s="10">
        <v>257480</v>
      </c>
      <c r="D370" s="6" t="s">
        <v>5</v>
      </c>
      <c r="E370" s="18">
        <v>12</v>
      </c>
      <c r="F370" s="23" t="s">
        <v>414</v>
      </c>
      <c r="G370" s="7"/>
      <c r="H370" s="12" t="s">
        <v>177</v>
      </c>
      <c r="I370" s="13">
        <v>90.7</v>
      </c>
    </row>
    <row r="371" spans="2:9" s="11" customFormat="1" ht="21.25" customHeight="1">
      <c r="B371" s="9" t="s">
        <v>200</v>
      </c>
      <c r="C371" s="10">
        <v>251990</v>
      </c>
      <c r="D371" s="6" t="s">
        <v>5</v>
      </c>
      <c r="E371" s="18">
        <v>12</v>
      </c>
      <c r="F371" s="23" t="s">
        <v>35</v>
      </c>
      <c r="G371" s="7"/>
      <c r="H371" s="12" t="s">
        <v>178</v>
      </c>
      <c r="I371" s="13">
        <v>31.2</v>
      </c>
    </row>
    <row r="372" spans="2:9" s="11" customFormat="1" ht="21.25" customHeight="1">
      <c r="B372" s="9" t="s">
        <v>200</v>
      </c>
      <c r="C372" s="10">
        <v>271639</v>
      </c>
      <c r="D372" s="6" t="s">
        <v>5</v>
      </c>
      <c r="E372" s="18">
        <v>6</v>
      </c>
      <c r="F372" s="23" t="s">
        <v>78</v>
      </c>
      <c r="G372" s="7"/>
      <c r="H372" s="12" t="s">
        <v>179</v>
      </c>
      <c r="I372" s="13">
        <v>39.25</v>
      </c>
    </row>
    <row r="373" spans="2:9" s="11" customFormat="1" ht="21.25" customHeight="1">
      <c r="B373" s="9" t="s">
        <v>200</v>
      </c>
      <c r="C373" s="10">
        <v>416078</v>
      </c>
      <c r="D373" s="6" t="s">
        <v>5</v>
      </c>
      <c r="E373" s="18">
        <v>6</v>
      </c>
      <c r="F373" s="23" t="s">
        <v>78</v>
      </c>
      <c r="G373" s="7"/>
      <c r="H373" s="12" t="s">
        <v>180</v>
      </c>
      <c r="I373" s="13">
        <v>27.7</v>
      </c>
    </row>
    <row r="374" spans="2:9" s="11" customFormat="1" ht="21.25" customHeight="1">
      <c r="B374" s="9" t="s">
        <v>200</v>
      </c>
      <c r="C374" s="10">
        <v>320726</v>
      </c>
      <c r="D374" s="6" t="s">
        <v>5</v>
      </c>
      <c r="E374" s="18"/>
      <c r="F374" s="23" t="s">
        <v>91</v>
      </c>
      <c r="G374" s="7"/>
      <c r="H374" s="12" t="s">
        <v>181</v>
      </c>
      <c r="I374" s="13">
        <v>26.85</v>
      </c>
    </row>
    <row r="375" spans="2:9" s="11" customFormat="1" ht="21.25" customHeight="1">
      <c r="B375" s="9" t="s">
        <v>200</v>
      </c>
      <c r="C375" s="10">
        <v>384957</v>
      </c>
      <c r="D375" s="6" t="s">
        <v>5</v>
      </c>
      <c r="E375" s="18">
        <v>220</v>
      </c>
      <c r="F375" s="23" t="s">
        <v>812</v>
      </c>
      <c r="G375" s="7"/>
      <c r="H375" s="12" t="s">
        <v>182</v>
      </c>
      <c r="I375" s="13">
        <v>36.15</v>
      </c>
    </row>
    <row r="376" spans="2:9" s="11" customFormat="1" ht="21.25" customHeight="1">
      <c r="B376" s="9" t="s">
        <v>200</v>
      </c>
      <c r="C376" s="10">
        <v>277105</v>
      </c>
      <c r="D376" s="6" t="s">
        <v>5</v>
      </c>
      <c r="E376" s="18">
        <v>60</v>
      </c>
      <c r="F376" s="23" t="s">
        <v>813</v>
      </c>
      <c r="G376" s="7"/>
      <c r="H376" s="12" t="s">
        <v>183</v>
      </c>
      <c r="I376" s="13">
        <v>44.9</v>
      </c>
    </row>
    <row r="377" spans="2:9" s="11" customFormat="1" ht="21.25" customHeight="1">
      <c r="B377" s="9" t="s">
        <v>200</v>
      </c>
      <c r="C377" s="10">
        <v>118095</v>
      </c>
      <c r="D377" s="6" t="s">
        <v>5</v>
      </c>
      <c r="E377" s="18"/>
      <c r="F377" s="23" t="s">
        <v>56</v>
      </c>
      <c r="G377" s="7"/>
      <c r="H377" s="12" t="s">
        <v>184</v>
      </c>
      <c r="I377" s="13">
        <v>42.8</v>
      </c>
    </row>
    <row r="378" spans="2:9" s="11" customFormat="1" ht="21.25" customHeight="1">
      <c r="B378" s="9" t="s">
        <v>200</v>
      </c>
      <c r="C378" s="10">
        <v>387217</v>
      </c>
      <c r="D378" s="6" t="s">
        <v>5</v>
      </c>
      <c r="E378" s="18"/>
      <c r="F378" s="23" t="s">
        <v>186</v>
      </c>
      <c r="G378" s="7"/>
      <c r="H378" s="12" t="s">
        <v>185</v>
      </c>
      <c r="I378" s="13">
        <v>68.849999999999994</v>
      </c>
    </row>
    <row r="379" spans="2:9" s="11" customFormat="1" ht="21.25" customHeight="1">
      <c r="B379" s="9" t="s">
        <v>200</v>
      </c>
      <c r="C379" s="10">
        <v>271288</v>
      </c>
      <c r="D379" s="6" t="s">
        <v>1</v>
      </c>
      <c r="E379" s="18"/>
      <c r="F379" s="23" t="s">
        <v>20</v>
      </c>
      <c r="G379" s="7"/>
      <c r="H379" s="12" t="s">
        <v>187</v>
      </c>
      <c r="I379" s="13">
        <v>8</v>
      </c>
    </row>
    <row r="380" spans="2:9" s="11" customFormat="1" ht="21.25" customHeight="1">
      <c r="B380" s="9" t="s">
        <v>200</v>
      </c>
      <c r="C380" s="10">
        <v>379397</v>
      </c>
      <c r="D380" s="6" t="s">
        <v>1</v>
      </c>
      <c r="E380" s="18"/>
      <c r="F380" s="23" t="s">
        <v>20</v>
      </c>
      <c r="G380" s="7"/>
      <c r="H380" s="12" t="s">
        <v>188</v>
      </c>
      <c r="I380" s="13">
        <v>5.5</v>
      </c>
    </row>
    <row r="381" spans="2:9" s="11" customFormat="1" ht="21.25" customHeight="1">
      <c r="B381" s="9" t="s">
        <v>200</v>
      </c>
      <c r="C381" s="10">
        <v>304337</v>
      </c>
      <c r="D381" s="6" t="s">
        <v>1</v>
      </c>
      <c r="E381" s="18">
        <v>2</v>
      </c>
      <c r="F381" s="23" t="s">
        <v>782</v>
      </c>
      <c r="G381" s="7"/>
      <c r="H381" s="12" t="s">
        <v>189</v>
      </c>
      <c r="I381" s="13">
        <v>27.6</v>
      </c>
    </row>
    <row r="382" spans="2:9" s="11" customFormat="1" ht="21.25" customHeight="1">
      <c r="B382" s="9" t="s">
        <v>200</v>
      </c>
      <c r="C382" s="10">
        <v>367844</v>
      </c>
      <c r="D382" s="6" t="s">
        <v>1</v>
      </c>
      <c r="E382" s="18"/>
      <c r="F382" s="23" t="s">
        <v>20</v>
      </c>
      <c r="G382" s="7"/>
      <c r="H382" s="12" t="s">
        <v>190</v>
      </c>
      <c r="I382" s="13">
        <v>7.05</v>
      </c>
    </row>
    <row r="383" spans="2:9" s="11" customFormat="1" ht="21.25" customHeight="1">
      <c r="B383" s="9" t="s">
        <v>200</v>
      </c>
      <c r="C383" s="10">
        <v>285667</v>
      </c>
      <c r="D383" s="6" t="s">
        <v>1</v>
      </c>
      <c r="E383" s="18"/>
      <c r="F383" s="23" t="s">
        <v>192</v>
      </c>
      <c r="G383" s="7"/>
      <c r="H383" s="12" t="s">
        <v>191</v>
      </c>
      <c r="I383" s="13">
        <v>56.9</v>
      </c>
    </row>
    <row r="384" spans="2:9" s="11" customFormat="1" ht="21.25" customHeight="1">
      <c r="B384" s="9" t="s">
        <v>200</v>
      </c>
      <c r="C384" s="10">
        <v>107723</v>
      </c>
      <c r="D384" s="6" t="s">
        <v>1</v>
      </c>
      <c r="E384" s="18"/>
      <c r="F384" s="23" t="s">
        <v>56</v>
      </c>
      <c r="G384" s="7"/>
      <c r="H384" s="12" t="s">
        <v>193</v>
      </c>
      <c r="I384" s="13">
        <v>36.35</v>
      </c>
    </row>
    <row r="385" spans="2:9" s="11" customFormat="1" ht="21.25" customHeight="1">
      <c r="B385" s="9" t="s">
        <v>200</v>
      </c>
      <c r="C385" s="10">
        <v>328586</v>
      </c>
      <c r="D385" s="6" t="s">
        <v>5</v>
      </c>
      <c r="E385" s="18"/>
      <c r="F385" s="23" t="s">
        <v>192</v>
      </c>
      <c r="G385" s="7"/>
      <c r="H385" s="12" t="s">
        <v>194</v>
      </c>
      <c r="I385" s="13">
        <v>70.650000000000006</v>
      </c>
    </row>
    <row r="386" spans="2:9" s="11" customFormat="1" ht="21.25" customHeight="1">
      <c r="B386" s="9" t="s">
        <v>200</v>
      </c>
      <c r="C386" s="10">
        <v>186377</v>
      </c>
      <c r="D386" s="6" t="s">
        <v>5</v>
      </c>
      <c r="E386" s="18">
        <v>3</v>
      </c>
      <c r="F386" s="23" t="s">
        <v>802</v>
      </c>
      <c r="G386" s="7"/>
      <c r="H386" s="12" t="s">
        <v>195</v>
      </c>
      <c r="I386" s="13">
        <v>34.85</v>
      </c>
    </row>
    <row r="387" spans="2:9" s="11" customFormat="1" ht="21.25" customHeight="1">
      <c r="B387" s="9" t="s">
        <v>200</v>
      </c>
      <c r="C387" s="10">
        <v>183314</v>
      </c>
      <c r="D387" s="6" t="s">
        <v>5</v>
      </c>
      <c r="E387" s="18"/>
      <c r="F387" s="23" t="s">
        <v>197</v>
      </c>
      <c r="G387" s="7"/>
      <c r="H387" s="12" t="s">
        <v>196</v>
      </c>
      <c r="I387" s="13">
        <v>34.049999999999997</v>
      </c>
    </row>
    <row r="388" spans="2:9" ht="21.25" customHeight="1">
      <c r="B388" s="14" t="s">
        <v>683</v>
      </c>
      <c r="C388" s="15">
        <v>1080140</v>
      </c>
      <c r="D388" s="6" t="s">
        <v>9</v>
      </c>
      <c r="E388" s="24"/>
      <c r="F388" s="25" t="s">
        <v>684</v>
      </c>
      <c r="G388" s="14"/>
      <c r="H388" s="14" t="s">
        <v>685</v>
      </c>
      <c r="I388" s="13">
        <v>33.99</v>
      </c>
    </row>
    <row r="389" spans="2:9" ht="21.25" customHeight="1">
      <c r="B389" s="14" t="s">
        <v>683</v>
      </c>
      <c r="C389" s="15">
        <v>1500175</v>
      </c>
      <c r="D389" s="6" t="s">
        <v>9</v>
      </c>
      <c r="E389" s="24"/>
      <c r="F389" s="25" t="s">
        <v>686</v>
      </c>
      <c r="G389" s="14"/>
      <c r="H389" s="14" t="s">
        <v>687</v>
      </c>
      <c r="I389" s="13">
        <v>0.39</v>
      </c>
    </row>
    <row r="390" spans="2:9" ht="21.25" customHeight="1">
      <c r="B390" s="14" t="s">
        <v>683</v>
      </c>
      <c r="C390" s="15">
        <v>1850088</v>
      </c>
      <c r="D390" s="6" t="s">
        <v>9</v>
      </c>
      <c r="E390" s="24"/>
      <c r="F390" s="25" t="s">
        <v>684</v>
      </c>
      <c r="G390" s="14"/>
      <c r="H390" s="14" t="s">
        <v>688</v>
      </c>
      <c r="I390" s="13">
        <v>26.99</v>
      </c>
    </row>
    <row r="391" spans="2:9" ht="21.25" customHeight="1">
      <c r="B391" s="14" t="s">
        <v>683</v>
      </c>
      <c r="C391" s="15">
        <v>8200030</v>
      </c>
      <c r="D391" s="6" t="s">
        <v>9</v>
      </c>
      <c r="E391" s="24"/>
      <c r="F391" s="25" t="s">
        <v>686</v>
      </c>
      <c r="G391" s="14"/>
      <c r="H391" s="14" t="s">
        <v>689</v>
      </c>
      <c r="I391" s="13">
        <v>1.65</v>
      </c>
    </row>
    <row r="392" spans="2:9" ht="21.25" customHeight="1">
      <c r="B392" s="14" t="s">
        <v>683</v>
      </c>
      <c r="C392" s="15">
        <v>8200020</v>
      </c>
      <c r="D392" s="6" t="s">
        <v>9</v>
      </c>
      <c r="E392" s="24"/>
      <c r="F392" s="25" t="s">
        <v>686</v>
      </c>
      <c r="G392" s="14"/>
      <c r="H392" s="14" t="s">
        <v>690</v>
      </c>
      <c r="I392" s="13">
        <v>1.65</v>
      </c>
    </row>
    <row r="393" spans="2:9" ht="21.25" customHeight="1">
      <c r="B393" s="14" t="s">
        <v>683</v>
      </c>
      <c r="C393" s="15">
        <v>5010003</v>
      </c>
      <c r="D393" s="6" t="s">
        <v>9</v>
      </c>
      <c r="E393" s="24" t="s">
        <v>691</v>
      </c>
      <c r="F393" s="25" t="s">
        <v>684</v>
      </c>
      <c r="G393" s="14"/>
      <c r="H393" s="14" t="s">
        <v>692</v>
      </c>
      <c r="I393" s="13">
        <v>57.99</v>
      </c>
    </row>
    <row r="394" spans="2:9" ht="21.25" customHeight="1">
      <c r="B394" s="14" t="s">
        <v>683</v>
      </c>
      <c r="C394" s="15">
        <v>5459020</v>
      </c>
      <c r="D394" s="6" t="s">
        <v>9</v>
      </c>
      <c r="E394" s="24"/>
      <c r="F394" s="25" t="s">
        <v>684</v>
      </c>
      <c r="G394" s="14"/>
      <c r="H394" s="14" t="s">
        <v>693</v>
      </c>
      <c r="I394" s="13">
        <v>22.99</v>
      </c>
    </row>
    <row r="395" spans="2:9" ht="21.25" customHeight="1">
      <c r="B395" s="14" t="s">
        <v>683</v>
      </c>
      <c r="C395" s="15">
        <v>5450014</v>
      </c>
      <c r="D395" s="6" t="s">
        <v>9</v>
      </c>
      <c r="E395" s="24"/>
      <c r="F395" s="25" t="s">
        <v>684</v>
      </c>
      <c r="G395" s="14"/>
      <c r="H395" s="14" t="s">
        <v>694</v>
      </c>
      <c r="I395" s="13">
        <v>22.99</v>
      </c>
    </row>
    <row r="396" spans="2:9" ht="21.25" customHeight="1">
      <c r="B396" s="14" t="s">
        <v>683</v>
      </c>
      <c r="C396" s="15">
        <v>5545000</v>
      </c>
      <c r="D396" s="6" t="s">
        <v>9</v>
      </c>
      <c r="E396" s="26" t="s">
        <v>695</v>
      </c>
      <c r="F396" s="25" t="s">
        <v>696</v>
      </c>
      <c r="G396" s="14"/>
      <c r="H396" s="14" t="s">
        <v>697</v>
      </c>
      <c r="I396" s="13">
        <v>14.99</v>
      </c>
    </row>
    <row r="397" spans="2:9" ht="21.25" customHeight="1">
      <c r="B397" s="14" t="s">
        <v>683</v>
      </c>
      <c r="C397" s="15">
        <v>5575124</v>
      </c>
      <c r="D397" s="6" t="s">
        <v>9</v>
      </c>
      <c r="E397" s="24"/>
      <c r="F397" s="25" t="s">
        <v>684</v>
      </c>
      <c r="G397" s="14"/>
      <c r="H397" s="14" t="s">
        <v>698</v>
      </c>
      <c r="I397" s="13">
        <v>26.99</v>
      </c>
    </row>
    <row r="398" spans="2:9" ht="21.25" customHeight="1">
      <c r="B398" s="14" t="s">
        <v>683</v>
      </c>
      <c r="C398" s="15">
        <v>5950000</v>
      </c>
      <c r="D398" s="6" t="s">
        <v>9</v>
      </c>
      <c r="E398" s="24"/>
      <c r="F398" s="25" t="s">
        <v>684</v>
      </c>
      <c r="G398" s="14"/>
      <c r="H398" s="14" t="s">
        <v>699</v>
      </c>
      <c r="I398" s="13">
        <v>46.99</v>
      </c>
    </row>
    <row r="399" spans="2:9" ht="21.25" customHeight="1">
      <c r="B399" s="14" t="s">
        <v>683</v>
      </c>
      <c r="C399" s="15">
        <v>6050002</v>
      </c>
      <c r="D399" s="6" t="s">
        <v>9</v>
      </c>
      <c r="E399" s="24"/>
      <c r="F399" s="25" t="s">
        <v>684</v>
      </c>
      <c r="G399" s="14"/>
      <c r="H399" s="14" t="s">
        <v>700</v>
      </c>
      <c r="I399" s="13">
        <v>8.99</v>
      </c>
    </row>
    <row r="400" spans="2:9" ht="21.25" customHeight="1">
      <c r="B400" s="14" t="s">
        <v>683</v>
      </c>
      <c r="C400" s="15">
        <v>7045000</v>
      </c>
      <c r="D400" s="6" t="s">
        <v>9</v>
      </c>
      <c r="E400" s="24"/>
      <c r="F400" s="25" t="s">
        <v>696</v>
      </c>
      <c r="G400" s="14"/>
      <c r="H400" s="14" t="s">
        <v>701</v>
      </c>
      <c r="I400" s="13">
        <v>22.99</v>
      </c>
    </row>
    <row r="401" spans="2:9" ht="21.25" customHeight="1">
      <c r="B401" s="14" t="s">
        <v>683</v>
      </c>
      <c r="C401" s="15">
        <v>7460003</v>
      </c>
      <c r="D401" s="6" t="s">
        <v>9</v>
      </c>
      <c r="E401" s="24"/>
      <c r="F401" s="25" t="s">
        <v>684</v>
      </c>
      <c r="G401" s="14"/>
      <c r="H401" s="14" t="s">
        <v>702</v>
      </c>
      <c r="I401" s="13">
        <v>25.99</v>
      </c>
    </row>
    <row r="402" spans="2:9" ht="21.25" customHeight="1">
      <c r="B402" s="14" t="s">
        <v>683</v>
      </c>
      <c r="C402" s="15">
        <v>7450005</v>
      </c>
      <c r="D402" s="6" t="s">
        <v>9</v>
      </c>
      <c r="E402" s="24" t="s">
        <v>703</v>
      </c>
      <c r="F402" s="25" t="s">
        <v>684</v>
      </c>
      <c r="G402" s="14"/>
      <c r="H402" s="14" t="s">
        <v>704</v>
      </c>
      <c r="I402" s="13">
        <v>18.989999999999998</v>
      </c>
    </row>
    <row r="403" spans="2:9" ht="21.25" customHeight="1">
      <c r="B403" s="14" t="s">
        <v>683</v>
      </c>
      <c r="C403" s="15">
        <v>7420015</v>
      </c>
      <c r="D403" s="6" t="s">
        <v>9</v>
      </c>
      <c r="E403" s="24" t="s">
        <v>705</v>
      </c>
      <c r="F403" s="25" t="s">
        <v>684</v>
      </c>
      <c r="G403" s="14"/>
      <c r="H403" s="14" t="s">
        <v>706</v>
      </c>
      <c r="I403" s="13">
        <v>18.989999999999998</v>
      </c>
    </row>
    <row r="404" spans="2:9" ht="21.25" customHeight="1">
      <c r="B404" s="14" t="s">
        <v>683</v>
      </c>
      <c r="C404" s="15">
        <v>8030025</v>
      </c>
      <c r="D404" s="6" t="s">
        <v>9</v>
      </c>
      <c r="E404" s="24" t="s">
        <v>707</v>
      </c>
      <c r="F404" s="25" t="s">
        <v>684</v>
      </c>
      <c r="G404" s="14"/>
      <c r="H404" s="14" t="s">
        <v>708</v>
      </c>
      <c r="I404" s="13">
        <v>49.99</v>
      </c>
    </row>
    <row r="405" spans="2:9" ht="21.25" customHeight="1">
      <c r="B405" s="14" t="s">
        <v>683</v>
      </c>
      <c r="C405" s="15">
        <v>7145070</v>
      </c>
      <c r="D405" s="6" t="s">
        <v>9</v>
      </c>
      <c r="E405" s="24"/>
      <c r="F405" s="25" t="s">
        <v>684</v>
      </c>
      <c r="G405" s="14"/>
      <c r="H405" s="14" t="s">
        <v>709</v>
      </c>
      <c r="I405" s="13">
        <v>31.99</v>
      </c>
    </row>
    <row r="406" spans="2:9" ht="21.25" customHeight="1">
      <c r="B406" s="14" t="s">
        <v>683</v>
      </c>
      <c r="C406" s="15">
        <v>5600092</v>
      </c>
      <c r="D406" s="6" t="s">
        <v>9</v>
      </c>
      <c r="E406" s="24" t="s">
        <v>710</v>
      </c>
      <c r="F406" s="25" t="s">
        <v>684</v>
      </c>
      <c r="G406" s="14"/>
      <c r="H406" s="14" t="s">
        <v>711</v>
      </c>
      <c r="I406" s="13">
        <v>11.99</v>
      </c>
    </row>
    <row r="407" spans="2:9" ht="21.25" customHeight="1">
      <c r="B407" s="14" t="s">
        <v>683</v>
      </c>
      <c r="C407" s="15">
        <v>6420000</v>
      </c>
      <c r="D407" s="6" t="s">
        <v>9</v>
      </c>
      <c r="E407" s="24"/>
      <c r="F407" s="25" t="s">
        <v>684</v>
      </c>
      <c r="G407" s="14"/>
      <c r="H407" s="14" t="s">
        <v>712</v>
      </c>
      <c r="I407" s="13">
        <v>20.99</v>
      </c>
    </row>
    <row r="408" spans="2:9" ht="21.25" customHeight="1">
      <c r="B408" s="14" t="s">
        <v>683</v>
      </c>
      <c r="C408" s="15">
        <v>7074000</v>
      </c>
      <c r="D408" s="6" t="s">
        <v>9</v>
      </c>
      <c r="E408" s="24"/>
      <c r="F408" s="25" t="s">
        <v>696</v>
      </c>
      <c r="G408" s="14"/>
      <c r="H408" s="14" t="s">
        <v>713</v>
      </c>
      <c r="I408" s="13">
        <v>26.99</v>
      </c>
    </row>
    <row r="409" spans="2:9" ht="21.25" customHeight="1">
      <c r="B409" s="14" t="s">
        <v>683</v>
      </c>
      <c r="C409" s="15">
        <v>7830000</v>
      </c>
      <c r="D409" s="6" t="s">
        <v>9</v>
      </c>
      <c r="E409" s="24" t="s">
        <v>707</v>
      </c>
      <c r="F409" s="25" t="s">
        <v>684</v>
      </c>
      <c r="G409" s="14"/>
      <c r="H409" s="14" t="s">
        <v>714</v>
      </c>
      <c r="I409" s="13">
        <v>38.99</v>
      </c>
    </row>
    <row r="410" spans="2:9" ht="21.25" customHeight="1">
      <c r="B410" s="14" t="s">
        <v>683</v>
      </c>
      <c r="C410" s="15">
        <v>7852000</v>
      </c>
      <c r="D410" s="6" t="s">
        <v>9</v>
      </c>
      <c r="E410" s="24"/>
      <c r="F410" s="25" t="s">
        <v>684</v>
      </c>
      <c r="G410" s="14"/>
      <c r="H410" s="14" t="s">
        <v>715</v>
      </c>
      <c r="I410" s="13">
        <v>22.99</v>
      </c>
    </row>
    <row r="411" spans="2:9" ht="21.25" customHeight="1">
      <c r="B411" s="14" t="s">
        <v>683</v>
      </c>
      <c r="C411" s="15" t="s">
        <v>716</v>
      </c>
      <c r="D411" s="6" t="s">
        <v>9</v>
      </c>
      <c r="E411" s="24"/>
      <c r="F411" s="25" t="s">
        <v>684</v>
      </c>
      <c r="G411" s="14"/>
      <c r="H411" s="14" t="s">
        <v>717</v>
      </c>
      <c r="I411" s="13">
        <v>37.99</v>
      </c>
    </row>
    <row r="412" spans="2:9" ht="21.25" customHeight="1">
      <c r="B412" s="14" t="s">
        <v>683</v>
      </c>
      <c r="C412" s="15">
        <v>23</v>
      </c>
      <c r="D412" s="6" t="s">
        <v>5</v>
      </c>
      <c r="E412" s="24" t="s">
        <v>718</v>
      </c>
      <c r="F412" s="25" t="s">
        <v>686</v>
      </c>
      <c r="G412" s="14"/>
      <c r="H412" s="14" t="s">
        <v>719</v>
      </c>
      <c r="I412" s="13">
        <v>5.79</v>
      </c>
    </row>
  </sheetData>
  <conditionalFormatting sqref="C2:C412">
    <cfRule type="duplicateValues" dxfId="12" priority="3"/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55"/>
  <sheetViews>
    <sheetView tabSelected="1" zoomScale="80" zoomScaleNormal="80" workbookViewId="0">
      <selection activeCell="I4" sqref="I4"/>
    </sheetView>
  </sheetViews>
  <sheetFormatPr baseColWidth="10" defaultColWidth="10.796875" defaultRowHeight="18.5"/>
  <cols>
    <col min="1" max="1" width="53.296875" style="29" customWidth="1"/>
    <col min="2" max="2" width="15.09765625" style="29" customWidth="1"/>
    <col min="3" max="3" width="14.8984375" style="29" customWidth="1"/>
    <col min="4" max="4" width="41.296875" style="29" customWidth="1"/>
    <col min="5" max="5" width="19.09765625" style="29" customWidth="1"/>
    <col min="6" max="6" width="10.8984375" style="29" bestFit="1" customWidth="1"/>
    <col min="7" max="7" width="16.296875" style="29" customWidth="1"/>
    <col min="8" max="16384" width="10.796875" style="29"/>
  </cols>
  <sheetData>
    <row r="1" spans="1:9">
      <c r="D1" s="29" t="s">
        <v>817</v>
      </c>
    </row>
    <row r="2" spans="1:9">
      <c r="A2" s="29" t="s">
        <v>814</v>
      </c>
      <c r="B2" s="30" t="s">
        <v>815</v>
      </c>
    </row>
    <row r="3" spans="1:9">
      <c r="A3" s="29" t="s">
        <v>821</v>
      </c>
      <c r="B3" s="29" t="s">
        <v>822</v>
      </c>
      <c r="D3" s="29" t="s">
        <v>825</v>
      </c>
      <c r="E3" s="29" t="s">
        <v>824</v>
      </c>
      <c r="F3" s="29" t="s">
        <v>818</v>
      </c>
      <c r="G3" s="29" t="s">
        <v>823</v>
      </c>
      <c r="H3" s="29" t="s">
        <v>819</v>
      </c>
      <c r="I3" s="29" t="s">
        <v>820</v>
      </c>
    </row>
    <row r="4" spans="1:9">
      <c r="A4" s="31" t="str">
        <f t="array" ref="A4">IFERROR(INDEX(produit,SMALL(IF(ISNUMBER(SEARCH($B$2,IF(D$1="TOUS",produit,IF(catégorie=$D$1,produit,"")))),ROW(produit)-1,""),ROW(A1))),"")</f>
        <v>LAIT PART ECREME 2% 0.5OZ GODET</v>
      </c>
      <c r="B4" s="32">
        <f ca="1">IF(A4="","",INDEX(bdd,MATCH($A4,produit,0),3))</f>
        <v>14.95</v>
      </c>
      <c r="C4" s="31" t="str">
        <f ca="1">IF(A4="","",INDEX(bdd,MATCH($A4,produit,0),1))</f>
        <v>NUTRILT</v>
      </c>
      <c r="D4" s="31" t="str">
        <f ca="1">IF(A4="","",INDEX(bdd,MATCH($A4,produit,0),2))</f>
        <v>LAIT PART ECREME 2% 0.5OZ GODET</v>
      </c>
      <c r="E4" s="31" t="str">
        <f>IF(A4="","",INDEX(Tableau13[Distributeur],MATCH($A4,produit,0)))</f>
        <v>Sysco</v>
      </c>
      <c r="F4" s="31">
        <f ca="1">IF(B4="","",INDEX(Tableau13[Produit],MATCH($A4,produit,0)))</f>
        <v>372185</v>
      </c>
      <c r="G4" s="31" t="str">
        <f ca="1">IF(C4="","",INDEX(Tableau13[Marque],MATCH($A4,produit,0)))</f>
        <v>NUTRILT</v>
      </c>
      <c r="H4" s="31">
        <f ca="1">IF(C4="","",INDEX(Tableau13[Emballage],MATCH($A4,produit,0)))</f>
        <v>4</v>
      </c>
      <c r="I4" s="31" t="str">
        <f ca="1">IF(D4="","",INDEX(Tableau13[Format],MATCH($A4,produit,0)))</f>
        <v>100 CT</v>
      </c>
    </row>
    <row r="5" spans="1:9">
      <c r="A5" s="31" t="str">
        <f t="array" ref="A5">IFERROR(INDEX(produit,SMALL(IF(ISNUMBER(SEARCH($B$2,IF(D$1="TOUS",produit,IF(catégorie=$D$1,produit,"")))),ROW(produit)-1,""),ROW(A2))),"")</f>
        <v>LAIT PART ECREME 2% FILTRE</v>
      </c>
      <c r="B5" s="32">
        <f ca="1">IF(A5="","",INDEX(bdd,MATCH($A5,produit,0),3))</f>
        <v>30.85</v>
      </c>
      <c r="C5" s="31" t="str">
        <f ca="1">IF(A5="","",INDEX(bdd,MATCH($A5,produit,0),1))</f>
        <v>NUTRILT</v>
      </c>
      <c r="D5" s="31" t="str">
        <f ca="1">IF(A5="","",INDEX(bdd,MATCH($A5,produit,0),2))</f>
        <v>LAIT PART ECREME 2% FILTRE</v>
      </c>
      <c r="E5" s="31" t="str">
        <f>IF(A5="","",INDEX(Tableau13[Distributeur],MATCH($A5,produit,0)))</f>
        <v>Sysco</v>
      </c>
      <c r="F5" s="31">
        <f ca="1">IF(B5="","",INDEX(Tableau13[Produit],MATCH($A5,produit,0)))</f>
        <v>5038448</v>
      </c>
      <c r="G5" s="31" t="str">
        <f ca="1">IF(C5="","",INDEX(Tableau13[Marque],MATCH($A5,produit,0)))</f>
        <v>NUTRILT</v>
      </c>
      <c r="H5" s="31">
        <f ca="1">IF(C5="","",INDEX(Tableau13[Emballage],MATCH($A5,produit,0)))</f>
        <v>9</v>
      </c>
      <c r="I5" s="31" t="str">
        <f ca="1">IF(D5="","",INDEX(Tableau13[Format],MATCH($A5,produit,0)))</f>
        <v>2 LT</v>
      </c>
    </row>
    <row r="6" spans="1:9">
      <c r="A6" s="31" t="str">
        <f t="array" ref="A6">IFERROR(INDEX(produit,SMALL(IF(ISNUMBER(SEARCH($B$2,IF(D$1="TOUS",produit,IF(catégorie=$D$1,produit,"")))),ROW(produit)-1,""),ROW(A3))),"")</f>
        <v>CAISSON PRODUIT LAITIER</v>
      </c>
      <c r="B6" s="32">
        <f ca="1">IF(A6="","",INDEX(bdd,MATCH($A6,produit,0),3))</f>
        <v>3</v>
      </c>
      <c r="C6" s="31" t="str">
        <f ca="1">IF(A6="","",INDEX(bdd,MATCH($A6,produit,0),1))</f>
        <v>MCCRAY</v>
      </c>
      <c r="D6" s="31" t="str">
        <f ca="1">IF(A6="","",INDEX(bdd,MATCH($A6,produit,0),2))</f>
        <v>CAISSON PRODUIT LAITIER</v>
      </c>
      <c r="E6" s="31" t="str">
        <f>IF(A6="","",INDEX(Tableau13[Distributeur],MATCH($A6,produit,0)))</f>
        <v>Sysco</v>
      </c>
      <c r="F6" s="31">
        <f ca="1">IF(B6="","",INDEX(Tableau13[Produit],MATCH($A6,produit,0)))</f>
        <v>9152943</v>
      </c>
      <c r="G6" s="31" t="str">
        <f ca="1">IF(C6="","",INDEX(Tableau13[Marque],MATCH($A6,produit,0)))</f>
        <v>MCCRAY</v>
      </c>
      <c r="H6" s="31">
        <f ca="1">IF(C6="","",INDEX(Tableau13[Emballage],MATCH($A6,produit,0)))</f>
        <v>1</v>
      </c>
      <c r="I6" s="31" t="str">
        <f ca="1">IF(D6="","",INDEX(Tableau13[Format],MATCH($A6,produit,0)))</f>
        <v>ea</v>
      </c>
    </row>
    <row r="7" spans="1:9">
      <c r="A7" s="31" t="str">
        <f t="array" ref="A7">IFERROR(INDEX(produit,SMALL(IF(ISNUMBER(SEARCH($B$2,IF(D$1="TOUS",produit,IF(catégorie=$D$1,produit,"")))),ROW(produit)-1,""),ROW(A4))),"")</f>
        <v>LAITUE MESCLUN FR</v>
      </c>
      <c r="B7" s="32">
        <f ca="1">IF(A7="","",INDEX(bdd,MATCH($A7,produit,0),3))</f>
        <v>12.9</v>
      </c>
      <c r="C7" s="31" t="str">
        <f ca="1">IF(A7="","",INDEX(bdd,MATCH($A7,produit,0),1))</f>
        <v>PACKER</v>
      </c>
      <c r="D7" s="31" t="str">
        <f ca="1">IF(A7="","",INDEX(bdd,MATCH($A7,produit,0),2))</f>
        <v>LAITUE MESCLUN FR</v>
      </c>
      <c r="E7" s="31" t="str">
        <f>IF(A7="","",INDEX(Tableau13[Distributeur],MATCH($A7,produit,0)))</f>
        <v>Sysco</v>
      </c>
      <c r="F7" s="31">
        <f ca="1">IF(B7="","",INDEX(Tableau13[Produit],MATCH($A7,produit,0)))</f>
        <v>2013209</v>
      </c>
      <c r="G7" s="31" t="str">
        <f ca="1">IF(C7="","",INDEX(Tableau13[Marque],MATCH($A7,produit,0)))</f>
        <v>PACKER</v>
      </c>
      <c r="H7" s="31">
        <f ca="1">IF(C7="","",INDEX(Tableau13[Emballage],MATCH($A7,produit,0)))</f>
        <v>1</v>
      </c>
      <c r="I7" s="31" t="str">
        <f ca="1">IF(D7="","",INDEX(Tableau13[Format],MATCH($A7,produit,0)))</f>
        <v>3 LB</v>
      </c>
    </row>
    <row r="8" spans="1:9">
      <c r="A8" s="31" t="str">
        <f t="array" ref="A8">IFERROR(INDEX(produit,SMALL(IF(ISNUMBER(SEARCH($B$2,IF(D$1="TOUS",produit,IF(catégorie=$D$1,produit,"")))),ROW(produit)-1,""),ROW(A5))),"")</f>
        <v>LAITUE ROMAINE COUPEE FR</v>
      </c>
      <c r="B8" s="32">
        <f ca="1">IF(A8="","",INDEX(bdd,MATCH($A8,produit,0),3))</f>
        <v>40</v>
      </c>
      <c r="C8" s="31" t="str">
        <f ca="1">IF(A8="","",INDEX(bdd,MATCH($A8,produit,0),1))</f>
        <v>SYFPNAT</v>
      </c>
      <c r="D8" s="31" t="str">
        <f ca="1">IF(A8="","",INDEX(bdd,MATCH($A8,produit,0),2))</f>
        <v>LAITUE ROMAINE COUPEE FR</v>
      </c>
      <c r="E8" s="31" t="str">
        <f>IF(A8="","",INDEX(Tableau13[Distributeur],MATCH($A8,produit,0)))</f>
        <v>Sysco</v>
      </c>
      <c r="F8" s="31">
        <f ca="1">IF(B8="","",INDEX(Tableau13[Produit],MATCH($A8,produit,0)))</f>
        <v>7021678</v>
      </c>
      <c r="G8" s="31" t="str">
        <f ca="1">IF(C8="","",INDEX(Tableau13[Marque],MATCH($A8,produit,0)))</f>
        <v>SYFPNAT</v>
      </c>
      <c r="H8" s="31">
        <f ca="1">IF(C8="","",INDEX(Tableau13[Emballage],MATCH($A8,produit,0)))</f>
        <v>6</v>
      </c>
      <c r="I8" s="31" t="str">
        <f ca="1">IF(D8="","",INDEX(Tableau13[Format],MATCH($A8,produit,0)))</f>
        <v>2 LB</v>
      </c>
    </row>
    <row r="9" spans="1:9">
      <c r="A9" s="31" t="str">
        <f t="array" ref="A9">IFERROR(INDEX(produit,SMALL(IF(ISNUMBER(SEARCH($B$2,IF(D$1="TOUS",produit,IF(catégorie=$D$1,produit,"")))),ROW(produit)-1,""),ROW(A6))),"")</f>
        <v/>
      </c>
      <c r="B9" s="32" t="str">
        <f>IF(A9="","",INDEX(bdd,MATCH($A9,produit,0),3))</f>
        <v/>
      </c>
      <c r="C9" s="31" t="str">
        <f>IF(A9="","",INDEX(bdd,MATCH($A9,produit,0),1))</f>
        <v/>
      </c>
      <c r="D9" s="31" t="str">
        <f>IF(A9="","",INDEX(bdd,MATCH($A9,produit,0),2))</f>
        <v/>
      </c>
      <c r="E9" s="31" t="str">
        <f>IF(A9="","",INDEX(Tableau13[Distributeur],MATCH($A9,produit,0)))</f>
        <v/>
      </c>
      <c r="F9" s="31" t="str">
        <f>IF(B9="","",INDEX(Tableau13[Produit],MATCH($A9,produit,0)))</f>
        <v/>
      </c>
      <c r="G9" s="31" t="str">
        <f>IF(C9="","",INDEX(Tableau13[Marque],MATCH($A9,produit,0)))</f>
        <v/>
      </c>
      <c r="H9" s="31" t="str">
        <f>IF(C9="","",INDEX(Tableau13[Emballage],MATCH($A9,produit,0)))</f>
        <v/>
      </c>
      <c r="I9" s="31" t="str">
        <f>IF(D9="","",INDEX(Tableau13[Format],MATCH($A9,produit,0)))</f>
        <v/>
      </c>
    </row>
    <row r="10" spans="1:9">
      <c r="A10" s="31" t="str">
        <f t="array" ref="A10">IFERROR(INDEX(produit,SMALL(IF(ISNUMBER(SEARCH($B$2,IF(D$1="TOUS",produit,IF(catégorie=$D$1,produit,"")))),ROW(produit)-1,""),ROW(A7))),"")</f>
        <v/>
      </c>
      <c r="B10" s="32" t="str">
        <f>IF(A10="","",INDEX(bdd,MATCH($A10,produit,0),3))</f>
        <v/>
      </c>
      <c r="C10" s="31" t="str">
        <f>IF(A10="","",INDEX(bdd,MATCH($A10,produit,0),1))</f>
        <v/>
      </c>
      <c r="D10" s="31" t="str">
        <f>IF(A10="","",INDEX(bdd,MATCH($A10,produit,0),2))</f>
        <v/>
      </c>
      <c r="E10" s="31" t="str">
        <f>IF(A10="","",INDEX(Tableau13[Distributeur],MATCH($A10,produit,0)))</f>
        <v/>
      </c>
      <c r="F10" s="31" t="str">
        <f>IF(B10="","",INDEX(Tableau13[Produit],MATCH($A10,produit,0)))</f>
        <v/>
      </c>
      <c r="G10" s="31" t="str">
        <f>IF(C10="","",INDEX(Tableau13[Marque],MATCH($A10,produit,0)))</f>
        <v/>
      </c>
      <c r="H10" s="31" t="str">
        <f>IF(C10="","",INDEX(Tableau13[Emballage],MATCH($A10,produit,0)))</f>
        <v/>
      </c>
      <c r="I10" s="31" t="str">
        <f>IF(D10="","",INDEX(Tableau13[Format],MATCH($A10,produit,0)))</f>
        <v/>
      </c>
    </row>
    <row r="11" spans="1:9">
      <c r="A11" s="31" t="str">
        <f t="array" ref="A11">IFERROR(INDEX(produit,SMALL(IF(ISNUMBER(SEARCH($B$2,IF(D$1="TOUS",produit,IF(catégorie=$D$1,produit,"")))),ROW(produit)-1,""),ROW(A8))),"")</f>
        <v/>
      </c>
      <c r="B11" s="32" t="str">
        <f>IF(A11="","",INDEX(bdd,MATCH($A11,produit,0),3))</f>
        <v/>
      </c>
      <c r="C11" s="31" t="str">
        <f>IF(A11="","",INDEX(bdd,MATCH($A11,produit,0),1))</f>
        <v/>
      </c>
      <c r="D11" s="31" t="str">
        <f>IF(A11="","",INDEX(bdd,MATCH($A11,produit,0),2))</f>
        <v/>
      </c>
      <c r="E11" s="31" t="str">
        <f>IF(A11="","",INDEX(Tableau13[Distributeur],MATCH($A11,produit,0)))</f>
        <v/>
      </c>
      <c r="F11" s="31" t="str">
        <f>IF(B11="","",INDEX(Tableau13[Produit],MATCH($A11,produit,0)))</f>
        <v/>
      </c>
      <c r="G11" s="31" t="str">
        <f>IF(C11="","",INDEX(Tableau13[Marque],MATCH($A11,produit,0)))</f>
        <v/>
      </c>
      <c r="H11" s="31" t="str">
        <f>IF(C11="","",INDEX(Tableau13[Emballage],MATCH($A11,produit,0)))</f>
        <v/>
      </c>
      <c r="I11" s="31" t="str">
        <f>IF(D11="","",INDEX(Tableau13[Format],MATCH($A11,produit,0)))</f>
        <v/>
      </c>
    </row>
    <row r="12" spans="1:9">
      <c r="A12" s="31" t="str">
        <f t="array" ref="A12">IFERROR(INDEX(produit,SMALL(IF(ISNUMBER(SEARCH($B$2,IF(D$1="TOUS",produit,IF(catégorie=$D$1,produit,"")))),ROW(produit)-1,""),ROW(A9))),"")</f>
        <v/>
      </c>
      <c r="B12" s="32" t="str">
        <f>IF(A12="","",INDEX(bdd,MATCH($A12,produit,0),3))</f>
        <v/>
      </c>
      <c r="C12" s="31" t="str">
        <f>IF(A12="","",INDEX(bdd,MATCH($A12,produit,0),1))</f>
        <v/>
      </c>
      <c r="D12" s="31" t="str">
        <f>IF(A12="","",INDEX(bdd,MATCH($A12,produit,0),2))</f>
        <v/>
      </c>
      <c r="E12" s="31" t="str">
        <f>IF(A12="","",INDEX(Tableau13[Distributeur],MATCH($A12,produit,0)))</f>
        <v/>
      </c>
      <c r="F12" s="31" t="str">
        <f>IF(B12="","",INDEX(Tableau13[Produit],MATCH($A12,produit,0)))</f>
        <v/>
      </c>
      <c r="G12" s="31" t="str">
        <f>IF(C12="","",INDEX(Tableau13[Marque],MATCH($A12,produit,0)))</f>
        <v/>
      </c>
      <c r="H12" s="31" t="str">
        <f>IF(C12="","",INDEX(Tableau13[Emballage],MATCH($A12,produit,0)))</f>
        <v/>
      </c>
      <c r="I12" s="31" t="str">
        <f>IF(D12="","",INDEX(Tableau13[Format],MATCH($A12,produit,0)))</f>
        <v/>
      </c>
    </row>
    <row r="13" spans="1:9">
      <c r="A13" s="31" t="str">
        <f t="array" ref="A13">IFERROR(INDEX(produit,SMALL(IF(ISNUMBER(SEARCH($B$2,IF(D$1="TOUS",produit,IF(catégorie=$D$1,produit,"")))),ROW(produit)-1,""),ROW(A10))),"")</f>
        <v/>
      </c>
      <c r="B13" s="32" t="str">
        <f>IF(A13="","",INDEX(bdd,MATCH($A13,produit,0),3))</f>
        <v/>
      </c>
      <c r="C13" s="31" t="str">
        <f>IF(A13="","",INDEX(bdd,MATCH($A13,produit,0),1))</f>
        <v/>
      </c>
      <c r="D13" s="31" t="str">
        <f>IF(A13="","",INDEX(bdd,MATCH($A13,produit,0),2))</f>
        <v/>
      </c>
      <c r="E13" s="31" t="str">
        <f>IF(A13="","",INDEX(Tableau13[Distributeur],MATCH($A13,produit,0)))</f>
        <v/>
      </c>
      <c r="F13" s="31" t="str">
        <f>IF(B13="","",INDEX(Tableau13[Produit],MATCH($A13,produit,0)))</f>
        <v/>
      </c>
      <c r="G13" s="31" t="str">
        <f>IF(C13="","",INDEX(Tableau13[Marque],MATCH($A13,produit,0)))</f>
        <v/>
      </c>
      <c r="H13" s="31" t="str">
        <f>IF(C13="","",INDEX(Tableau13[Emballage],MATCH($A13,produit,0)))</f>
        <v/>
      </c>
      <c r="I13" s="31" t="str">
        <f>IF(D13="","",INDEX(Tableau13[Format],MATCH($A13,produit,0)))</f>
        <v/>
      </c>
    </row>
    <row r="14" spans="1:9">
      <c r="A14" s="31" t="str">
        <f t="array" ref="A14">IFERROR(INDEX(produit,SMALL(IF(ISNUMBER(SEARCH($B$2,IF(D$1="TOUS",produit,IF(catégorie=$D$1,produit,"")))),ROW(produit)-1,""),ROW(A11))),"")</f>
        <v/>
      </c>
      <c r="B14" s="32" t="str">
        <f>IF(A14="","",INDEX(bdd,MATCH($A14,produit,0),3))</f>
        <v/>
      </c>
      <c r="C14" s="31" t="str">
        <f>IF(A14="","",INDEX(bdd,MATCH($A14,produit,0),1))</f>
        <v/>
      </c>
      <c r="D14" s="31" t="str">
        <f>IF(A14="","",INDEX(bdd,MATCH($A14,produit,0),2))</f>
        <v/>
      </c>
      <c r="E14" s="31" t="str">
        <f>IF(A14="","",INDEX(Tableau13[Distributeur],MATCH($A14,produit,0)))</f>
        <v/>
      </c>
      <c r="F14" s="31" t="str">
        <f>IF(B14="","",INDEX(Tableau13[Produit],MATCH($A14,produit,0)))</f>
        <v/>
      </c>
      <c r="G14" s="31" t="str">
        <f>IF(C14="","",INDEX(Tableau13[Marque],MATCH($A14,produit,0)))</f>
        <v/>
      </c>
      <c r="H14" s="31" t="str">
        <f>IF(C14="","",INDEX(Tableau13[Emballage],MATCH($A14,produit,0)))</f>
        <v/>
      </c>
      <c r="I14" s="31" t="str">
        <f>IF(D14="","",INDEX(Tableau13[Format],MATCH($A14,produit,0)))</f>
        <v/>
      </c>
    </row>
    <row r="15" spans="1:9">
      <c r="A15" s="31" t="str">
        <f t="array" ref="A15">IFERROR(INDEX(produit,SMALL(IF(ISNUMBER(SEARCH($B$2,IF(D$1="TOUS",produit,IF(catégorie=$D$1,produit,"")))),ROW(produit)-1,""),ROW(A12))),"")</f>
        <v/>
      </c>
      <c r="B15" s="32" t="str">
        <f>IF(A15="","",INDEX(bdd,MATCH($A15,produit,0),3))</f>
        <v/>
      </c>
      <c r="C15" s="31" t="str">
        <f>IF(A15="","",INDEX(bdd,MATCH($A15,produit,0),1))</f>
        <v/>
      </c>
      <c r="D15" s="31" t="str">
        <f>IF(A15="","",INDEX(bdd,MATCH($A15,produit,0),2))</f>
        <v/>
      </c>
      <c r="E15" s="31" t="str">
        <f>IF(A15="","",INDEX(Tableau13[Distributeur],MATCH($A15,produit,0)))</f>
        <v/>
      </c>
      <c r="F15" s="31" t="str">
        <f>IF(B15="","",INDEX(Tableau13[Produit],MATCH($A15,produit,0)))</f>
        <v/>
      </c>
      <c r="G15" s="31" t="str">
        <f>IF(C15="","",INDEX(Tableau13[Marque],MATCH($A15,produit,0)))</f>
        <v/>
      </c>
      <c r="H15" s="31" t="str">
        <f>IF(C15="","",INDEX(Tableau13[Emballage],MATCH($A15,produit,0)))</f>
        <v/>
      </c>
      <c r="I15" s="31" t="str">
        <f>IF(D15="","",INDEX(Tableau13[Format],MATCH($A15,produit,0)))</f>
        <v/>
      </c>
    </row>
    <row r="16" spans="1:9">
      <c r="A16" s="31" t="str">
        <f t="array" ref="A16">IFERROR(INDEX(produit,SMALL(IF(ISNUMBER(SEARCH($B$2,IF(D$1="TOUS",produit,IF(catégorie=$D$1,produit,"")))),ROW(produit)-1,""),ROW(A13))),"")</f>
        <v/>
      </c>
      <c r="B16" s="32" t="str">
        <f>IF(A16="","",INDEX(bdd,MATCH($A16,produit,0),3))</f>
        <v/>
      </c>
      <c r="C16" s="31" t="str">
        <f>IF(A16="","",INDEX(bdd,MATCH($A16,produit,0),1))</f>
        <v/>
      </c>
      <c r="D16" s="31" t="str">
        <f>IF(A16="","",INDEX(bdd,MATCH($A16,produit,0),2))</f>
        <v/>
      </c>
      <c r="E16" s="31" t="str">
        <f>IF(A16="","",INDEX(Tableau13[Distributeur],MATCH($A16,produit,0)))</f>
        <v/>
      </c>
      <c r="F16" s="31" t="str">
        <f>IF(B16="","",INDEX(Tableau13[Produit],MATCH($A16,produit,0)))</f>
        <v/>
      </c>
      <c r="G16" s="31" t="str">
        <f>IF(C16="","",INDEX(Tableau13[Marque],MATCH($A16,produit,0)))</f>
        <v/>
      </c>
      <c r="H16" s="31" t="str">
        <f>IF(C16="","",INDEX(Tableau13[Emballage],MATCH($A16,produit,0)))</f>
        <v/>
      </c>
      <c r="I16" s="31" t="str">
        <f>IF(D16="","",INDEX(Tableau13[Format],MATCH($A16,produit,0)))</f>
        <v/>
      </c>
    </row>
    <row r="17" spans="1:9">
      <c r="A17" s="31" t="str">
        <f t="array" ref="A17">IFERROR(INDEX(produit,SMALL(IF(ISNUMBER(SEARCH($B$2,IF(D$1="TOUS",produit,IF(catégorie=$D$1,produit,"")))),ROW(produit)-1,""),ROW(A14))),"")</f>
        <v/>
      </c>
      <c r="B17" s="32" t="str">
        <f>IF(A17="","",INDEX(bdd,MATCH($A17,produit,0),3))</f>
        <v/>
      </c>
      <c r="C17" s="31" t="str">
        <f>IF(A17="","",INDEX(bdd,MATCH($A17,produit,0),1))</f>
        <v/>
      </c>
      <c r="D17" s="31" t="str">
        <f>IF(A17="","",INDEX(bdd,MATCH($A17,produit,0),2))</f>
        <v/>
      </c>
      <c r="E17" s="31" t="str">
        <f>IF(A17="","",INDEX(Tableau13[Distributeur],MATCH($A17,produit,0)))</f>
        <v/>
      </c>
      <c r="F17" s="31" t="str">
        <f>IF(B17="","",INDEX(Tableau13[Produit],MATCH($A17,produit,0)))</f>
        <v/>
      </c>
      <c r="G17" s="31" t="str">
        <f>IF(C17="","",INDEX(Tableau13[Marque],MATCH($A17,produit,0)))</f>
        <v/>
      </c>
      <c r="H17" s="31" t="str">
        <f>IF(C17="","",INDEX(Tableau13[Emballage],MATCH($A17,produit,0)))</f>
        <v/>
      </c>
      <c r="I17" s="31" t="str">
        <f>IF(D17="","",INDEX(Tableau13[Format],MATCH($A17,produit,0)))</f>
        <v/>
      </c>
    </row>
    <row r="18" spans="1:9">
      <c r="A18" s="31" t="str">
        <f t="array" ref="A18">IFERROR(INDEX(produit,SMALL(IF(ISNUMBER(SEARCH($B$2,IF(D$1="TOUS",produit,IF(catégorie=$D$1,produit,"")))),ROW(produit)-1,""),ROW(A15))),"")</f>
        <v/>
      </c>
      <c r="B18" s="32" t="str">
        <f>IF(A18="","",INDEX(bdd,MATCH($A18,produit,0),3))</f>
        <v/>
      </c>
      <c r="C18" s="31" t="str">
        <f>IF(A18="","",INDEX(bdd,MATCH($A18,produit,0),1))</f>
        <v/>
      </c>
      <c r="D18" s="31" t="str">
        <f>IF(A18="","",INDEX(bdd,MATCH($A18,produit,0),2))</f>
        <v/>
      </c>
      <c r="E18" s="31" t="str">
        <f>IF(A18="","",INDEX(Tableau13[Distributeur],MATCH($A18,produit,0)))</f>
        <v/>
      </c>
      <c r="F18" s="31" t="str">
        <f>IF(B18="","",INDEX(Tableau13[Produit],MATCH($A18,produit,0)))</f>
        <v/>
      </c>
      <c r="G18" s="31" t="str">
        <f>IF(C18="","",INDEX(Tableau13[Marque],MATCH($A18,produit,0)))</f>
        <v/>
      </c>
      <c r="H18" s="31" t="str">
        <f>IF(C18="","",INDEX(Tableau13[Emballage],MATCH($A18,produit,0)))</f>
        <v/>
      </c>
      <c r="I18" s="31" t="str">
        <f>IF(D18="","",INDEX(Tableau13[Format],MATCH($A18,produit,0)))</f>
        <v/>
      </c>
    </row>
    <row r="19" spans="1:9">
      <c r="A19" s="31" t="str">
        <f t="array" ref="A19">IFERROR(INDEX(produit,SMALL(IF(ISNUMBER(SEARCH($B$2,IF(D$1="TOUS",produit,IF(catégorie=$D$1,produit,"")))),ROW(produit)-1,""),ROW(A16))),"")</f>
        <v/>
      </c>
      <c r="B19" s="32" t="str">
        <f>IF(A19="","",INDEX(bdd,MATCH($A19,produit,0),3))</f>
        <v/>
      </c>
      <c r="C19" s="31" t="str">
        <f>IF(A19="","",INDEX(bdd,MATCH($A19,produit,0),1))</f>
        <v/>
      </c>
      <c r="D19" s="31" t="str">
        <f>IF(A19="","",INDEX(bdd,MATCH($A19,produit,0),2))</f>
        <v/>
      </c>
      <c r="E19" s="31" t="str">
        <f>IF(A19="","",INDEX(Tableau13[Distributeur],MATCH($A19,produit,0)))</f>
        <v/>
      </c>
      <c r="F19" s="31" t="str">
        <f>IF(B19="","",INDEX(Tableau13[Produit],MATCH($A19,produit,0)))</f>
        <v/>
      </c>
      <c r="G19" s="31" t="str">
        <f>IF(C19="","",INDEX(Tableau13[Marque],MATCH($A19,produit,0)))</f>
        <v/>
      </c>
      <c r="H19" s="31" t="str">
        <f>IF(C19="","",INDEX(Tableau13[Emballage],MATCH($A19,produit,0)))</f>
        <v/>
      </c>
      <c r="I19" s="31" t="str">
        <f>IF(D19="","",INDEX(Tableau13[Format],MATCH($A19,produit,0)))</f>
        <v/>
      </c>
    </row>
    <row r="20" spans="1:9">
      <c r="A20" s="31" t="str">
        <f t="array" ref="A20">IFERROR(INDEX(produit,SMALL(IF(ISNUMBER(SEARCH($B$2,IF(D$1="TOUS",produit,IF(catégorie=$D$1,produit,"")))),ROW(produit)-1,""),ROW(A17))),"")</f>
        <v/>
      </c>
      <c r="B20" s="32" t="str">
        <f>IF(A20="","",INDEX(bdd,MATCH($A20,produit,0),3))</f>
        <v/>
      </c>
      <c r="C20" s="31" t="str">
        <f>IF(A20="","",INDEX(bdd,MATCH($A20,produit,0),1))</f>
        <v/>
      </c>
      <c r="D20" s="31" t="str">
        <f>IF(A20="","",INDEX(bdd,MATCH($A20,produit,0),2))</f>
        <v/>
      </c>
      <c r="E20" s="31" t="str">
        <f>IF(A20="","",INDEX(Tableau13[Distributeur],MATCH($A20,produit,0)))</f>
        <v/>
      </c>
      <c r="F20" s="31" t="str">
        <f>IF(B20="","",INDEX(Tableau13[Produit],MATCH($A20,produit,0)))</f>
        <v/>
      </c>
      <c r="G20" s="31" t="str">
        <f>IF(C20="","",INDEX(Tableau13[Marque],MATCH($A20,produit,0)))</f>
        <v/>
      </c>
      <c r="H20" s="31" t="str">
        <f>IF(C20="","",INDEX(Tableau13[Emballage],MATCH($A20,produit,0)))</f>
        <v/>
      </c>
      <c r="I20" s="31" t="str">
        <f>IF(D20="","",INDEX(Tableau13[Format],MATCH($A20,produit,0)))</f>
        <v/>
      </c>
    </row>
    <row r="21" spans="1:9">
      <c r="A21" s="31" t="str">
        <f t="array" ref="A21">IFERROR(INDEX(produit,SMALL(IF(ISNUMBER(SEARCH($B$2,IF(D$1="TOUS",produit,IF(catégorie=$D$1,produit,"")))),ROW(produit)-1,""),ROW(A18))),"")</f>
        <v/>
      </c>
      <c r="B21" s="32" t="str">
        <f>IF(A21="","",INDEX(bdd,MATCH($A21,produit,0),3))</f>
        <v/>
      </c>
      <c r="C21" s="31" t="str">
        <f>IF(A21="","",INDEX(bdd,MATCH($A21,produit,0),1))</f>
        <v/>
      </c>
      <c r="D21" s="31" t="str">
        <f>IF(A21="","",INDEX(bdd,MATCH($A21,produit,0),2))</f>
        <v/>
      </c>
      <c r="E21" s="31" t="str">
        <f>IF(A21="","",INDEX(Tableau13[Distributeur],MATCH($A21,produit,0)))</f>
        <v/>
      </c>
      <c r="F21" s="31" t="str">
        <f>IF(B21="","",INDEX(Tableau13[Produit],MATCH($A21,produit,0)))</f>
        <v/>
      </c>
      <c r="G21" s="31" t="str">
        <f>IF(C21="","",INDEX(Tableau13[Marque],MATCH($A21,produit,0)))</f>
        <v/>
      </c>
      <c r="H21" s="31" t="str">
        <f>IF(C21="","",INDEX(Tableau13[Emballage],MATCH($A21,produit,0)))</f>
        <v/>
      </c>
      <c r="I21" s="31" t="str">
        <f>IF(D21="","",INDEX(Tableau13[Format],MATCH($A21,produit,0)))</f>
        <v/>
      </c>
    </row>
    <row r="22" spans="1:9">
      <c r="A22" s="31" t="str">
        <f t="array" ref="A22">IFERROR(INDEX(produit,SMALL(IF(ISNUMBER(SEARCH($B$2,IF(D$1="TOUS",produit,IF(catégorie=$D$1,produit,"")))),ROW(produit)-1,""),ROW(A19))),"")</f>
        <v/>
      </c>
      <c r="B22" s="32" t="str">
        <f>IF(A22="","",INDEX(bdd,MATCH($A22,produit,0),3))</f>
        <v/>
      </c>
      <c r="C22" s="31" t="str">
        <f>IF(A22="","",INDEX(bdd,MATCH($A22,produit,0),1))</f>
        <v/>
      </c>
      <c r="D22" s="31" t="str">
        <f>IF(A22="","",INDEX(bdd,MATCH($A22,produit,0),2))</f>
        <v/>
      </c>
      <c r="E22" s="31" t="str">
        <f>IF(A22="","",INDEX(Tableau13[Distributeur],MATCH($A22,produit,0)))</f>
        <v/>
      </c>
      <c r="F22" s="31" t="str">
        <f>IF(B22="","",INDEX(Tableau13[Produit],MATCH($A22,produit,0)))</f>
        <v/>
      </c>
      <c r="G22" s="31" t="str">
        <f>IF(C22="","",INDEX(Tableau13[Marque],MATCH($A22,produit,0)))</f>
        <v/>
      </c>
      <c r="H22" s="31" t="str">
        <f>IF(C22="","",INDEX(Tableau13[Emballage],MATCH($A22,produit,0)))</f>
        <v/>
      </c>
      <c r="I22" s="31" t="str">
        <f>IF(D22="","",INDEX(Tableau13[Format],MATCH($A22,produit,0)))</f>
        <v/>
      </c>
    </row>
    <row r="23" spans="1:9">
      <c r="A23" s="31" t="str">
        <f t="array" ref="A23">IFERROR(INDEX(produit,SMALL(IF(ISNUMBER(SEARCH($B$2,IF(D$1="TOUS",produit,IF(catégorie=$D$1,produit,"")))),ROW(produit)-1,""),ROW(A20))),"")</f>
        <v/>
      </c>
      <c r="B23" s="32" t="str">
        <f>IF(A23="","",INDEX(bdd,MATCH($A23,produit,0),3))</f>
        <v/>
      </c>
      <c r="C23" s="31" t="str">
        <f>IF(A23="","",INDEX(bdd,MATCH($A23,produit,0),1))</f>
        <v/>
      </c>
      <c r="D23" s="31" t="str">
        <f>IF(A23="","",INDEX(bdd,MATCH($A23,produit,0),2))</f>
        <v/>
      </c>
      <c r="E23" s="31" t="str">
        <f>IF(A23="","",INDEX(Tableau13[Distributeur],MATCH($A23,produit,0)))</f>
        <v/>
      </c>
      <c r="F23" s="31" t="str">
        <f>IF(B23="","",INDEX(Tableau13[Produit],MATCH($A23,produit,0)))</f>
        <v/>
      </c>
      <c r="G23" s="31" t="str">
        <f>IF(C23="","",INDEX(Tableau13[Marque],MATCH($A23,produit,0)))</f>
        <v/>
      </c>
      <c r="H23" s="31" t="str">
        <f>IF(C23="","",INDEX(Tableau13[Emballage],MATCH($A23,produit,0)))</f>
        <v/>
      </c>
      <c r="I23" s="31" t="str">
        <f>IF(D23="","",INDEX(Tableau13[Format],MATCH($A23,produit,0)))</f>
        <v/>
      </c>
    </row>
    <row r="24" spans="1:9">
      <c r="A24" s="31" t="str">
        <f t="array" ref="A24">IFERROR(INDEX(produit,SMALL(IF(ISNUMBER(SEARCH($B$2,IF(D$1="TOUS",produit,IF(catégorie=$D$1,produit,"")))),ROW(produit)-1,""),ROW(A21))),"")</f>
        <v/>
      </c>
      <c r="B24" s="32" t="str">
        <f>IF(A24="","",INDEX(bdd,MATCH($A24,produit,0),3))</f>
        <v/>
      </c>
      <c r="C24" s="31" t="str">
        <f>IF(A24="","",INDEX(bdd,MATCH($A24,produit,0),1))</f>
        <v/>
      </c>
      <c r="D24" s="31" t="str">
        <f>IF(A24="","",INDEX(bdd,MATCH($A24,produit,0),2))</f>
        <v/>
      </c>
      <c r="E24" s="31" t="str">
        <f>IF(A24="","",INDEX(Tableau13[Distributeur],MATCH($A24,produit,0)))</f>
        <v/>
      </c>
      <c r="F24" s="31" t="str">
        <f>IF(B24="","",INDEX(Tableau13[Produit],MATCH($A24,produit,0)))</f>
        <v/>
      </c>
      <c r="G24" s="31" t="str">
        <f>IF(C24="","",INDEX(Tableau13[Marque],MATCH($A24,produit,0)))</f>
        <v/>
      </c>
      <c r="H24" s="31" t="str">
        <f>IF(C24="","",INDEX(Tableau13[Emballage],MATCH($A24,produit,0)))</f>
        <v/>
      </c>
      <c r="I24" s="31" t="str">
        <f>IF(D24="","",INDEX(Tableau13[Format],MATCH($A24,produit,0)))</f>
        <v/>
      </c>
    </row>
    <row r="25" spans="1:9">
      <c r="A25" s="31" t="str">
        <f t="array" ref="A25">IFERROR(INDEX(produit,SMALL(IF(ISNUMBER(SEARCH($B$2,IF(D$1="TOUS",produit,IF(catégorie=$D$1,produit,"")))),ROW(produit)-1,""),ROW(A22))),"")</f>
        <v/>
      </c>
      <c r="B25" s="32" t="str">
        <f>IF(A25="","",INDEX(bdd,MATCH($A25,produit,0),3))</f>
        <v/>
      </c>
      <c r="C25" s="31" t="str">
        <f>IF(A25="","",INDEX(bdd,MATCH($A25,produit,0),1))</f>
        <v/>
      </c>
      <c r="D25" s="31" t="str">
        <f>IF(A25="","",INDEX(bdd,MATCH($A25,produit,0),2))</f>
        <v/>
      </c>
      <c r="E25" s="31" t="str">
        <f>IF(A25="","",INDEX(Tableau13[Distributeur],MATCH($A25,produit,0)))</f>
        <v/>
      </c>
      <c r="F25" s="31" t="str">
        <f>IF(B25="","",INDEX(Tableau13[Produit],MATCH($A25,produit,0)))</f>
        <v/>
      </c>
      <c r="G25" s="31" t="str">
        <f>IF(C25="","",INDEX(Tableau13[Marque],MATCH($A25,produit,0)))</f>
        <v/>
      </c>
      <c r="H25" s="31" t="str">
        <f>IF(C25="","",INDEX(Tableau13[Emballage],MATCH($A25,produit,0)))</f>
        <v/>
      </c>
      <c r="I25" s="31" t="str">
        <f>IF(D25="","",INDEX(Tableau13[Format],MATCH($A25,produit,0)))</f>
        <v/>
      </c>
    </row>
    <row r="26" spans="1:9">
      <c r="A26" s="31" t="str">
        <f t="array" ref="A26">IFERROR(INDEX(produit,SMALL(IF(ISNUMBER(SEARCH($B$2,IF(D$1="TOUS",produit,IF(catégorie=$D$1,produit,"")))),ROW(produit)-1,""),ROW(A23))),"")</f>
        <v/>
      </c>
      <c r="B26" s="32" t="str">
        <f>IF(A26="","",INDEX(bdd,MATCH($A26,produit,0),3))</f>
        <v/>
      </c>
      <c r="C26" s="31" t="str">
        <f>IF(A26="","",INDEX(bdd,MATCH($A26,produit,0),1))</f>
        <v/>
      </c>
      <c r="D26" s="31" t="str">
        <f>IF(A26="","",INDEX(bdd,MATCH($A26,produit,0),2))</f>
        <v/>
      </c>
      <c r="E26" s="31" t="str">
        <f>IF(A26="","",INDEX(Tableau13[Distributeur],MATCH($A26,produit,0)))</f>
        <v/>
      </c>
      <c r="F26" s="31" t="str">
        <f>IF(B26="","",INDEX(Tableau13[Produit],MATCH($A26,produit,0)))</f>
        <v/>
      </c>
      <c r="G26" s="31" t="str">
        <f>IF(C26="","",INDEX(Tableau13[Marque],MATCH($A26,produit,0)))</f>
        <v/>
      </c>
      <c r="H26" s="31" t="str">
        <f>IF(C26="","",INDEX(Tableau13[Emballage],MATCH($A26,produit,0)))</f>
        <v/>
      </c>
      <c r="I26" s="31" t="str">
        <f>IF(D26="","",INDEX(Tableau13[Format],MATCH($A26,produit,0)))</f>
        <v/>
      </c>
    </row>
    <row r="27" spans="1:9">
      <c r="A27" s="31" t="str">
        <f t="array" ref="A27">IFERROR(INDEX(produit,SMALL(IF(ISNUMBER(SEARCH($B$2,IF(D$1="TOUS",produit,IF(catégorie=$D$1,produit,"")))),ROW(produit)-1,""),ROW(A24))),"")</f>
        <v/>
      </c>
      <c r="B27" s="32" t="str">
        <f>IF(A27="","",INDEX(bdd,MATCH($A27,produit,0),3))</f>
        <v/>
      </c>
      <c r="C27" s="31" t="str">
        <f>IF(A27="","",INDEX(bdd,MATCH($A27,produit,0),1))</f>
        <v/>
      </c>
      <c r="D27" s="31" t="str">
        <f>IF(A27="","",INDEX(bdd,MATCH($A27,produit,0),2))</f>
        <v/>
      </c>
      <c r="E27" s="31" t="str">
        <f>IF(A27="","",INDEX(Tableau13[Distributeur],MATCH($A27,produit,0)))</f>
        <v/>
      </c>
      <c r="F27" s="31" t="str">
        <f>IF(B27="","",INDEX(Tableau13[Produit],MATCH($A27,produit,0)))</f>
        <v/>
      </c>
      <c r="G27" s="31" t="str">
        <f>IF(C27="","",INDEX(Tableau13[Marque],MATCH($A27,produit,0)))</f>
        <v/>
      </c>
      <c r="H27" s="31" t="str">
        <f>IF(C27="","",INDEX(Tableau13[Emballage],MATCH($A27,produit,0)))</f>
        <v/>
      </c>
      <c r="I27" s="31" t="str">
        <f>IF(D27="","",INDEX(Tableau13[Format],MATCH($A27,produit,0)))</f>
        <v/>
      </c>
    </row>
    <row r="28" spans="1:9">
      <c r="A28" s="31" t="str">
        <f t="array" ref="A28">IFERROR(INDEX(produit,SMALL(IF(ISNUMBER(SEARCH($B$2,IF(D$1="TOUS",produit,IF(catégorie=$D$1,produit,"")))),ROW(produit)-1,""),ROW(A25))),"")</f>
        <v/>
      </c>
      <c r="B28" s="32" t="str">
        <f>IF(A28="","",INDEX(bdd,MATCH($A28,produit,0),3))</f>
        <v/>
      </c>
      <c r="C28" s="31" t="str">
        <f>IF(A28="","",INDEX(bdd,MATCH($A28,produit,0),1))</f>
        <v/>
      </c>
      <c r="D28" s="31" t="str">
        <f>IF(A28="","",INDEX(bdd,MATCH($A28,produit,0),2))</f>
        <v/>
      </c>
      <c r="E28" s="31" t="str">
        <f>IF(A28="","",INDEX(Tableau13[Distributeur],MATCH($A28,produit,0)))</f>
        <v/>
      </c>
      <c r="F28" s="31" t="str">
        <f>IF(B28="","",INDEX(Tableau13[Produit],MATCH($A28,produit,0)))</f>
        <v/>
      </c>
      <c r="G28" s="31" t="str">
        <f>IF(C28="","",INDEX(Tableau13[Marque],MATCH($A28,produit,0)))</f>
        <v/>
      </c>
      <c r="H28" s="31" t="str">
        <f>IF(C28="","",INDEX(Tableau13[Emballage],MATCH($A28,produit,0)))</f>
        <v/>
      </c>
      <c r="I28" s="31" t="str">
        <f>IF(D28="","",INDEX(Tableau13[Format],MATCH($A28,produit,0)))</f>
        <v/>
      </c>
    </row>
    <row r="29" spans="1:9">
      <c r="A29" s="31" t="str">
        <f t="array" ref="A29">IFERROR(INDEX(produit,SMALL(IF(ISNUMBER(SEARCH($B$2,IF(D$1="TOUS",produit,IF(catégorie=$D$1,produit,"")))),ROW(produit)-1,""),ROW(A26))),"")</f>
        <v/>
      </c>
      <c r="B29" s="32" t="str">
        <f>IF(A29="","",INDEX(bdd,MATCH($A29,produit,0),3))</f>
        <v/>
      </c>
      <c r="C29" s="31" t="str">
        <f>IF(A29="","",INDEX(bdd,MATCH($A29,produit,0),1))</f>
        <v/>
      </c>
      <c r="D29" s="31" t="str">
        <f>IF(A29="","",INDEX(bdd,MATCH($A29,produit,0),2))</f>
        <v/>
      </c>
      <c r="E29" s="31" t="str">
        <f>IF(A29="","",INDEX(Tableau13[Distributeur],MATCH($A29,produit,0)))</f>
        <v/>
      </c>
      <c r="F29" s="31" t="str">
        <f>IF(B29="","",INDEX(Tableau13[Produit],MATCH($A29,produit,0)))</f>
        <v/>
      </c>
      <c r="G29" s="31" t="str">
        <f>IF(C29="","",INDEX(Tableau13[Marque],MATCH($A29,produit,0)))</f>
        <v/>
      </c>
      <c r="H29" s="31" t="str">
        <f>IF(C29="","",INDEX(Tableau13[Emballage],MATCH($A29,produit,0)))</f>
        <v/>
      </c>
      <c r="I29" s="31" t="str">
        <f>IF(D29="","",INDEX(Tableau13[Format],MATCH($A29,produit,0)))</f>
        <v/>
      </c>
    </row>
    <row r="30" spans="1:9">
      <c r="A30" s="31" t="str">
        <f t="array" ref="A30">IFERROR(INDEX(produit,SMALL(IF(ISNUMBER(SEARCH($B$2,IF(D$1="TOUS",produit,IF(catégorie=$D$1,produit,"")))),ROW(produit)-1,""),ROW(A27))),"")</f>
        <v/>
      </c>
      <c r="B30" s="32" t="str">
        <f>IF(A30="","",INDEX(bdd,MATCH($A30,produit,0),3))</f>
        <v/>
      </c>
      <c r="C30" s="31" t="str">
        <f>IF(A30="","",INDEX(bdd,MATCH($A30,produit,0),1))</f>
        <v/>
      </c>
      <c r="D30" s="31" t="str">
        <f>IF(A30="","",INDEX(bdd,MATCH($A30,produit,0),2))</f>
        <v/>
      </c>
      <c r="E30" s="31" t="str">
        <f>IF(A30="","",INDEX(Tableau13[Distributeur],MATCH($A30,produit,0)))</f>
        <v/>
      </c>
      <c r="F30" s="31" t="str">
        <f>IF(B30="","",INDEX(Tableau13[Produit],MATCH($A30,produit,0)))</f>
        <v/>
      </c>
      <c r="G30" s="31" t="str">
        <f>IF(C30="","",INDEX(Tableau13[Marque],MATCH($A30,produit,0)))</f>
        <v/>
      </c>
      <c r="H30" s="31" t="str">
        <f>IF(C30="","",INDEX(Tableau13[Emballage],MATCH($A30,produit,0)))</f>
        <v/>
      </c>
      <c r="I30" s="31" t="str">
        <f>IF(D30="","",INDEX(Tableau13[Format],MATCH($A30,produit,0)))</f>
        <v/>
      </c>
    </row>
    <row r="31" spans="1:9">
      <c r="A31" s="31" t="str">
        <f t="array" ref="A31">IFERROR(INDEX(produit,SMALL(IF(ISNUMBER(SEARCH($B$2,IF(D$1="TOUS",produit,IF(catégorie=$D$1,produit,"")))),ROW(produit)-1,""),ROW(A28))),"")</f>
        <v/>
      </c>
      <c r="B31" s="32" t="str">
        <f>IF(A31="","",INDEX(bdd,MATCH($A31,produit,0),3))</f>
        <v/>
      </c>
      <c r="C31" s="31" t="str">
        <f>IF(A31="","",INDEX(bdd,MATCH($A31,produit,0),1))</f>
        <v/>
      </c>
      <c r="D31" s="31" t="str">
        <f>IF(A31="","",INDEX(bdd,MATCH($A31,produit,0),2))</f>
        <v/>
      </c>
      <c r="E31" s="31" t="str">
        <f>IF(A31="","",INDEX(Tableau13[Distributeur],MATCH($A31,produit,0)))</f>
        <v/>
      </c>
      <c r="F31" s="31" t="str">
        <f>IF(B31="","",INDEX(Tableau13[Produit],MATCH($A31,produit,0)))</f>
        <v/>
      </c>
      <c r="G31" s="31" t="str">
        <f>IF(C31="","",INDEX(Tableau13[Marque],MATCH($A31,produit,0)))</f>
        <v/>
      </c>
      <c r="H31" s="31" t="str">
        <f>IF(C31="","",INDEX(Tableau13[Emballage],MATCH($A31,produit,0)))</f>
        <v/>
      </c>
      <c r="I31" s="31" t="str">
        <f>IF(D31="","",INDEX(Tableau13[Format],MATCH($A31,produit,0)))</f>
        <v/>
      </c>
    </row>
    <row r="32" spans="1:9">
      <c r="A32" s="31" t="str">
        <f t="array" ref="A32">IFERROR(INDEX(produit,SMALL(IF(ISNUMBER(SEARCH($B$2,IF(D$1="TOUS",produit,IF(catégorie=$D$1,produit,"")))),ROW(produit)-1,""),ROW(A29))),"")</f>
        <v/>
      </c>
      <c r="B32" s="32" t="str">
        <f>IF(A32="","",INDEX(bdd,MATCH($A32,produit,0),3))</f>
        <v/>
      </c>
      <c r="C32" s="31" t="str">
        <f>IF(A32="","",INDEX(bdd,MATCH($A32,produit,0),1))</f>
        <v/>
      </c>
      <c r="D32" s="31" t="str">
        <f>IF(A32="","",INDEX(bdd,MATCH($A32,produit,0),2))</f>
        <v/>
      </c>
      <c r="E32" s="31" t="str">
        <f>IF(A32="","",INDEX(Tableau13[Distributeur],MATCH($A32,produit,0)))</f>
        <v/>
      </c>
      <c r="F32" s="31" t="str">
        <f>IF(B32="","",INDEX(Tableau13[Produit],MATCH($A32,produit,0)))</f>
        <v/>
      </c>
      <c r="G32" s="31" t="str">
        <f>IF(C32="","",INDEX(Tableau13[Marque],MATCH($A32,produit,0)))</f>
        <v/>
      </c>
      <c r="H32" s="31" t="str">
        <f>IF(C32="","",INDEX(Tableau13[Emballage],MATCH($A32,produit,0)))</f>
        <v/>
      </c>
      <c r="I32" s="31" t="str">
        <f>IF(D32="","",INDEX(Tableau13[Format],MATCH($A32,produit,0)))</f>
        <v/>
      </c>
    </row>
    <row r="33" spans="1:9">
      <c r="A33" s="31" t="str">
        <f t="array" ref="A33">IFERROR(INDEX(produit,SMALL(IF(ISNUMBER(SEARCH($B$2,IF(D$1="TOUS",produit,IF(catégorie=$D$1,produit,"")))),ROW(produit)-1,""),ROW(A30))),"")</f>
        <v/>
      </c>
      <c r="B33" s="32" t="str">
        <f>IF(A33="","",INDEX(bdd,MATCH($A33,produit,0),3))</f>
        <v/>
      </c>
      <c r="C33" s="31" t="str">
        <f>IF(A33="","",INDEX(bdd,MATCH($A33,produit,0),1))</f>
        <v/>
      </c>
      <c r="D33" s="31" t="str">
        <f>IF(A33="","",INDEX(bdd,MATCH($A33,produit,0),2))</f>
        <v/>
      </c>
      <c r="E33" s="31" t="str">
        <f>IF(A33="","",INDEX(Tableau13[Distributeur],MATCH($A33,produit,0)))</f>
        <v/>
      </c>
      <c r="F33" s="31" t="str">
        <f>IF(B33="","",INDEX(Tableau13[Produit],MATCH($A33,produit,0)))</f>
        <v/>
      </c>
      <c r="G33" s="31" t="str">
        <f>IF(C33="","",INDEX(Tableau13[Marque],MATCH($A33,produit,0)))</f>
        <v/>
      </c>
      <c r="H33" s="31" t="str">
        <f>IF(C33="","",INDEX(Tableau13[Emballage],MATCH($A33,produit,0)))</f>
        <v/>
      </c>
      <c r="I33" s="31" t="str">
        <f>IF(D33="","",INDEX(Tableau13[Format],MATCH($A33,produit,0)))</f>
        <v/>
      </c>
    </row>
    <row r="34" spans="1:9">
      <c r="A34" s="31" t="str">
        <f t="array" ref="A34">IFERROR(INDEX(produit,SMALL(IF(ISNUMBER(SEARCH($B$2,IF(D$1="TOUS",produit,IF(catégorie=$D$1,produit,"")))),ROW(produit)-1,""),ROW(A31))),"")</f>
        <v/>
      </c>
      <c r="B34" s="32" t="str">
        <f>IF(A34="","",INDEX(bdd,MATCH($A34,produit,0),3))</f>
        <v/>
      </c>
      <c r="C34" s="31" t="str">
        <f>IF(A34="","",INDEX(bdd,MATCH($A34,produit,0),1))</f>
        <v/>
      </c>
      <c r="D34" s="31" t="str">
        <f>IF(A34="","",INDEX(bdd,MATCH($A34,produit,0),2))</f>
        <v/>
      </c>
      <c r="E34" s="31" t="str">
        <f>IF(A34="","",INDEX(Tableau13[Distributeur],MATCH($A34,produit,0)))</f>
        <v/>
      </c>
      <c r="F34" s="31" t="str">
        <f>IF(B34="","",INDEX(Tableau13[Produit],MATCH($A34,produit,0)))</f>
        <v/>
      </c>
      <c r="G34" s="31" t="str">
        <f>IF(C34="","",INDEX(Tableau13[Marque],MATCH($A34,produit,0)))</f>
        <v/>
      </c>
      <c r="H34" s="31" t="str">
        <f>IF(C34="","",INDEX(Tableau13[Emballage],MATCH($A34,produit,0)))</f>
        <v/>
      </c>
      <c r="I34" s="31" t="str">
        <f>IF(D34="","",INDEX(Tableau13[Format],MATCH($A34,produit,0)))</f>
        <v/>
      </c>
    </row>
    <row r="35" spans="1:9">
      <c r="A35" s="31" t="str">
        <f t="array" ref="A35">IFERROR(INDEX(produit,SMALL(IF(ISNUMBER(SEARCH($B$2,IF(D$1="TOUS",produit,IF(catégorie=$D$1,produit,"")))),ROW(produit)-1,""),ROW(A32))),"")</f>
        <v/>
      </c>
      <c r="B35" s="32" t="str">
        <f>IF(A35="","",INDEX(bdd,MATCH($A35,produit,0),3))</f>
        <v/>
      </c>
      <c r="C35" s="31" t="str">
        <f>IF(A35="","",INDEX(bdd,MATCH($A35,produit,0),1))</f>
        <v/>
      </c>
      <c r="D35" s="31" t="str">
        <f>IF(A35="","",INDEX(bdd,MATCH($A35,produit,0),2))</f>
        <v/>
      </c>
      <c r="E35" s="31" t="str">
        <f>IF(A35="","",INDEX(Tableau13[Distributeur],MATCH($A35,produit,0)))</f>
        <v/>
      </c>
      <c r="F35" s="31" t="str">
        <f>IF(B35="","",INDEX(Tableau13[Produit],MATCH($A35,produit,0)))</f>
        <v/>
      </c>
      <c r="G35" s="31" t="str">
        <f>IF(C35="","",INDEX(Tableau13[Marque],MATCH($A35,produit,0)))</f>
        <v/>
      </c>
      <c r="H35" s="31" t="str">
        <f>IF(C35="","",INDEX(Tableau13[Emballage],MATCH($A35,produit,0)))</f>
        <v/>
      </c>
      <c r="I35" s="31" t="str">
        <f>IF(D35="","",INDEX(Tableau13[Format],MATCH($A35,produit,0)))</f>
        <v/>
      </c>
    </row>
    <row r="36" spans="1:9">
      <c r="A36" s="31" t="str">
        <f t="array" ref="A36">IFERROR(INDEX(produit,SMALL(IF(ISNUMBER(SEARCH($B$2,IF(D$1="TOUS",produit,IF(catégorie=$D$1,produit,"")))),ROW(produit)-1,""),ROW(A33))),"")</f>
        <v/>
      </c>
      <c r="B36" s="32" t="str">
        <f>IF(A36="","",INDEX(bdd,MATCH($A36,produit,0),3))</f>
        <v/>
      </c>
      <c r="C36" s="31" t="str">
        <f>IF(A36="","",INDEX(bdd,MATCH($A36,produit,0),1))</f>
        <v/>
      </c>
      <c r="D36" s="31" t="str">
        <f>IF(A36="","",INDEX(bdd,MATCH($A36,produit,0),2))</f>
        <v/>
      </c>
      <c r="E36" s="31" t="str">
        <f>IF(A36="","",INDEX(Tableau13[Distributeur],MATCH($A36,produit,0)))</f>
        <v/>
      </c>
      <c r="F36" s="31" t="str">
        <f>IF(B36="","",INDEX(Tableau13[Produit],MATCH($A36,produit,0)))</f>
        <v/>
      </c>
      <c r="G36" s="31" t="str">
        <f>IF(C36="","",INDEX(Tableau13[Marque],MATCH($A36,produit,0)))</f>
        <v/>
      </c>
      <c r="H36" s="31" t="str">
        <f>IF(C36="","",INDEX(Tableau13[Emballage],MATCH($A36,produit,0)))</f>
        <v/>
      </c>
      <c r="I36" s="31" t="str">
        <f>IF(D36="","",INDEX(Tableau13[Format],MATCH($A36,produit,0)))</f>
        <v/>
      </c>
    </row>
    <row r="37" spans="1:9">
      <c r="A37" s="31" t="str">
        <f t="array" ref="A37">IFERROR(INDEX(produit,SMALL(IF(ISNUMBER(SEARCH($B$2,IF(D$1="TOUS",produit,IF(catégorie=$D$1,produit,"")))),ROW(produit)-1,""),ROW(A34))),"")</f>
        <v/>
      </c>
      <c r="B37" s="32" t="str">
        <f>IF(A37="","",INDEX(bdd,MATCH($A37,produit,0),3))</f>
        <v/>
      </c>
      <c r="C37" s="31" t="str">
        <f>IF(A37="","",INDEX(bdd,MATCH($A37,produit,0),1))</f>
        <v/>
      </c>
      <c r="D37" s="31" t="str">
        <f>IF(A37="","",INDEX(bdd,MATCH($A37,produit,0),2))</f>
        <v/>
      </c>
      <c r="E37" s="31" t="str">
        <f>IF(A37="","",INDEX(Tableau13[Distributeur],MATCH($A37,produit,0)))</f>
        <v/>
      </c>
      <c r="F37" s="31" t="str">
        <f>IF(B37="","",INDEX(Tableau13[Produit],MATCH($A37,produit,0)))</f>
        <v/>
      </c>
      <c r="G37" s="31" t="str">
        <f>IF(C37="","",INDEX(Tableau13[Marque],MATCH($A37,produit,0)))</f>
        <v/>
      </c>
      <c r="H37" s="31" t="str">
        <f>IF(C37="","",INDEX(Tableau13[Emballage],MATCH($A37,produit,0)))</f>
        <v/>
      </c>
      <c r="I37" s="31" t="str">
        <f>IF(D37="","",INDEX(Tableau13[Format],MATCH($A37,produit,0)))</f>
        <v/>
      </c>
    </row>
    <row r="38" spans="1:9">
      <c r="A38" s="31" t="str">
        <f t="array" ref="A38">IFERROR(INDEX(produit,SMALL(IF(ISNUMBER(SEARCH($B$2,IF(D$1="TOUS",produit,IF(catégorie=$D$1,produit,"")))),ROW(produit)-1,""),ROW(A35))),"")</f>
        <v/>
      </c>
      <c r="B38" s="32" t="str">
        <f>IF(A38="","",INDEX(bdd,MATCH($A38,produit,0),3))</f>
        <v/>
      </c>
      <c r="C38" s="31" t="str">
        <f>IF(A38="","",INDEX(bdd,MATCH($A38,produit,0),1))</f>
        <v/>
      </c>
      <c r="D38" s="31" t="str">
        <f>IF(A38="","",INDEX(bdd,MATCH($A38,produit,0),2))</f>
        <v/>
      </c>
      <c r="E38" s="31" t="str">
        <f>IF(A38="","",INDEX(Tableau13[Distributeur],MATCH($A38,produit,0)))</f>
        <v/>
      </c>
      <c r="F38" s="31" t="str">
        <f>IF(B38="","",INDEX(Tableau13[Produit],MATCH($A38,produit,0)))</f>
        <v/>
      </c>
      <c r="G38" s="31" t="str">
        <f>IF(C38="","",INDEX(Tableau13[Marque],MATCH($A38,produit,0)))</f>
        <v/>
      </c>
      <c r="H38" s="31" t="str">
        <f>IF(C38="","",INDEX(Tableau13[Emballage],MATCH($A38,produit,0)))</f>
        <v/>
      </c>
      <c r="I38" s="31" t="str">
        <f>IF(D38="","",INDEX(Tableau13[Format],MATCH($A38,produit,0)))</f>
        <v/>
      </c>
    </row>
    <row r="39" spans="1:9">
      <c r="A39" s="31" t="str">
        <f t="array" ref="A39">IFERROR(INDEX(produit,SMALL(IF(ISNUMBER(SEARCH($B$2,IF(D$1="TOUS",produit,IF(catégorie=$D$1,produit,"")))),ROW(produit)-1,""),ROW(A36))),"")</f>
        <v/>
      </c>
      <c r="B39" s="32" t="str">
        <f>IF(A39="","",INDEX(bdd,MATCH($A39,produit,0),3))</f>
        <v/>
      </c>
      <c r="C39" s="31" t="str">
        <f>IF(A39="","",INDEX(bdd,MATCH($A39,produit,0),1))</f>
        <v/>
      </c>
      <c r="D39" s="31" t="str">
        <f>IF(A39="","",INDEX(bdd,MATCH($A39,produit,0),2))</f>
        <v/>
      </c>
      <c r="E39" s="31" t="str">
        <f>IF(A39="","",INDEX(Tableau13[Distributeur],MATCH($A39,produit,0)))</f>
        <v/>
      </c>
      <c r="F39" s="31" t="str">
        <f>IF(B39="","",INDEX(Tableau13[Produit],MATCH($A39,produit,0)))</f>
        <v/>
      </c>
      <c r="G39" s="31" t="str">
        <f>IF(C39="","",INDEX(Tableau13[Marque],MATCH($A39,produit,0)))</f>
        <v/>
      </c>
      <c r="H39" s="31" t="str">
        <f>IF(C39="","",INDEX(Tableau13[Emballage],MATCH($A39,produit,0)))</f>
        <v/>
      </c>
      <c r="I39" s="31" t="str">
        <f>IF(D39="","",INDEX(Tableau13[Format],MATCH($A39,produit,0)))</f>
        <v/>
      </c>
    </row>
    <row r="40" spans="1:9">
      <c r="A40" s="31" t="str">
        <f t="array" ref="A40">IFERROR(INDEX(produit,SMALL(IF(ISNUMBER(SEARCH($B$2,IF(D$1="TOUS",produit,IF(catégorie=$D$1,produit,"")))),ROW(produit)-1,""),ROW(A37))),"")</f>
        <v/>
      </c>
      <c r="B40" s="32" t="str">
        <f>IF(A40="","",INDEX(bdd,MATCH($A40,produit,0),3))</f>
        <v/>
      </c>
      <c r="C40" s="31" t="str">
        <f>IF(A40="","",INDEX(bdd,MATCH($A40,produit,0),1))</f>
        <v/>
      </c>
      <c r="D40" s="31" t="str">
        <f>IF(A40="","",INDEX(bdd,MATCH($A40,produit,0),2))</f>
        <v/>
      </c>
      <c r="E40" s="31" t="str">
        <f>IF(A40="","",INDEX(Tableau13[Distributeur],MATCH($A40,produit,0)))</f>
        <v/>
      </c>
      <c r="F40" s="31" t="str">
        <f>IF(B40="","",INDEX(Tableau13[Produit],MATCH($A40,produit,0)))</f>
        <v/>
      </c>
      <c r="G40" s="31" t="str">
        <f>IF(C40="","",INDEX(Tableau13[Marque],MATCH($A40,produit,0)))</f>
        <v/>
      </c>
      <c r="H40" s="31" t="str">
        <f>IF(C40="","",INDEX(Tableau13[Emballage],MATCH($A40,produit,0)))</f>
        <v/>
      </c>
      <c r="I40" s="31" t="str">
        <f>IF(D40="","",INDEX(Tableau13[Format],MATCH($A40,produit,0)))</f>
        <v/>
      </c>
    </row>
    <row r="41" spans="1:9">
      <c r="A41" s="31" t="str">
        <f t="array" ref="A41">IFERROR(INDEX(produit,SMALL(IF(ISNUMBER(SEARCH($B$2,IF(D$1="TOUS",produit,IF(catégorie=$D$1,produit,"")))),ROW(produit)-1,""),ROW(A38))),"")</f>
        <v/>
      </c>
      <c r="B41" s="32" t="str">
        <f>IF(A41="","",INDEX(bdd,MATCH($A41,produit,0),3))</f>
        <v/>
      </c>
      <c r="C41" s="31" t="str">
        <f>IF(A41="","",INDEX(bdd,MATCH($A41,produit,0),1))</f>
        <v/>
      </c>
      <c r="D41" s="31" t="str">
        <f>IF(A41="","",INDEX(bdd,MATCH($A41,produit,0),2))</f>
        <v/>
      </c>
      <c r="E41" s="31" t="str">
        <f>IF(A41="","",INDEX(Tableau13[Distributeur],MATCH($A41,produit,0)))</f>
        <v/>
      </c>
      <c r="F41" s="31" t="str">
        <f>IF(B41="","",INDEX(Tableau13[Produit],MATCH($A41,produit,0)))</f>
        <v/>
      </c>
      <c r="G41" s="31" t="str">
        <f>IF(C41="","",INDEX(Tableau13[Marque],MATCH($A41,produit,0)))</f>
        <v/>
      </c>
      <c r="H41" s="31" t="str">
        <f>IF(C41="","",INDEX(Tableau13[Emballage],MATCH($A41,produit,0)))</f>
        <v/>
      </c>
      <c r="I41" s="31" t="str">
        <f>IF(D41="","",INDEX(Tableau13[Format],MATCH($A41,produit,0)))</f>
        <v/>
      </c>
    </row>
    <row r="42" spans="1:9">
      <c r="A42" s="31" t="str">
        <f t="array" ref="A42">IFERROR(INDEX(produit,SMALL(IF(ISNUMBER(SEARCH($B$2,IF(D$1="TOUS",produit,IF(catégorie=$D$1,produit,"")))),ROW(produit)-1,""),ROW(A39))),"")</f>
        <v/>
      </c>
      <c r="B42" s="32" t="str">
        <f>IF(A42="","",INDEX(bdd,MATCH($A42,produit,0),3))</f>
        <v/>
      </c>
      <c r="C42" s="31" t="str">
        <f>IF(A42="","",INDEX(bdd,MATCH($A42,produit,0),1))</f>
        <v/>
      </c>
      <c r="D42" s="31" t="str">
        <f>IF(A42="","",INDEX(bdd,MATCH($A42,produit,0),2))</f>
        <v/>
      </c>
      <c r="E42" s="31" t="str">
        <f>IF(A42="","",INDEX(Tableau13[Distributeur],MATCH($A42,produit,0)))</f>
        <v/>
      </c>
      <c r="F42" s="31" t="str">
        <f>IF(B42="","",INDEX(Tableau13[Produit],MATCH($A42,produit,0)))</f>
        <v/>
      </c>
      <c r="G42" s="31" t="str">
        <f>IF(C42="","",INDEX(Tableau13[Marque],MATCH($A42,produit,0)))</f>
        <v/>
      </c>
      <c r="H42" s="31" t="str">
        <f>IF(C42="","",INDEX(Tableau13[Emballage],MATCH($A42,produit,0)))</f>
        <v/>
      </c>
      <c r="I42" s="31" t="str">
        <f>IF(D42="","",INDEX(Tableau13[Format],MATCH($A42,produit,0)))</f>
        <v/>
      </c>
    </row>
    <row r="43" spans="1:9">
      <c r="A43" s="31" t="str">
        <f t="array" ref="A43">IFERROR(INDEX(produit,SMALL(IF(ISNUMBER(SEARCH($B$2,IF(D$1="TOUS",produit,IF(catégorie=$D$1,produit,"")))),ROW(produit)-1,""),ROW(A40))),"")</f>
        <v/>
      </c>
      <c r="B43" s="32" t="str">
        <f>IF(A43="","",INDEX(bdd,MATCH($A43,produit,0),3))</f>
        <v/>
      </c>
      <c r="C43" s="31" t="str">
        <f>IF(A43="","",INDEX(bdd,MATCH($A43,produit,0),1))</f>
        <v/>
      </c>
      <c r="D43" s="31" t="str">
        <f>IF(A43="","",INDEX(bdd,MATCH($A43,produit,0),2))</f>
        <v/>
      </c>
      <c r="E43" s="31" t="str">
        <f>IF(A43="","",INDEX(Tableau13[Distributeur],MATCH($A43,produit,0)))</f>
        <v/>
      </c>
      <c r="F43" s="31" t="str">
        <f>IF(B43="","",INDEX(Tableau13[Produit],MATCH($A43,produit,0)))</f>
        <v/>
      </c>
      <c r="G43" s="31" t="str">
        <f>IF(C43="","",INDEX(Tableau13[Marque],MATCH($A43,produit,0)))</f>
        <v/>
      </c>
      <c r="H43" s="31" t="str">
        <f>IF(C43="","",INDEX(Tableau13[Emballage],MATCH($A43,produit,0)))</f>
        <v/>
      </c>
      <c r="I43" s="31" t="str">
        <f>IF(D43="","",INDEX(Tableau13[Format],MATCH($A43,produit,0)))</f>
        <v/>
      </c>
    </row>
    <row r="44" spans="1:9">
      <c r="A44" s="31" t="str">
        <f t="array" ref="A44">IFERROR(INDEX(produit,SMALL(IF(ISNUMBER(SEARCH($B$2,IF(D$1="TOUS",produit,IF(catégorie=$D$1,produit,"")))),ROW(produit)-1,""),ROW(A41))),"")</f>
        <v/>
      </c>
      <c r="B44" s="32" t="str">
        <f>IF(A44="","",INDEX(bdd,MATCH($A44,produit,0),3))</f>
        <v/>
      </c>
      <c r="C44" s="31" t="str">
        <f>IF(A44="","",INDEX(bdd,MATCH($A44,produit,0),1))</f>
        <v/>
      </c>
      <c r="D44" s="31" t="str">
        <f>IF(A44="","",INDEX(bdd,MATCH($A44,produit,0),2))</f>
        <v/>
      </c>
      <c r="E44" s="31" t="str">
        <f>IF(A44="","",INDEX(Tableau13[Distributeur],MATCH($A44,produit,0)))</f>
        <v/>
      </c>
      <c r="F44" s="31" t="str">
        <f>IF(B44="","",INDEX(Tableau13[Produit],MATCH($A44,produit,0)))</f>
        <v/>
      </c>
      <c r="G44" s="31" t="str">
        <f>IF(C44="","",INDEX(Tableau13[Marque],MATCH($A44,produit,0)))</f>
        <v/>
      </c>
      <c r="H44" s="31" t="str">
        <f>IF(C44="","",INDEX(Tableau13[Emballage],MATCH($A44,produit,0)))</f>
        <v/>
      </c>
      <c r="I44" s="31" t="str">
        <f>IF(D44="","",INDEX(Tableau13[Format],MATCH($A44,produit,0)))</f>
        <v/>
      </c>
    </row>
    <row r="45" spans="1:9">
      <c r="A45" s="31" t="str">
        <f t="array" ref="A45">IFERROR(INDEX(produit,SMALL(IF(ISNUMBER(SEARCH($B$2,IF(D$1="TOUS",produit,IF(catégorie=$D$1,produit,"")))),ROW(produit)-1,""),ROW(A42))),"")</f>
        <v/>
      </c>
      <c r="B45" s="32" t="str">
        <f>IF(A45="","",INDEX(bdd,MATCH($A45,produit,0),3))</f>
        <v/>
      </c>
      <c r="C45" s="31" t="str">
        <f>IF(A45="","",INDEX(bdd,MATCH($A45,produit,0),1))</f>
        <v/>
      </c>
      <c r="D45" s="31" t="str">
        <f>IF(A45="","",INDEX(bdd,MATCH($A45,produit,0),2))</f>
        <v/>
      </c>
      <c r="E45" s="31" t="str">
        <f>IF(A45="","",INDEX(Tableau13[Distributeur],MATCH($A45,produit,0)))</f>
        <v/>
      </c>
      <c r="F45" s="31" t="str">
        <f>IF(B45="","",INDEX(Tableau13[Produit],MATCH($A45,produit,0)))</f>
        <v/>
      </c>
      <c r="G45" s="31" t="str">
        <f>IF(C45="","",INDEX(Tableau13[Marque],MATCH($A45,produit,0)))</f>
        <v/>
      </c>
      <c r="H45" s="31" t="str">
        <f>IF(C45="","",INDEX(Tableau13[Emballage],MATCH($A45,produit,0)))</f>
        <v/>
      </c>
      <c r="I45" s="31" t="str">
        <f>IF(D45="","",INDEX(Tableau13[Format],MATCH($A45,produit,0)))</f>
        <v/>
      </c>
    </row>
    <row r="46" spans="1:9">
      <c r="A46" s="31" t="str">
        <f t="array" ref="A46">IFERROR(INDEX(produit,SMALL(IF(ISNUMBER(SEARCH($B$2,IF(D$1="TOUS",produit,IF(catégorie=$D$1,produit,"")))),ROW(produit)-1,""),ROW(A43))),"")</f>
        <v/>
      </c>
      <c r="B46" s="32" t="str">
        <f>IF(A46="","",INDEX(bdd,MATCH($A46,produit,0),3))</f>
        <v/>
      </c>
      <c r="C46" s="31" t="str">
        <f>IF(A46="","",INDEX(bdd,MATCH($A46,produit,0),1))</f>
        <v/>
      </c>
      <c r="D46" s="31" t="str">
        <f>IF(A46="","",INDEX(bdd,MATCH($A46,produit,0),2))</f>
        <v/>
      </c>
      <c r="E46" s="31" t="str">
        <f>IF(A46="","",INDEX(Tableau13[Distributeur],MATCH($A46,produit,0)))</f>
        <v/>
      </c>
      <c r="F46" s="31" t="str">
        <f>IF(B46="","",INDEX(Tableau13[Produit],MATCH($A46,produit,0)))</f>
        <v/>
      </c>
      <c r="G46" s="31" t="str">
        <f>IF(C46="","",INDEX(Tableau13[Marque],MATCH($A46,produit,0)))</f>
        <v/>
      </c>
      <c r="H46" s="31" t="str">
        <f>IF(C46="","",INDEX(Tableau13[Emballage],MATCH($A46,produit,0)))</f>
        <v/>
      </c>
      <c r="I46" s="31" t="str">
        <f>IF(D46="","",INDEX(Tableau13[Format],MATCH($A46,produit,0)))</f>
        <v/>
      </c>
    </row>
    <row r="47" spans="1:9">
      <c r="A47" s="31" t="str">
        <f t="array" ref="A47">IFERROR(INDEX(produit,SMALL(IF(ISNUMBER(SEARCH($B$2,IF(D$1="TOUS",produit,IF(catégorie=$D$1,produit,"")))),ROW(produit)-1,""),ROW(A44))),"")</f>
        <v/>
      </c>
      <c r="B47" s="32" t="str">
        <f>IF(A47="","",INDEX(bdd,MATCH($A47,produit,0),3))</f>
        <v/>
      </c>
      <c r="C47" s="31" t="str">
        <f>IF(A47="","",INDEX(bdd,MATCH($A47,produit,0),1))</f>
        <v/>
      </c>
      <c r="D47" s="31" t="str">
        <f>IF(A47="","",INDEX(bdd,MATCH($A47,produit,0),2))</f>
        <v/>
      </c>
      <c r="E47" s="31" t="str">
        <f>IF(A47="","",INDEX(Tableau13[Distributeur],MATCH($A47,produit,0)))</f>
        <v/>
      </c>
      <c r="F47" s="31" t="str">
        <f>IF(B47="","",INDEX(Tableau13[Produit],MATCH($A47,produit,0)))</f>
        <v/>
      </c>
      <c r="G47" s="31" t="str">
        <f>IF(C47="","",INDEX(Tableau13[Marque],MATCH($A47,produit,0)))</f>
        <v/>
      </c>
      <c r="H47" s="31" t="str">
        <f>IF(C47="","",INDEX(Tableau13[Emballage],MATCH($A47,produit,0)))</f>
        <v/>
      </c>
      <c r="I47" s="31" t="str">
        <f>IF(D47="","",INDEX(Tableau13[Format],MATCH($A47,produit,0)))</f>
        <v/>
      </c>
    </row>
    <row r="48" spans="1:9">
      <c r="A48" s="31" t="str">
        <f t="array" ref="A48">IFERROR(INDEX(produit,SMALL(IF(ISNUMBER(SEARCH($B$2,IF(D$1="TOUS",produit,IF(catégorie=$D$1,produit,"")))),ROW(produit)-1,""),ROW(A45))),"")</f>
        <v/>
      </c>
      <c r="B48" s="32" t="str">
        <f>IF(A48="","",INDEX(bdd,MATCH($A48,produit,0),3))</f>
        <v/>
      </c>
      <c r="C48" s="31" t="str">
        <f>IF(A48="","",INDEX(bdd,MATCH($A48,produit,0),1))</f>
        <v/>
      </c>
      <c r="D48" s="31" t="str">
        <f>IF(A48="","",INDEX(bdd,MATCH($A48,produit,0),2))</f>
        <v/>
      </c>
      <c r="E48" s="31" t="str">
        <f>IF(A48="","",INDEX(Tableau13[Distributeur],MATCH($A48,produit,0)))</f>
        <v/>
      </c>
      <c r="F48" s="31" t="str">
        <f>IF(B48="","",INDEX(Tableau13[Produit],MATCH($A48,produit,0)))</f>
        <v/>
      </c>
      <c r="G48" s="31" t="str">
        <f>IF(C48="","",INDEX(Tableau13[Marque],MATCH($A48,produit,0)))</f>
        <v/>
      </c>
      <c r="H48" s="31" t="str">
        <f>IF(C48="","",INDEX(Tableau13[Emballage],MATCH($A48,produit,0)))</f>
        <v/>
      </c>
      <c r="I48" s="31" t="str">
        <f>IF(D48="","",INDEX(Tableau13[Format],MATCH($A48,produit,0)))</f>
        <v/>
      </c>
    </row>
    <row r="49" spans="1:9">
      <c r="A49" s="31" t="str">
        <f t="array" ref="A49">IFERROR(INDEX(produit,SMALL(IF(ISNUMBER(SEARCH($B$2,IF(D$1="TOUS",produit,IF(catégorie=$D$1,produit,"")))),ROW(produit)-1,""),ROW(A46))),"")</f>
        <v/>
      </c>
      <c r="B49" s="32" t="str">
        <f>IF(A49="","",INDEX(bdd,MATCH($A49,produit,0),3))</f>
        <v/>
      </c>
      <c r="C49" s="31" t="str">
        <f>IF(A49="","",INDEX(bdd,MATCH($A49,produit,0),1))</f>
        <v/>
      </c>
      <c r="D49" s="31" t="str">
        <f>IF(A49="","",INDEX(bdd,MATCH($A49,produit,0),2))</f>
        <v/>
      </c>
      <c r="E49" s="31" t="str">
        <f>IF(A49="","",INDEX(Tableau13[Distributeur],MATCH($A49,produit,0)))</f>
        <v/>
      </c>
      <c r="F49" s="31" t="str">
        <f>IF(B49="","",INDEX(Tableau13[Produit],MATCH($A49,produit,0)))</f>
        <v/>
      </c>
      <c r="G49" s="31" t="str">
        <f>IF(C49="","",INDEX(Tableau13[Marque],MATCH($A49,produit,0)))</f>
        <v/>
      </c>
      <c r="H49" s="31" t="str">
        <f>IF(C49="","",INDEX(Tableau13[Emballage],MATCH($A49,produit,0)))</f>
        <v/>
      </c>
      <c r="I49" s="31" t="str">
        <f>IF(D49="","",INDEX(Tableau13[Format],MATCH($A49,produit,0)))</f>
        <v/>
      </c>
    </row>
    <row r="50" spans="1:9">
      <c r="A50" s="31" t="str">
        <f t="array" ref="A50">IFERROR(INDEX(produit,SMALL(IF(ISNUMBER(SEARCH($B$2,IF(D$1="TOUS",produit,IF(catégorie=$D$1,produit,"")))),ROW(produit)-1,""),ROW(A47))),"")</f>
        <v/>
      </c>
      <c r="B50" s="32" t="str">
        <f>IF(A50="","",INDEX(bdd,MATCH($A50,produit,0),3))</f>
        <v/>
      </c>
      <c r="C50" s="31" t="str">
        <f>IF(A50="","",INDEX(bdd,MATCH($A50,produit,0),1))</f>
        <v/>
      </c>
      <c r="D50" s="31" t="str">
        <f>IF(A50="","",INDEX(bdd,MATCH($A50,produit,0),2))</f>
        <v/>
      </c>
      <c r="E50" s="31" t="str">
        <f>IF(A50="","",INDEX(Tableau13[Distributeur],MATCH($A50,produit,0)))</f>
        <v/>
      </c>
      <c r="F50" s="31" t="str">
        <f>IF(B50="","",INDEX(Tableau13[Produit],MATCH($A50,produit,0)))</f>
        <v/>
      </c>
      <c r="G50" s="31" t="str">
        <f>IF(C50="","",INDEX(Tableau13[Marque],MATCH($A50,produit,0)))</f>
        <v/>
      </c>
      <c r="H50" s="31" t="str">
        <f>IF(C50="","",INDEX(Tableau13[Emballage],MATCH($A50,produit,0)))</f>
        <v/>
      </c>
      <c r="I50" s="31" t="str">
        <f>IF(D50="","",INDEX(Tableau13[Format],MATCH($A50,produit,0)))</f>
        <v/>
      </c>
    </row>
    <row r="51" spans="1:9">
      <c r="A51" s="31" t="str">
        <f t="array" ref="A51">IFERROR(INDEX(produit,SMALL(IF(ISNUMBER(SEARCH($B$2,IF(D$1="TOUS",produit,IF(catégorie=$D$1,produit,"")))),ROW(produit)-1,""),ROW(A48))),"")</f>
        <v/>
      </c>
      <c r="B51" s="32" t="str">
        <f>IF(A51="","",INDEX(bdd,MATCH($A51,produit,0),3))</f>
        <v/>
      </c>
      <c r="C51" s="31" t="str">
        <f>IF(A51="","",INDEX(bdd,MATCH($A51,produit,0),1))</f>
        <v/>
      </c>
      <c r="D51" s="31" t="str">
        <f>IF(A51="","",INDEX(bdd,MATCH($A51,produit,0),2))</f>
        <v/>
      </c>
      <c r="E51" s="31" t="str">
        <f>IF(A51="","",INDEX(Tableau13[Distributeur],MATCH($A51,produit,0)))</f>
        <v/>
      </c>
      <c r="F51" s="31" t="str">
        <f>IF(B51="","",INDEX(Tableau13[Produit],MATCH($A51,produit,0)))</f>
        <v/>
      </c>
      <c r="G51" s="31" t="str">
        <f>IF(C51="","",INDEX(Tableau13[Marque],MATCH($A51,produit,0)))</f>
        <v/>
      </c>
      <c r="H51" s="31" t="str">
        <f>IF(C51="","",INDEX(Tableau13[Emballage],MATCH($A51,produit,0)))</f>
        <v/>
      </c>
      <c r="I51" s="31" t="str">
        <f>IF(D51="","",INDEX(Tableau13[Format],MATCH($A51,produit,0)))</f>
        <v/>
      </c>
    </row>
    <row r="52" spans="1:9">
      <c r="A52" s="31" t="str">
        <f t="array" ref="A52">IFERROR(INDEX(produit,SMALL(IF(ISNUMBER(SEARCH($B$2,IF(D$1="TOUS",produit,IF(catégorie=$D$1,produit,"")))),ROW(produit)-1,""),ROW(A49))),"")</f>
        <v/>
      </c>
      <c r="B52" s="32" t="str">
        <f>IF(A52="","",INDEX(bdd,MATCH($A52,produit,0),3))</f>
        <v/>
      </c>
      <c r="C52" s="31" t="str">
        <f>IF(A52="","",INDEX(bdd,MATCH($A52,produit,0),1))</f>
        <v/>
      </c>
      <c r="D52" s="31" t="str">
        <f>IF(A52="","",INDEX(bdd,MATCH($A52,produit,0),2))</f>
        <v/>
      </c>
      <c r="E52" s="31" t="str">
        <f>IF(A52="","",INDEX(Tableau13[Distributeur],MATCH($A52,produit,0)))</f>
        <v/>
      </c>
      <c r="F52" s="31" t="str">
        <f>IF(B52="","",INDEX(Tableau13[Produit],MATCH($A52,produit,0)))</f>
        <v/>
      </c>
      <c r="G52" s="31" t="str">
        <f>IF(C52="","",INDEX(Tableau13[Marque],MATCH($A52,produit,0)))</f>
        <v/>
      </c>
      <c r="H52" s="31" t="str">
        <f>IF(C52="","",INDEX(Tableau13[Emballage],MATCH($A52,produit,0)))</f>
        <v/>
      </c>
      <c r="I52" s="31" t="str">
        <f>IF(D52="","",INDEX(Tableau13[Format],MATCH($A52,produit,0)))</f>
        <v/>
      </c>
    </row>
    <row r="53" spans="1:9">
      <c r="A53" s="31" t="str">
        <f t="array" ref="A53">IFERROR(INDEX(produit,SMALL(IF(ISNUMBER(SEARCH($B$2,IF(D$1="TOUS",produit,IF(catégorie=$D$1,produit,"")))),ROW(produit)-1,""),ROW(A50))),"")</f>
        <v/>
      </c>
      <c r="B53" s="32" t="str">
        <f>IF(A53="","",INDEX(bdd,MATCH($A53,produit,0),3))</f>
        <v/>
      </c>
      <c r="C53" s="31" t="str">
        <f>IF(A53="","",INDEX(bdd,MATCH($A53,produit,0),1))</f>
        <v/>
      </c>
      <c r="D53" s="31" t="str">
        <f>IF(A53="","",INDEX(bdd,MATCH($A53,produit,0),2))</f>
        <v/>
      </c>
      <c r="E53" s="31" t="str">
        <f>IF(A53="","",INDEX(Tableau13[Distributeur],MATCH($A53,produit,0)))</f>
        <v/>
      </c>
      <c r="F53" s="31" t="str">
        <f>IF(B53="","",INDEX(Tableau13[Produit],MATCH($A53,produit,0)))</f>
        <v/>
      </c>
      <c r="G53" s="31" t="str">
        <f>IF(C53="","",INDEX(Tableau13[Marque],MATCH($A53,produit,0)))</f>
        <v/>
      </c>
      <c r="H53" s="31" t="str">
        <f>IF(C53="","",INDEX(Tableau13[Emballage],MATCH($A53,produit,0)))</f>
        <v/>
      </c>
      <c r="I53" s="31" t="str">
        <f>IF(D53="","",INDEX(Tableau13[Format],MATCH($A53,produit,0)))</f>
        <v/>
      </c>
    </row>
    <row r="54" spans="1:9">
      <c r="A54" s="31" t="str">
        <f t="array" ref="A54">IFERROR(INDEX(produit,SMALL(IF(ISNUMBER(SEARCH($B$2,IF(D$1="TOUS",produit,IF(catégorie=$D$1,produit,"")))),ROW(produit)-1,""),ROW(A51))),"")</f>
        <v/>
      </c>
      <c r="B54" s="32" t="str">
        <f>IF(A54="","",INDEX(bdd,MATCH($A54,produit,0),3))</f>
        <v/>
      </c>
      <c r="C54" s="31" t="str">
        <f>IF(A54="","",INDEX(bdd,MATCH($A54,produit,0),1))</f>
        <v/>
      </c>
      <c r="D54" s="31" t="str">
        <f>IF(A54="","",INDEX(bdd,MATCH($A54,produit,0),2))</f>
        <v/>
      </c>
      <c r="E54" s="31" t="str">
        <f>IF(A54="","",INDEX(Tableau13[Distributeur],MATCH($A54,produit,0)))</f>
        <v/>
      </c>
      <c r="F54" s="31" t="str">
        <f>IF(B54="","",INDEX(Tableau13[Produit],MATCH($A54,produit,0)))</f>
        <v/>
      </c>
      <c r="G54" s="31" t="str">
        <f>IF(C54="","",INDEX(Tableau13[Marque],MATCH($A54,produit,0)))</f>
        <v/>
      </c>
      <c r="H54" s="31" t="str">
        <f>IF(C54="","",INDEX(Tableau13[Emballage],MATCH($A54,produit,0)))</f>
        <v/>
      </c>
      <c r="I54" s="31" t="str">
        <f>IF(D54="","",INDEX(Tableau13[Format],MATCH($A54,produit,0)))</f>
        <v/>
      </c>
    </row>
    <row r="55" spans="1:9">
      <c r="A55" s="31" t="str">
        <f t="array" ref="A55">IFERROR(INDEX(produit,SMALL(IF(ISNUMBER(SEARCH($B$2,IF(D$1="TOUS",produit,IF(catégorie=$D$1,produit,"")))),ROW(produit)-1,""),ROW(A52))),"")</f>
        <v/>
      </c>
      <c r="B55" s="32" t="str">
        <f>IF(A55="","",INDEX(bdd,MATCH($A55,produit,0),3))</f>
        <v/>
      </c>
      <c r="C55" s="31" t="str">
        <f>IF(A55="","",INDEX(bdd,MATCH($A55,produit,0),1))</f>
        <v/>
      </c>
      <c r="D55" s="31" t="str">
        <f>IF(A55="","",INDEX(bdd,MATCH($A55,produit,0),2))</f>
        <v/>
      </c>
      <c r="E55" s="31" t="str">
        <f>IF(A55="","",INDEX(Tableau13[Distributeur],MATCH($A55,produit,0)))</f>
        <v/>
      </c>
      <c r="F55" s="31" t="str">
        <f>IF(B55="","",INDEX(Tableau13[Produit],MATCH($A55,produit,0)))</f>
        <v/>
      </c>
      <c r="G55" s="31" t="str">
        <f>IF(C55="","",INDEX(Tableau13[Marque],MATCH($A55,produit,0)))</f>
        <v/>
      </c>
      <c r="H55" s="31" t="str">
        <f>IF(C55="","",INDEX(Tableau13[Emballage],MATCH($A55,produit,0)))</f>
        <v/>
      </c>
      <c r="I55" s="31" t="str">
        <f>IF(D55="","",INDEX(Tableau13[Format],MATCH($A55,produit,0)))</f>
        <v/>
      </c>
    </row>
  </sheetData>
  <dataValidations count="1">
    <dataValidation type="list" allowBlank="1" showInputMessage="1" showErrorMessage="1" sqref="D1">
      <formula1>liste1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Fournisseurs</vt:lpstr>
      <vt:lpstr>Résultat-recherche</vt:lpstr>
      <vt:lpstr>Fournisseurs!fournisseurs</vt:lpstr>
      <vt:lpstr>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2020-04-01T16:30:44Z</dcterms:created>
  <dcterms:modified xsi:type="dcterms:W3CDTF">2020-04-02T19:01:00Z</dcterms:modified>
</cp:coreProperties>
</file>