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20" windowWidth="19420" windowHeight="7230" tabRatio="786" firstSheet="1" activeTab="1"/>
  </bookViews>
  <sheets>
    <sheet name="Disponibilité mensuelle" sheetId="18" r:id="rId1"/>
    <sheet name="Disponibilité" sheetId="19" r:id="rId2"/>
  </sheets>
  <definedNames>
    <definedName name="_xlnm._FilterDatabase" localSheetId="1" hidden="1">Disponibilité!$C$31:$J$31</definedName>
    <definedName name="Août">Disponibilité!$J$2:$J$5</definedName>
    <definedName name="Avril">Disponibilité!$F$2:$F$5</definedName>
    <definedName name="Décembre">Disponibilité!$N$2:$N$5</definedName>
    <definedName name="Février">Disponibilité!$D$2:$D$5</definedName>
    <definedName name="Janvier">Disponibilité!$C$2:$C$5</definedName>
    <definedName name="Juillet">Disponibilité!$I$2:$I$5</definedName>
    <definedName name="Juin">Disponibilité!$H$2:$H$5</definedName>
    <definedName name="Mai">Disponibilité!$G$2:$G$5</definedName>
    <definedName name="Mars">Disponibilité!$E$2:$E$5</definedName>
    <definedName name="Mois">Disponibilité!$A$2:$A$13</definedName>
    <definedName name="Novembre">Disponibilité!$M$2:$M$5</definedName>
    <definedName name="Octobre">Disponibilité!$L$2:$L$5</definedName>
    <definedName name="Septembre">Disponibilité!$K$2:$K$5</definedName>
  </definedNames>
  <calcPr calcId="124519"/>
</workbook>
</file>

<file path=xl/calcChain.xml><?xml version="1.0" encoding="utf-8"?>
<calcChain xmlns="http://schemas.openxmlformats.org/spreadsheetml/2006/main">
  <c r="I24" i="19"/>
  <c r="I21"/>
  <c r="I23"/>
  <c r="K29"/>
  <c r="I20" s="1"/>
  <c r="I22" l="1"/>
  <c r="F30" s="1"/>
  <c r="W14" i="18"/>
  <c r="S14"/>
  <c r="O14"/>
  <c r="K14"/>
  <c r="G14"/>
  <c r="AY12"/>
  <c r="AU12"/>
  <c r="AQ12"/>
  <c r="AM12"/>
  <c r="AI12"/>
  <c r="AA12"/>
  <c r="W12"/>
  <c r="S12"/>
  <c r="O12"/>
  <c r="K12"/>
  <c r="G12"/>
  <c r="C11"/>
  <c r="C10"/>
  <c r="AE8"/>
  <c r="AE12" s="1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AE16" l="1"/>
  <c r="H12"/>
  <c r="L12"/>
  <c r="P12"/>
  <c r="T12"/>
  <c r="X12"/>
  <c r="AB12"/>
  <c r="AF12"/>
  <c r="AJ12"/>
  <c r="AN12"/>
  <c r="AR12"/>
  <c r="AV12"/>
  <c r="AZ12"/>
  <c r="H14"/>
  <c r="L14"/>
  <c r="P14"/>
  <c r="T14"/>
  <c r="X14"/>
  <c r="AB14"/>
  <c r="AF14"/>
  <c r="AJ14"/>
  <c r="AN14"/>
  <c r="AR14"/>
  <c r="AV14"/>
  <c r="AZ14"/>
  <c r="AA14"/>
  <c r="AE14"/>
  <c r="AI14"/>
  <c r="AM14"/>
  <c r="AQ14"/>
  <c r="AU14"/>
  <c r="AY14"/>
  <c r="F12"/>
  <c r="J12"/>
  <c r="N12"/>
  <c r="R12"/>
  <c r="V12"/>
  <c r="Z12"/>
  <c r="AD12"/>
  <c r="AH12"/>
  <c r="AL12"/>
  <c r="AP12"/>
  <c r="AT12"/>
  <c r="AX12"/>
  <c r="F14"/>
  <c r="J14"/>
  <c r="N14"/>
  <c r="R14"/>
  <c r="V14"/>
  <c r="Z14"/>
  <c r="AD14"/>
  <c r="AH14"/>
  <c r="AL14"/>
  <c r="AP14"/>
  <c r="AT14"/>
  <c r="AX14"/>
  <c r="E12"/>
  <c r="I12"/>
  <c r="M12"/>
  <c r="Q12"/>
  <c r="U12"/>
  <c r="Y12"/>
  <c r="AC12"/>
  <c r="AG12"/>
  <c r="AK12"/>
  <c r="AO12"/>
  <c r="AS12"/>
  <c r="AW12"/>
  <c r="E14"/>
  <c r="I14"/>
  <c r="M14"/>
  <c r="Q14"/>
  <c r="U14"/>
  <c r="Y14"/>
  <c r="AC14"/>
  <c r="AG14"/>
  <c r="AK14"/>
  <c r="AO14"/>
  <c r="AS14"/>
  <c r="AW14"/>
</calcChain>
</file>

<file path=xl/sharedStrings.xml><?xml version="1.0" encoding="utf-8"?>
<sst xmlns="http://schemas.openxmlformats.org/spreadsheetml/2006/main" count="308" uniqueCount="159">
  <si>
    <t>Gestion des congés</t>
  </si>
  <si>
    <t>Nom et prénom</t>
  </si>
  <si>
    <t>Fonction</t>
  </si>
  <si>
    <t xml:space="preserve">Région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</si>
  <si>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</si>
  <si>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</si>
  <si>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</si>
  <si>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</si>
  <si>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</si>
  <si>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</si>
  <si>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</si>
  <si>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</si>
  <si>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</si>
  <si>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</si>
  <si>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</si>
  <si>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</si>
  <si>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Matricule</t>
  </si>
  <si>
    <t>X</t>
  </si>
  <si>
    <t>Y</t>
  </si>
  <si>
    <t>Z</t>
  </si>
  <si>
    <t>W</t>
  </si>
  <si>
    <t>V</t>
  </si>
  <si>
    <t>ARS</t>
  </si>
  <si>
    <t>ARR</t>
  </si>
  <si>
    <t>R10</t>
  </si>
  <si>
    <t>R9</t>
  </si>
  <si>
    <t>R13</t>
  </si>
  <si>
    <t>R2</t>
  </si>
  <si>
    <t>Nombre d'ARS</t>
  </si>
  <si>
    <t>Nombre d'ARR</t>
  </si>
  <si>
    <t xml:space="preserve">Nombre d'analystes disponibles </t>
  </si>
  <si>
    <t xml:space="preserve">Nombre d'ARS disponibles </t>
  </si>
  <si>
    <t xml:space="preserve">Nombre d'ARR disponibles </t>
  </si>
  <si>
    <t>S2/01</t>
  </si>
  <si>
    <t>S3/01</t>
  </si>
  <si>
    <t>S4/01</t>
  </si>
  <si>
    <t>S2/02</t>
  </si>
  <si>
    <t>S1/02</t>
  </si>
  <si>
    <r>
      <t>S1</t>
    </r>
    <r>
      <rPr>
        <b/>
        <sz val="12"/>
        <rFont val="Times New Roman"/>
        <family val="1"/>
      </rPr>
      <t>/01</t>
    </r>
  </si>
  <si>
    <t>S3/02</t>
  </si>
  <si>
    <t>S4/02</t>
  </si>
  <si>
    <t>S1/03</t>
  </si>
  <si>
    <t>S2/03</t>
  </si>
  <si>
    <t>S3/03</t>
  </si>
  <si>
    <t>S4/03</t>
  </si>
  <si>
    <t>S1/04</t>
  </si>
  <si>
    <t>S2/04</t>
  </si>
  <si>
    <t>S3/04</t>
  </si>
  <si>
    <t>S4/04</t>
  </si>
  <si>
    <t>S1/05</t>
  </si>
  <si>
    <t>S2/06</t>
  </si>
  <si>
    <t>S2/05</t>
  </si>
  <si>
    <t>S3/05</t>
  </si>
  <si>
    <t>S4/05</t>
  </si>
  <si>
    <t>S1/06</t>
  </si>
  <si>
    <t>S3/06</t>
  </si>
  <si>
    <t>S4/06</t>
  </si>
  <si>
    <t>S1/07</t>
  </si>
  <si>
    <t>S2/07</t>
  </si>
  <si>
    <t>S3/07</t>
  </si>
  <si>
    <t>S4/07</t>
  </si>
  <si>
    <t>S1/08</t>
  </si>
  <si>
    <t>S2/08</t>
  </si>
  <si>
    <t>S3/08</t>
  </si>
  <si>
    <t>S4/09</t>
  </si>
  <si>
    <t>S4/08</t>
  </si>
  <si>
    <t>S1/09</t>
  </si>
  <si>
    <t>S2/09</t>
  </si>
  <si>
    <t>S3/09</t>
  </si>
  <si>
    <t>S1/10</t>
  </si>
  <si>
    <t>S2/10</t>
  </si>
  <si>
    <t>S3/10</t>
  </si>
  <si>
    <t>S4/10</t>
  </si>
  <si>
    <t>S1/11</t>
  </si>
  <si>
    <t>S2/12</t>
  </si>
  <si>
    <t>S2/11</t>
  </si>
  <si>
    <t>S3/11</t>
  </si>
  <si>
    <t>S4/11</t>
  </si>
  <si>
    <t>S1/12</t>
  </si>
  <si>
    <t>S3/12</t>
  </si>
  <si>
    <t>S4/12</t>
  </si>
  <si>
    <t>Mois</t>
  </si>
  <si>
    <t>Durée du congé</t>
  </si>
  <si>
    <t>Adresse mail</t>
  </si>
  <si>
    <t>Téléphone</t>
  </si>
  <si>
    <t>Semaine du mois</t>
  </si>
  <si>
    <t>S1/01 : du 01 au 07</t>
  </si>
  <si>
    <t>S2/01 : du 08 au 14</t>
  </si>
  <si>
    <t>S3/01 : du 15 au 21</t>
  </si>
  <si>
    <t>S4/01 : du 22 au 31</t>
  </si>
  <si>
    <t>S1/02 : du 01 au 07</t>
  </si>
  <si>
    <t>S2/02 : du 08 au 14</t>
  </si>
  <si>
    <t>S3/02 : du 15 au 21</t>
  </si>
  <si>
    <t>S4/02 : du 22 au 31</t>
  </si>
  <si>
    <t>S1/03 : du 01 au 07</t>
  </si>
  <si>
    <t>S2/03 : du 08 au 14</t>
  </si>
  <si>
    <t>S3/03 : du 15 au 21</t>
  </si>
  <si>
    <t>S4/03 : du 22 au 31</t>
  </si>
  <si>
    <t>S1/04 : du 01 au 07</t>
  </si>
  <si>
    <t>S2/04 : du 08 au 14</t>
  </si>
  <si>
    <t>S3/04 : du 15 au 21</t>
  </si>
  <si>
    <t>S4/04 : du 22 au 31</t>
  </si>
  <si>
    <t>S1/05 : du 01 au 07</t>
  </si>
  <si>
    <t>S2/05 : du 08 au 14</t>
  </si>
  <si>
    <t>S3/05 : du 15 au 21</t>
  </si>
  <si>
    <t>S4/05 : du 22 au 31</t>
  </si>
  <si>
    <t>S1/06 : du 01 au 07</t>
  </si>
  <si>
    <t>S2/06 : du 08 au 14</t>
  </si>
  <si>
    <t>S3/06 : du 15 au 21</t>
  </si>
  <si>
    <t>S4/06 : du 22 au 31</t>
  </si>
  <si>
    <t>S1/07 : du 01 au 07</t>
  </si>
  <si>
    <t>S2/07 : du 08 au 14</t>
  </si>
  <si>
    <t>S3/07 : du 15 au 21</t>
  </si>
  <si>
    <t>S4/07 : du 22 au 31</t>
  </si>
  <si>
    <t>S1/08 : du 01 au 07</t>
  </si>
  <si>
    <t>S2/08 : du 08 au 14</t>
  </si>
  <si>
    <t>S3/08 : du 15 au 21</t>
  </si>
  <si>
    <t>S4/08 : du 22 au 31</t>
  </si>
  <si>
    <t>S1/09 : du 01 au 07</t>
  </si>
  <si>
    <t>S2/09 : du 08 au 14</t>
  </si>
  <si>
    <t>S3/09 : du 15 au 21</t>
  </si>
  <si>
    <t>S4/09 : du 22 au 31</t>
  </si>
  <si>
    <t>S1/10 : du 01 au 07</t>
  </si>
  <si>
    <t>S2/10 : du 08 au 14</t>
  </si>
  <si>
    <t>S3/10 : du 15 au 21</t>
  </si>
  <si>
    <t>S4/10 : du 22 au 31</t>
  </si>
  <si>
    <t>S1/11 : du 01 au 07</t>
  </si>
  <si>
    <t>S2/11 : du 08 au 14</t>
  </si>
  <si>
    <t>S3/11 : du 15 au 21</t>
  </si>
  <si>
    <t>S4/11 : du 22 au 31</t>
  </si>
  <si>
    <t>S1/12 : du 01 au 07</t>
  </si>
  <si>
    <t>S2/12 : du 08 au 14</t>
  </si>
  <si>
    <t>S3/12 : du 15 au 21</t>
  </si>
  <si>
    <t>S4/12 : du 22 au 31</t>
  </si>
  <si>
    <t>S3/02 et S4/02</t>
  </si>
  <si>
    <t>du 16/02 au 28/02</t>
  </si>
  <si>
    <t>du 23/04 au 13/05</t>
  </si>
  <si>
    <t>S4/04, S1/05 et S2/05</t>
  </si>
  <si>
    <t>du 08/07 au 31/07</t>
  </si>
  <si>
    <t>S2/07, S3/07 et S4/07</t>
  </si>
  <si>
    <t>du 01/07 au 14/07</t>
  </si>
  <si>
    <t>S1/02 et S2/07</t>
  </si>
  <si>
    <t>du 22/07 au 05/08</t>
  </si>
  <si>
    <t>S4/07 et S1/08</t>
  </si>
  <si>
    <t>Jane</t>
  </si>
  <si>
    <t>Emilie</t>
  </si>
  <si>
    <t>Philip</t>
  </si>
  <si>
    <t>Damon</t>
  </si>
  <si>
    <t>Lily</t>
  </si>
  <si>
    <t>Employés disponibles</t>
  </si>
  <si>
    <t>#</t>
  </si>
  <si>
    <t>03#</t>
  </si>
  <si>
    <t>Postes gérés</t>
  </si>
  <si>
    <t>jane@yahoo.fr</t>
  </si>
  <si>
    <t>emilie@yahoo.fr</t>
  </si>
  <si>
    <t>philip@yahoo.fr</t>
  </si>
  <si>
    <t>damon@yahoo.fr</t>
  </si>
  <si>
    <t>lily@yahoo.fr</t>
  </si>
  <si>
    <t>Nombre d'employés disponibles</t>
  </si>
</sst>
</file>

<file path=xl/styles.xml><?xml version="1.0" encoding="utf-8"?>
<styleSheet xmlns="http://schemas.openxmlformats.org/spreadsheetml/2006/main">
  <fonts count="7">
    <font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name val="Times New Roman"/>
      <family val="1"/>
    </font>
    <font>
      <u/>
      <sz val="10.8"/>
      <color theme="10"/>
      <name val="Times New Roman"/>
      <family val="2"/>
    </font>
    <font>
      <sz val="10"/>
      <color theme="1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0" fillId="0" borderId="1" xfId="0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4" fillId="0" borderId="1" xfId="1" applyFont="1" applyBorder="1" applyAlignment="1" applyProtection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0" fillId="0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1" applyFill="1" applyBorder="1" applyAlignment="1" applyProtection="1">
      <alignment horizontal="center"/>
    </xf>
    <xf numFmtId="0" fontId="6" fillId="0" borderId="1" xfId="0" applyFont="1" applyBorder="1" applyAlignment="1">
      <alignment horizontal="center"/>
    </xf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2" fillId="9" borderId="6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1" xfId="0" applyFont="1" applyFill="1" applyBorder="1"/>
    <xf numFmtId="0" fontId="0" fillId="9" borderId="1" xfId="0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5" fillId="9" borderId="1" xfId="1" applyFill="1" applyBorder="1" applyAlignment="1" applyProtection="1">
      <alignment horizontal="center"/>
    </xf>
    <xf numFmtId="0" fontId="0" fillId="9" borderId="0" xfId="0" applyFill="1"/>
    <xf numFmtId="0" fontId="2" fillId="9" borderId="1" xfId="0" applyFont="1" applyFill="1" applyBorder="1" applyAlignment="1">
      <alignment horizontal="center"/>
    </xf>
    <xf numFmtId="0" fontId="0" fillId="9" borderId="1" xfId="0" applyFill="1" applyBorder="1"/>
    <xf numFmtId="0" fontId="0" fillId="9" borderId="1" xfId="0" applyFont="1" applyFill="1" applyBorder="1" applyAlignment="1">
      <alignment horizontal="center"/>
    </xf>
    <xf numFmtId="0" fontId="0" fillId="7" borderId="0" xfId="0" applyFill="1"/>
  </cellXfs>
  <cellStyles count="2">
    <cellStyle name="Lien hypertexte" xfId="1" builtinId="8"/>
    <cellStyle name="Normal" xfId="0" builtinId="0"/>
  </cellStyles>
  <dxfs count="2">
    <dxf>
      <font>
        <color theme="5" tint="0.59996337778862885"/>
      </font>
      <fill>
        <patternFill>
          <bgColor theme="5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119944</xdr:colOff>
      <xdr:row>16</xdr:row>
      <xdr:rowOff>141111</xdr:rowOff>
    </xdr:from>
    <xdr:to>
      <xdr:col>11</xdr:col>
      <xdr:colOff>91722</xdr:colOff>
      <xdr:row>26</xdr:row>
      <xdr:rowOff>112889</xdr:rowOff>
    </xdr:to>
    <xdr:sp macro="" textlink="">
      <xdr:nvSpPr>
        <xdr:cNvPr id="2" name="ZoneTexte 1"/>
        <xdr:cNvSpPr txBox="1"/>
      </xdr:nvSpPr>
      <xdr:spPr>
        <a:xfrm>
          <a:off x="11345333" y="733778"/>
          <a:ext cx="1594556" cy="1947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 critere extrait</a:t>
          </a:r>
          <a:r>
            <a:rPr lang="fr-FR" sz="1100" baseline="0"/>
            <a:t> est recherché là</a:t>
          </a:r>
        </a:p>
        <a:p>
          <a:r>
            <a:rPr lang="fr-FR" sz="1100" baseline="0"/>
            <a:t>si trouvé </a:t>
          </a:r>
        </a:p>
        <a:p>
          <a:r>
            <a:rPr lang="fr-FR" sz="1100" baseline="0"/>
            <a:t>=0  sinon 1</a:t>
          </a:r>
        </a:p>
        <a:p>
          <a:r>
            <a:rPr lang="fr-FR" sz="1100" baseline="0"/>
            <a:t>ensuite on fait la somme</a:t>
          </a:r>
          <a:endParaRPr lang="fr-FR" sz="1100"/>
        </a:p>
      </xdr:txBody>
    </xdr:sp>
    <xdr:clientData/>
  </xdr:twoCellAnchor>
  <xdr:twoCellAnchor>
    <xdr:from>
      <xdr:col>10</xdr:col>
      <xdr:colOff>451555</xdr:colOff>
      <xdr:row>17</xdr:row>
      <xdr:rowOff>169334</xdr:rowOff>
    </xdr:from>
    <xdr:to>
      <xdr:col>10</xdr:col>
      <xdr:colOff>458611</xdr:colOff>
      <xdr:row>28</xdr:row>
      <xdr:rowOff>77611</xdr:rowOff>
    </xdr:to>
    <xdr:cxnSp macro="">
      <xdr:nvCxnSpPr>
        <xdr:cNvPr id="4" name="Connecteur droit avec flèche 3"/>
        <xdr:cNvCxnSpPr/>
      </xdr:nvCxnSpPr>
      <xdr:spPr>
        <a:xfrm rot="5400000">
          <a:off x="11451167" y="1996722"/>
          <a:ext cx="2081388" cy="705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1037167</xdr:colOff>
      <xdr:row>18</xdr:row>
      <xdr:rowOff>77610</xdr:rowOff>
    </xdr:from>
    <xdr:to>
      <xdr:col>9</xdr:col>
      <xdr:colOff>197555</xdr:colOff>
      <xdr:row>19</xdr:row>
      <xdr:rowOff>56444</xdr:rowOff>
    </xdr:to>
    <xdr:cxnSp macro="">
      <xdr:nvCxnSpPr>
        <xdr:cNvPr id="6" name="Connecteur droit avec flèche 5"/>
        <xdr:cNvCxnSpPr/>
      </xdr:nvCxnSpPr>
      <xdr:spPr>
        <a:xfrm rot="10800000" flipV="1">
          <a:off x="7373056" y="1065388"/>
          <a:ext cx="4049888" cy="176389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705557</xdr:colOff>
      <xdr:row>21</xdr:row>
      <xdr:rowOff>35278</xdr:rowOff>
    </xdr:from>
    <xdr:to>
      <xdr:col>9</xdr:col>
      <xdr:colOff>754945</xdr:colOff>
      <xdr:row>29</xdr:row>
      <xdr:rowOff>91722</xdr:rowOff>
    </xdr:to>
    <xdr:cxnSp macro="">
      <xdr:nvCxnSpPr>
        <xdr:cNvPr id="8" name="Connecteur droit avec flèche 7"/>
        <xdr:cNvCxnSpPr/>
      </xdr:nvCxnSpPr>
      <xdr:spPr>
        <a:xfrm rot="5400000">
          <a:off x="10509251" y="1781528"/>
          <a:ext cx="1636889" cy="13052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@albaraka.ma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mailto:emilie@yahoo.fr" TargetMode="External"/><Relationship Id="rId7" Type="http://schemas.openxmlformats.org/officeDocument/2006/relationships/hyperlink" Target="mailto:jane@yahoo.fr" TargetMode="External"/><Relationship Id="rId12" Type="http://schemas.openxmlformats.org/officeDocument/2006/relationships/hyperlink" Target="mailto:lily@yahoo.fr" TargetMode="External"/><Relationship Id="rId2" Type="http://schemas.openxmlformats.org/officeDocument/2006/relationships/hyperlink" Target="mailto:v@albaraka.ma" TargetMode="External"/><Relationship Id="rId1" Type="http://schemas.openxmlformats.org/officeDocument/2006/relationships/hyperlink" Target="mailto:jane@yahoo.fr" TargetMode="External"/><Relationship Id="rId6" Type="http://schemas.openxmlformats.org/officeDocument/2006/relationships/hyperlink" Target="mailto:lily@yahoo.fr" TargetMode="External"/><Relationship Id="rId11" Type="http://schemas.openxmlformats.org/officeDocument/2006/relationships/hyperlink" Target="mailto:damon@yahoo.fr" TargetMode="External"/><Relationship Id="rId5" Type="http://schemas.openxmlformats.org/officeDocument/2006/relationships/hyperlink" Target="mailto:damon@yahoo.fr" TargetMode="External"/><Relationship Id="rId10" Type="http://schemas.openxmlformats.org/officeDocument/2006/relationships/hyperlink" Target="mailto:philip@yahoo.fr" TargetMode="External"/><Relationship Id="rId4" Type="http://schemas.openxmlformats.org/officeDocument/2006/relationships/hyperlink" Target="mailto:philip@yahoo.fr" TargetMode="External"/><Relationship Id="rId9" Type="http://schemas.openxmlformats.org/officeDocument/2006/relationships/hyperlink" Target="mailto:emilie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Z17"/>
  <sheetViews>
    <sheetView zoomScale="90" zoomScaleNormal="90" workbookViewId="0">
      <selection activeCell="M5" sqref="M5"/>
    </sheetView>
  </sheetViews>
  <sheetFormatPr baseColWidth="10" defaultRowHeight="15.5"/>
  <sheetData>
    <row r="1" spans="1:5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</row>
    <row r="2" spans="1:52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</row>
    <row r="3" spans="1:52">
      <c r="A3" s="25" t="s">
        <v>1</v>
      </c>
      <c r="B3" s="26" t="s">
        <v>16</v>
      </c>
      <c r="C3" s="25" t="s">
        <v>2</v>
      </c>
      <c r="D3" s="25" t="s">
        <v>3</v>
      </c>
      <c r="E3" s="23" t="s">
        <v>4</v>
      </c>
      <c r="F3" s="23"/>
      <c r="G3" s="23"/>
      <c r="H3" s="23"/>
      <c r="I3" s="23" t="s">
        <v>5</v>
      </c>
      <c r="J3" s="23"/>
      <c r="K3" s="23"/>
      <c r="L3" s="23"/>
      <c r="M3" s="23" t="s">
        <v>6</v>
      </c>
      <c r="N3" s="23"/>
      <c r="O3" s="23"/>
      <c r="P3" s="23"/>
      <c r="Q3" s="23" t="s">
        <v>7</v>
      </c>
      <c r="R3" s="23"/>
      <c r="S3" s="23"/>
      <c r="T3" s="23"/>
      <c r="U3" s="23" t="s">
        <v>8</v>
      </c>
      <c r="V3" s="23"/>
      <c r="W3" s="23"/>
      <c r="X3" s="23"/>
      <c r="Y3" s="23" t="s">
        <v>9</v>
      </c>
      <c r="Z3" s="23"/>
      <c r="AA3" s="23"/>
      <c r="AB3" s="23"/>
      <c r="AC3" s="23" t="s">
        <v>10</v>
      </c>
      <c r="AD3" s="23"/>
      <c r="AE3" s="23"/>
      <c r="AF3" s="23"/>
      <c r="AG3" s="23" t="s">
        <v>11</v>
      </c>
      <c r="AH3" s="23"/>
      <c r="AI3" s="23"/>
      <c r="AJ3" s="23"/>
      <c r="AK3" s="23" t="s">
        <v>12</v>
      </c>
      <c r="AL3" s="23"/>
      <c r="AM3" s="23"/>
      <c r="AN3" s="23"/>
      <c r="AO3" s="23" t="s">
        <v>13</v>
      </c>
      <c r="AP3" s="23"/>
      <c r="AQ3" s="23"/>
      <c r="AR3" s="23"/>
      <c r="AS3" s="23" t="s">
        <v>14</v>
      </c>
      <c r="AT3" s="23"/>
      <c r="AU3" s="23"/>
      <c r="AV3" s="23"/>
      <c r="AW3" s="23" t="s">
        <v>15</v>
      </c>
      <c r="AX3" s="23"/>
      <c r="AY3" s="23"/>
      <c r="AZ3" s="23"/>
    </row>
    <row r="4" spans="1:52">
      <c r="A4" s="25"/>
      <c r="B4" s="27"/>
      <c r="C4" s="25"/>
      <c r="D4" s="25"/>
      <c r="E4" s="6" t="s">
        <v>38</v>
      </c>
      <c r="F4" s="6" t="s">
        <v>33</v>
      </c>
      <c r="G4" s="6" t="s">
        <v>34</v>
      </c>
      <c r="H4" s="6" t="s">
        <v>35</v>
      </c>
      <c r="I4" s="6" t="s">
        <v>37</v>
      </c>
      <c r="J4" s="6" t="s">
        <v>36</v>
      </c>
      <c r="K4" s="6" t="s">
        <v>39</v>
      </c>
      <c r="L4" s="6" t="s">
        <v>40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51</v>
      </c>
      <c r="W4" s="6" t="s">
        <v>52</v>
      </c>
      <c r="X4" s="6" t="s">
        <v>53</v>
      </c>
      <c r="Y4" s="6" t="s">
        <v>54</v>
      </c>
      <c r="Z4" s="6" t="s">
        <v>50</v>
      </c>
      <c r="AA4" s="6" t="s">
        <v>55</v>
      </c>
      <c r="AB4" s="6" t="s">
        <v>56</v>
      </c>
      <c r="AC4" s="6" t="s">
        <v>57</v>
      </c>
      <c r="AD4" s="6" t="s">
        <v>58</v>
      </c>
      <c r="AE4" s="6" t="s">
        <v>59</v>
      </c>
      <c r="AF4" s="6" t="s">
        <v>60</v>
      </c>
      <c r="AG4" s="6" t="s">
        <v>61</v>
      </c>
      <c r="AH4" s="6" t="s">
        <v>62</v>
      </c>
      <c r="AI4" s="6" t="s">
        <v>63</v>
      </c>
      <c r="AJ4" s="6" t="s">
        <v>65</v>
      </c>
      <c r="AK4" s="6" t="s">
        <v>66</v>
      </c>
      <c r="AL4" s="6" t="s">
        <v>67</v>
      </c>
      <c r="AM4" s="6" t="s">
        <v>68</v>
      </c>
      <c r="AN4" s="6" t="s">
        <v>64</v>
      </c>
      <c r="AO4" s="6" t="s">
        <v>69</v>
      </c>
      <c r="AP4" s="6" t="s">
        <v>70</v>
      </c>
      <c r="AQ4" s="6" t="s">
        <v>71</v>
      </c>
      <c r="AR4" s="6" t="s">
        <v>72</v>
      </c>
      <c r="AS4" s="6" t="s">
        <v>73</v>
      </c>
      <c r="AT4" s="6" t="s">
        <v>75</v>
      </c>
      <c r="AU4" s="6" t="s">
        <v>76</v>
      </c>
      <c r="AV4" s="6" t="s">
        <v>77</v>
      </c>
      <c r="AW4" s="6" t="s">
        <v>78</v>
      </c>
      <c r="AX4" s="6" t="s">
        <v>74</v>
      </c>
      <c r="AY4" s="6" t="s">
        <v>79</v>
      </c>
      <c r="AZ4" s="6" t="s">
        <v>80</v>
      </c>
    </row>
    <row r="5" spans="1:52">
      <c r="A5" s="5" t="s">
        <v>21</v>
      </c>
      <c r="B5" s="1">
        <v>1234</v>
      </c>
      <c r="C5" s="1" t="s">
        <v>22</v>
      </c>
      <c r="D5" s="1" t="s">
        <v>24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0</v>
      </c>
      <c r="L5" s="2">
        <v>0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</row>
    <row r="6" spans="1:52">
      <c r="A6" s="5" t="s">
        <v>20</v>
      </c>
      <c r="B6" s="1">
        <v>5678</v>
      </c>
      <c r="C6" s="1" t="s">
        <v>23</v>
      </c>
      <c r="D6" s="1" t="s">
        <v>25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0</v>
      </c>
      <c r="U6" s="2">
        <v>0</v>
      </c>
      <c r="V6" s="2">
        <v>0</v>
      </c>
      <c r="W6" s="2">
        <v>1</v>
      </c>
      <c r="X6" s="2">
        <v>1</v>
      </c>
      <c r="Y6" s="2">
        <v>1</v>
      </c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</row>
    <row r="7" spans="1:52">
      <c r="A7" s="5" t="s">
        <v>17</v>
      </c>
      <c r="B7" s="1">
        <v>9000</v>
      </c>
      <c r="C7" s="1" t="s">
        <v>22</v>
      </c>
      <c r="D7" s="1" t="s">
        <v>25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0</v>
      </c>
      <c r="AE7" s="2">
        <v>0</v>
      </c>
      <c r="AF7" s="2">
        <v>0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</row>
    <row r="8" spans="1:52">
      <c r="A8" s="5" t="s">
        <v>18</v>
      </c>
      <c r="B8" s="1">
        <v>9001</v>
      </c>
      <c r="C8" s="1" t="s">
        <v>22</v>
      </c>
      <c r="D8" s="1" t="s">
        <v>26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0</v>
      </c>
      <c r="AD8" s="2">
        <v>0</v>
      </c>
      <c r="AE8" s="2" t="e">
        <f>IF(#REF!=$AE$4, 0, IF(AND(#REF!=$AE$4),0,IF(AND(#REF!=$AE$4),0,IF(AND(#REF!=$AE$4),0,1))))</f>
        <v>#REF!</v>
      </c>
      <c r="AF8" s="2">
        <v>1</v>
      </c>
      <c r="AG8" s="2">
        <v>1</v>
      </c>
      <c r="AH8" s="2">
        <v>1</v>
      </c>
      <c r="AI8" s="2">
        <v>1</v>
      </c>
      <c r="AJ8" s="2">
        <v>1</v>
      </c>
      <c r="AK8" s="2">
        <v>1</v>
      </c>
      <c r="AL8" s="2">
        <v>1</v>
      </c>
      <c r="AM8" s="2">
        <v>1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</v>
      </c>
      <c r="AT8" s="2">
        <v>1</v>
      </c>
      <c r="AU8" s="2">
        <v>1</v>
      </c>
      <c r="AV8" s="2">
        <v>1</v>
      </c>
      <c r="AW8" s="2">
        <v>1</v>
      </c>
      <c r="AX8" s="2">
        <v>1</v>
      </c>
      <c r="AY8" s="2">
        <v>1</v>
      </c>
      <c r="AZ8" s="2">
        <v>1</v>
      </c>
    </row>
    <row r="9" spans="1:52">
      <c r="A9" s="5" t="s">
        <v>19</v>
      </c>
      <c r="B9" s="1">
        <v>9002</v>
      </c>
      <c r="C9" s="1" t="s">
        <v>23</v>
      </c>
      <c r="D9" s="1" t="s">
        <v>27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1</v>
      </c>
      <c r="T9" s="2">
        <v>1</v>
      </c>
      <c r="U9" s="2">
        <v>1</v>
      </c>
      <c r="V9" s="2">
        <v>1</v>
      </c>
      <c r="W9" s="2">
        <v>1</v>
      </c>
      <c r="X9" s="2">
        <v>1</v>
      </c>
      <c r="Y9" s="2">
        <v>1</v>
      </c>
      <c r="Z9" s="2">
        <v>1</v>
      </c>
      <c r="AA9" s="2">
        <v>1</v>
      </c>
      <c r="AB9" s="2">
        <v>1</v>
      </c>
      <c r="AC9" s="2">
        <v>1</v>
      </c>
      <c r="AD9" s="2">
        <v>1</v>
      </c>
      <c r="AE9" s="2">
        <v>1</v>
      </c>
      <c r="AF9" s="2">
        <v>0</v>
      </c>
      <c r="AG9" s="2">
        <v>0</v>
      </c>
      <c r="AH9" s="2">
        <v>1</v>
      </c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</v>
      </c>
      <c r="AT9" s="2">
        <v>1</v>
      </c>
      <c r="AU9" s="2">
        <v>1</v>
      </c>
      <c r="AV9" s="2">
        <v>1</v>
      </c>
      <c r="AW9" s="2">
        <v>1</v>
      </c>
      <c r="AX9" s="2">
        <v>1</v>
      </c>
      <c r="AY9" s="2">
        <v>1</v>
      </c>
      <c r="AZ9" s="2">
        <v>1</v>
      </c>
    </row>
    <row r="10" spans="1:52">
      <c r="A10" s="19" t="s">
        <v>28</v>
      </c>
      <c r="B10" s="20"/>
      <c r="C10" s="21">
        <f>COUNTIF(C5:C9, "ARS")</f>
        <v>3</v>
      </c>
      <c r="D10" s="22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3"/>
      <c r="AY10" s="3"/>
      <c r="AZ10" s="3"/>
    </row>
    <row r="11" spans="1:52">
      <c r="A11" s="19" t="s">
        <v>29</v>
      </c>
      <c r="B11" s="20"/>
      <c r="C11" s="21">
        <f>COUNTIF(C5:C9, "ARR")</f>
        <v>2</v>
      </c>
      <c r="D11" s="2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4"/>
      <c r="AY11" s="4"/>
      <c r="AZ11" s="4"/>
    </row>
    <row r="12" spans="1:52">
      <c r="A12" s="16" t="s">
        <v>30</v>
      </c>
      <c r="B12" s="16"/>
      <c r="C12" s="16"/>
      <c r="D12" s="16"/>
      <c r="E12" s="16">
        <f>SUMPRODUCT(E5:E9)</f>
        <v>5</v>
      </c>
      <c r="F12" s="16">
        <f t="shared" ref="F12:K12" si="0">SUMPRODUCT(F5:F9)</f>
        <v>5</v>
      </c>
      <c r="G12" s="16">
        <f t="shared" si="0"/>
        <v>5</v>
      </c>
      <c r="H12" s="16">
        <f t="shared" si="0"/>
        <v>5</v>
      </c>
      <c r="I12" s="16">
        <f t="shared" si="0"/>
        <v>5</v>
      </c>
      <c r="J12" s="16">
        <f t="shared" si="0"/>
        <v>5</v>
      </c>
      <c r="K12" s="16">
        <f t="shared" si="0"/>
        <v>4</v>
      </c>
      <c r="L12" s="16">
        <f>SUMPRODUCT(L5:L9)</f>
        <v>4</v>
      </c>
      <c r="M12" s="16">
        <f t="shared" ref="M12:AZ12" si="1">SUMPRODUCT(M5:M9)</f>
        <v>5</v>
      </c>
      <c r="N12" s="16">
        <f t="shared" si="1"/>
        <v>5</v>
      </c>
      <c r="O12" s="16">
        <f t="shared" si="1"/>
        <v>5</v>
      </c>
      <c r="P12" s="16">
        <f t="shared" si="1"/>
        <v>5</v>
      </c>
      <c r="Q12" s="16">
        <f t="shared" si="1"/>
        <v>5</v>
      </c>
      <c r="R12" s="16">
        <f t="shared" si="1"/>
        <v>5</v>
      </c>
      <c r="S12" s="16">
        <f t="shared" si="1"/>
        <v>5</v>
      </c>
      <c r="T12" s="16">
        <f t="shared" si="1"/>
        <v>4</v>
      </c>
      <c r="U12" s="16">
        <f t="shared" si="1"/>
        <v>4</v>
      </c>
      <c r="V12" s="16">
        <f t="shared" si="1"/>
        <v>4</v>
      </c>
      <c r="W12" s="16">
        <f t="shared" si="1"/>
        <v>5</v>
      </c>
      <c r="X12" s="16">
        <f t="shared" si="1"/>
        <v>5</v>
      </c>
      <c r="Y12" s="16">
        <f t="shared" si="1"/>
        <v>5</v>
      </c>
      <c r="Z12" s="16">
        <f t="shared" si="1"/>
        <v>5</v>
      </c>
      <c r="AA12" s="16">
        <f t="shared" si="1"/>
        <v>5</v>
      </c>
      <c r="AB12" s="16">
        <f t="shared" si="1"/>
        <v>5</v>
      </c>
      <c r="AC12" s="16">
        <f t="shared" si="1"/>
        <v>4</v>
      </c>
      <c r="AD12" s="16">
        <f t="shared" si="1"/>
        <v>3</v>
      </c>
      <c r="AE12" s="16" t="e">
        <f t="shared" si="1"/>
        <v>#REF!</v>
      </c>
      <c r="AF12" s="16">
        <f t="shared" si="1"/>
        <v>3</v>
      </c>
      <c r="AG12" s="16">
        <f t="shared" si="1"/>
        <v>4</v>
      </c>
      <c r="AH12" s="16">
        <f t="shared" si="1"/>
        <v>5</v>
      </c>
      <c r="AI12" s="16">
        <f t="shared" si="1"/>
        <v>5</v>
      </c>
      <c r="AJ12" s="16">
        <f t="shared" si="1"/>
        <v>5</v>
      </c>
      <c r="AK12" s="16">
        <f t="shared" si="1"/>
        <v>5</v>
      </c>
      <c r="AL12" s="16">
        <f t="shared" si="1"/>
        <v>5</v>
      </c>
      <c r="AM12" s="16">
        <f t="shared" si="1"/>
        <v>5</v>
      </c>
      <c r="AN12" s="16">
        <f t="shared" si="1"/>
        <v>5</v>
      </c>
      <c r="AO12" s="16">
        <f t="shared" si="1"/>
        <v>5</v>
      </c>
      <c r="AP12" s="16">
        <f t="shared" si="1"/>
        <v>5</v>
      </c>
      <c r="AQ12" s="16">
        <f t="shared" si="1"/>
        <v>5</v>
      </c>
      <c r="AR12" s="16">
        <f t="shared" si="1"/>
        <v>5</v>
      </c>
      <c r="AS12" s="16">
        <f t="shared" si="1"/>
        <v>5</v>
      </c>
      <c r="AT12" s="16">
        <f t="shared" si="1"/>
        <v>5</v>
      </c>
      <c r="AU12" s="16">
        <f t="shared" si="1"/>
        <v>5</v>
      </c>
      <c r="AV12" s="16">
        <f t="shared" si="1"/>
        <v>5</v>
      </c>
      <c r="AW12" s="16">
        <f t="shared" si="1"/>
        <v>5</v>
      </c>
      <c r="AX12" s="16">
        <f t="shared" si="1"/>
        <v>5</v>
      </c>
      <c r="AY12" s="16">
        <f t="shared" si="1"/>
        <v>5</v>
      </c>
      <c r="AZ12" s="16">
        <f t="shared" si="1"/>
        <v>5</v>
      </c>
    </row>
    <row r="13" spans="1:52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</row>
    <row r="14" spans="1:52">
      <c r="A14" s="16" t="s">
        <v>31</v>
      </c>
      <c r="B14" s="16"/>
      <c r="C14" s="16"/>
      <c r="D14" s="16"/>
      <c r="E14" s="15">
        <f t="shared" ref="E14:AZ14" si="2">COUNTIFS(E5:E9, "1", $C$5:$C$9, "ARS")</f>
        <v>3</v>
      </c>
      <c r="F14" s="15">
        <f t="shared" si="2"/>
        <v>3</v>
      </c>
      <c r="G14" s="15">
        <f t="shared" si="2"/>
        <v>3</v>
      </c>
      <c r="H14" s="15">
        <f t="shared" si="2"/>
        <v>3</v>
      </c>
      <c r="I14" s="15">
        <f t="shared" si="2"/>
        <v>3</v>
      </c>
      <c r="J14" s="15">
        <f t="shared" si="2"/>
        <v>3</v>
      </c>
      <c r="K14" s="15">
        <f t="shared" si="2"/>
        <v>2</v>
      </c>
      <c r="L14" s="15">
        <f t="shared" si="2"/>
        <v>2</v>
      </c>
      <c r="M14" s="15">
        <f t="shared" si="2"/>
        <v>3</v>
      </c>
      <c r="N14" s="15">
        <f t="shared" si="2"/>
        <v>3</v>
      </c>
      <c r="O14" s="15">
        <f t="shared" si="2"/>
        <v>3</v>
      </c>
      <c r="P14" s="15">
        <f t="shared" si="2"/>
        <v>3</v>
      </c>
      <c r="Q14" s="15">
        <f t="shared" si="2"/>
        <v>3</v>
      </c>
      <c r="R14" s="15">
        <f t="shared" si="2"/>
        <v>3</v>
      </c>
      <c r="S14" s="15">
        <f t="shared" si="2"/>
        <v>3</v>
      </c>
      <c r="T14" s="15">
        <f t="shared" si="2"/>
        <v>3</v>
      </c>
      <c r="U14" s="15">
        <f t="shared" si="2"/>
        <v>3</v>
      </c>
      <c r="V14" s="15">
        <f t="shared" si="2"/>
        <v>3</v>
      </c>
      <c r="W14" s="15">
        <f t="shared" si="2"/>
        <v>3</v>
      </c>
      <c r="X14" s="15">
        <f t="shared" si="2"/>
        <v>3</v>
      </c>
      <c r="Y14" s="15">
        <f t="shared" si="2"/>
        <v>3</v>
      </c>
      <c r="Z14" s="15">
        <f t="shared" si="2"/>
        <v>3</v>
      </c>
      <c r="AA14" s="15">
        <f t="shared" si="2"/>
        <v>3</v>
      </c>
      <c r="AB14" s="15">
        <f t="shared" si="2"/>
        <v>3</v>
      </c>
      <c r="AC14" s="15">
        <f t="shared" si="2"/>
        <v>2</v>
      </c>
      <c r="AD14" s="15">
        <f t="shared" si="2"/>
        <v>1</v>
      </c>
      <c r="AE14" s="15">
        <f t="shared" si="2"/>
        <v>1</v>
      </c>
      <c r="AF14" s="15">
        <f t="shared" si="2"/>
        <v>2</v>
      </c>
      <c r="AG14" s="15">
        <f t="shared" si="2"/>
        <v>3</v>
      </c>
      <c r="AH14" s="15">
        <f t="shared" si="2"/>
        <v>3</v>
      </c>
      <c r="AI14" s="15">
        <f t="shared" si="2"/>
        <v>3</v>
      </c>
      <c r="AJ14" s="15">
        <f t="shared" si="2"/>
        <v>3</v>
      </c>
      <c r="AK14" s="15">
        <f t="shared" si="2"/>
        <v>3</v>
      </c>
      <c r="AL14" s="15">
        <f t="shared" si="2"/>
        <v>3</v>
      </c>
      <c r="AM14" s="15">
        <f t="shared" si="2"/>
        <v>3</v>
      </c>
      <c r="AN14" s="15">
        <f t="shared" si="2"/>
        <v>3</v>
      </c>
      <c r="AO14" s="15">
        <f t="shared" si="2"/>
        <v>3</v>
      </c>
      <c r="AP14" s="15">
        <f t="shared" si="2"/>
        <v>3</v>
      </c>
      <c r="AQ14" s="15">
        <f t="shared" si="2"/>
        <v>3</v>
      </c>
      <c r="AR14" s="15">
        <f t="shared" si="2"/>
        <v>3</v>
      </c>
      <c r="AS14" s="15">
        <f t="shared" si="2"/>
        <v>3</v>
      </c>
      <c r="AT14" s="15">
        <f t="shared" si="2"/>
        <v>3</v>
      </c>
      <c r="AU14" s="15">
        <f t="shared" si="2"/>
        <v>3</v>
      </c>
      <c r="AV14" s="15">
        <f t="shared" si="2"/>
        <v>3</v>
      </c>
      <c r="AW14" s="15">
        <f t="shared" si="2"/>
        <v>3</v>
      </c>
      <c r="AX14" s="15">
        <f t="shared" si="2"/>
        <v>3</v>
      </c>
      <c r="AY14" s="15">
        <f t="shared" si="2"/>
        <v>3</v>
      </c>
      <c r="AZ14" s="15">
        <f t="shared" si="2"/>
        <v>3</v>
      </c>
    </row>
    <row r="15" spans="1:52">
      <c r="A15" s="16"/>
      <c r="B15" s="16"/>
      <c r="C15" s="16"/>
      <c r="D15" s="16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</row>
    <row r="16" spans="1:52">
      <c r="A16" s="16" t="s">
        <v>32</v>
      </c>
      <c r="B16" s="16"/>
      <c r="C16" s="16"/>
      <c r="D16" s="16"/>
      <c r="E16" s="15">
        <f>COUNTIFS(E5:E9, "1", $C$5:$C$9, "ARR")</f>
        <v>2</v>
      </c>
      <c r="F16" s="15">
        <f t="shared" ref="F16:AZ16" si="3">COUNTIFS(F5:F9, "1", $C$5:$C$9, "ARR")</f>
        <v>2</v>
      </c>
      <c r="G16" s="15">
        <f t="shared" si="3"/>
        <v>2</v>
      </c>
      <c r="H16" s="15">
        <f t="shared" si="3"/>
        <v>2</v>
      </c>
      <c r="I16" s="15">
        <f t="shared" si="3"/>
        <v>2</v>
      </c>
      <c r="J16" s="15">
        <f t="shared" si="3"/>
        <v>2</v>
      </c>
      <c r="K16" s="15">
        <f t="shared" si="3"/>
        <v>2</v>
      </c>
      <c r="L16" s="15">
        <f t="shared" si="3"/>
        <v>2</v>
      </c>
      <c r="M16" s="15">
        <f t="shared" si="3"/>
        <v>2</v>
      </c>
      <c r="N16" s="15">
        <f t="shared" si="3"/>
        <v>2</v>
      </c>
      <c r="O16" s="15">
        <f t="shared" si="3"/>
        <v>2</v>
      </c>
      <c r="P16" s="15">
        <f t="shared" si="3"/>
        <v>2</v>
      </c>
      <c r="Q16" s="15">
        <f t="shared" si="3"/>
        <v>2</v>
      </c>
      <c r="R16" s="15">
        <f t="shared" si="3"/>
        <v>2</v>
      </c>
      <c r="S16" s="15">
        <f t="shared" si="3"/>
        <v>2</v>
      </c>
      <c r="T16" s="15">
        <f t="shared" si="3"/>
        <v>1</v>
      </c>
      <c r="U16" s="15">
        <f t="shared" si="3"/>
        <v>1</v>
      </c>
      <c r="V16" s="15">
        <f t="shared" si="3"/>
        <v>1</v>
      </c>
      <c r="W16" s="15">
        <f t="shared" si="3"/>
        <v>2</v>
      </c>
      <c r="X16" s="15">
        <f t="shared" si="3"/>
        <v>2</v>
      </c>
      <c r="Y16" s="15">
        <f t="shared" si="3"/>
        <v>2</v>
      </c>
      <c r="Z16" s="15">
        <f t="shared" si="3"/>
        <v>2</v>
      </c>
      <c r="AA16" s="15">
        <f t="shared" si="3"/>
        <v>2</v>
      </c>
      <c r="AB16" s="15">
        <f t="shared" si="3"/>
        <v>2</v>
      </c>
      <c r="AC16" s="15">
        <f t="shared" si="3"/>
        <v>2</v>
      </c>
      <c r="AD16" s="15">
        <f t="shared" si="3"/>
        <v>2</v>
      </c>
      <c r="AE16" s="15">
        <f t="shared" si="3"/>
        <v>2</v>
      </c>
      <c r="AF16" s="15">
        <f t="shared" si="3"/>
        <v>1</v>
      </c>
      <c r="AG16" s="15">
        <f t="shared" si="3"/>
        <v>1</v>
      </c>
      <c r="AH16" s="15">
        <f t="shared" si="3"/>
        <v>2</v>
      </c>
      <c r="AI16" s="15">
        <f t="shared" si="3"/>
        <v>2</v>
      </c>
      <c r="AJ16" s="15">
        <f t="shared" si="3"/>
        <v>2</v>
      </c>
      <c r="AK16" s="15">
        <f t="shared" si="3"/>
        <v>2</v>
      </c>
      <c r="AL16" s="15">
        <f t="shared" si="3"/>
        <v>2</v>
      </c>
      <c r="AM16" s="15">
        <f t="shared" si="3"/>
        <v>2</v>
      </c>
      <c r="AN16" s="15">
        <f t="shared" si="3"/>
        <v>2</v>
      </c>
      <c r="AO16" s="15">
        <f t="shared" si="3"/>
        <v>2</v>
      </c>
      <c r="AP16" s="15">
        <f t="shared" si="3"/>
        <v>2</v>
      </c>
      <c r="AQ16" s="15">
        <f t="shared" si="3"/>
        <v>2</v>
      </c>
      <c r="AR16" s="15">
        <f t="shared" si="3"/>
        <v>2</v>
      </c>
      <c r="AS16" s="15">
        <f t="shared" si="3"/>
        <v>2</v>
      </c>
      <c r="AT16" s="15">
        <f t="shared" si="3"/>
        <v>2</v>
      </c>
      <c r="AU16" s="15">
        <f t="shared" si="3"/>
        <v>2</v>
      </c>
      <c r="AV16" s="15">
        <f t="shared" si="3"/>
        <v>2</v>
      </c>
      <c r="AW16" s="15">
        <f t="shared" si="3"/>
        <v>2</v>
      </c>
      <c r="AX16" s="15">
        <f t="shared" si="3"/>
        <v>2</v>
      </c>
      <c r="AY16" s="15">
        <f t="shared" si="3"/>
        <v>2</v>
      </c>
      <c r="AZ16" s="15">
        <f t="shared" si="3"/>
        <v>2</v>
      </c>
    </row>
    <row r="17" spans="1:52">
      <c r="A17" s="16"/>
      <c r="B17" s="16"/>
      <c r="C17" s="16"/>
      <c r="D17" s="16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</row>
  </sheetData>
  <mergeCells count="213">
    <mergeCell ref="A1:AZ2"/>
    <mergeCell ref="A3:A4"/>
    <mergeCell ref="B3:B4"/>
    <mergeCell ref="C3:C4"/>
    <mergeCell ref="D3:D4"/>
    <mergeCell ref="E3:H3"/>
    <mergeCell ref="I3:L3"/>
    <mergeCell ref="M3:P3"/>
    <mergeCell ref="Q3:T3"/>
    <mergeCell ref="U3:X3"/>
    <mergeCell ref="L10:L11"/>
    <mergeCell ref="M10:M11"/>
    <mergeCell ref="N10:N11"/>
    <mergeCell ref="O10:O11"/>
    <mergeCell ref="P10:P11"/>
    <mergeCell ref="Q10:Q11"/>
    <mergeCell ref="AW3:AZ3"/>
    <mergeCell ref="A10:B10"/>
    <mergeCell ref="C10:D10"/>
    <mergeCell ref="E10:E11"/>
    <mergeCell ref="F10:F11"/>
    <mergeCell ref="G10:G11"/>
    <mergeCell ref="H10:H11"/>
    <mergeCell ref="I10:I11"/>
    <mergeCell ref="J10:J11"/>
    <mergeCell ref="K10:K11"/>
    <mergeCell ref="Y3:AB3"/>
    <mergeCell ref="AC3:AF3"/>
    <mergeCell ref="AG3:AJ3"/>
    <mergeCell ref="AK3:AN3"/>
    <mergeCell ref="AO3:AR3"/>
    <mergeCell ref="AS3:AV3"/>
    <mergeCell ref="X10:X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U10:U11"/>
    <mergeCell ref="V10:V11"/>
    <mergeCell ref="W10:W11"/>
    <mergeCell ref="AL10:AL11"/>
    <mergeCell ref="AM10:AM11"/>
    <mergeCell ref="AN10:AN11"/>
    <mergeCell ref="AO10:AO11"/>
    <mergeCell ref="AD10:AD11"/>
    <mergeCell ref="AE10:AE11"/>
    <mergeCell ref="AF10:AF11"/>
    <mergeCell ref="AG10:AG11"/>
    <mergeCell ref="AH10:AH11"/>
    <mergeCell ref="AI10:AI11"/>
    <mergeCell ref="J12:J13"/>
    <mergeCell ref="K12:K13"/>
    <mergeCell ref="L12:L13"/>
    <mergeCell ref="M12:M13"/>
    <mergeCell ref="N12:N13"/>
    <mergeCell ref="O12:O13"/>
    <mergeCell ref="AV10:AV11"/>
    <mergeCell ref="AW10:AW11"/>
    <mergeCell ref="A11:B11"/>
    <mergeCell ref="C11:D11"/>
    <mergeCell ref="A12:D13"/>
    <mergeCell ref="E12:E13"/>
    <mergeCell ref="F12:F13"/>
    <mergeCell ref="G12:G13"/>
    <mergeCell ref="H12:H13"/>
    <mergeCell ref="I12:I13"/>
    <mergeCell ref="AP10:AP11"/>
    <mergeCell ref="AQ10:AQ11"/>
    <mergeCell ref="AR10:AR11"/>
    <mergeCell ref="AS10:AS11"/>
    <mergeCell ref="AT10:AT11"/>
    <mergeCell ref="AU10:AU11"/>
    <mergeCell ref="AJ10:AJ11"/>
    <mergeCell ref="AK10:AK11"/>
    <mergeCell ref="V12:V13"/>
    <mergeCell ref="W12:W13"/>
    <mergeCell ref="X12:X13"/>
    <mergeCell ref="Y12:Y13"/>
    <mergeCell ref="Z12:Z13"/>
    <mergeCell ref="AA12:AA13"/>
    <mergeCell ref="P12:P13"/>
    <mergeCell ref="Q12:Q13"/>
    <mergeCell ref="R12:R13"/>
    <mergeCell ref="S12:S13"/>
    <mergeCell ref="T12:T13"/>
    <mergeCell ref="U12:U13"/>
    <mergeCell ref="AR12:AR13"/>
    <mergeCell ref="AS12:AS13"/>
    <mergeCell ref="AH12:AH13"/>
    <mergeCell ref="AI12:AI13"/>
    <mergeCell ref="AJ12:AJ13"/>
    <mergeCell ref="AK12:AK13"/>
    <mergeCell ref="AL12:AL13"/>
    <mergeCell ref="AM12:AM13"/>
    <mergeCell ref="AB12:AB13"/>
    <mergeCell ref="AC12:AC13"/>
    <mergeCell ref="AD12:AD13"/>
    <mergeCell ref="AE12:AE13"/>
    <mergeCell ref="AF12:AF13"/>
    <mergeCell ref="AG12:AG13"/>
    <mergeCell ref="O14:O15"/>
    <mergeCell ref="P14:P15"/>
    <mergeCell ref="Q14:Q15"/>
    <mergeCell ref="R14:R15"/>
    <mergeCell ref="AZ12:AZ13"/>
    <mergeCell ref="A14:D15"/>
    <mergeCell ref="E14:E15"/>
    <mergeCell ref="F14:F15"/>
    <mergeCell ref="G14:G15"/>
    <mergeCell ref="H14:H15"/>
    <mergeCell ref="I14:I15"/>
    <mergeCell ref="J14:J15"/>
    <mergeCell ref="K14:K15"/>
    <mergeCell ref="L14:L15"/>
    <mergeCell ref="AT12:AT13"/>
    <mergeCell ref="AU12:AU13"/>
    <mergeCell ref="AV12:AV13"/>
    <mergeCell ref="AW12:AW13"/>
    <mergeCell ref="AX12:AX13"/>
    <mergeCell ref="AY12:AY13"/>
    <mergeCell ref="AN12:AN13"/>
    <mergeCell ref="AO12:AO13"/>
    <mergeCell ref="AP12:AP13"/>
    <mergeCell ref="AQ12:AQ13"/>
    <mergeCell ref="AZ14:AZ15"/>
    <mergeCell ref="A16:D17"/>
    <mergeCell ref="E16:E17"/>
    <mergeCell ref="F16:F17"/>
    <mergeCell ref="G16:G17"/>
    <mergeCell ref="H16:H17"/>
    <mergeCell ref="I16:I17"/>
    <mergeCell ref="AQ14:AQ15"/>
    <mergeCell ref="AR14:AR15"/>
    <mergeCell ref="AS14:AS15"/>
    <mergeCell ref="AT14:AT15"/>
    <mergeCell ref="AU14:AU15"/>
    <mergeCell ref="AV14:AV15"/>
    <mergeCell ref="AK14:AK15"/>
    <mergeCell ref="AL14:AL15"/>
    <mergeCell ref="AM14:AM15"/>
    <mergeCell ref="AN14:AN15"/>
    <mergeCell ref="AO14:AO15"/>
    <mergeCell ref="AP14:AP15"/>
    <mergeCell ref="AE14:AE15"/>
    <mergeCell ref="AF14:AF15"/>
    <mergeCell ref="AG14:AG15"/>
    <mergeCell ref="AH14:AH15"/>
    <mergeCell ref="AI14:AI15"/>
    <mergeCell ref="J16:J17"/>
    <mergeCell ref="K16:K17"/>
    <mergeCell ref="L16:L17"/>
    <mergeCell ref="M16:M17"/>
    <mergeCell ref="N16:N17"/>
    <mergeCell ref="O16:O17"/>
    <mergeCell ref="AW14:AW15"/>
    <mergeCell ref="AX14:AX15"/>
    <mergeCell ref="AY14:AY15"/>
    <mergeCell ref="AJ14:AJ15"/>
    <mergeCell ref="Y14:Y15"/>
    <mergeCell ref="Z14:Z15"/>
    <mergeCell ref="AA14:AA15"/>
    <mergeCell ref="AB14:AB15"/>
    <mergeCell ref="AC14:AC15"/>
    <mergeCell ref="AD14:AD15"/>
    <mergeCell ref="S14:S15"/>
    <mergeCell ref="T14:T15"/>
    <mergeCell ref="U14:U15"/>
    <mergeCell ref="V14:V15"/>
    <mergeCell ref="W14:W15"/>
    <mergeCell ref="X14:X15"/>
    <mergeCell ref="M14:M15"/>
    <mergeCell ref="N14:N15"/>
    <mergeCell ref="V16:V17"/>
    <mergeCell ref="W16:W17"/>
    <mergeCell ref="X16:X17"/>
    <mergeCell ref="Y16:Y17"/>
    <mergeCell ref="Z16:Z17"/>
    <mergeCell ref="AA16:AA17"/>
    <mergeCell ref="P16:P17"/>
    <mergeCell ref="Q16:Q17"/>
    <mergeCell ref="R16:R17"/>
    <mergeCell ref="S16:S17"/>
    <mergeCell ref="T16:T17"/>
    <mergeCell ref="U16:U17"/>
    <mergeCell ref="AH16:AH17"/>
    <mergeCell ref="AI16:AI17"/>
    <mergeCell ref="AJ16:AJ17"/>
    <mergeCell ref="AK16:AK17"/>
    <mergeCell ref="AL16:AL17"/>
    <mergeCell ref="AM16:AM17"/>
    <mergeCell ref="AB16:AB17"/>
    <mergeCell ref="AC16:AC17"/>
    <mergeCell ref="AD16:AD17"/>
    <mergeCell ref="AE16:AE17"/>
    <mergeCell ref="AF16:AF17"/>
    <mergeCell ref="AG16:AG17"/>
    <mergeCell ref="AZ16:AZ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Q16:AQ17"/>
    <mergeCell ref="AR16:AR17"/>
    <mergeCell ref="AS16:AS17"/>
  </mergeCells>
  <conditionalFormatting sqref="E5:AZ9">
    <cfRule type="cellIs" dxfId="1" priority="1" operator="equal">
      <formula>0</formula>
    </cfRule>
  </conditionalFormatting>
  <hyperlinks>
    <hyperlink ref="A5" location="'Employé V'!A1" display="V"/>
    <hyperlink ref="A9" location="'Fiche générale'!A1" display="Z"/>
    <hyperlink ref="A8" location="'Employé Y'!A1" display="Y"/>
    <hyperlink ref="A7" location="'Employé X'!A1" display="X"/>
    <hyperlink ref="A6" location="'Employé W'!A1" display="W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AW37"/>
  <sheetViews>
    <sheetView tabSelected="1" topLeftCell="A14" zoomScale="90" zoomScaleNormal="90" workbookViewId="0">
      <selection activeCell="C28" sqref="C28:E28"/>
    </sheetView>
  </sheetViews>
  <sheetFormatPr baseColWidth="10" defaultRowHeight="15.5"/>
  <cols>
    <col min="1" max="1" width="19.25" bestFit="1" customWidth="1"/>
    <col min="2" max="2" width="15.1640625" customWidth="1"/>
    <col min="3" max="4" width="16.5" bestFit="1" customWidth="1"/>
    <col min="5" max="5" width="15.75" customWidth="1"/>
    <col min="6" max="6" width="14.75" customWidth="1"/>
    <col min="7" max="9" width="16.5" bestFit="1" customWidth="1"/>
    <col min="12" max="12" width="16.5" bestFit="1" customWidth="1"/>
    <col min="13" max="13" width="14.08203125" bestFit="1" customWidth="1"/>
  </cols>
  <sheetData>
    <row r="1" spans="1:49" hidden="1">
      <c r="A1" s="8" t="s">
        <v>81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</row>
    <row r="2" spans="1:49" hidden="1">
      <c r="A2" s="7" t="s">
        <v>4</v>
      </c>
      <c r="C2" s="7" t="s">
        <v>86</v>
      </c>
      <c r="D2" s="7" t="s">
        <v>90</v>
      </c>
      <c r="E2" s="7" t="s">
        <v>94</v>
      </c>
      <c r="F2" s="7" t="s">
        <v>98</v>
      </c>
      <c r="G2" s="7" t="s">
        <v>102</v>
      </c>
      <c r="H2" s="7" t="s">
        <v>106</v>
      </c>
      <c r="I2" s="7" t="s">
        <v>110</v>
      </c>
      <c r="J2" s="7" t="s">
        <v>114</v>
      </c>
      <c r="K2" s="7" t="s">
        <v>118</v>
      </c>
      <c r="L2" s="7" t="s">
        <v>122</v>
      </c>
      <c r="M2" s="7" t="s">
        <v>126</v>
      </c>
      <c r="N2" s="7" t="s">
        <v>130</v>
      </c>
    </row>
    <row r="3" spans="1:49" hidden="1">
      <c r="A3" s="7" t="s">
        <v>5</v>
      </c>
      <c r="C3" s="7" t="s">
        <v>87</v>
      </c>
      <c r="D3" s="7" t="s">
        <v>91</v>
      </c>
      <c r="E3" s="7" t="s">
        <v>95</v>
      </c>
      <c r="F3" s="7" t="s">
        <v>99</v>
      </c>
      <c r="G3" s="7" t="s">
        <v>103</v>
      </c>
      <c r="H3" s="7" t="s">
        <v>107</v>
      </c>
      <c r="I3" s="7" t="s">
        <v>111</v>
      </c>
      <c r="J3" s="7" t="s">
        <v>115</v>
      </c>
      <c r="K3" s="7" t="s">
        <v>119</v>
      </c>
      <c r="L3" s="7" t="s">
        <v>123</v>
      </c>
      <c r="M3" s="7" t="s">
        <v>127</v>
      </c>
      <c r="N3" s="7" t="s">
        <v>131</v>
      </c>
    </row>
    <row r="4" spans="1:49" hidden="1">
      <c r="A4" s="7" t="s">
        <v>6</v>
      </c>
      <c r="C4" s="7" t="s">
        <v>88</v>
      </c>
      <c r="D4" s="7" t="s">
        <v>92</v>
      </c>
      <c r="E4" s="7" t="s">
        <v>96</v>
      </c>
      <c r="F4" s="7" t="s">
        <v>100</v>
      </c>
      <c r="G4" s="7" t="s">
        <v>104</v>
      </c>
      <c r="H4" s="7" t="s">
        <v>108</v>
      </c>
      <c r="I4" s="7" t="s">
        <v>112</v>
      </c>
      <c r="J4" s="7" t="s">
        <v>116</v>
      </c>
      <c r="K4" s="7" t="s">
        <v>120</v>
      </c>
      <c r="L4" s="7" t="s">
        <v>124</v>
      </c>
      <c r="M4" s="7" t="s">
        <v>128</v>
      </c>
      <c r="N4" s="7" t="s">
        <v>132</v>
      </c>
    </row>
    <row r="5" spans="1:49" hidden="1">
      <c r="A5" s="7" t="s">
        <v>7</v>
      </c>
      <c r="C5" s="7" t="s">
        <v>89</v>
      </c>
      <c r="D5" s="7" t="s">
        <v>93</v>
      </c>
      <c r="E5" s="7" t="s">
        <v>97</v>
      </c>
      <c r="F5" s="7" t="s">
        <v>101</v>
      </c>
      <c r="G5" s="7" t="s">
        <v>105</v>
      </c>
      <c r="H5" s="7" t="s">
        <v>109</v>
      </c>
      <c r="I5" s="7" t="s">
        <v>113</v>
      </c>
      <c r="J5" s="7" t="s">
        <v>117</v>
      </c>
      <c r="K5" s="7" t="s">
        <v>121</v>
      </c>
      <c r="L5" s="7" t="s">
        <v>125</v>
      </c>
      <c r="M5" s="7" t="s">
        <v>129</v>
      </c>
      <c r="N5" s="7" t="s">
        <v>133</v>
      </c>
    </row>
    <row r="6" spans="1:49" hidden="1">
      <c r="A6" s="7" t="s">
        <v>8</v>
      </c>
    </row>
    <row r="7" spans="1:49" hidden="1">
      <c r="A7" s="7" t="s">
        <v>9</v>
      </c>
    </row>
    <row r="8" spans="1:49" hidden="1">
      <c r="A8" s="7" t="s">
        <v>10</v>
      </c>
    </row>
    <row r="9" spans="1:49" hidden="1">
      <c r="A9" s="7" t="s">
        <v>11</v>
      </c>
    </row>
    <row r="10" spans="1:49" hidden="1">
      <c r="A10" s="7" t="s">
        <v>12</v>
      </c>
    </row>
    <row r="11" spans="1:49" hidden="1">
      <c r="A11" s="7" t="s">
        <v>13</v>
      </c>
    </row>
    <row r="12" spans="1:49" hidden="1">
      <c r="A12" s="7" t="s">
        <v>14</v>
      </c>
    </row>
    <row r="13" spans="1:49" ht="18" hidden="1" customHeight="1">
      <c r="A13" s="7" t="s">
        <v>15</v>
      </c>
    </row>
    <row r="14" spans="1:49" s="44" customFormat="1">
      <c r="B14" s="45" t="s">
        <v>4</v>
      </c>
      <c r="C14" s="45"/>
      <c r="D14" s="45"/>
      <c r="E14" s="45"/>
      <c r="F14" s="45" t="s">
        <v>5</v>
      </c>
      <c r="G14" s="45"/>
      <c r="H14" s="45"/>
      <c r="I14" s="45"/>
      <c r="J14" s="45" t="s">
        <v>6</v>
      </c>
      <c r="K14" s="45"/>
      <c r="L14" s="45"/>
      <c r="M14" s="45"/>
      <c r="N14" s="45" t="s">
        <v>7</v>
      </c>
      <c r="O14" s="45"/>
      <c r="P14" s="45"/>
      <c r="Q14" s="45"/>
      <c r="R14" s="45" t="s">
        <v>8</v>
      </c>
      <c r="S14" s="45"/>
      <c r="T14" s="45"/>
      <c r="U14" s="45"/>
      <c r="V14" s="45" t="s">
        <v>9</v>
      </c>
      <c r="W14" s="45"/>
      <c r="X14" s="45"/>
      <c r="Y14" s="45"/>
      <c r="Z14" s="45" t="s">
        <v>10</v>
      </c>
      <c r="AA14" s="45"/>
      <c r="AB14" s="45"/>
      <c r="AC14" s="45"/>
      <c r="AD14" s="45" t="s">
        <v>11</v>
      </c>
      <c r="AE14" s="45"/>
      <c r="AF14" s="45"/>
      <c r="AG14" s="45"/>
      <c r="AH14" s="45" t="s">
        <v>12</v>
      </c>
      <c r="AI14" s="45"/>
      <c r="AJ14" s="45"/>
      <c r="AK14" s="45"/>
      <c r="AL14" s="45" t="s">
        <v>13</v>
      </c>
      <c r="AM14" s="45"/>
      <c r="AN14" s="45"/>
      <c r="AO14" s="45"/>
      <c r="AP14" s="45" t="s">
        <v>14</v>
      </c>
      <c r="AQ14" s="45"/>
      <c r="AR14" s="45"/>
      <c r="AS14" s="45"/>
      <c r="AT14" s="45" t="s">
        <v>15</v>
      </c>
      <c r="AU14" s="45"/>
      <c r="AV14" s="45"/>
      <c r="AW14" s="45"/>
    </row>
    <row r="15" spans="1:49" s="44" customFormat="1">
      <c r="B15" s="46" t="s">
        <v>86</v>
      </c>
      <c r="C15" s="46" t="s">
        <v>87</v>
      </c>
      <c r="D15" s="46" t="s">
        <v>88</v>
      </c>
      <c r="E15" s="46" t="s">
        <v>89</v>
      </c>
      <c r="F15" s="46" t="s">
        <v>90</v>
      </c>
      <c r="G15" s="46" t="s">
        <v>91</v>
      </c>
      <c r="H15" s="46" t="s">
        <v>92</v>
      </c>
      <c r="I15" s="46" t="s">
        <v>93</v>
      </c>
      <c r="J15" s="46" t="s">
        <v>94</v>
      </c>
      <c r="K15" s="46" t="s">
        <v>95</v>
      </c>
      <c r="L15" s="46" t="s">
        <v>96</v>
      </c>
      <c r="M15" s="46" t="s">
        <v>97</v>
      </c>
      <c r="N15" s="46" t="s">
        <v>98</v>
      </c>
      <c r="O15" s="46" t="s">
        <v>99</v>
      </c>
      <c r="P15" s="46" t="s">
        <v>100</v>
      </c>
      <c r="Q15" s="46" t="s">
        <v>101</v>
      </c>
      <c r="R15" s="46" t="s">
        <v>102</v>
      </c>
      <c r="S15" s="46" t="s">
        <v>103</v>
      </c>
      <c r="T15" s="46" t="s">
        <v>104</v>
      </c>
      <c r="U15" s="46" t="s">
        <v>105</v>
      </c>
      <c r="V15" s="46" t="s">
        <v>106</v>
      </c>
      <c r="W15" s="46" t="s">
        <v>107</v>
      </c>
      <c r="X15" s="46" t="s">
        <v>108</v>
      </c>
      <c r="Y15" s="46" t="s">
        <v>109</v>
      </c>
      <c r="Z15" s="46" t="s">
        <v>110</v>
      </c>
      <c r="AA15" s="46" t="s">
        <v>111</v>
      </c>
      <c r="AB15" s="46" t="s">
        <v>112</v>
      </c>
      <c r="AC15" s="46" t="s">
        <v>113</v>
      </c>
      <c r="AD15" s="46" t="s">
        <v>114</v>
      </c>
      <c r="AE15" s="46" t="s">
        <v>115</v>
      </c>
      <c r="AF15" s="46" t="s">
        <v>116</v>
      </c>
      <c r="AG15" s="46" t="s">
        <v>117</v>
      </c>
      <c r="AH15" s="46" t="s">
        <v>118</v>
      </c>
      <c r="AI15" s="46" t="s">
        <v>119</v>
      </c>
      <c r="AJ15" s="46" t="s">
        <v>120</v>
      </c>
      <c r="AK15" s="46" t="s">
        <v>121</v>
      </c>
      <c r="AL15" s="46" t="s">
        <v>122</v>
      </c>
      <c r="AM15" s="46" t="s">
        <v>123</v>
      </c>
      <c r="AN15" s="46" t="s">
        <v>124</v>
      </c>
      <c r="AO15" s="46" t="s">
        <v>125</v>
      </c>
      <c r="AP15" s="46" t="s">
        <v>126</v>
      </c>
      <c r="AQ15" s="46" t="s">
        <v>127</v>
      </c>
      <c r="AR15" s="46" t="s">
        <v>128</v>
      </c>
      <c r="AS15" s="46" t="s">
        <v>129</v>
      </c>
      <c r="AT15" s="46" t="s">
        <v>130</v>
      </c>
      <c r="AU15" s="46" t="s">
        <v>131</v>
      </c>
      <c r="AV15" s="46" t="s">
        <v>132</v>
      </c>
      <c r="AW15" s="46" t="s">
        <v>133</v>
      </c>
    </row>
    <row r="16" spans="1:49" s="44" customFormat="1">
      <c r="A16" s="40" t="s">
        <v>149</v>
      </c>
      <c r="B16" s="47">
        <v>5</v>
      </c>
      <c r="C16" s="47">
        <v>5</v>
      </c>
      <c r="D16" s="47">
        <v>5</v>
      </c>
      <c r="E16" s="47">
        <v>5</v>
      </c>
      <c r="F16" s="47">
        <v>4</v>
      </c>
      <c r="G16" s="47">
        <v>4</v>
      </c>
      <c r="H16" s="47">
        <v>5</v>
      </c>
      <c r="I16" s="47">
        <v>5</v>
      </c>
      <c r="J16" s="47">
        <v>5</v>
      </c>
      <c r="K16" s="47">
        <v>5</v>
      </c>
      <c r="L16" s="47">
        <v>5</v>
      </c>
      <c r="M16" s="47">
        <v>5</v>
      </c>
      <c r="N16" s="47">
        <v>5</v>
      </c>
      <c r="O16" s="47">
        <v>5</v>
      </c>
      <c r="P16" s="47">
        <v>5</v>
      </c>
      <c r="Q16" s="47">
        <v>4</v>
      </c>
      <c r="R16" s="47">
        <v>4</v>
      </c>
      <c r="S16" s="47">
        <v>4</v>
      </c>
      <c r="T16" s="47">
        <v>5</v>
      </c>
      <c r="U16" s="47">
        <v>5</v>
      </c>
      <c r="V16" s="47">
        <v>5</v>
      </c>
      <c r="W16" s="47">
        <v>5</v>
      </c>
      <c r="X16" s="47">
        <v>5</v>
      </c>
      <c r="Y16" s="47">
        <v>5</v>
      </c>
      <c r="Z16" s="47">
        <v>4</v>
      </c>
      <c r="AA16" s="47">
        <v>3</v>
      </c>
      <c r="AB16" s="47">
        <v>4</v>
      </c>
      <c r="AC16" s="47">
        <v>3</v>
      </c>
      <c r="AD16" s="47">
        <v>4</v>
      </c>
      <c r="AE16" s="47">
        <v>5</v>
      </c>
      <c r="AF16" s="47">
        <v>5</v>
      </c>
      <c r="AG16" s="47">
        <v>5</v>
      </c>
      <c r="AH16" s="47">
        <v>5</v>
      </c>
      <c r="AI16" s="47">
        <v>5</v>
      </c>
      <c r="AJ16" s="47">
        <v>5</v>
      </c>
      <c r="AK16" s="47">
        <v>5</v>
      </c>
      <c r="AL16" s="47">
        <v>5</v>
      </c>
      <c r="AM16" s="47">
        <v>5</v>
      </c>
      <c r="AN16" s="47">
        <v>5</v>
      </c>
      <c r="AO16" s="47">
        <v>5</v>
      </c>
      <c r="AP16" s="47">
        <v>5</v>
      </c>
      <c r="AQ16" s="47">
        <v>5</v>
      </c>
      <c r="AR16" s="47">
        <v>5</v>
      </c>
      <c r="AS16" s="47">
        <v>5</v>
      </c>
      <c r="AT16" s="47">
        <v>5</v>
      </c>
      <c r="AU16" s="47">
        <v>5</v>
      </c>
      <c r="AV16" s="47">
        <v>5</v>
      </c>
      <c r="AW16" s="47">
        <v>5</v>
      </c>
    </row>
    <row r="19" spans="1:11">
      <c r="A19" s="13" t="s">
        <v>1</v>
      </c>
      <c r="B19" s="14" t="s">
        <v>2</v>
      </c>
      <c r="C19" s="14" t="s">
        <v>16</v>
      </c>
      <c r="D19" s="14" t="s">
        <v>152</v>
      </c>
      <c r="E19" s="29" t="s">
        <v>82</v>
      </c>
      <c r="F19" s="29"/>
      <c r="G19" s="14" t="s">
        <v>83</v>
      </c>
      <c r="H19" s="14" t="s">
        <v>84</v>
      </c>
    </row>
    <row r="20" spans="1:11">
      <c r="A20" s="8" t="s">
        <v>144</v>
      </c>
      <c r="B20" s="1" t="s">
        <v>150</v>
      </c>
      <c r="C20" s="1">
        <v>3001</v>
      </c>
      <c r="D20" s="1" t="s">
        <v>24</v>
      </c>
      <c r="E20" s="9" t="s">
        <v>135</v>
      </c>
      <c r="F20" s="10" t="s">
        <v>134</v>
      </c>
      <c r="G20" s="11" t="s">
        <v>153</v>
      </c>
      <c r="H20" s="9" t="s">
        <v>151</v>
      </c>
      <c r="I20">
        <f t="shared" ref="I20:I22" si="0">IF(ISERROR(SEARCH(K$29,F20)),1,0)</f>
        <v>1</v>
      </c>
    </row>
    <row r="21" spans="1:11">
      <c r="A21" s="8" t="s">
        <v>145</v>
      </c>
      <c r="B21" s="1" t="s">
        <v>150</v>
      </c>
      <c r="C21" s="1">
        <v>3002</v>
      </c>
      <c r="D21" s="1" t="s">
        <v>25</v>
      </c>
      <c r="E21" s="9" t="s">
        <v>136</v>
      </c>
      <c r="F21" s="10" t="s">
        <v>137</v>
      </c>
      <c r="G21" s="11" t="s">
        <v>154</v>
      </c>
      <c r="H21" s="9" t="s">
        <v>151</v>
      </c>
      <c r="I21">
        <f t="shared" si="0"/>
        <v>1</v>
      </c>
    </row>
    <row r="22" spans="1:11">
      <c r="A22" s="8" t="s">
        <v>146</v>
      </c>
      <c r="B22" s="1" t="s">
        <v>150</v>
      </c>
      <c r="C22" s="1">
        <v>3003</v>
      </c>
      <c r="D22" s="1" t="s">
        <v>25</v>
      </c>
      <c r="E22" s="9" t="s">
        <v>138</v>
      </c>
      <c r="F22" s="12" t="s">
        <v>139</v>
      </c>
      <c r="G22" s="11" t="s">
        <v>155</v>
      </c>
      <c r="H22" s="9" t="s">
        <v>151</v>
      </c>
      <c r="I22">
        <f t="shared" si="0"/>
        <v>1</v>
      </c>
    </row>
    <row r="23" spans="1:11">
      <c r="A23" s="8" t="s">
        <v>147</v>
      </c>
      <c r="B23" s="1" t="s">
        <v>150</v>
      </c>
      <c r="C23" s="1">
        <v>3004</v>
      </c>
      <c r="D23" s="1" t="s">
        <v>26</v>
      </c>
      <c r="E23" s="9" t="s">
        <v>140</v>
      </c>
      <c r="F23" s="12" t="s">
        <v>141</v>
      </c>
      <c r="G23" s="11" t="s">
        <v>156</v>
      </c>
      <c r="H23" s="9" t="s">
        <v>151</v>
      </c>
      <c r="I23">
        <f>IF(ISERROR(SEARCH(K$29,F23)),1,0)</f>
        <v>1</v>
      </c>
    </row>
    <row r="24" spans="1:11">
      <c r="A24" s="8" t="s">
        <v>148</v>
      </c>
      <c r="B24" s="1" t="s">
        <v>150</v>
      </c>
      <c r="C24" s="1">
        <v>3005</v>
      </c>
      <c r="D24" s="1" t="s">
        <v>27</v>
      </c>
      <c r="E24" s="9" t="s">
        <v>142</v>
      </c>
      <c r="F24" s="12" t="s">
        <v>143</v>
      </c>
      <c r="G24" s="11" t="s">
        <v>157</v>
      </c>
      <c r="H24" s="9" t="s">
        <v>151</v>
      </c>
      <c r="I24">
        <f>IF(ISERROR(SEARCH(K$29,F24)),1,0)</f>
        <v>1</v>
      </c>
    </row>
    <row r="28" spans="1:11">
      <c r="C28" s="31" t="s">
        <v>81</v>
      </c>
      <c r="D28" s="31"/>
      <c r="E28" s="32"/>
      <c r="F28" s="21" t="s">
        <v>5</v>
      </c>
      <c r="G28" s="30"/>
      <c r="H28" s="30"/>
      <c r="I28" s="30"/>
      <c r="J28" s="22"/>
    </row>
    <row r="29" spans="1:11">
      <c r="C29" s="31" t="s">
        <v>85</v>
      </c>
      <c r="D29" s="31"/>
      <c r="E29" s="32"/>
      <c r="F29" s="21" t="s">
        <v>91</v>
      </c>
      <c r="G29" s="30"/>
      <c r="H29" s="30"/>
      <c r="I29" s="30"/>
      <c r="J29" s="22"/>
      <c r="K29" s="48" t="str">
        <f>LEFT(F29,SEARCH(":",F29)-1)</f>
        <v xml:space="preserve">S2/02 </v>
      </c>
    </row>
    <row r="30" spans="1:11">
      <c r="C30" s="31" t="s">
        <v>158</v>
      </c>
      <c r="D30" s="31"/>
      <c r="E30" s="32"/>
      <c r="F30" s="33">
        <f>SUM(I20:I24)</f>
        <v>5</v>
      </c>
      <c r="G30" s="34"/>
      <c r="H30" s="34"/>
      <c r="I30" s="34"/>
      <c r="J30" s="35"/>
    </row>
    <row r="31" spans="1:11">
      <c r="C31" s="36" t="s">
        <v>1</v>
      </c>
      <c r="D31" s="36" t="s">
        <v>2</v>
      </c>
      <c r="E31" s="36" t="s">
        <v>16</v>
      </c>
      <c r="F31" s="37" t="s">
        <v>152</v>
      </c>
      <c r="G31" s="38" t="s">
        <v>82</v>
      </c>
      <c r="H31" s="38"/>
      <c r="I31" s="39" t="s">
        <v>83</v>
      </c>
      <c r="J31" s="39" t="s">
        <v>84</v>
      </c>
    </row>
    <row r="32" spans="1:11">
      <c r="C32" s="40" t="s">
        <v>144</v>
      </c>
      <c r="D32" s="41" t="s">
        <v>150</v>
      </c>
      <c r="E32" s="41">
        <v>3001</v>
      </c>
      <c r="F32" s="41" t="s">
        <v>24</v>
      </c>
      <c r="G32" s="41" t="s">
        <v>135</v>
      </c>
      <c r="H32" s="42" t="s">
        <v>134</v>
      </c>
      <c r="I32" s="43" t="s">
        <v>153</v>
      </c>
      <c r="J32" s="41" t="s">
        <v>151</v>
      </c>
    </row>
    <row r="33" spans="3:11">
      <c r="C33" s="40" t="s">
        <v>145</v>
      </c>
      <c r="D33" s="41" t="s">
        <v>150</v>
      </c>
      <c r="E33" s="41">
        <v>3002</v>
      </c>
      <c r="F33" s="41" t="s">
        <v>25</v>
      </c>
      <c r="G33" s="41" t="s">
        <v>136</v>
      </c>
      <c r="H33" s="42" t="s">
        <v>137</v>
      </c>
      <c r="I33" s="43" t="s">
        <v>154</v>
      </c>
      <c r="J33" s="41" t="s">
        <v>151</v>
      </c>
    </row>
    <row r="34" spans="3:11">
      <c r="C34" s="40" t="s">
        <v>146</v>
      </c>
      <c r="D34" s="41" t="s">
        <v>150</v>
      </c>
      <c r="E34" s="41">
        <v>3003</v>
      </c>
      <c r="F34" s="41" t="s">
        <v>25</v>
      </c>
      <c r="G34" s="41" t="s">
        <v>138</v>
      </c>
      <c r="H34" s="42" t="s">
        <v>139</v>
      </c>
      <c r="I34" s="43" t="s">
        <v>155</v>
      </c>
      <c r="J34" s="41" t="s">
        <v>151</v>
      </c>
      <c r="K34" s="28"/>
    </row>
    <row r="35" spans="3:11">
      <c r="C35" s="40" t="s">
        <v>147</v>
      </c>
      <c r="D35" s="41" t="s">
        <v>150</v>
      </c>
      <c r="E35" s="41">
        <v>3004</v>
      </c>
      <c r="F35" s="41" t="s">
        <v>26</v>
      </c>
      <c r="G35" s="41" t="s">
        <v>140</v>
      </c>
      <c r="H35" s="42" t="s">
        <v>141</v>
      </c>
      <c r="I35" s="43" t="s">
        <v>156</v>
      </c>
      <c r="J35" s="41" t="s">
        <v>151</v>
      </c>
      <c r="K35" s="28"/>
    </row>
    <row r="36" spans="3:11">
      <c r="C36" s="40" t="s">
        <v>148</v>
      </c>
      <c r="D36" s="41" t="s">
        <v>150</v>
      </c>
      <c r="E36" s="41">
        <v>3005</v>
      </c>
      <c r="F36" s="41" t="s">
        <v>27</v>
      </c>
      <c r="G36" s="41" t="s">
        <v>142</v>
      </c>
      <c r="H36" s="42" t="s">
        <v>143</v>
      </c>
      <c r="I36" s="43" t="s">
        <v>157</v>
      </c>
      <c r="J36" s="41" t="s">
        <v>151</v>
      </c>
      <c r="K36" s="28"/>
    </row>
    <row r="37" spans="3:11">
      <c r="K37" s="28"/>
    </row>
  </sheetData>
  <autoFilter ref="C31:J31">
    <filterColumn colId="4" showButton="0"/>
  </autoFilter>
  <dataConsolidate/>
  <mergeCells count="21">
    <mergeCell ref="B14:E14"/>
    <mergeCell ref="F14:I14"/>
    <mergeCell ref="J14:M14"/>
    <mergeCell ref="N14:Q14"/>
    <mergeCell ref="R14:U14"/>
    <mergeCell ref="AP14:AS14"/>
    <mergeCell ref="AT14:AW14"/>
    <mergeCell ref="V14:Y14"/>
    <mergeCell ref="Z14:AC14"/>
    <mergeCell ref="AD14:AG14"/>
    <mergeCell ref="AH14:AK14"/>
    <mergeCell ref="AL14:AO14"/>
    <mergeCell ref="K34:K37"/>
    <mergeCell ref="E19:F19"/>
    <mergeCell ref="F28:J28"/>
    <mergeCell ref="F29:J29"/>
    <mergeCell ref="F30:J30"/>
    <mergeCell ref="G31:H31"/>
    <mergeCell ref="C28:E28"/>
    <mergeCell ref="C29:E29"/>
    <mergeCell ref="C30:E30"/>
  </mergeCells>
  <conditionalFormatting sqref="B16:AW16">
    <cfRule type="cellIs" dxfId="0" priority="1" operator="equal">
      <formula>0</formula>
    </cfRule>
  </conditionalFormatting>
  <dataValidations count="2">
    <dataValidation type="list" allowBlank="1" showInputMessage="1" showErrorMessage="1" sqref="F28">
      <formula1>Mois</formula1>
    </dataValidation>
    <dataValidation type="list" allowBlank="1" showInputMessage="1" showErrorMessage="1" sqref="F29:J29">
      <formula1>INDIRECT($F$28)</formula1>
    </dataValidation>
  </dataValidations>
  <hyperlinks>
    <hyperlink ref="G20" r:id="rId1"/>
    <hyperlink ref="G21:G24" r:id="rId2" display="v@albaraka.ma"/>
    <hyperlink ref="G21" r:id="rId3"/>
    <hyperlink ref="G22" r:id="rId4"/>
    <hyperlink ref="G23" r:id="rId5"/>
    <hyperlink ref="G24" r:id="rId6"/>
    <hyperlink ref="I32" r:id="rId7"/>
    <hyperlink ref="I33:I36" r:id="rId8" display="v@albaraka.ma"/>
    <hyperlink ref="I33" r:id="rId9"/>
    <hyperlink ref="I34" r:id="rId10"/>
    <hyperlink ref="I35" r:id="rId11"/>
    <hyperlink ref="I36" r:id="rId12"/>
  </hyperlinks>
  <pageMargins left="0.7" right="0.7" top="0.75" bottom="0.75" header="0.3" footer="0.3"/>
  <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Disponibilité mensuelle</vt:lpstr>
      <vt:lpstr>Disponibilité</vt:lpstr>
      <vt:lpstr>Août</vt:lpstr>
      <vt:lpstr>Avril</vt:lpstr>
      <vt:lpstr>Décembre</vt:lpstr>
      <vt:lpstr>Février</vt:lpstr>
      <vt:lpstr>Janvier</vt:lpstr>
      <vt:lpstr>Juillet</vt:lpstr>
      <vt:lpstr>Juin</vt:lpstr>
      <vt:lpstr>Mai</vt:lpstr>
      <vt:lpstr>Mars</vt:lpstr>
      <vt:lpstr>Mois</vt:lpstr>
      <vt:lpstr>Novembre</vt:lpstr>
      <vt:lpstr>Octobre</vt:lpstr>
      <vt:lpstr>Septembre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</dc:creator>
  <cp:lastModifiedBy>tulipe</cp:lastModifiedBy>
  <dcterms:created xsi:type="dcterms:W3CDTF">2017-08-26T21:55:45Z</dcterms:created>
  <dcterms:modified xsi:type="dcterms:W3CDTF">2017-09-02T16:43:12Z</dcterms:modified>
</cp:coreProperties>
</file>