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120" yWindow="120" windowWidth="19420" windowHeight="11020" activeTab="1"/>
  </bookViews>
  <sheets>
    <sheet name="2019" sheetId="1" r:id="rId1"/>
    <sheet name="RESULTAT" sheetId="3" r:id="rId2"/>
  </sheets>
  <definedNames>
    <definedName name="_xlnm._FilterDatabase" localSheetId="0" hidden="1">'2019'!$A$2:$L$17</definedName>
    <definedName name="commande">'2019'!$I$3:$I$18</definedName>
    <definedName name="devis">'2019'!$F$3:$F$18</definedName>
    <definedName name="travaux">'2019'!$E$3:$E$18</definedName>
  </definedNames>
  <calcPr calcId="124519"/>
</workbook>
</file>

<file path=xl/calcChain.xml><?xml version="1.0" encoding="utf-8"?>
<calcChain xmlns="http://schemas.openxmlformats.org/spreadsheetml/2006/main">
  <c r="E3" i="3"/>
  <c r="E2"/>
  <c r="D3"/>
  <c r="D2"/>
  <c r="C3"/>
  <c r="C2"/>
  <c r="B2"/>
  <c r="B3"/>
</calcChain>
</file>

<file path=xl/sharedStrings.xml><?xml version="1.0" encoding="utf-8"?>
<sst xmlns="http://schemas.openxmlformats.org/spreadsheetml/2006/main" count="61" uniqueCount="43">
  <si>
    <t>SUIVI PETITS TRAVAUX &amp; VELIX</t>
  </si>
  <si>
    <t>Date demande</t>
  </si>
  <si>
    <t xml:space="preserve">Nom </t>
  </si>
  <si>
    <t>Adresse</t>
  </si>
  <si>
    <t>Coordonnées</t>
  </si>
  <si>
    <t>Date rendez-vous</t>
  </si>
  <si>
    <t>Devis</t>
  </si>
  <si>
    <t>Commande</t>
  </si>
  <si>
    <t>Date Intervention</t>
  </si>
  <si>
    <t>Commentaire</t>
  </si>
  <si>
    <t>Type travaux</t>
  </si>
  <si>
    <t>Vélux</t>
  </si>
  <si>
    <t>A planifier fin semaine 18</t>
  </si>
  <si>
    <t>N° devis</t>
  </si>
  <si>
    <t>DE120419</t>
  </si>
  <si>
    <t>Date devis</t>
  </si>
  <si>
    <t>Couverture ardoise</t>
  </si>
  <si>
    <t>DE110419</t>
  </si>
  <si>
    <t>DE190319</t>
  </si>
  <si>
    <t>non</t>
  </si>
  <si>
    <t>oui</t>
  </si>
  <si>
    <t>AC13520</t>
  </si>
  <si>
    <t>Gouttière</t>
  </si>
  <si>
    <t>A</t>
  </si>
  <si>
    <t>B</t>
  </si>
  <si>
    <t>C</t>
  </si>
  <si>
    <t>D</t>
  </si>
  <si>
    <t>E</t>
  </si>
  <si>
    <t>F</t>
  </si>
  <si>
    <t>G</t>
  </si>
  <si>
    <t>H</t>
  </si>
  <si>
    <t>I</t>
  </si>
  <si>
    <t>J</t>
  </si>
  <si>
    <t>K</t>
  </si>
  <si>
    <t>L</t>
  </si>
  <si>
    <t>M</t>
  </si>
  <si>
    <t>O</t>
  </si>
  <si>
    <t>Type de travaux</t>
  </si>
  <si>
    <t>Nombre de devis établit</t>
  </si>
  <si>
    <t>Nombre de devis refusé</t>
  </si>
  <si>
    <t>Nombre de devis accepté</t>
  </si>
  <si>
    <t>Montant total devis validé</t>
  </si>
  <si>
    <t>Petits travaux</t>
  </si>
</sst>
</file>

<file path=xl/styles.xml><?xml version="1.0" encoding="utf-8"?>
<styleSheet xmlns="http://schemas.openxmlformats.org/spreadsheetml/2006/main">
  <numFmts count="1">
    <numFmt numFmtId="43" formatCode="_-* #,##0.00\ _€_-;\-* #,##0.00\ _€_-;_-* &quot;-&quot;??\ _€_-;_-@_-"/>
  </numFmts>
  <fonts count="3">
    <font>
      <sz val="11"/>
      <color theme="1"/>
      <name val="Century Gothic"/>
      <family val="2"/>
      <scheme val="minor"/>
    </font>
    <font>
      <sz val="11"/>
      <color theme="1"/>
      <name val="Century Gothic"/>
      <family val="2"/>
      <scheme val="minor"/>
    </font>
    <font>
      <b/>
      <sz val="11"/>
      <color theme="1"/>
      <name val="Century Gothic"/>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indexed="64"/>
      </bottom>
      <diagonal/>
    </border>
    <border>
      <left/>
      <right/>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s>
  <cellStyleXfs count="2">
    <xf numFmtId="0" fontId="0" fillId="0" borderId="0"/>
    <xf numFmtId="43" fontId="1" fillId="0" borderId="0" applyFont="0" applyFill="0" applyBorder="0" applyAlignment="0" applyProtection="0"/>
  </cellStyleXfs>
  <cellXfs count="40">
    <xf numFmtId="0" fontId="0" fillId="0" borderId="0" xfId="0"/>
    <xf numFmtId="0" fontId="2" fillId="0" borderId="1" xfId="0" applyFont="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0" xfId="0" applyProtection="1">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0" fillId="0" borderId="3" xfId="0" applyBorder="1" applyAlignment="1" applyProtection="1">
      <alignment horizontal="left" vertical="center"/>
      <protection locked="0"/>
    </xf>
    <xf numFmtId="43" fontId="0" fillId="0" borderId="3" xfId="1" applyFont="1" applyBorder="1" applyAlignment="1" applyProtection="1">
      <alignment horizontal="center" vertical="center"/>
      <protection locked="0"/>
    </xf>
    <xf numFmtId="0" fontId="0" fillId="0" borderId="0" xfId="0" applyAlignment="1" applyProtection="1">
      <alignment horizontal="center" vertical="center"/>
      <protection locked="0"/>
    </xf>
    <xf numFmtId="14" fontId="0" fillId="0" borderId="4" xfId="0" applyNumberFormat="1" applyBorder="1" applyAlignment="1" applyProtection="1">
      <alignment horizontal="center" vertical="center"/>
      <protection locked="0"/>
    </xf>
    <xf numFmtId="0" fontId="0" fillId="0" borderId="4" xfId="0" applyBorder="1" applyAlignment="1" applyProtection="1">
      <alignment horizontal="left" vertical="center"/>
      <protection locked="0"/>
    </xf>
    <xf numFmtId="43" fontId="0" fillId="0" borderId="4" xfId="1" applyFont="1" applyBorder="1" applyAlignment="1" applyProtection="1">
      <alignment horizontal="center" vertical="center"/>
      <protection locked="0"/>
    </xf>
    <xf numFmtId="14" fontId="0" fillId="0" borderId="4" xfId="1" applyNumberFormat="1" applyFont="1" applyBorder="1" applyAlignment="1" applyProtection="1">
      <alignment horizontal="center" vertical="center"/>
      <protection locked="0"/>
    </xf>
    <xf numFmtId="43" fontId="0" fillId="0" borderId="4" xfId="1" applyFont="1" applyBorder="1" applyAlignment="1" applyProtection="1">
      <alignment vertical="center"/>
      <protection locked="0"/>
    </xf>
    <xf numFmtId="0" fontId="0" fillId="0" borderId="4" xfId="0" applyBorder="1" applyAlignment="1" applyProtection="1">
      <alignment vertical="center"/>
      <protection locked="0"/>
    </xf>
    <xf numFmtId="0" fontId="0" fillId="0" borderId="0" xfId="0" applyAlignment="1" applyProtection="1">
      <alignment vertical="center"/>
      <protection locked="0"/>
    </xf>
    <xf numFmtId="0" fontId="0" fillId="0" borderId="4" xfId="0" applyBorder="1" applyAlignment="1" applyProtection="1">
      <alignment vertical="center" wrapText="1"/>
      <protection locked="0"/>
    </xf>
    <xf numFmtId="14" fontId="0" fillId="0" borderId="5" xfId="0" applyNumberFormat="1" applyBorder="1" applyAlignment="1" applyProtection="1">
      <alignment horizontal="center" vertical="center"/>
      <protection locked="0"/>
    </xf>
    <xf numFmtId="0" fontId="0" fillId="0" borderId="5" xfId="0" applyBorder="1" applyAlignment="1" applyProtection="1">
      <alignment horizontal="left" vertical="center"/>
      <protection locked="0"/>
    </xf>
    <xf numFmtId="0" fontId="0" fillId="0" borderId="5" xfId="0" applyBorder="1" applyAlignment="1" applyProtection="1">
      <alignment vertical="center" wrapText="1"/>
      <protection locked="0"/>
    </xf>
    <xf numFmtId="43" fontId="0" fillId="0" borderId="5" xfId="1" applyFont="1" applyBorder="1" applyAlignment="1" applyProtection="1">
      <alignment vertical="center"/>
      <protection locked="0"/>
    </xf>
    <xf numFmtId="0" fontId="0" fillId="0" borderId="5" xfId="0" applyBorder="1" applyAlignment="1" applyProtection="1">
      <alignment vertical="center"/>
      <protection locked="0"/>
    </xf>
    <xf numFmtId="0" fontId="0" fillId="0" borderId="0" xfId="0" applyAlignment="1" applyProtection="1">
      <alignment horizontal="left" vertical="center"/>
      <protection locked="0"/>
    </xf>
    <xf numFmtId="0" fontId="0" fillId="0" borderId="0" xfId="0" applyAlignment="1" applyProtection="1">
      <alignment horizontal="left"/>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14" fontId="0" fillId="0" borderId="3" xfId="0" applyNumberFormat="1" applyBorder="1" applyAlignment="1" applyProtection="1">
      <alignment horizontal="center" vertical="center"/>
      <protection locked="0"/>
    </xf>
    <xf numFmtId="14" fontId="0" fillId="0" borderId="3" xfId="1" applyNumberFormat="1" applyFont="1" applyBorder="1" applyAlignment="1" applyProtection="1">
      <alignment horizontal="center" vertical="center"/>
      <protection locked="0"/>
    </xf>
    <xf numFmtId="14" fontId="0" fillId="0" borderId="6" xfId="0" applyNumberFormat="1" applyBorder="1" applyAlignment="1" applyProtection="1">
      <alignment horizontal="center" vertical="center"/>
      <protection locked="0"/>
    </xf>
    <xf numFmtId="0" fontId="0" fillId="0" borderId="6" xfId="0" applyBorder="1" applyAlignment="1" applyProtection="1">
      <alignment horizontal="left" vertical="center"/>
      <protection locked="0"/>
    </xf>
    <xf numFmtId="0" fontId="0" fillId="0" borderId="6" xfId="0" applyBorder="1" applyAlignment="1" applyProtection="1">
      <alignment vertical="center" wrapText="1"/>
      <protection locked="0"/>
    </xf>
    <xf numFmtId="0" fontId="0" fillId="0" borderId="6" xfId="0" applyBorder="1" applyAlignment="1" applyProtection="1">
      <alignment vertical="center"/>
      <protection locked="0"/>
    </xf>
    <xf numFmtId="43" fontId="0" fillId="0" borderId="6" xfId="1" applyFont="1" applyBorder="1" applyAlignment="1" applyProtection="1">
      <alignment vertical="center"/>
      <protection locked="0"/>
    </xf>
    <xf numFmtId="0" fontId="0" fillId="0" borderId="6" xfId="0" applyBorder="1" applyAlignment="1" applyProtection="1">
      <alignment horizontal="center" vertical="center"/>
      <protection locked="0"/>
    </xf>
    <xf numFmtId="14" fontId="0" fillId="0" borderId="6" xfId="1" applyNumberFormat="1" applyFont="1" applyBorder="1" applyAlignment="1" applyProtection="1">
      <alignment horizontal="center" vertical="center"/>
      <protection locked="0"/>
    </xf>
    <xf numFmtId="0" fontId="0" fillId="0" borderId="2" xfId="0" applyBorder="1" applyAlignment="1" applyProtection="1">
      <alignment horizontal="center"/>
      <protection locked="0"/>
    </xf>
    <xf numFmtId="0" fontId="0" fillId="0" borderId="1" xfId="0" applyBorder="1"/>
  </cellXfs>
  <cellStyles count="2">
    <cellStyle name="Milliers" xfId="1" builtinId="3"/>
    <cellStyle name="Normal" xfId="0" builtinId="0"/>
  </cellStyles>
  <dxfs count="8">
    <dxf>
      <fill>
        <patternFill>
          <bgColor theme="4" tint="0.79998168889431442"/>
        </patternFill>
      </fill>
    </dxf>
    <dxf>
      <fill>
        <patternFill>
          <bgColor theme="8" tint="0.39994506668294322"/>
        </patternFill>
      </fill>
    </dxf>
    <dxf>
      <fill>
        <patternFill>
          <bgColor theme="4" tint="0.79998168889431442"/>
        </patternFill>
      </fill>
    </dxf>
    <dxf>
      <fill>
        <patternFill>
          <bgColor theme="8" tint="0.39994506668294322"/>
        </patternFill>
      </fill>
    </dxf>
    <dxf>
      <fill>
        <patternFill>
          <bgColor theme="4" tint="0.79998168889431442"/>
        </patternFill>
      </fill>
    </dxf>
    <dxf>
      <fill>
        <patternFill>
          <bgColor theme="8" tint="0.39994506668294322"/>
        </patternFill>
      </fill>
    </dxf>
    <dxf>
      <fill>
        <patternFill>
          <bgColor theme="4" tint="0.79998168889431442"/>
        </patternFill>
      </fill>
    </dxf>
    <dxf>
      <fill>
        <patternFill>
          <bgColor theme="8"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444500</xdr:colOff>
      <xdr:row>11</xdr:row>
      <xdr:rowOff>12700</xdr:rowOff>
    </xdr:from>
    <xdr:to>
      <xdr:col>4</xdr:col>
      <xdr:colOff>1606550</xdr:colOff>
      <xdr:row>20</xdr:row>
      <xdr:rowOff>69850</xdr:rowOff>
    </xdr:to>
    <xdr:sp macro="" textlink="">
      <xdr:nvSpPr>
        <xdr:cNvPr id="2" name="ZoneTexte 1"/>
        <xdr:cNvSpPr txBox="1"/>
      </xdr:nvSpPr>
      <xdr:spPr>
        <a:xfrm>
          <a:off x="3384550" y="1898650"/>
          <a:ext cx="4857750"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Je souhaiterais faire une formule qui calculerais le nombre des devis VELUX que j'ai effectué en fonction du type de travaux, ainsi que la nombre de devis accepté et refusé toujours en fonction de cette valeur.</a:t>
          </a:r>
          <a:br>
            <a:rPr lang="fr-FR"/>
          </a:br>
          <a:r>
            <a:rPr lang="fr-FR"/>
            <a:t>Les petits travaux correspondent aux différents travaux effectués</a:t>
          </a:r>
          <a:endParaRPr lang="fr-FR" sz="1100"/>
        </a:p>
      </xdr:txBody>
    </xdr:sp>
    <xdr:clientData/>
  </xdr:twoCellAnchor>
</xdr:wsDr>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Civil">
  <a:themeElements>
    <a:clrScheme name="Civil">
      <a:dk1>
        <a:sysClr val="windowText" lastClr="000000"/>
      </a:dk1>
      <a:lt1>
        <a:sysClr val="window" lastClr="FFFFFF"/>
      </a:lt1>
      <a:dk2>
        <a:srgbClr val="646B86"/>
      </a:dk2>
      <a:lt2>
        <a:srgbClr val="C5D1D7"/>
      </a:lt2>
      <a:accent1>
        <a:srgbClr val="D16349"/>
      </a:accent1>
      <a:accent2>
        <a:srgbClr val="CCB400"/>
      </a:accent2>
      <a:accent3>
        <a:srgbClr val="8CADAE"/>
      </a:accent3>
      <a:accent4>
        <a:srgbClr val="8C7B70"/>
      </a:accent4>
      <a:accent5>
        <a:srgbClr val="8FB08C"/>
      </a:accent5>
      <a:accent6>
        <a:srgbClr val="D19049"/>
      </a:accent6>
      <a:hlink>
        <a:srgbClr val="00A3D6"/>
      </a:hlink>
      <a:folHlink>
        <a:srgbClr val="694F07"/>
      </a:folHlink>
    </a:clrScheme>
    <a:fontScheme name="Austin">
      <a:majorFont>
        <a:latin typeface="Century Gothic"/>
        <a:ea typeface=""/>
        <a:cs typeface=""/>
        <a:font script="Jpan" typeface="ＭＳ ゴシック"/>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a:ea typeface=""/>
        <a:cs typeface=""/>
        <a:font script="Jpan" typeface="ＭＳ ゴシック"/>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Civil">
      <a:fillStyleLst>
        <a:solidFill>
          <a:schemeClr val="phClr"/>
        </a:solidFill>
        <a:solidFill>
          <a:schemeClr val="phClr">
            <a:tint val="45000"/>
          </a:schemeClr>
        </a:solidFill>
        <a:solidFill>
          <a:schemeClr val="phClr">
            <a:tint val="95000"/>
          </a:schemeClr>
        </a:solidFill>
      </a:fillStyleLst>
      <a:lnStyleLst>
        <a:ln w="9525" cap="flat" cmpd="sng" algn="ctr">
          <a:solidFill>
            <a:schemeClr val="phClr"/>
          </a:solidFill>
          <a:prstDash val="solid"/>
        </a:ln>
        <a:ln w="11429" cap="flat" cmpd="sng" algn="ctr">
          <a:solidFill>
            <a:schemeClr val="phClr"/>
          </a:solidFill>
          <a:prstDash val="sysDash"/>
        </a:ln>
        <a:ln w="20000" cap="flat" cmpd="sng" algn="ctr">
          <a:solidFill>
            <a:schemeClr val="phClr"/>
          </a:solidFill>
          <a:prstDash val="solid"/>
        </a:ln>
      </a:lnStyleLst>
      <a:effectStyleLst>
        <a:effectStyle>
          <a:effectLst>
            <a:outerShdw blurRad="50800" dist="25400" dir="5400000" rotWithShape="0">
              <a:srgbClr val="000000">
                <a:alpha val="35000"/>
              </a:srgbClr>
            </a:outerShdw>
          </a:effectLst>
        </a:effectStyle>
        <a:effectStyle>
          <a:effectLst>
            <a:outerShdw blurRad="50800" dist="25400" dir="5400000" rotWithShape="0">
              <a:srgbClr val="000000">
                <a:alpha val="45000"/>
              </a:srgbClr>
            </a:outerShdw>
          </a:effectLst>
          <a:scene3d>
            <a:camera prst="orthographicFront" fov="0">
              <a:rot lat="0" lon="0" rev="0"/>
            </a:camera>
            <a:lightRig rig="threePt" dir="t">
              <a:rot lat="0" lon="0" rev="0"/>
            </a:lightRig>
          </a:scene3d>
          <a:sp3d contourW="9525" prstMaterial="matte">
            <a:bevelT w="0" h="0"/>
            <a:contourClr>
              <a:schemeClr val="phClr">
                <a:shade val="70000"/>
                <a:satMod val="105000"/>
              </a:schemeClr>
            </a:contourClr>
          </a:sp3d>
        </a:effectStyle>
        <a:effectStyle>
          <a:effectLst>
            <a:outerShdw blurRad="50800" dist="25400" dir="5400000" rotWithShape="0">
              <a:srgbClr val="000000">
                <a:alpha val="45000"/>
              </a:srgbClr>
            </a:outerShdw>
          </a:effectLst>
          <a:scene3d>
            <a:camera prst="orthographicFront" fov="0">
              <a:rot lat="0" lon="0" rev="0"/>
            </a:camera>
            <a:lightRig rig="soft" dir="b">
              <a:rot lat="0" lon="0" rev="0"/>
            </a:lightRig>
          </a:scene3d>
          <a:sp3d prstMaterial="dkEdge">
            <a:bevelT w="63500" h="63500" prst="cross"/>
            <a:contourClr>
              <a:schemeClr val="phClr"/>
            </a:contourClr>
          </a:sp3d>
        </a:effectStyle>
      </a:effectStyleLst>
      <a:bgFillStyleLst>
        <a:solidFill>
          <a:schemeClr val="phClr"/>
        </a:solidFill>
        <a:blipFill>
          <a:blip xmlns:r="http://schemas.openxmlformats.org/officeDocument/2006/relationships" r:embed="rId1">
            <a:duotone>
              <a:schemeClr val="phClr">
                <a:shade val="70000"/>
                <a:satMod val="115000"/>
              </a:schemeClr>
              <a:schemeClr val="phClr">
                <a:tint val="85000"/>
              </a:schemeClr>
            </a:duotone>
          </a:blip>
          <a:tile tx="0" ty="0" sx="85000" sy="85000" flip="none" algn="tl"/>
        </a:blipFill>
        <a:blipFill>
          <a:blip xmlns:r="http://schemas.openxmlformats.org/officeDocument/2006/relationships" r:embed="rId2">
            <a:duotone>
              <a:schemeClr val="phClr">
                <a:shade val="65000"/>
                <a:satMod val="115000"/>
              </a:schemeClr>
              <a:schemeClr val="phClr">
                <a:tint val="85000"/>
              </a:schemeClr>
            </a:duotone>
          </a:blip>
          <a:tile tx="0" ty="0" sx="65000" sy="65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L20"/>
  <sheetViews>
    <sheetView workbookViewId="0">
      <selection activeCell="B19" sqref="B19"/>
    </sheetView>
  </sheetViews>
  <sheetFormatPr baseColWidth="10" defaultColWidth="11" defaultRowHeight="13.5"/>
  <cols>
    <col min="1" max="1" width="20.58203125" style="5" customWidth="1"/>
    <col min="2" max="2" width="27.58203125" style="26" customWidth="1"/>
    <col min="3" max="3" width="34.33203125" style="5" customWidth="1"/>
    <col min="4" max="4" width="27.58203125" style="5" customWidth="1"/>
    <col min="5" max="5" width="18.83203125" style="5" bestFit="1" customWidth="1"/>
    <col min="6" max="8" width="16.5" style="5" customWidth="1"/>
    <col min="9" max="9" width="12" style="5" bestFit="1" customWidth="1"/>
    <col min="10" max="10" width="17.08203125" style="5" bestFit="1" customWidth="1"/>
    <col min="11" max="11" width="16.58203125" style="5" bestFit="1" customWidth="1"/>
    <col min="12" max="12" width="53.75" style="5" bestFit="1" customWidth="1"/>
    <col min="13" max="13" width="27.58203125" style="5" customWidth="1"/>
    <col min="14" max="16384" width="11" style="5"/>
  </cols>
  <sheetData>
    <row r="1" spans="1:12">
      <c r="A1" s="38" t="s">
        <v>0</v>
      </c>
      <c r="B1" s="38"/>
      <c r="C1" s="38"/>
      <c r="D1" s="38"/>
      <c r="E1" s="38"/>
      <c r="F1" s="38"/>
      <c r="G1" s="38"/>
      <c r="H1" s="38"/>
      <c r="I1" s="38"/>
      <c r="J1" s="38"/>
      <c r="K1" s="38"/>
      <c r="L1" s="38"/>
    </row>
    <row r="2" spans="1:12" ht="14">
      <c r="A2" s="6" t="s">
        <v>1</v>
      </c>
      <c r="B2" s="1" t="s">
        <v>2</v>
      </c>
      <c r="C2" s="1" t="s">
        <v>3</v>
      </c>
      <c r="D2" s="1" t="s">
        <v>4</v>
      </c>
      <c r="E2" s="6" t="s">
        <v>10</v>
      </c>
      <c r="F2" s="1" t="s">
        <v>6</v>
      </c>
      <c r="G2" s="1" t="s">
        <v>13</v>
      </c>
      <c r="H2" s="1" t="s">
        <v>15</v>
      </c>
      <c r="I2" s="1" t="s">
        <v>7</v>
      </c>
      <c r="J2" s="6" t="s">
        <v>5</v>
      </c>
      <c r="K2" s="7" t="s">
        <v>8</v>
      </c>
      <c r="L2" s="8" t="s">
        <v>9</v>
      </c>
    </row>
    <row r="3" spans="1:12" s="11" customFormat="1">
      <c r="A3" s="29">
        <v>43543</v>
      </c>
      <c r="B3" s="9" t="s">
        <v>23</v>
      </c>
      <c r="C3" s="27"/>
      <c r="D3" s="2"/>
      <c r="E3" s="9" t="s">
        <v>11</v>
      </c>
      <c r="F3" s="10">
        <v>1573</v>
      </c>
      <c r="G3" s="10" t="s">
        <v>18</v>
      </c>
      <c r="H3" s="30">
        <v>43543</v>
      </c>
      <c r="I3" s="2" t="s">
        <v>19</v>
      </c>
      <c r="J3" s="2"/>
      <c r="K3" s="2"/>
      <c r="L3" s="2"/>
    </row>
    <row r="4" spans="1:12" s="11" customFormat="1">
      <c r="A4" s="12">
        <v>43549</v>
      </c>
      <c r="B4" s="13" t="s">
        <v>24</v>
      </c>
      <c r="C4" s="28"/>
      <c r="D4" s="3"/>
      <c r="E4" s="13" t="s">
        <v>11</v>
      </c>
      <c r="F4" s="16"/>
      <c r="G4" s="16"/>
      <c r="H4" s="16"/>
      <c r="I4" s="3"/>
      <c r="J4" s="17"/>
      <c r="K4" s="17"/>
      <c r="L4" s="17"/>
    </row>
    <row r="5" spans="1:12" s="18" customFormat="1">
      <c r="A5" s="12">
        <v>43558</v>
      </c>
      <c r="B5" s="13" t="s">
        <v>25</v>
      </c>
      <c r="C5" s="19"/>
      <c r="D5" s="3"/>
      <c r="E5" s="13" t="s">
        <v>11</v>
      </c>
      <c r="F5" s="16">
        <v>9931</v>
      </c>
      <c r="G5" s="14" t="s">
        <v>14</v>
      </c>
      <c r="H5" s="15">
        <v>43567</v>
      </c>
      <c r="I5" s="3" t="s">
        <v>20</v>
      </c>
      <c r="J5" s="17"/>
      <c r="K5" s="17"/>
      <c r="L5" s="17"/>
    </row>
    <row r="6" spans="1:12" s="18" customFormat="1">
      <c r="A6" s="12">
        <v>43558</v>
      </c>
      <c r="B6" s="13" t="s">
        <v>25</v>
      </c>
      <c r="C6" s="19"/>
      <c r="D6" s="3"/>
      <c r="E6" s="13" t="s">
        <v>16</v>
      </c>
      <c r="F6" s="16">
        <v>1440</v>
      </c>
      <c r="G6" s="14" t="s">
        <v>17</v>
      </c>
      <c r="H6" s="15">
        <v>43566</v>
      </c>
      <c r="I6" s="3" t="s">
        <v>20</v>
      </c>
      <c r="J6" s="17"/>
      <c r="K6" s="17"/>
      <c r="L6" s="17"/>
    </row>
    <row r="7" spans="1:12" s="18" customFormat="1">
      <c r="A7" s="12">
        <v>43574</v>
      </c>
      <c r="B7" s="13" t="s">
        <v>26</v>
      </c>
      <c r="C7" s="19"/>
      <c r="D7" s="3"/>
      <c r="E7" s="13" t="s">
        <v>11</v>
      </c>
      <c r="F7" s="16"/>
      <c r="G7" s="16"/>
      <c r="H7" s="16"/>
      <c r="I7" s="3"/>
      <c r="J7" s="17"/>
      <c r="K7" s="17"/>
      <c r="L7" s="17"/>
    </row>
    <row r="8" spans="1:12" s="18" customFormat="1">
      <c r="A8" s="12">
        <v>43574</v>
      </c>
      <c r="B8" s="13" t="s">
        <v>27</v>
      </c>
      <c r="C8" s="19"/>
      <c r="D8" s="3"/>
      <c r="E8" s="13" t="s">
        <v>11</v>
      </c>
      <c r="F8" s="16"/>
      <c r="G8" s="16"/>
      <c r="H8" s="16"/>
      <c r="I8" s="3"/>
      <c r="J8" s="17"/>
      <c r="K8" s="17"/>
      <c r="L8" s="17"/>
    </row>
    <row r="9" spans="1:12" s="18" customFormat="1">
      <c r="A9" s="12">
        <v>43578</v>
      </c>
      <c r="B9" s="13" t="s">
        <v>28</v>
      </c>
      <c r="C9" s="19"/>
      <c r="D9" s="3"/>
      <c r="E9" s="13" t="s">
        <v>11</v>
      </c>
      <c r="F9" s="16"/>
      <c r="G9" s="16"/>
      <c r="H9" s="16"/>
      <c r="I9" s="3"/>
      <c r="J9" s="17"/>
      <c r="K9" s="17"/>
      <c r="L9" s="17"/>
    </row>
    <row r="10" spans="1:12" s="18" customFormat="1">
      <c r="A10" s="12">
        <v>43588</v>
      </c>
      <c r="B10" s="13" t="s">
        <v>29</v>
      </c>
      <c r="C10" s="19"/>
      <c r="D10" s="3"/>
      <c r="E10" s="13" t="s">
        <v>11</v>
      </c>
      <c r="F10" s="16"/>
      <c r="G10" s="16"/>
      <c r="H10" s="16"/>
      <c r="I10" s="3"/>
      <c r="J10" s="17"/>
      <c r="K10" s="17"/>
      <c r="L10" s="17"/>
    </row>
    <row r="11" spans="1:12" s="18" customFormat="1">
      <c r="A11" s="12">
        <v>43588</v>
      </c>
      <c r="B11" s="13" t="s">
        <v>30</v>
      </c>
      <c r="C11" s="19"/>
      <c r="D11" s="3"/>
      <c r="E11" s="13" t="s">
        <v>11</v>
      </c>
      <c r="F11" s="16"/>
      <c r="G11" s="16"/>
      <c r="H11" s="16"/>
      <c r="I11" s="3"/>
      <c r="J11" s="17"/>
      <c r="K11" s="17"/>
      <c r="L11" s="17"/>
    </row>
    <row r="12" spans="1:12" s="18" customFormat="1">
      <c r="A12" s="12">
        <v>43594</v>
      </c>
      <c r="B12" s="13" t="s">
        <v>31</v>
      </c>
      <c r="C12" s="19"/>
      <c r="D12" s="3"/>
      <c r="E12" s="13" t="s">
        <v>11</v>
      </c>
      <c r="F12" s="16"/>
      <c r="G12" s="16"/>
      <c r="H12" s="16"/>
      <c r="I12" s="3"/>
      <c r="J12" s="17"/>
      <c r="K12" s="17"/>
      <c r="L12" s="17"/>
    </row>
    <row r="13" spans="1:12" s="18" customFormat="1">
      <c r="A13" s="12">
        <v>43598</v>
      </c>
      <c r="B13" s="13" t="s">
        <v>32</v>
      </c>
      <c r="C13" s="19"/>
      <c r="D13" s="3"/>
      <c r="E13" s="13" t="s">
        <v>11</v>
      </c>
      <c r="F13" s="16"/>
      <c r="G13" s="16"/>
      <c r="H13" s="16"/>
      <c r="I13" s="3"/>
      <c r="J13" s="17"/>
      <c r="K13" s="17"/>
      <c r="L13" s="17"/>
    </row>
    <row r="14" spans="1:12" s="18" customFormat="1">
      <c r="A14" s="12">
        <v>43599</v>
      </c>
      <c r="B14" s="13" t="s">
        <v>33</v>
      </c>
      <c r="C14" s="19"/>
      <c r="D14" s="3"/>
      <c r="E14" s="13" t="s">
        <v>11</v>
      </c>
      <c r="F14" s="16"/>
      <c r="G14" s="16"/>
      <c r="H14" s="16"/>
      <c r="I14" s="3"/>
      <c r="J14" s="17"/>
      <c r="K14" s="17"/>
      <c r="L14" s="17"/>
    </row>
    <row r="15" spans="1:12" s="18" customFormat="1">
      <c r="A15" s="12">
        <v>43599</v>
      </c>
      <c r="B15" s="13" t="s">
        <v>34</v>
      </c>
      <c r="C15" s="19"/>
      <c r="D15" s="3"/>
      <c r="E15" s="13" t="s">
        <v>11</v>
      </c>
      <c r="F15" s="16"/>
      <c r="G15" s="16"/>
      <c r="H15" s="16"/>
      <c r="I15" s="3"/>
      <c r="J15" s="17"/>
      <c r="K15" s="17"/>
      <c r="L15" s="17"/>
    </row>
    <row r="16" spans="1:12" s="18" customFormat="1">
      <c r="A16" s="20">
        <v>43601</v>
      </c>
      <c r="B16" s="21" t="s">
        <v>35</v>
      </c>
      <c r="C16" s="22"/>
      <c r="D16" s="4"/>
      <c r="E16" s="21" t="s">
        <v>11</v>
      </c>
      <c r="F16" s="23"/>
      <c r="G16" s="23"/>
      <c r="H16" s="23"/>
      <c r="I16" s="4"/>
      <c r="J16" s="24"/>
      <c r="K16" s="24"/>
      <c r="L16" s="24"/>
    </row>
    <row r="17" spans="1:12" s="18" customFormat="1">
      <c r="A17" s="3"/>
      <c r="B17" s="13" t="s">
        <v>2</v>
      </c>
      <c r="C17" s="28"/>
      <c r="D17" s="3"/>
      <c r="E17" s="13" t="s">
        <v>11</v>
      </c>
      <c r="F17" s="14"/>
      <c r="G17" s="14"/>
      <c r="H17" s="14"/>
      <c r="I17" s="3"/>
      <c r="J17" s="3"/>
      <c r="K17" s="3"/>
      <c r="L17" s="3" t="s">
        <v>12</v>
      </c>
    </row>
    <row r="18" spans="1:12" s="18" customFormat="1">
      <c r="A18" s="31">
        <v>43587</v>
      </c>
      <c r="B18" s="32" t="s">
        <v>36</v>
      </c>
      <c r="C18" s="33"/>
      <c r="D18" s="34"/>
      <c r="E18" s="32" t="s">
        <v>22</v>
      </c>
      <c r="F18" s="35">
        <v>1499.1</v>
      </c>
      <c r="G18" s="36" t="s">
        <v>21</v>
      </c>
      <c r="H18" s="37">
        <v>43126</v>
      </c>
      <c r="I18" s="36" t="s">
        <v>20</v>
      </c>
      <c r="J18" s="34"/>
      <c r="K18" s="31">
        <v>43607</v>
      </c>
      <c r="L18" s="34"/>
    </row>
    <row r="19" spans="1:12" s="18" customFormat="1">
      <c r="B19" s="25"/>
    </row>
    <row r="20" spans="1:12" s="18" customFormat="1">
      <c r="B20" s="25"/>
    </row>
  </sheetData>
  <autoFilter ref="A2:L17">
    <sortState ref="A3:L17">
      <sortCondition ref="A2:A17"/>
    </sortState>
  </autoFilter>
  <mergeCells count="1">
    <mergeCell ref="A1:L1"/>
  </mergeCells>
  <conditionalFormatting sqref="A18">
    <cfRule type="expression" dxfId="7" priority="5">
      <formula>$I18="oui"</formula>
    </cfRule>
    <cfRule type="expression" dxfId="6" priority="6">
      <formula>$I18="non"</formula>
    </cfRule>
  </conditionalFormatting>
  <conditionalFormatting sqref="F18">
    <cfRule type="expression" dxfId="5" priority="3">
      <formula>$I18="oui"</formula>
    </cfRule>
    <cfRule type="expression" dxfId="4" priority="4">
      <formula>$I18="non"</formula>
    </cfRule>
  </conditionalFormatting>
  <conditionalFormatting sqref="H18">
    <cfRule type="expression" dxfId="3" priority="1">
      <formula>$I18="oui"</formula>
    </cfRule>
    <cfRule type="expression" dxfId="2" priority="2">
      <formula>$I18="non"</formula>
    </cfRule>
  </conditionalFormatting>
  <conditionalFormatting sqref="A2:L90">
    <cfRule type="expression" dxfId="1" priority="7">
      <formula>$I2="oui"</formula>
    </cfRule>
    <cfRule type="expression" dxfId="0" priority="11">
      <formula>$I2="non"</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3"/>
  <sheetViews>
    <sheetView tabSelected="1" workbookViewId="0">
      <selection activeCell="B14" sqref="B14"/>
    </sheetView>
  </sheetViews>
  <sheetFormatPr baseColWidth="10" defaultRowHeight="13.5"/>
  <cols>
    <col min="1" max="1" width="15.5" bestFit="1" customWidth="1"/>
    <col min="2" max="2" width="23.08203125" bestFit="1" customWidth="1"/>
    <col min="3" max="3" width="23" bestFit="1" customWidth="1"/>
    <col min="4" max="4" width="25.5" bestFit="1" customWidth="1"/>
    <col min="5" max="5" width="31.08203125" customWidth="1"/>
  </cols>
  <sheetData>
    <row r="1" spans="1:5">
      <c r="A1" t="s">
        <v>37</v>
      </c>
      <c r="B1" t="s">
        <v>38</v>
      </c>
      <c r="C1" t="s">
        <v>39</v>
      </c>
      <c r="D1" t="s">
        <v>40</v>
      </c>
      <c r="E1" t="s">
        <v>41</v>
      </c>
    </row>
    <row r="2" spans="1:5">
      <c r="A2" s="39" t="s">
        <v>11</v>
      </c>
      <c r="B2" s="39">
        <f>SUMPRODUCT(--(travaux=$A$2)*(devis&gt;0))</f>
        <v>2</v>
      </c>
      <c r="C2" s="39">
        <f>SUMPRODUCT(--(travaux=$A$2)*(devis&gt;0)*(commande="non"))</f>
        <v>1</v>
      </c>
      <c r="D2" s="39">
        <f>SUMPRODUCT(--(travaux=$A$2)*(devis&gt;0)*(commande="oui"))</f>
        <v>1</v>
      </c>
      <c r="E2" s="39">
        <f>SUMPRODUCT((travaux=$A$2)*(devis&gt;0)*(commande="oui")*(devis))</f>
        <v>9931</v>
      </c>
    </row>
    <row r="3" spans="1:5">
      <c r="A3" s="39" t="s">
        <v>42</v>
      </c>
      <c r="B3" s="39">
        <f>SUMPRODUCT(--(travaux&lt;&gt;A$2)*(devis&gt;0))</f>
        <v>2</v>
      </c>
      <c r="C3" s="39">
        <f>SUMPRODUCT(--(travaux&lt;&gt;$A$2)*(devis&gt;0)*(commande="non"))</f>
        <v>0</v>
      </c>
      <c r="D3" s="39">
        <f>SUMPRODUCT(--(travaux&lt;&gt;$A$2)*(devis&gt;0)*(commande="oui"))</f>
        <v>2</v>
      </c>
      <c r="E3" s="39">
        <f>SUMPRODUCT((travaux&lt;&gt;$A$2)*(devis&gt;0)*(commande="oui")*(devis))</f>
        <v>2939.1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2019</vt:lpstr>
      <vt:lpstr>RESULTAT</vt:lpstr>
      <vt:lpstr>commande</vt:lpstr>
      <vt:lpstr>devis</vt:lpstr>
      <vt:lpstr>travaux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Christelle</dc:creator>
  <cp:lastModifiedBy>tulipe</cp:lastModifiedBy>
  <dcterms:created xsi:type="dcterms:W3CDTF">2019-05-21T13:25:04Z</dcterms:created>
  <dcterms:modified xsi:type="dcterms:W3CDTF">2019-05-23T08:08:43Z</dcterms:modified>
</cp:coreProperties>
</file>