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sellam\Desktop\"/>
    </mc:Choice>
  </mc:AlternateContent>
  <xr:revisionPtr revIDLastSave="0" documentId="13_ncr:1_{B729D37F-2C6A-4305-BB09-CCF882C8E65E}" xr6:coauthVersionLast="47" xr6:coauthVersionMax="47" xr10:uidLastSave="{00000000-0000-0000-0000-000000000000}"/>
  <bookViews>
    <workbookView xWindow="-120" yWindow="-120" windowWidth="29040" windowHeight="15840" activeTab="1" xr2:uid="{9748C1DC-2CED-44ED-938B-BE79D4EB72D1}"/>
  </bookViews>
  <sheets>
    <sheet name="Calendrier" sheetId="8" r:id="rId1"/>
    <sheet name="tdb1" sheetId="10" r:id="rId2"/>
    <sheet name="Jours fériés Fra" sheetId="7" r:id="rId3"/>
    <sheet name="BDD" sheetId="3" state="hidden" r:id="rId4"/>
  </sheets>
  <definedNames>
    <definedName name="ANNEE">Calendrier!$B$3</definedName>
    <definedName name="Département">Tableau11[[#All],[Département]]</definedName>
    <definedName name="DEVELLOPEUR">BDD!$L$4:$L$5</definedName>
    <definedName name="DonnéesExternes_1" localSheetId="2" hidden="1">'Jours fériés Fra'!$A$1:$B$286</definedName>
    <definedName name="GLPI">Tableau5[GLPI]</definedName>
    <definedName name="MARKETING">Tableau6[MARKETING]</definedName>
    <definedName name="PF">Tableau1[PF]</definedName>
    <definedName name="PROSPECTION">Tableau9[PROSPECTION]</definedName>
    <definedName name="VATECH">Tableau4[VATECH]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30" i="8" l="1"/>
  <c r="T32" i="8" s="1"/>
  <c r="U32" i="8" s="1"/>
  <c r="V32" i="8" s="1"/>
  <c r="W32" i="8" s="1"/>
  <c r="X32" i="8" s="1"/>
  <c r="Y32" i="8" s="1"/>
  <c r="Z32" i="8" s="1"/>
  <c r="T33" i="8" s="1"/>
  <c r="U33" i="8" s="1"/>
  <c r="V33" i="8" s="1"/>
  <c r="W33" i="8" s="1"/>
  <c r="X33" i="8" s="1"/>
  <c r="Y33" i="8" s="1"/>
  <c r="Z33" i="8" s="1"/>
  <c r="T34" i="8" s="1"/>
  <c r="U34" i="8" s="1"/>
  <c r="V34" i="8" s="1"/>
  <c r="W34" i="8" s="1"/>
  <c r="X34" i="8" s="1"/>
  <c r="Y34" i="8" s="1"/>
  <c r="Z34" i="8" s="1"/>
  <c r="T35" i="8" s="1"/>
  <c r="U35" i="8" s="1"/>
  <c r="V35" i="8" s="1"/>
  <c r="W35" i="8" s="1"/>
  <c r="X35" i="8" s="1"/>
  <c r="Y35" i="8" s="1"/>
  <c r="Z35" i="8" s="1"/>
  <c r="T36" i="8" s="1"/>
  <c r="U36" i="8" s="1"/>
  <c r="V36" i="8" s="1"/>
  <c r="W36" i="8" s="1"/>
  <c r="X36" i="8" s="1"/>
  <c r="Y36" i="8" s="1"/>
  <c r="Z36" i="8" s="1"/>
  <c r="T37" i="8" s="1"/>
  <c r="U37" i="8" s="1"/>
  <c r="V37" i="8" s="1"/>
  <c r="W37" i="8" s="1"/>
  <c r="X37" i="8" s="1"/>
  <c r="Y37" i="8" s="1"/>
  <c r="Z37" i="8" s="1"/>
  <c r="L30" i="8"/>
  <c r="L32" i="8" s="1"/>
  <c r="M32" i="8" s="1"/>
  <c r="N32" i="8" s="1"/>
  <c r="O32" i="8" s="1"/>
  <c r="P32" i="8" s="1"/>
  <c r="Q32" i="8" s="1"/>
  <c r="R32" i="8" s="1"/>
  <c r="L33" i="8" s="1"/>
  <c r="M33" i="8" s="1"/>
  <c r="N33" i="8" s="1"/>
  <c r="O33" i="8" s="1"/>
  <c r="P33" i="8" s="1"/>
  <c r="Q33" i="8" s="1"/>
  <c r="R33" i="8" s="1"/>
  <c r="L34" i="8" s="1"/>
  <c r="M34" i="8" s="1"/>
  <c r="N34" i="8" s="1"/>
  <c r="O34" i="8" s="1"/>
  <c r="P34" i="8" s="1"/>
  <c r="Q34" i="8" s="1"/>
  <c r="R34" i="8" s="1"/>
  <c r="L35" i="8" s="1"/>
  <c r="M35" i="8" s="1"/>
  <c r="N35" i="8" s="1"/>
  <c r="O35" i="8" s="1"/>
  <c r="P35" i="8" s="1"/>
  <c r="Q35" i="8" s="1"/>
  <c r="R35" i="8" s="1"/>
  <c r="L36" i="8" s="1"/>
  <c r="M36" i="8" s="1"/>
  <c r="N36" i="8" s="1"/>
  <c r="O36" i="8" s="1"/>
  <c r="P36" i="8" s="1"/>
  <c r="Q36" i="8" s="1"/>
  <c r="R36" i="8" s="1"/>
  <c r="L37" i="8" s="1"/>
  <c r="M37" i="8" s="1"/>
  <c r="N37" i="8" s="1"/>
  <c r="O37" i="8" s="1"/>
  <c r="P37" i="8" s="1"/>
  <c r="Q37" i="8" s="1"/>
  <c r="R37" i="8" s="1"/>
  <c r="D30" i="8"/>
  <c r="D32" i="8" s="1"/>
  <c r="E32" i="8" s="1"/>
  <c r="F32" i="8" s="1"/>
  <c r="G32" i="8" s="1"/>
  <c r="H32" i="8" s="1"/>
  <c r="I32" i="8" s="1"/>
  <c r="J32" i="8" s="1"/>
  <c r="D33" i="8" s="1"/>
  <c r="E33" i="8" s="1"/>
  <c r="F33" i="8" s="1"/>
  <c r="G33" i="8" s="1"/>
  <c r="H33" i="8" s="1"/>
  <c r="I33" i="8" s="1"/>
  <c r="J33" i="8" s="1"/>
  <c r="D34" i="8" s="1"/>
  <c r="E34" i="8" s="1"/>
  <c r="F34" i="8" s="1"/>
  <c r="G34" i="8" s="1"/>
  <c r="H34" i="8" s="1"/>
  <c r="I34" i="8" s="1"/>
  <c r="J34" i="8" s="1"/>
  <c r="D35" i="8" s="1"/>
  <c r="E35" i="8" s="1"/>
  <c r="F35" i="8" s="1"/>
  <c r="G35" i="8" s="1"/>
  <c r="H35" i="8" s="1"/>
  <c r="I35" i="8" s="1"/>
  <c r="J35" i="8" s="1"/>
  <c r="D36" i="8" s="1"/>
  <c r="E36" i="8" s="1"/>
  <c r="F36" i="8" s="1"/>
  <c r="G36" i="8" s="1"/>
  <c r="H36" i="8" s="1"/>
  <c r="I36" i="8" s="1"/>
  <c r="J36" i="8" s="1"/>
  <c r="D37" i="8" s="1"/>
  <c r="E37" i="8" s="1"/>
  <c r="F37" i="8" s="1"/>
  <c r="G37" i="8" s="1"/>
  <c r="H37" i="8" s="1"/>
  <c r="I37" i="8" s="1"/>
  <c r="J37" i="8" s="1"/>
  <c r="AC25" i="8"/>
  <c r="AC24" i="8"/>
  <c r="AC23" i="8"/>
  <c r="T23" i="8"/>
  <c r="U23" i="8" s="1"/>
  <c r="V23" i="8" s="1"/>
  <c r="W23" i="8" s="1"/>
  <c r="X23" i="8" s="1"/>
  <c r="Y23" i="8" s="1"/>
  <c r="Z23" i="8" s="1"/>
  <c r="T24" i="8" s="1"/>
  <c r="U24" i="8" s="1"/>
  <c r="V24" i="8" s="1"/>
  <c r="W24" i="8" s="1"/>
  <c r="X24" i="8" s="1"/>
  <c r="Y24" i="8" s="1"/>
  <c r="Z24" i="8" s="1"/>
  <c r="T25" i="8" s="1"/>
  <c r="U25" i="8" s="1"/>
  <c r="V25" i="8" s="1"/>
  <c r="W25" i="8" s="1"/>
  <c r="X25" i="8" s="1"/>
  <c r="Y25" i="8" s="1"/>
  <c r="Z25" i="8" s="1"/>
  <c r="AC22" i="8"/>
  <c r="T21" i="8"/>
  <c r="L21" i="8"/>
  <c r="L23" i="8" s="1"/>
  <c r="M23" i="8" s="1"/>
  <c r="N23" i="8" s="1"/>
  <c r="O23" i="8" s="1"/>
  <c r="P23" i="8" s="1"/>
  <c r="Q23" i="8" s="1"/>
  <c r="R23" i="8" s="1"/>
  <c r="L24" i="8" s="1"/>
  <c r="M24" i="8" s="1"/>
  <c r="N24" i="8" s="1"/>
  <c r="O24" i="8" s="1"/>
  <c r="P24" i="8" s="1"/>
  <c r="Q24" i="8" s="1"/>
  <c r="R24" i="8" s="1"/>
  <c r="L25" i="8" s="1"/>
  <c r="M25" i="8" s="1"/>
  <c r="N25" i="8" s="1"/>
  <c r="O25" i="8" s="1"/>
  <c r="P25" i="8" s="1"/>
  <c r="Q25" i="8" s="1"/>
  <c r="R25" i="8" s="1"/>
  <c r="L26" i="8" s="1"/>
  <c r="M26" i="8" s="1"/>
  <c r="N26" i="8" s="1"/>
  <c r="O26" i="8" s="1"/>
  <c r="P26" i="8" s="1"/>
  <c r="Q26" i="8" s="1"/>
  <c r="R26" i="8" s="1"/>
  <c r="L27" i="8" s="1"/>
  <c r="M27" i="8" s="1"/>
  <c r="N27" i="8" s="1"/>
  <c r="O27" i="8" s="1"/>
  <c r="P27" i="8" s="1"/>
  <c r="Q27" i="8" s="1"/>
  <c r="R27" i="8" s="1"/>
  <c r="L28" i="8" s="1"/>
  <c r="M28" i="8" s="1"/>
  <c r="N28" i="8" s="1"/>
  <c r="O28" i="8" s="1"/>
  <c r="P28" i="8" s="1"/>
  <c r="Q28" i="8" s="1"/>
  <c r="R28" i="8" s="1"/>
  <c r="D21" i="8"/>
  <c r="D23" i="8" s="1"/>
  <c r="E23" i="8" s="1"/>
  <c r="F23" i="8" s="1"/>
  <c r="G23" i="8" s="1"/>
  <c r="H23" i="8" s="1"/>
  <c r="I23" i="8" s="1"/>
  <c r="J23" i="8" s="1"/>
  <c r="D24" i="8" s="1"/>
  <c r="E24" i="8" s="1"/>
  <c r="F24" i="8" s="1"/>
  <c r="G24" i="8" s="1"/>
  <c r="H24" i="8" s="1"/>
  <c r="I24" i="8" s="1"/>
  <c r="J24" i="8" s="1"/>
  <c r="D25" i="8" s="1"/>
  <c r="E25" i="8" s="1"/>
  <c r="F25" i="8" s="1"/>
  <c r="G25" i="8" s="1"/>
  <c r="H25" i="8" s="1"/>
  <c r="I25" i="8" s="1"/>
  <c r="J25" i="8" s="1"/>
  <c r="D26" i="8" s="1"/>
  <c r="E26" i="8" s="1"/>
  <c r="F26" i="8" s="1"/>
  <c r="G26" i="8" s="1"/>
  <c r="H26" i="8" s="1"/>
  <c r="I26" i="8" s="1"/>
  <c r="J26" i="8" s="1"/>
  <c r="D27" i="8" s="1"/>
  <c r="E27" i="8" s="1"/>
  <c r="F27" i="8" s="1"/>
  <c r="G27" i="8" s="1"/>
  <c r="H27" i="8" s="1"/>
  <c r="I27" i="8" s="1"/>
  <c r="J27" i="8" s="1"/>
  <c r="D28" i="8" s="1"/>
  <c r="E28" i="8" s="1"/>
  <c r="F28" i="8" s="1"/>
  <c r="G28" i="8" s="1"/>
  <c r="H28" i="8" s="1"/>
  <c r="I28" i="8" s="1"/>
  <c r="J28" i="8" s="1"/>
  <c r="AC20" i="8"/>
  <c r="AC19" i="8"/>
  <c r="AC18" i="8"/>
  <c r="AC17" i="8"/>
  <c r="AC16" i="8"/>
  <c r="AC15" i="8"/>
  <c r="AC14" i="8"/>
  <c r="AC13" i="8"/>
  <c r="AC12" i="8"/>
  <c r="T12" i="8"/>
  <c r="T14" i="8" s="1"/>
  <c r="U14" i="8" s="1"/>
  <c r="V14" i="8" s="1"/>
  <c r="W14" i="8" s="1"/>
  <c r="X14" i="8" s="1"/>
  <c r="Y14" i="8" s="1"/>
  <c r="Z14" i="8" s="1"/>
  <c r="T15" i="8" s="1"/>
  <c r="U15" i="8" s="1"/>
  <c r="V15" i="8" s="1"/>
  <c r="W15" i="8" s="1"/>
  <c r="X15" i="8" s="1"/>
  <c r="Y15" i="8" s="1"/>
  <c r="Z15" i="8" s="1"/>
  <c r="T16" i="8" s="1"/>
  <c r="U16" i="8" s="1"/>
  <c r="V16" i="8" s="1"/>
  <c r="W16" i="8" s="1"/>
  <c r="X16" i="8" s="1"/>
  <c r="Y16" i="8" s="1"/>
  <c r="Z16" i="8" s="1"/>
  <c r="T17" i="8" s="1"/>
  <c r="U17" i="8" s="1"/>
  <c r="V17" i="8" s="1"/>
  <c r="W17" i="8" s="1"/>
  <c r="X17" i="8" s="1"/>
  <c r="Y17" i="8" s="1"/>
  <c r="Z17" i="8" s="1"/>
  <c r="T18" i="8" s="1"/>
  <c r="U18" i="8" s="1"/>
  <c r="V18" i="8" s="1"/>
  <c r="W18" i="8" s="1"/>
  <c r="X18" i="8" s="1"/>
  <c r="Y18" i="8" s="1"/>
  <c r="Z18" i="8" s="1"/>
  <c r="T19" i="8" s="1"/>
  <c r="U19" i="8" s="1"/>
  <c r="V19" i="8" s="1"/>
  <c r="W19" i="8" s="1"/>
  <c r="X19" i="8" s="1"/>
  <c r="Y19" i="8" s="1"/>
  <c r="Z19" i="8" s="1"/>
  <c r="L12" i="8"/>
  <c r="L14" i="8" s="1"/>
  <c r="M14" i="8" s="1"/>
  <c r="N14" i="8" s="1"/>
  <c r="O14" i="8" s="1"/>
  <c r="P14" i="8" s="1"/>
  <c r="Q14" i="8" s="1"/>
  <c r="R14" i="8" s="1"/>
  <c r="L15" i="8" s="1"/>
  <c r="M15" i="8" s="1"/>
  <c r="N15" i="8" s="1"/>
  <c r="O15" i="8" s="1"/>
  <c r="P15" i="8" s="1"/>
  <c r="Q15" i="8" s="1"/>
  <c r="R15" i="8" s="1"/>
  <c r="L16" i="8" s="1"/>
  <c r="M16" i="8" s="1"/>
  <c r="N16" i="8" s="1"/>
  <c r="O16" i="8" s="1"/>
  <c r="P16" i="8" s="1"/>
  <c r="Q16" i="8" s="1"/>
  <c r="R16" i="8" s="1"/>
  <c r="L17" i="8" s="1"/>
  <c r="M17" i="8" s="1"/>
  <c r="N17" i="8" s="1"/>
  <c r="O17" i="8" s="1"/>
  <c r="P17" i="8" s="1"/>
  <c r="Q17" i="8" s="1"/>
  <c r="R17" i="8" s="1"/>
  <c r="L18" i="8" s="1"/>
  <c r="M18" i="8" s="1"/>
  <c r="N18" i="8" s="1"/>
  <c r="O18" i="8" s="1"/>
  <c r="P18" i="8" s="1"/>
  <c r="Q18" i="8" s="1"/>
  <c r="R18" i="8" s="1"/>
  <c r="L19" i="8" s="1"/>
  <c r="M19" i="8" s="1"/>
  <c r="N19" i="8" s="1"/>
  <c r="O19" i="8" s="1"/>
  <c r="P19" i="8" s="1"/>
  <c r="Q19" i="8" s="1"/>
  <c r="R19" i="8" s="1"/>
  <c r="D12" i="8"/>
  <c r="D14" i="8" s="1"/>
  <c r="E14" i="8" s="1"/>
  <c r="F14" i="8" s="1"/>
  <c r="G14" i="8" s="1"/>
  <c r="H14" i="8" s="1"/>
  <c r="I14" i="8" s="1"/>
  <c r="J14" i="8" s="1"/>
  <c r="D15" i="8" s="1"/>
  <c r="E15" i="8" s="1"/>
  <c r="F15" i="8" s="1"/>
  <c r="G15" i="8" s="1"/>
  <c r="H15" i="8" s="1"/>
  <c r="I15" i="8" s="1"/>
  <c r="J15" i="8" s="1"/>
  <c r="D16" i="8" s="1"/>
  <c r="E16" i="8" s="1"/>
  <c r="F16" i="8" s="1"/>
  <c r="G16" i="8" s="1"/>
  <c r="H16" i="8" s="1"/>
  <c r="I16" i="8" s="1"/>
  <c r="J16" i="8" s="1"/>
  <c r="D17" i="8" s="1"/>
  <c r="E17" i="8" s="1"/>
  <c r="F17" i="8" s="1"/>
  <c r="G17" i="8" s="1"/>
  <c r="H17" i="8" s="1"/>
  <c r="I17" i="8" s="1"/>
  <c r="J17" i="8" s="1"/>
  <c r="D18" i="8" s="1"/>
  <c r="E18" i="8" s="1"/>
  <c r="F18" i="8" s="1"/>
  <c r="G18" i="8" s="1"/>
  <c r="H18" i="8" s="1"/>
  <c r="I18" i="8" s="1"/>
  <c r="J18" i="8" s="1"/>
  <c r="D19" i="8" s="1"/>
  <c r="E19" i="8" s="1"/>
  <c r="F19" i="8" s="1"/>
  <c r="G19" i="8" s="1"/>
  <c r="H19" i="8" s="1"/>
  <c r="I19" i="8" s="1"/>
  <c r="J19" i="8" s="1"/>
  <c r="AC11" i="8"/>
  <c r="AC10" i="8"/>
  <c r="AC9" i="8"/>
  <c r="AC8" i="8"/>
  <c r="AC7" i="8"/>
  <c r="AC6" i="8"/>
  <c r="AC5" i="8"/>
  <c r="AC4" i="8"/>
  <c r="T3" i="8"/>
  <c r="T5" i="8" s="1"/>
  <c r="U5" i="8" s="1"/>
  <c r="V5" i="8" s="1"/>
  <c r="W5" i="8" s="1"/>
  <c r="X5" i="8" s="1"/>
  <c r="Y5" i="8" s="1"/>
  <c r="Z5" i="8" s="1"/>
  <c r="T6" i="8" s="1"/>
  <c r="U6" i="8" s="1"/>
  <c r="V6" i="8" s="1"/>
  <c r="W6" i="8" s="1"/>
  <c r="X6" i="8" s="1"/>
  <c r="Y6" i="8" s="1"/>
  <c r="Z6" i="8" s="1"/>
  <c r="T7" i="8" s="1"/>
  <c r="U7" i="8" s="1"/>
  <c r="V7" i="8" s="1"/>
  <c r="W7" i="8" s="1"/>
  <c r="X7" i="8" s="1"/>
  <c r="Y7" i="8" s="1"/>
  <c r="Z7" i="8" s="1"/>
  <c r="T8" i="8" s="1"/>
  <c r="U8" i="8" s="1"/>
  <c r="V8" i="8" s="1"/>
  <c r="W8" i="8" s="1"/>
  <c r="X8" i="8" s="1"/>
  <c r="Y8" i="8" s="1"/>
  <c r="Z8" i="8" s="1"/>
  <c r="T9" i="8" s="1"/>
  <c r="U9" i="8" s="1"/>
  <c r="V9" i="8" s="1"/>
  <c r="W9" i="8" s="1"/>
  <c r="X9" i="8" s="1"/>
  <c r="Y9" i="8" s="1"/>
  <c r="Z9" i="8" s="1"/>
  <c r="T10" i="8" s="1"/>
  <c r="U10" i="8" s="1"/>
  <c r="V10" i="8" s="1"/>
  <c r="W10" i="8" s="1"/>
  <c r="X10" i="8" s="1"/>
  <c r="Y10" i="8" s="1"/>
  <c r="Z10" i="8" s="1"/>
  <c r="L3" i="8"/>
  <c r="L5" i="8" s="1"/>
  <c r="M5" i="8" s="1"/>
  <c r="N5" i="8" s="1"/>
  <c r="O5" i="8" s="1"/>
  <c r="P5" i="8" s="1"/>
  <c r="Q5" i="8" s="1"/>
  <c r="R5" i="8" s="1"/>
  <c r="L6" i="8" s="1"/>
  <c r="M6" i="8" s="1"/>
  <c r="N6" i="8" s="1"/>
  <c r="O6" i="8" s="1"/>
  <c r="P6" i="8" s="1"/>
  <c r="Q6" i="8" s="1"/>
  <c r="R6" i="8" s="1"/>
  <c r="L7" i="8" s="1"/>
  <c r="M7" i="8" s="1"/>
  <c r="N7" i="8" s="1"/>
  <c r="O7" i="8" s="1"/>
  <c r="P7" i="8" s="1"/>
  <c r="Q7" i="8" s="1"/>
  <c r="R7" i="8" s="1"/>
  <c r="L8" i="8" s="1"/>
  <c r="M8" i="8" s="1"/>
  <c r="N8" i="8" s="1"/>
  <c r="O8" i="8" s="1"/>
  <c r="P8" i="8" s="1"/>
  <c r="Q8" i="8" s="1"/>
  <c r="R8" i="8" s="1"/>
  <c r="L9" i="8" s="1"/>
  <c r="M9" i="8" s="1"/>
  <c r="N9" i="8" s="1"/>
  <c r="O9" i="8" s="1"/>
  <c r="P9" i="8" s="1"/>
  <c r="Q9" i="8" s="1"/>
  <c r="R9" i="8" s="1"/>
  <c r="L10" i="8" s="1"/>
  <c r="M10" i="8" s="1"/>
  <c r="N10" i="8" s="1"/>
  <c r="O10" i="8" s="1"/>
  <c r="P10" i="8" s="1"/>
  <c r="Q10" i="8" s="1"/>
  <c r="R10" i="8" s="1"/>
  <c r="D3" i="8"/>
  <c r="D5" i="8" s="1"/>
  <c r="E5" i="8" s="1"/>
  <c r="F5" i="8" s="1"/>
  <c r="G5" i="8" s="1"/>
  <c r="H5" i="8" s="1"/>
  <c r="I5" i="8" s="1"/>
  <c r="J5" i="8" s="1"/>
  <c r="D6" i="8" s="1"/>
  <c r="E6" i="8" s="1"/>
  <c r="F6" i="8" s="1"/>
  <c r="G6" i="8" s="1"/>
  <c r="H6" i="8" s="1"/>
  <c r="I6" i="8" s="1"/>
  <c r="J6" i="8" s="1"/>
  <c r="D7" i="8" s="1"/>
  <c r="E7" i="8" s="1"/>
  <c r="F7" i="8" s="1"/>
  <c r="G7" i="8" s="1"/>
  <c r="H7" i="8" s="1"/>
  <c r="I7" i="8" s="1"/>
  <c r="J7" i="8" s="1"/>
  <c r="D8" i="8" s="1"/>
  <c r="E8" i="8" s="1"/>
  <c r="F8" i="8" s="1"/>
  <c r="G8" i="8" s="1"/>
  <c r="H8" i="8" s="1"/>
  <c r="I8" i="8" s="1"/>
  <c r="J8" i="8" s="1"/>
  <c r="D9" i="8" s="1"/>
  <c r="E9" i="8" s="1"/>
  <c r="F9" i="8" s="1"/>
  <c r="G9" i="8" s="1"/>
  <c r="H9" i="8" s="1"/>
  <c r="I9" i="8" s="1"/>
  <c r="J9" i="8" s="1"/>
  <c r="D10" i="8" s="1"/>
  <c r="E10" i="8" s="1"/>
  <c r="F10" i="8" s="1"/>
  <c r="G10" i="8" s="1"/>
  <c r="H10" i="8" s="1"/>
  <c r="I10" i="8" s="1"/>
  <c r="J10" i="8" s="1"/>
  <c r="T26" i="8" l="1"/>
  <c r="U26" i="8" s="1"/>
  <c r="V26" i="8" s="1"/>
  <c r="W26" i="8" s="1"/>
  <c r="X26" i="8" s="1"/>
  <c r="Y26" i="8" s="1"/>
  <c r="Z26" i="8" s="1"/>
  <c r="T27" i="8" s="1"/>
  <c r="U27" i="8" s="1"/>
  <c r="V27" i="8" s="1"/>
  <c r="W27" i="8" s="1"/>
  <c r="X27" i="8" s="1"/>
  <c r="Y27" i="8" s="1"/>
  <c r="Z27" i="8" s="1"/>
  <c r="T28" i="8" s="1"/>
  <c r="U28" i="8" s="1"/>
  <c r="V28" i="8" s="1"/>
  <c r="W28" i="8" s="1"/>
  <c r="X28" i="8" s="1"/>
  <c r="Y28" i="8" s="1"/>
  <c r="Z28" i="8" s="1"/>
  <c r="AC21" i="8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Abdennacer BEN BOUBAKAR</author>
  </authors>
  <commentList>
    <comment ref="D37" authorId="0" shapeId="0" xr:uid="{429DACD5-F259-40CB-8C06-BAAE00F12A41}">
      <text>
        <r>
          <rPr>
            <b/>
            <sz val="9"/>
            <color indexed="81"/>
            <rFont val="Tahoma"/>
            <family val="2"/>
          </rPr>
          <t>Abdennacer BEN BOUBAKAR:</t>
        </r>
        <r>
          <rPr>
            <sz val="9"/>
            <color indexed="81"/>
            <rFont val="Tahoma"/>
            <family val="2"/>
          </rPr>
          <t xml:space="preserve">
Congé du 01/01/2024 au 07/01/2024, demandé le 21/11/2023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0FA3E0B-EF4D-4A00-BA21-C17F55D3D503}" keepAlive="1" name="Requête - metropole" description="Connexion à la requête « metropole » dans le classeur." type="5" refreshedVersion="0" background="1">
    <dbPr connection="Provider=Microsoft.Mashup.OleDb.1;Data Source=$Workbook$;Location=metropole;Extended Properties=&quot;&quot;" command="SELECT * FROM [metropole]"/>
  </connection>
  <connection id="2" xr16:uid="{2A20B501-4218-4D4A-8AFB-E90E67F7EFEF}" keepAlive="1" name="Requête - metropole (2)" description="Connexion à la requête « metropole (2) » dans le classeur." type="5" refreshedVersion="8" background="1" saveData="1">
    <dbPr connection="Provider=Microsoft.Mashup.OleDb.1;Data Source=$Workbook$;Location=&quot;metropole (2)&quot;;Extended Properties=&quot;&quot;" command="SELECT * FROM [metropole (2)]"/>
  </connection>
  <connection id="3" xr16:uid="{9850C4A1-1BF3-4ABB-A8A0-2F55D77B9604}" keepAlive="1" name="Requête - Tableau2" description="Connexion à la requête « Tableau2 » dans le classeur." type="5" refreshedVersion="8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<sst xmlns="http://schemas.openxmlformats.org/spreadsheetml/2006/main" count="924" uniqueCount="509">
  <si>
    <t>ABAIED Leila</t>
  </si>
  <si>
    <t>BANNOUR Leila</t>
  </si>
  <si>
    <t>BCHIR Oumayma</t>
  </si>
  <si>
    <t>BEN ABDALLAH Rawand</t>
  </si>
  <si>
    <t>BEN AMEUR senda</t>
  </si>
  <si>
    <t>BEN GHORBEL Dorsaf</t>
  </si>
  <si>
    <t>BEN HAMDA Sabrine</t>
  </si>
  <si>
    <t>BEN ISSA Mariem</t>
  </si>
  <si>
    <t>BEN KHALED Chaima</t>
  </si>
  <si>
    <t>BEN KHALIFA Yosra</t>
  </si>
  <si>
    <t>BOUAZZI Takwa</t>
  </si>
  <si>
    <t>BOUHLEL Fadwa</t>
  </si>
  <si>
    <t>BOUNAWESS Marwa</t>
  </si>
  <si>
    <t>BOUZIDI Rihab</t>
  </si>
  <si>
    <t>BRA Yosra</t>
  </si>
  <si>
    <t>DHOUIB Rihab</t>
  </si>
  <si>
    <t>FARHAT Sonia</t>
  </si>
  <si>
    <t>GAMMAR Zina</t>
  </si>
  <si>
    <t>HAJ BRAHIM Islem</t>
  </si>
  <si>
    <t>IBN TOUMIA Asma</t>
  </si>
  <si>
    <t>JAIEM Asma</t>
  </si>
  <si>
    <t>KAABI Yafa</t>
  </si>
  <si>
    <t>MAARFI SANA</t>
  </si>
  <si>
    <t>MAHJOUB Abir</t>
  </si>
  <si>
    <t>MEJRI Amira</t>
  </si>
  <si>
    <t>MOHAMED Samia</t>
  </si>
  <si>
    <t>MRAD Ebtihel</t>
  </si>
  <si>
    <t>MZERGUI Rania</t>
  </si>
  <si>
    <t>MZOUGHI Mohamed</t>
  </si>
  <si>
    <t>NGANDA Pristel</t>
  </si>
  <si>
    <t>REJEB Sarah</t>
  </si>
  <si>
    <t>REKIK Ranim</t>
  </si>
  <si>
    <t>SAOUDI Mariem</t>
  </si>
  <si>
    <t>TAAM Imen</t>
  </si>
  <si>
    <t>TAJOURI Radhi</t>
  </si>
  <si>
    <t>TRITAR Narjess</t>
  </si>
  <si>
    <t>WECHTETI Sourour</t>
  </si>
  <si>
    <t>YOUSFI Radhia</t>
  </si>
  <si>
    <t>ZAOUAY Emna</t>
  </si>
  <si>
    <t>ALOUI Nermine</t>
  </si>
  <si>
    <t>EL MABROUK Lamiss</t>
  </si>
  <si>
    <t>KALBI Ibtissem</t>
  </si>
  <si>
    <t>MGHIRBI Maha</t>
  </si>
  <si>
    <t>SGHAIER Assma</t>
  </si>
  <si>
    <t>THABET Achraf</t>
  </si>
  <si>
    <t>ROUATBI Oumayra</t>
  </si>
  <si>
    <t>TAAM Sabrine</t>
  </si>
  <si>
    <t>LIHIOUI Aymen</t>
  </si>
  <si>
    <t>BOUZAYENE Yosr</t>
  </si>
  <si>
    <t>BRAHAM NADA</t>
  </si>
  <si>
    <t>RACHDI Jihene</t>
  </si>
  <si>
    <t>TRABELSI Wided</t>
  </si>
  <si>
    <t>RABEH Dhiya</t>
  </si>
  <si>
    <t>GADHI Yosr</t>
  </si>
  <si>
    <t xml:space="preserve">KSOURI Rafaa </t>
  </si>
  <si>
    <t>MANAI Nour Houda</t>
  </si>
  <si>
    <t>MEJRI Seyada</t>
  </si>
  <si>
    <t>NOUNGA Thierry</t>
  </si>
  <si>
    <t>NOUNGA Thomas</t>
  </si>
  <si>
    <t>ABDALLAH Younes</t>
  </si>
  <si>
    <t>BELHAJ BRAHIM Safa</t>
  </si>
  <si>
    <t>KHALFALLAH Fatma</t>
  </si>
  <si>
    <t>MESSAOUDI Lamis</t>
  </si>
  <si>
    <t>OTHMAN Moez</t>
  </si>
  <si>
    <t>KHAMMERI Youssef</t>
  </si>
  <si>
    <t>SIDAOUI Intissar</t>
  </si>
  <si>
    <t>JARRAR Walid</t>
  </si>
  <si>
    <t>RACHDI Sana</t>
  </si>
  <si>
    <t>ROUIHEM Radhouen</t>
  </si>
  <si>
    <t>ZORMATI Lobna</t>
  </si>
  <si>
    <t>ALAYA Rim</t>
  </si>
  <si>
    <t>BEN BOUBAKAR Abdenacer</t>
  </si>
  <si>
    <t>CHARMITI Mariem</t>
  </si>
  <si>
    <t>TOUNSI Marwen</t>
  </si>
  <si>
    <t>ELFALEH Soumaya</t>
  </si>
  <si>
    <t>Sami BARBARIA</t>
  </si>
  <si>
    <t>Collaborateurs</t>
  </si>
  <si>
    <t>Département</t>
  </si>
  <si>
    <t>PF</t>
  </si>
  <si>
    <t>GLPI</t>
  </si>
  <si>
    <t>VATECH</t>
  </si>
  <si>
    <t>MARKETING</t>
  </si>
  <si>
    <t>DEVELOPPEUR</t>
  </si>
  <si>
    <t>PROSPECTION</t>
  </si>
  <si>
    <t>lundi 1 janvier 2024</t>
  </si>
  <si>
    <t>mardi 2 janvier 2024</t>
  </si>
  <si>
    <t>mercredi 3 janvier 2024</t>
  </si>
  <si>
    <t>jeudi 4 janvier 2024</t>
  </si>
  <si>
    <t>vendredi 5 janvier 2024</t>
  </si>
  <si>
    <t>samedi 6 janvier 2024</t>
  </si>
  <si>
    <t>dimanche 7 janvier 2024</t>
  </si>
  <si>
    <t>lundi 8 janvier 2024</t>
  </si>
  <si>
    <t>mardi 9 janvier 2024</t>
  </si>
  <si>
    <t>mercredi 10 janvier 2024</t>
  </si>
  <si>
    <t>jeudi 11 janvier 2024</t>
  </si>
  <si>
    <t>vendredi 12 janvier 2024</t>
  </si>
  <si>
    <t>samedi 13 janvier 2024</t>
  </si>
  <si>
    <t>dimanche 14 janvier 2024</t>
  </si>
  <si>
    <t>lundi 15 janvier 2024</t>
  </si>
  <si>
    <t>mardi 16 janvier 2024</t>
  </si>
  <si>
    <t>mercredi 17 janvier 2024</t>
  </si>
  <si>
    <t>jeudi 18 janvier 2024</t>
  </si>
  <si>
    <t>vendredi 19 janvier 2024</t>
  </si>
  <si>
    <t>samedi 20 janvier 2024</t>
  </si>
  <si>
    <t>CP</t>
  </si>
  <si>
    <t>C</t>
  </si>
  <si>
    <t>Demande congés</t>
  </si>
  <si>
    <t>Congés Accordés</t>
  </si>
  <si>
    <t>CR</t>
  </si>
  <si>
    <t>Congés refusés</t>
  </si>
  <si>
    <t>dimanche 21 janvier 2024</t>
  </si>
  <si>
    <t>lundi 22 janvier 2024</t>
  </si>
  <si>
    <t>mardi 23 janvier 2024</t>
  </si>
  <si>
    <t>mercredi 24 janvier 2024</t>
  </si>
  <si>
    <t>jeudi 25 janvier 2024</t>
  </si>
  <si>
    <t>vendredi 26 janvier 2024</t>
  </si>
  <si>
    <t>samedi 27 janvier 2024</t>
  </si>
  <si>
    <t>dimanche 28 janvier 2024</t>
  </si>
  <si>
    <t>lundi 29 janvier 2024</t>
  </si>
  <si>
    <t>mardi 30 janvier 2024</t>
  </si>
  <si>
    <t>mercredi 31 janvier 2024</t>
  </si>
  <si>
    <t>jeudi 1 février 2024</t>
  </si>
  <si>
    <t>vendredi 2 février 2024</t>
  </si>
  <si>
    <t>samedi 3 février 2024</t>
  </si>
  <si>
    <t>dimanche 4 février 2024</t>
  </si>
  <si>
    <t>lundi 5 février 2024</t>
  </si>
  <si>
    <t>mardi 6 février 2024</t>
  </si>
  <si>
    <t>mercredi 7 février 2024</t>
  </si>
  <si>
    <t>jeudi 8 février 2024</t>
  </si>
  <si>
    <t>vendredi 9 février 2024</t>
  </si>
  <si>
    <t>samedi 10 février 2024</t>
  </si>
  <si>
    <t>dimanche 11 février 2024</t>
  </si>
  <si>
    <t>lundi 12 février 2024</t>
  </si>
  <si>
    <t>mardi 13 février 2024</t>
  </si>
  <si>
    <t>mercredi 14 février 2024</t>
  </si>
  <si>
    <t>jeudi 15 février 2024</t>
  </si>
  <si>
    <t>vendredi 16 février 2024</t>
  </si>
  <si>
    <t>samedi 17 février 2024</t>
  </si>
  <si>
    <t>dimanche 18 février 2024</t>
  </si>
  <si>
    <t>lundi 19 février 2024</t>
  </si>
  <si>
    <t>mardi 20 février 2024</t>
  </si>
  <si>
    <t>mercredi 21 février 2024</t>
  </si>
  <si>
    <t>jeudi 22 février 2024</t>
  </si>
  <si>
    <t>vendredi 23 février 2024</t>
  </si>
  <si>
    <t>samedi 24 février 2024</t>
  </si>
  <si>
    <t>dimanche 25 février 2024</t>
  </si>
  <si>
    <t>lundi 26 février 2024</t>
  </si>
  <si>
    <t>mardi 27 février 2024</t>
  </si>
  <si>
    <t>mercredi 28 février 2024</t>
  </si>
  <si>
    <t>jeudi 29 février 2024</t>
  </si>
  <si>
    <t>vendredi 1 mars 2024</t>
  </si>
  <si>
    <t>samedi 2 mars 2024</t>
  </si>
  <si>
    <t>dimanche 3 mars 2024</t>
  </si>
  <si>
    <t>lundi 4 mars 2024</t>
  </si>
  <si>
    <t>mardi 5 mars 2024</t>
  </si>
  <si>
    <t>mercredi 6 mars 2024</t>
  </si>
  <si>
    <t>jeudi 7 mars 2024</t>
  </si>
  <si>
    <t>vendredi 8 mars 2024</t>
  </si>
  <si>
    <t>samedi 9 mars 2024</t>
  </si>
  <si>
    <t>dimanche 10 mars 2024</t>
  </si>
  <si>
    <t>lundi 11 mars 2024</t>
  </si>
  <si>
    <t>mardi 12 mars 2024</t>
  </si>
  <si>
    <t>mercredi 13 mars 2024</t>
  </si>
  <si>
    <t>jeudi 14 mars 2024</t>
  </si>
  <si>
    <t>vendredi 15 mars 2024</t>
  </si>
  <si>
    <t>samedi 16 mars 2024</t>
  </si>
  <si>
    <t>dimanche 17 mars 2024</t>
  </si>
  <si>
    <t>lundi 18 mars 2024</t>
  </si>
  <si>
    <t>mardi 19 mars 2024</t>
  </si>
  <si>
    <t>mercredi 20 mars 2024</t>
  </si>
  <si>
    <t>jeudi 21 mars 2024</t>
  </si>
  <si>
    <t>vendredi 22 mars 2024</t>
  </si>
  <si>
    <t>samedi 23 mars 2024</t>
  </si>
  <si>
    <t>dimanche 24 mars 2024</t>
  </si>
  <si>
    <t>lundi 25 mars 2024</t>
  </si>
  <si>
    <t>mardi 26 mars 2024</t>
  </si>
  <si>
    <t>mercredi 27 mars 2024</t>
  </si>
  <si>
    <t>jeudi 28 mars 2024</t>
  </si>
  <si>
    <t>vendredi 29 mars 2024</t>
  </si>
  <si>
    <t>samedi 30 mars 2024</t>
  </si>
  <si>
    <t>dimanche 31 mars 2024</t>
  </si>
  <si>
    <t>lundi 1 avril 2024</t>
  </si>
  <si>
    <t>mardi 2 avril 2024</t>
  </si>
  <si>
    <t>mercredi 3 avril 2024</t>
  </si>
  <si>
    <t>jeudi 4 avril 2024</t>
  </si>
  <si>
    <t>vendredi 5 avril 2024</t>
  </si>
  <si>
    <t>samedi 6 avril 2024</t>
  </si>
  <si>
    <t>dimanche 7 avril 2024</t>
  </si>
  <si>
    <t>lundi 8 avril 2024</t>
  </si>
  <si>
    <t>mardi 9 avril 2024</t>
  </si>
  <si>
    <t>mercredi 10 avril 2024</t>
  </si>
  <si>
    <t>jeudi 11 avril 2024</t>
  </si>
  <si>
    <t>vendredi 12 avril 2024</t>
  </si>
  <si>
    <t>samedi 13 avril 2024</t>
  </si>
  <si>
    <t>dimanche 14 avril 2024</t>
  </si>
  <si>
    <t>lundi 15 avril 2024</t>
  </si>
  <si>
    <t>mardi 16 avril 2024</t>
  </si>
  <si>
    <t>mercredi 17 avril 2024</t>
  </si>
  <si>
    <t>jeudi 18 avril 2024</t>
  </si>
  <si>
    <t>vendredi 19 avril 2024</t>
  </si>
  <si>
    <t>samedi 20 avril 2024</t>
  </si>
  <si>
    <t>dimanche 21 avril 2024</t>
  </si>
  <si>
    <t>lundi 22 avril 2024</t>
  </si>
  <si>
    <t>mardi 23 avril 2024</t>
  </si>
  <si>
    <t>mercredi 24 avril 2024</t>
  </si>
  <si>
    <t>jeudi 25 avril 2024</t>
  </si>
  <si>
    <t>vendredi 26 avril 2024</t>
  </si>
  <si>
    <t>samedi 27 avril 2024</t>
  </si>
  <si>
    <t>dimanche 28 avril 2024</t>
  </si>
  <si>
    <t>lundi 29 avril 2024</t>
  </si>
  <si>
    <t>mardi 30 avril 2024</t>
  </si>
  <si>
    <t>mercredi 1 mai 2024</t>
  </si>
  <si>
    <t>jeudi 2 mai 2024</t>
  </si>
  <si>
    <t>vendredi 3 mai 2024</t>
  </si>
  <si>
    <t>samedi 4 mai 2024</t>
  </si>
  <si>
    <t>dimanche 5 mai 2024</t>
  </si>
  <si>
    <t>lundi 6 mai 2024</t>
  </si>
  <si>
    <t>mardi 7 mai 2024</t>
  </si>
  <si>
    <t>mercredi 8 mai 2024</t>
  </si>
  <si>
    <t>jeudi 9 mai 2024</t>
  </si>
  <si>
    <t>vendredi 10 mai 2024</t>
  </si>
  <si>
    <t>samedi 11 mai 2024</t>
  </si>
  <si>
    <t>dimanche 12 mai 2024</t>
  </si>
  <si>
    <t>lundi 13 mai 2024</t>
  </si>
  <si>
    <t>mardi 14 mai 2024</t>
  </si>
  <si>
    <t>mercredi 15 mai 2024</t>
  </si>
  <si>
    <t>jeudi 16 mai 2024</t>
  </si>
  <si>
    <t>vendredi 17 mai 2024</t>
  </si>
  <si>
    <t>samedi 18 mai 2024</t>
  </si>
  <si>
    <t>dimanche 19 mai 2024</t>
  </si>
  <si>
    <t>lundi 20 mai 2024</t>
  </si>
  <si>
    <t>mardi 21 mai 2024</t>
  </si>
  <si>
    <t>mercredi 22 mai 2024</t>
  </si>
  <si>
    <t>jeudi 23 mai 2024</t>
  </si>
  <si>
    <t>vendredi 24 mai 2024</t>
  </si>
  <si>
    <t>samedi 25 mai 2024</t>
  </si>
  <si>
    <t>dimanche 26 mai 2024</t>
  </si>
  <si>
    <t>lundi 27 mai 2024</t>
  </si>
  <si>
    <t>mardi 28 mai 2024</t>
  </si>
  <si>
    <t>mercredi 29 mai 2024</t>
  </si>
  <si>
    <t>jeudi 30 mai 2024</t>
  </si>
  <si>
    <t>vendredi 31 mai 2024</t>
  </si>
  <si>
    <t>samedi 1 juin 2024</t>
  </si>
  <si>
    <t>dimanche 2 juin 2024</t>
  </si>
  <si>
    <t>lundi 3 juin 2024</t>
  </si>
  <si>
    <t>mardi 4 juin 2024</t>
  </si>
  <si>
    <t>mercredi 5 juin 2024</t>
  </si>
  <si>
    <t>jeudi 6 juin 2024</t>
  </si>
  <si>
    <t>vendredi 7 juin 2024</t>
  </si>
  <si>
    <t>samedi 8 juin 2024</t>
  </si>
  <si>
    <t>dimanche 9 juin 2024</t>
  </si>
  <si>
    <t>lundi 10 juin 2024</t>
  </si>
  <si>
    <t>mardi 11 juin 2024</t>
  </si>
  <si>
    <t>mercredi 12 juin 2024</t>
  </si>
  <si>
    <t>jeudi 13 juin 2024</t>
  </si>
  <si>
    <t>vendredi 14 juin 2024</t>
  </si>
  <si>
    <t>samedi 15 juin 2024</t>
  </si>
  <si>
    <t>dimanche 16 juin 2024</t>
  </si>
  <si>
    <t>lundi 17 juin 2024</t>
  </si>
  <si>
    <t>mardi 18 juin 2024</t>
  </si>
  <si>
    <t>mercredi 19 juin 2024</t>
  </si>
  <si>
    <t>jeudi 20 juin 2024</t>
  </si>
  <si>
    <t>vendredi 21 juin 2024</t>
  </si>
  <si>
    <t>samedi 22 juin 2024</t>
  </si>
  <si>
    <t>dimanche 23 juin 2024</t>
  </si>
  <si>
    <t>lundi 24 juin 2024</t>
  </si>
  <si>
    <t>mardi 25 juin 2024</t>
  </si>
  <si>
    <t>mercredi 26 juin 2024</t>
  </si>
  <si>
    <t>jeudi 27 juin 2024</t>
  </si>
  <si>
    <t>vendredi 28 juin 2024</t>
  </si>
  <si>
    <t>samedi 29 juin 2024</t>
  </si>
  <si>
    <t>dimanche 30 juin 2024</t>
  </si>
  <si>
    <t>lundi 1 juillet 2024</t>
  </si>
  <si>
    <t>mardi 2 juillet 2024</t>
  </si>
  <si>
    <t>mercredi 3 juillet 2024</t>
  </si>
  <si>
    <t>jeudi 4 juillet 2024</t>
  </si>
  <si>
    <t>vendredi 5 juillet 2024</t>
  </si>
  <si>
    <t>samedi 6 juillet 2024</t>
  </si>
  <si>
    <t>dimanche 7 juillet 2024</t>
  </si>
  <si>
    <t>lundi 8 juillet 2024</t>
  </si>
  <si>
    <t>mardi 9 juillet 2024</t>
  </si>
  <si>
    <t>mercredi 10 juillet 2024</t>
  </si>
  <si>
    <t>jeudi 11 juillet 2024</t>
  </si>
  <si>
    <t>vendredi 12 juillet 2024</t>
  </si>
  <si>
    <t>samedi 13 juillet 2024</t>
  </si>
  <si>
    <t>dimanche 14 juillet 2024</t>
  </si>
  <si>
    <t>lundi 15 juillet 2024</t>
  </si>
  <si>
    <t>mardi 16 juillet 2024</t>
  </si>
  <si>
    <t>mercredi 17 juillet 2024</t>
  </si>
  <si>
    <t>jeudi 18 juillet 2024</t>
  </si>
  <si>
    <t>vendredi 19 juillet 2024</t>
  </si>
  <si>
    <t>samedi 20 juillet 2024</t>
  </si>
  <si>
    <t>dimanche 21 juillet 2024</t>
  </si>
  <si>
    <t>lundi 22 juillet 2024</t>
  </si>
  <si>
    <t>mardi 23 juillet 2024</t>
  </si>
  <si>
    <t>mercredi 24 juillet 2024</t>
  </si>
  <si>
    <t>jeudi 25 juillet 2024</t>
  </si>
  <si>
    <t>vendredi 26 juillet 2024</t>
  </si>
  <si>
    <t>samedi 27 juillet 2024</t>
  </si>
  <si>
    <t>dimanche 28 juillet 2024</t>
  </si>
  <si>
    <t>lundi 29 juillet 2024</t>
  </si>
  <si>
    <t>mardi 30 juillet 2024</t>
  </si>
  <si>
    <t>mercredi 31 juillet 2024</t>
  </si>
  <si>
    <t>jeudi 1 août 2024</t>
  </si>
  <si>
    <t>vendredi 2 août 2024</t>
  </si>
  <si>
    <t>samedi 3 août 2024</t>
  </si>
  <si>
    <t>dimanche 4 août 2024</t>
  </si>
  <si>
    <t>lundi 5 août 2024</t>
  </si>
  <si>
    <t>mardi 6 août 2024</t>
  </si>
  <si>
    <t>mercredi 7 août 2024</t>
  </si>
  <si>
    <t>jeudi 8 août 2024</t>
  </si>
  <si>
    <t>vendredi 9 août 2024</t>
  </si>
  <si>
    <t>samedi 10 août 2024</t>
  </si>
  <si>
    <t>dimanche 11 août 2024</t>
  </si>
  <si>
    <t>lundi 12 août 2024</t>
  </si>
  <si>
    <t>mardi 13 août 2024</t>
  </si>
  <si>
    <t>mercredi 14 août 2024</t>
  </si>
  <si>
    <t>jeudi 15 août 2024</t>
  </si>
  <si>
    <t>vendredi 16 août 2024</t>
  </si>
  <si>
    <t>samedi 17 août 2024</t>
  </si>
  <si>
    <t>dimanche 18 août 2024</t>
  </si>
  <si>
    <t>lundi 19 août 2024</t>
  </si>
  <si>
    <t>mardi 20 août 2024</t>
  </si>
  <si>
    <t>mercredi 21 août 2024</t>
  </si>
  <si>
    <t>jeudi 22 août 2024</t>
  </si>
  <si>
    <t>vendredi 23 août 2024</t>
  </si>
  <si>
    <t>samedi 24 août 2024</t>
  </si>
  <si>
    <t>dimanche 25 août 2024</t>
  </si>
  <si>
    <t>lundi 26 août 2024</t>
  </si>
  <si>
    <t>mardi 27 août 2024</t>
  </si>
  <si>
    <t>mercredi 28 août 2024</t>
  </si>
  <si>
    <t>jeudi 29 août 2024</t>
  </si>
  <si>
    <t>vendredi 30 août 2024</t>
  </si>
  <si>
    <t>samedi 31 août 2024</t>
  </si>
  <si>
    <t>dimanche 1 septembre 2024</t>
  </si>
  <si>
    <t>lundi 2 septembre 2024</t>
  </si>
  <si>
    <t>mardi 3 septembre 2024</t>
  </si>
  <si>
    <t>mercredi 4 septembre 2024</t>
  </si>
  <si>
    <t>jeudi 5 septembre 2024</t>
  </si>
  <si>
    <t>vendredi 6 septembre 2024</t>
  </si>
  <si>
    <t>samedi 7 septembre 2024</t>
  </si>
  <si>
    <t>dimanche 8 septembre 2024</t>
  </si>
  <si>
    <t>lundi 9 septembre 2024</t>
  </si>
  <si>
    <t>mardi 10 septembre 2024</t>
  </si>
  <si>
    <t>mercredi 11 septembre 2024</t>
  </si>
  <si>
    <t>jeudi 12 septembre 2024</t>
  </si>
  <si>
    <t>vendredi 13 septembre 2024</t>
  </si>
  <si>
    <t>samedi 14 septembre 2024</t>
  </si>
  <si>
    <t>dimanche 15 septembre 2024</t>
  </si>
  <si>
    <t>lundi 16 septembre 2024</t>
  </si>
  <si>
    <t>mardi 17 septembre 2024</t>
  </si>
  <si>
    <t>mercredi 18 septembre 2024</t>
  </si>
  <si>
    <t>jeudi 19 septembre 2024</t>
  </si>
  <si>
    <t>vendredi 20 septembre 2024</t>
  </si>
  <si>
    <t>samedi 21 septembre 2024</t>
  </si>
  <si>
    <t>dimanche 22 septembre 2024</t>
  </si>
  <si>
    <t>lundi 23 septembre 2024</t>
  </si>
  <si>
    <t>mardi 24 septembre 2024</t>
  </si>
  <si>
    <t>mercredi 25 septembre 2024</t>
  </si>
  <si>
    <t>jeudi 26 septembre 2024</t>
  </si>
  <si>
    <t>vendredi 27 septembre 2024</t>
  </si>
  <si>
    <t>samedi 28 septembre 2024</t>
  </si>
  <si>
    <t>dimanche 29 septembre 2024</t>
  </si>
  <si>
    <t>lundi 30 septembre 2024</t>
  </si>
  <si>
    <t>mardi 1 octobre 2024</t>
  </si>
  <si>
    <t>mercredi 2 octobre 2024</t>
  </si>
  <si>
    <t>jeudi 3 octobre 2024</t>
  </si>
  <si>
    <t>vendredi 4 octobre 2024</t>
  </si>
  <si>
    <t>samedi 5 octobre 2024</t>
  </si>
  <si>
    <t>dimanche 6 octobre 2024</t>
  </si>
  <si>
    <t>lundi 7 octobre 2024</t>
  </si>
  <si>
    <t>mardi 8 octobre 2024</t>
  </si>
  <si>
    <t>mercredi 9 octobre 2024</t>
  </si>
  <si>
    <t>jeudi 10 octobre 2024</t>
  </si>
  <si>
    <t>vendredi 11 octobre 2024</t>
  </si>
  <si>
    <t>samedi 12 octobre 2024</t>
  </si>
  <si>
    <t>dimanche 13 octobre 2024</t>
  </si>
  <si>
    <t>lundi 14 octobre 2024</t>
  </si>
  <si>
    <t>mardi 15 octobre 2024</t>
  </si>
  <si>
    <t>mercredi 16 octobre 2024</t>
  </si>
  <si>
    <t>jeudi 17 octobre 2024</t>
  </si>
  <si>
    <t>vendredi 18 octobre 2024</t>
  </si>
  <si>
    <t>samedi 19 octobre 2024</t>
  </si>
  <si>
    <t>dimanche 20 octobre 2024</t>
  </si>
  <si>
    <t>lundi 21 octobre 2024</t>
  </si>
  <si>
    <t>mardi 22 octobre 2024</t>
  </si>
  <si>
    <t>mercredi 23 octobre 2024</t>
  </si>
  <si>
    <t>jeudi 24 octobre 2024</t>
  </si>
  <si>
    <t>vendredi 25 octobre 2024</t>
  </si>
  <si>
    <t>samedi 26 octobre 2024</t>
  </si>
  <si>
    <t>dimanche 27 octobre 2024</t>
  </si>
  <si>
    <t>lundi 28 octobre 2024</t>
  </si>
  <si>
    <t>mardi 29 octobre 2024</t>
  </si>
  <si>
    <t>mercredi 30 octobre 2024</t>
  </si>
  <si>
    <t>jeudi 31 octobre 2024</t>
  </si>
  <si>
    <t>vendredi 1 novembre 2024</t>
  </si>
  <si>
    <t>samedi 2 novembre 2024</t>
  </si>
  <si>
    <t>dimanche 3 novembre 2024</t>
  </si>
  <si>
    <t>lundi 4 novembre 2024</t>
  </si>
  <si>
    <t>mardi 5 novembre 2024</t>
  </si>
  <si>
    <t>mercredi 6 novembre 2024</t>
  </si>
  <si>
    <t>jeudi 7 novembre 2024</t>
  </si>
  <si>
    <t>vendredi 8 novembre 2024</t>
  </si>
  <si>
    <t>samedi 9 novembre 2024</t>
  </si>
  <si>
    <t>dimanche 10 novembre 2024</t>
  </si>
  <si>
    <t>lundi 11 novembre 2024</t>
  </si>
  <si>
    <t>mardi 12 novembre 2024</t>
  </si>
  <si>
    <t>mercredi 13 novembre 2024</t>
  </si>
  <si>
    <t>jeudi 14 novembre 2024</t>
  </si>
  <si>
    <t>vendredi 15 novembre 2024</t>
  </si>
  <si>
    <t>samedi 16 novembre 2024</t>
  </si>
  <si>
    <t>dimanche 17 novembre 2024</t>
  </si>
  <si>
    <t>lundi 18 novembre 2024</t>
  </si>
  <si>
    <t>mardi 19 novembre 2024</t>
  </si>
  <si>
    <t>mercredi 20 novembre 2024</t>
  </si>
  <si>
    <t>jeudi 21 novembre 2024</t>
  </si>
  <si>
    <t>vendredi 22 novembre 2024</t>
  </si>
  <si>
    <t>samedi 23 novembre 2024</t>
  </si>
  <si>
    <t>dimanche 24 novembre 2024</t>
  </si>
  <si>
    <t>lundi 25 novembre 2024</t>
  </si>
  <si>
    <t>mardi 26 novembre 2024</t>
  </si>
  <si>
    <t>mercredi 27 novembre 2024</t>
  </si>
  <si>
    <t>jeudi 28 novembre 2024</t>
  </si>
  <si>
    <t>vendredi 29 novembre 2024</t>
  </si>
  <si>
    <t>samedi 30 novembre 2024</t>
  </si>
  <si>
    <t>dimanche 1 décembre 2024</t>
  </si>
  <si>
    <t>lundi 2 décembre 2024</t>
  </si>
  <si>
    <t>mardi 3 décembre 2024</t>
  </si>
  <si>
    <t>mercredi 4 décembre 2024</t>
  </si>
  <si>
    <t>jeudi 5 décembre 2024</t>
  </si>
  <si>
    <t>vendredi 6 décembre 2024</t>
  </si>
  <si>
    <t>samedi 7 décembre 2024</t>
  </si>
  <si>
    <t>dimanche 8 décembre 2024</t>
  </si>
  <si>
    <t>lundi 9 décembre 2024</t>
  </si>
  <si>
    <t>mardi 10 décembre 2024</t>
  </si>
  <si>
    <t>mercredi 11 décembre 2024</t>
  </si>
  <si>
    <t>jeudi 12 décembre 2024</t>
  </si>
  <si>
    <t>vendredi 13 décembre 2024</t>
  </si>
  <si>
    <t>samedi 14 décembre 2024</t>
  </si>
  <si>
    <t>dimanche 15 décembre 2024</t>
  </si>
  <si>
    <t>lundi 16 décembre 2024</t>
  </si>
  <si>
    <t>mardi 17 décembre 2024</t>
  </si>
  <si>
    <t>mercredi 18 décembre 2024</t>
  </si>
  <si>
    <t>jeudi 19 décembre 2024</t>
  </si>
  <si>
    <t>vendredi 20 décembre 2024</t>
  </si>
  <si>
    <t>PLANNING DES CONGES 2024</t>
  </si>
  <si>
    <t>Date</t>
  </si>
  <si>
    <t>Célébration</t>
  </si>
  <si>
    <t>1er janvier</t>
  </si>
  <si>
    <t>Lundi de Pâques</t>
  </si>
  <si>
    <t>1er mai</t>
  </si>
  <si>
    <t>8 mai</t>
  </si>
  <si>
    <t>Ascension</t>
  </si>
  <si>
    <t>Lundi de Pentecôte</t>
  </si>
  <si>
    <t>14 juillet</t>
  </si>
  <si>
    <t>Assomption</t>
  </si>
  <si>
    <t>Toussaint</t>
  </si>
  <si>
    <t>11 novembre</t>
  </si>
  <si>
    <t>Jour de Noël</t>
  </si>
  <si>
    <t>Jour Ferié &amp; vacances France</t>
  </si>
  <si>
    <t>JOURS FÉRI ÉS / CHÔMÉS</t>
  </si>
  <si>
    <t>L</t>
  </si>
  <si>
    <t>M</t>
  </si>
  <si>
    <t>J</t>
  </si>
  <si>
    <t>V</t>
  </si>
  <si>
    <t>S</t>
  </si>
  <si>
    <t>D</t>
  </si>
  <si>
    <t>Jour de l'An</t>
  </si>
  <si>
    <t>Vendredi Saint</t>
  </si>
  <si>
    <t>Dimanche de Pâques</t>
  </si>
  <si>
    <t>Fête du travail</t>
  </si>
  <si>
    <t>Victoire des Alliés  (F)</t>
  </si>
  <si>
    <t>Journée des patriotes (QC)</t>
  </si>
  <si>
    <t xml:space="preserve"> </t>
  </si>
  <si>
    <t>Vendredi de l'Ascension</t>
  </si>
  <si>
    <t>Fête-Dieu</t>
  </si>
  <si>
    <t>Vendredi de la Fête-Dieu</t>
  </si>
  <si>
    <t>Fête Nationale (BE)</t>
  </si>
  <si>
    <t>Fête Nationale (QC)</t>
  </si>
  <si>
    <t>Fête Nationale (F)</t>
  </si>
  <si>
    <t>Fête Nationale (CH)</t>
  </si>
  <si>
    <t>Lundi du Jeûne fédéral (CH)</t>
  </si>
  <si>
    <t>Armistice (F)</t>
  </si>
  <si>
    <t>Noël</t>
  </si>
  <si>
    <t>Saint Sylvestre</t>
  </si>
  <si>
    <t>PÉRIODES DE VACANCES</t>
  </si>
  <si>
    <t>Du</t>
  </si>
  <si>
    <t>Au</t>
  </si>
  <si>
    <t>samedi 21 décembre 2024</t>
  </si>
  <si>
    <t>dimanche 22 décembre 2024</t>
  </si>
  <si>
    <t>lundi 23 décembre 2024</t>
  </si>
  <si>
    <t>mardi 24 décembre 2024</t>
  </si>
  <si>
    <t>mercredi 25 décembre 2024</t>
  </si>
  <si>
    <t>jeudi 26 décembre 2024</t>
  </si>
  <si>
    <t>vendredi 27 décembre 2024</t>
  </si>
  <si>
    <t>samedi 28 décembre 2024</t>
  </si>
  <si>
    <t>dimanche 29 décembre 2024</t>
  </si>
  <si>
    <t>lundi 30 décembre 2024</t>
  </si>
  <si>
    <t>mardi 31 décembre 2024</t>
  </si>
  <si>
    <t>salarié1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</si>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</sst>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800]dddd\,\ mmmm\ dd\,\ yyyy"/>
    <numFmt numFmtId="166" formatCode="mmmm"/>
    <numFmt numFmtId="167" formatCode="dd/mm/yy"/>
    <numFmt numFmtId="168" formatCode="d"/>
  </numFmts>
  <fonts count="25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36"/>
      <name val="Century Gothic"/>
      <family val="2"/>
    </font>
    <font>
      <sz val="8"/>
      <name val="Century Gothic"/>
      <family val="2"/>
    </font>
    <font>
      <b/>
      <sz val="48"/>
      <color theme="3"/>
      <name val="Calibri Light"/>
      <family val="2"/>
      <scheme val="major"/>
    </font>
    <font>
      <sz val="11"/>
      <name val="Century Gothic"/>
      <family val="2"/>
    </font>
    <font>
      <sz val="22"/>
      <name val="Century Gothic"/>
      <family val="2"/>
    </font>
    <font>
      <b/>
      <sz val="72"/>
      <color theme="3"/>
      <name val="Calibri Light"/>
      <family val="2"/>
      <scheme val="major"/>
    </font>
    <font>
      <sz val="10"/>
      <name val="Century Gothic"/>
      <family val="2"/>
    </font>
    <font>
      <b/>
      <sz val="7"/>
      <color theme="3"/>
      <name val="Century Gothic"/>
      <family val="2"/>
    </font>
    <font>
      <b/>
      <sz val="8"/>
      <name val="Century Gothic"/>
      <family val="2"/>
    </font>
    <font>
      <b/>
      <sz val="11"/>
      <name val="Century Gothic"/>
      <family val="2"/>
    </font>
    <font>
      <sz val="7"/>
      <name val="Calibri"/>
      <family val="2"/>
    </font>
    <font>
      <sz val="7"/>
      <name val="Arial"/>
      <family val="2"/>
    </font>
    <font>
      <sz val="11"/>
      <name val="Calibri"/>
      <family val="2"/>
      <scheme val="minor"/>
    </font>
    <font>
      <b/>
      <sz val="7"/>
      <color theme="3"/>
      <name val="Arial"/>
      <family val="2"/>
    </font>
    <font>
      <b/>
      <sz val="7"/>
      <name val="Arial"/>
      <family val="2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</fills>
  <borders count="24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thin">
        <color theme="1" tint="0.499984740745262"/>
      </bottom>
      <diagonal/>
    </border>
    <border>
      <left/>
      <right/>
      <top style="medium">
        <color theme="4"/>
      </top>
      <bottom style="thin">
        <color theme="1" tint="0.499984740745262"/>
      </bottom>
      <diagonal/>
    </border>
    <border>
      <left/>
      <right style="medium">
        <color theme="4"/>
      </right>
      <top style="medium">
        <color theme="4"/>
      </top>
      <bottom style="thin">
        <color theme="1" tint="0.499984740745262"/>
      </bottom>
      <diagonal/>
    </border>
    <border>
      <left style="medium">
        <color theme="4"/>
      </left>
      <right style="hair">
        <color theme="4"/>
      </right>
      <top style="medium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medium">
        <color theme="4"/>
      </top>
      <bottom style="hair">
        <color theme="4"/>
      </bottom>
      <diagonal/>
    </border>
    <border>
      <left style="hair">
        <color theme="4"/>
      </left>
      <right style="medium">
        <color theme="4"/>
      </right>
      <top style="medium">
        <color theme="4"/>
      </top>
      <bottom style="hair">
        <color theme="4"/>
      </bottom>
      <diagonal/>
    </border>
    <border>
      <left style="medium">
        <color theme="4"/>
      </left>
      <right/>
      <top style="thin">
        <color theme="1" tint="0.499984740745262"/>
      </top>
      <bottom style="thin">
        <color theme="0" tint="-0.14996795556505021"/>
      </bottom>
      <diagonal/>
    </border>
    <border>
      <left/>
      <right/>
      <top style="thin">
        <color theme="1" tint="0.499984740745262"/>
      </top>
      <bottom style="thin">
        <color theme="0" tint="-0.14996795556505021"/>
      </bottom>
      <diagonal/>
    </border>
    <border>
      <left/>
      <right style="medium">
        <color theme="4"/>
      </right>
      <top style="thin">
        <color theme="1" tint="0.499984740745262"/>
      </top>
      <bottom style="thin">
        <color theme="0" tint="-0.14996795556505021"/>
      </bottom>
      <diagonal/>
    </border>
    <border>
      <left style="medium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medium">
        <color theme="4"/>
      </right>
      <top style="hair">
        <color theme="4"/>
      </top>
      <bottom style="hair">
        <color theme="4"/>
      </bottom>
      <diagonal/>
    </border>
    <border>
      <left style="medium">
        <color theme="4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theme="4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4"/>
      </left>
      <right style="thin">
        <color theme="0" tint="-0.14996795556505021"/>
      </right>
      <top style="thin">
        <color theme="0" tint="-0.14996795556505021"/>
      </top>
      <bottom style="medium">
        <color theme="4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medium">
        <color theme="4"/>
      </bottom>
      <diagonal/>
    </border>
    <border>
      <left style="thin">
        <color theme="0" tint="-0.14996795556505021"/>
      </left>
      <right style="medium">
        <color theme="4"/>
      </right>
      <top style="thin">
        <color theme="0" tint="-0.14996795556505021"/>
      </top>
      <bottom style="medium">
        <color theme="4"/>
      </bottom>
      <diagonal/>
    </border>
    <border>
      <left style="medium">
        <color theme="4"/>
      </left>
      <right style="hair">
        <color theme="4"/>
      </right>
      <top style="hair">
        <color theme="4"/>
      </top>
      <bottom style="medium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medium">
        <color theme="4"/>
      </bottom>
      <diagonal/>
    </border>
    <border>
      <left style="hair">
        <color theme="4"/>
      </left>
      <right style="medium">
        <color theme="4"/>
      </right>
      <top style="hair">
        <color theme="4"/>
      </top>
      <bottom style="medium">
        <color theme="4"/>
      </bottom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/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4" fillId="6" borderId="0" applyNumberFormat="0" applyBorder="0" applyAlignment="0" applyProtection="0"/>
    <xf numFmtId="0" fontId="5" fillId="7" borderId="0" applyNumberFormat="0" applyBorder="0" applyAlignment="0" applyProtection="0"/>
  </cellStyleXfs>
  <cellXfs count="64">
    <xf numFmtId="0" fontId="0" fillId="0" borderId="0" xfId="0"/>
    <xf numFmtId="0" fontId="0" fillId="2" borderId="0" xfId="0" applyFill="1"/>
    <xf numFmtId="0" fontId="0" fillId="3" borderId="0" xfId="0" applyFill="1"/>
    <xf numFmtId="1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164" fontId="0" fillId="0" borderId="0" xfId="0" applyNumberFormat="1" applyAlignment="1">
      <alignment horizontal="center" vertical="center" textRotation="90"/>
    </xf>
    <xf numFmtId="0" fontId="0" fillId="4" borderId="0" xfId="0" applyFill="1"/>
    <xf numFmtId="0" fontId="9" fillId="8" borderId="0" xfId="0" applyFont="1" applyFill="1" applyAlignment="1">
      <alignment vertical="center"/>
    </xf>
    <xf numFmtId="0" fontId="10" fillId="8" borderId="0" xfId="0" applyFont="1" applyFill="1" applyAlignment="1">
      <alignment vertical="center"/>
    </xf>
    <xf numFmtId="0" fontId="11" fillId="8" borderId="0" xfId="1" applyFont="1" applyFill="1" applyBorder="1" applyAlignment="1">
      <alignment vertical="center"/>
    </xf>
    <xf numFmtId="0" fontId="12" fillId="8" borderId="0" xfId="0" applyFont="1" applyFill="1" applyAlignment="1">
      <alignment vertical="center" wrapText="1"/>
    </xf>
    <xf numFmtId="0" fontId="13" fillId="8" borderId="0" xfId="0" applyFont="1" applyFill="1" applyAlignment="1">
      <alignment horizontal="center" vertical="center"/>
    </xf>
    <xf numFmtId="14" fontId="10" fillId="8" borderId="0" xfId="0" applyNumberFormat="1" applyFont="1" applyFill="1" applyAlignment="1">
      <alignment horizontal="center" vertical="center"/>
    </xf>
    <xf numFmtId="0" fontId="15" fillId="8" borderId="0" xfId="0" applyFont="1" applyFill="1" applyAlignment="1">
      <alignment vertical="center"/>
    </xf>
    <xf numFmtId="0" fontId="12" fillId="8" borderId="0" xfId="0" applyFont="1" applyFill="1" applyAlignment="1">
      <alignment vertical="center"/>
    </xf>
    <xf numFmtId="0" fontId="17" fillId="8" borderId="0" xfId="0" applyFont="1" applyFill="1" applyAlignment="1">
      <alignment vertical="center"/>
    </xf>
    <xf numFmtId="0" fontId="8" fillId="7" borderId="7" xfId="3" applyFont="1" applyBorder="1" applyAlignment="1">
      <alignment horizontal="center" vertical="center"/>
    </xf>
    <xf numFmtId="0" fontId="8" fillId="7" borderId="8" xfId="3" applyFont="1" applyBorder="1" applyAlignment="1">
      <alignment horizontal="center" vertical="center"/>
    </xf>
    <xf numFmtId="0" fontId="8" fillId="7" borderId="9" xfId="3" applyFont="1" applyBorder="1" applyAlignment="1">
      <alignment horizontal="center" vertical="center"/>
    </xf>
    <xf numFmtId="0" fontId="18" fillId="8" borderId="0" xfId="0" applyFont="1" applyFill="1" applyAlignment="1">
      <alignment vertical="center"/>
    </xf>
    <xf numFmtId="0" fontId="19" fillId="9" borderId="10" xfId="0" applyFont="1" applyFill="1" applyBorder="1" applyAlignment="1">
      <alignment horizontal="left" vertical="center"/>
    </xf>
    <xf numFmtId="167" fontId="19" fillId="9" borderId="11" xfId="0" applyNumberFormat="1" applyFont="1" applyFill="1" applyBorder="1" applyAlignment="1">
      <alignment horizontal="left" vertical="center"/>
    </xf>
    <xf numFmtId="14" fontId="20" fillId="9" borderId="12" xfId="0" applyNumberFormat="1" applyFont="1" applyFill="1" applyBorder="1" applyAlignment="1">
      <alignment vertical="center"/>
    </xf>
    <xf numFmtId="168" fontId="21" fillId="8" borderId="13" xfId="0" applyNumberFormat="1" applyFont="1" applyFill="1" applyBorder="1" applyAlignment="1">
      <alignment horizontal="left" vertical="center" wrapText="1" indent="1"/>
    </xf>
    <xf numFmtId="168" fontId="21" fillId="8" borderId="14" xfId="0" applyNumberFormat="1" applyFont="1" applyFill="1" applyBorder="1" applyAlignment="1">
      <alignment horizontal="left" vertical="center" wrapText="1" indent="1"/>
    </xf>
    <xf numFmtId="168" fontId="21" fillId="8" borderId="15" xfId="0" applyNumberFormat="1" applyFont="1" applyFill="1" applyBorder="1" applyAlignment="1">
      <alignment horizontal="left" vertical="center" wrapText="1" indent="1"/>
    </xf>
    <xf numFmtId="168" fontId="21" fillId="8" borderId="16" xfId="0" applyNumberFormat="1" applyFont="1" applyFill="1" applyBorder="1" applyAlignment="1">
      <alignment horizontal="left" vertical="center" wrapText="1" indent="1"/>
    </xf>
    <xf numFmtId="168" fontId="21" fillId="8" borderId="17" xfId="0" applyNumberFormat="1" applyFont="1" applyFill="1" applyBorder="1" applyAlignment="1">
      <alignment horizontal="left" vertical="center" wrapText="1" indent="1"/>
    </xf>
    <xf numFmtId="168" fontId="21" fillId="8" borderId="18" xfId="0" applyNumberFormat="1" applyFont="1" applyFill="1" applyBorder="1" applyAlignment="1">
      <alignment horizontal="left" vertical="center" wrapText="1" indent="1"/>
    </xf>
    <xf numFmtId="164" fontId="20" fillId="9" borderId="12" xfId="0" applyNumberFormat="1" applyFont="1" applyFill="1" applyBorder="1" applyAlignment="1">
      <alignment vertical="center"/>
    </xf>
    <xf numFmtId="0" fontId="20" fillId="9" borderId="10" xfId="0" applyFont="1" applyFill="1" applyBorder="1" applyAlignment="1">
      <alignment horizontal="left" vertical="center"/>
    </xf>
    <xf numFmtId="167" fontId="20" fillId="9" borderId="11" xfId="0" applyNumberFormat="1" applyFont="1" applyFill="1" applyBorder="1" applyAlignment="1">
      <alignment horizontal="left" vertical="center"/>
    </xf>
    <xf numFmtId="0" fontId="20" fillId="9" borderId="19" xfId="0" applyFont="1" applyFill="1" applyBorder="1" applyAlignment="1">
      <alignment horizontal="left" vertical="center"/>
    </xf>
    <xf numFmtId="167" fontId="20" fillId="9" borderId="20" xfId="0" applyNumberFormat="1" applyFont="1" applyFill="1" applyBorder="1" applyAlignment="1">
      <alignment horizontal="left" vertical="center"/>
    </xf>
    <xf numFmtId="14" fontId="20" fillId="9" borderId="21" xfId="0" applyNumberFormat="1" applyFont="1" applyFill="1" applyBorder="1" applyAlignment="1">
      <alignment vertical="center"/>
    </xf>
    <xf numFmtId="0" fontId="20" fillId="9" borderId="10" xfId="0" applyFont="1" applyFill="1" applyBorder="1" applyAlignment="1">
      <alignment vertical="center"/>
    </xf>
    <xf numFmtId="14" fontId="23" fillId="9" borderId="11" xfId="0" applyNumberFormat="1" applyFont="1" applyFill="1" applyBorder="1" applyAlignment="1">
      <alignment horizontal="center" vertical="center"/>
    </xf>
    <xf numFmtId="14" fontId="23" fillId="9" borderId="12" xfId="0" applyNumberFormat="1" applyFont="1" applyFill="1" applyBorder="1" applyAlignment="1">
      <alignment horizontal="center" vertical="center"/>
    </xf>
    <xf numFmtId="14" fontId="20" fillId="9" borderId="10" xfId="0" applyNumberFormat="1" applyFont="1" applyFill="1" applyBorder="1" applyAlignment="1">
      <alignment vertical="center"/>
    </xf>
    <xf numFmtId="167" fontId="20" fillId="9" borderId="11" xfId="0" applyNumberFormat="1" applyFont="1" applyFill="1" applyBorder="1" applyAlignment="1">
      <alignment horizontal="center" vertical="center"/>
    </xf>
    <xf numFmtId="167" fontId="20" fillId="9" borderId="12" xfId="0" applyNumberFormat="1" applyFont="1" applyFill="1" applyBorder="1" applyAlignment="1">
      <alignment horizontal="center" vertical="center"/>
    </xf>
    <xf numFmtId="0" fontId="20" fillId="9" borderId="19" xfId="0" applyFont="1" applyFill="1" applyBorder="1" applyAlignment="1">
      <alignment horizontal="right" vertical="center"/>
    </xf>
    <xf numFmtId="167" fontId="20" fillId="9" borderId="20" xfId="0" applyNumberFormat="1" applyFont="1" applyFill="1" applyBorder="1" applyAlignment="1">
      <alignment horizontal="center" vertical="center"/>
    </xf>
    <xf numFmtId="167" fontId="20" fillId="9" borderId="21" xfId="0" applyNumberFormat="1" applyFont="1" applyFill="1" applyBorder="1" applyAlignment="1">
      <alignment horizontal="center" vertical="center"/>
    </xf>
    <xf numFmtId="0" fontId="10" fillId="9" borderId="0" xfId="0" applyFont="1" applyFill="1" applyAlignment="1">
      <alignment vertical="center"/>
    </xf>
    <xf numFmtId="14" fontId="10" fillId="9" borderId="0" xfId="0" applyNumberFormat="1" applyFont="1" applyFill="1" applyAlignment="1">
      <alignment horizontal="center" vertical="center"/>
    </xf>
    <xf numFmtId="14" fontId="10" fillId="9" borderId="0" xfId="0" applyNumberFormat="1" applyFont="1" applyFill="1" applyAlignment="1">
      <alignment vertical="center"/>
    </xf>
    <xf numFmtId="0" fontId="14" fillId="8" borderId="0" xfId="1" applyFont="1" applyFill="1" applyBorder="1" applyAlignment="1">
      <alignment horizontal="center" vertical="top" textRotation="255"/>
    </xf>
    <xf numFmtId="166" fontId="7" fillId="6" borderId="1" xfId="2" applyNumberFormat="1" applyFont="1" applyBorder="1" applyAlignment="1">
      <alignment horizontal="center" vertical="center"/>
    </xf>
    <xf numFmtId="166" fontId="7" fillId="6" borderId="2" xfId="2" applyNumberFormat="1" applyFont="1" applyBorder="1" applyAlignment="1">
      <alignment horizontal="center" vertical="center"/>
    </xf>
    <xf numFmtId="166" fontId="7" fillId="6" borderId="3" xfId="2" applyNumberFormat="1" applyFont="1" applyBorder="1" applyAlignment="1">
      <alignment horizontal="center" vertical="center"/>
    </xf>
    <xf numFmtId="0" fontId="16" fillId="8" borderId="4" xfId="0" applyFont="1" applyFill="1" applyBorder="1" applyAlignment="1">
      <alignment horizontal="left" vertical="center"/>
    </xf>
    <xf numFmtId="0" fontId="16" fillId="8" borderId="5" xfId="0" applyFont="1" applyFill="1" applyBorder="1" applyAlignment="1">
      <alignment horizontal="left" vertical="center"/>
    </xf>
    <xf numFmtId="0" fontId="16" fillId="8" borderId="6" xfId="0" applyFont="1" applyFill="1" applyBorder="1" applyAlignment="1">
      <alignment horizontal="left" vertical="center"/>
    </xf>
    <xf numFmtId="0" fontId="22" fillId="9" borderId="4" xfId="0" applyFont="1" applyFill="1" applyBorder="1" applyAlignment="1">
      <alignment horizontal="left" vertical="center"/>
    </xf>
    <xf numFmtId="0" fontId="22" fillId="9" borderId="5" xfId="0" applyFont="1" applyFill="1" applyBorder="1" applyAlignment="1">
      <alignment horizontal="left" vertical="center"/>
    </xf>
    <xf numFmtId="0" fontId="22" fillId="9" borderId="6" xfId="0" applyFont="1" applyFill="1" applyBorder="1" applyAlignment="1">
      <alignment horizontal="left" vertical="center"/>
    </xf>
    <xf numFmtId="0" fontId="3" fillId="5" borderId="0" xfId="0" applyFont="1" applyFill="1" applyAlignment="1">
      <alignment horizontal="center" vertical="center"/>
    </xf>
    <xf numFmtId="0" fontId="0" fillId="0" borderId="22" xfId="0" applyFont="1" applyBorder="1"/>
    <xf numFmtId="0" fontId="0" fillId="0" borderId="23" xfId="0" applyFont="1" applyBorder="1"/>
    <xf numFmtId="0" fontId="7" fillId="10" borderId="23" xfId="0" applyFont="1" applyFill="1" applyBorder="1" applyAlignment="1">
      <alignment horizontal="center" vertical="center"/>
    </xf>
    <xf numFmtId="0" fontId="7" fillId="10" borderId="22" xfId="0" applyFont="1" applyFill="1" applyBorder="1" applyAlignment="1">
      <alignment horizontal="center" vertical="center"/>
    </xf>
  </cellXfs>
  <cellStyles count="4">
    <cellStyle name="40 % - Accent1" xfId="3" builtinId="31"/>
    <cellStyle name="Accent1" xfId="2" builtinId="29"/>
    <cellStyle name="Normal" xfId="0" builtinId="0"/>
    <cellStyle name="Titre" xfId="1" builtinId="15"/>
  </cellStyles>
  <dxfs count="47">
    <dxf>
      <numFmt numFmtId="164" formatCode="[$-F800]dddd\,\ mmmm\ dd\,\ yyyy"/>
      <alignment horizontal="center" vertical="center" textRotation="90" wrapText="0" indent="0" justifyLastLine="0" shrinkToFit="0" readingOrder="0"/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ill>
        <patternFill>
          <bgColor rgb="FFC8C8C8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D99605CE-D9D1-49A0-B33E-C89AE427DD27}" autoFormatId="16" applyNumberFormats="0" applyBorderFormats="0" applyFontFormats="0" applyPatternFormats="0" applyAlignmentFormats="0" applyWidthHeightFormats="0">
  <queryTableRefresh nextId="3">
    <queryTableFields count="2">
      <queryTableField id="1" name="Date" tableColumnId="1"/>
      <queryTableField id="2" name="Célébration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34F0704-CB94-4165-987A-FB5297685B77}" name="Tableau2" displayName="Tableau2" ref="A11:ND100" totalsRowShown="0" headerRowDxfId="0">
  <autoFilter ref="A11:ND100" xr:uid="{C34F0704-CB94-4165-987A-FB5297685B77}"/>
  <tableColumns count="368">
    <tableColumn id="1" xr3:uid="{B7BF17E7-1C1D-4C26-AF1C-2C0B000B422B}" name="Département"/>
    <tableColumn id="2" xr3:uid="{2942E3DD-F174-45AB-9828-E399C7B73BC0}" name="Collaborateurs"/>
    <tableColumn id="3" xr3:uid="{270A541E-87A4-46EF-AE9B-BD2DEEAF4B66}" name="lundi 1 janvier 2024"/>
    <tableColumn id="4" xr3:uid="{103879AB-F273-4D8D-8E6D-D68B093CA908}" name="mardi 2 janvier 2024"/>
    <tableColumn id="5" xr3:uid="{6E12E515-32D1-43DB-99B7-37634B9B0BE4}" name="mercredi 3 janvier 2024"/>
    <tableColumn id="6" xr3:uid="{2FEA07EF-5103-4403-81A7-23EF93FAD0CD}" name="jeudi 4 janvier 2024"/>
    <tableColumn id="7" xr3:uid="{47C40E75-7FC5-4E94-9C25-9671300F4E40}" name="vendredi 5 janvier 2024"/>
    <tableColumn id="8" xr3:uid="{E47DC006-C62D-4CED-BA9F-E400EDDED0F2}" name="samedi 6 janvier 2024"/>
    <tableColumn id="9" xr3:uid="{4190226A-1F6D-4D1B-9298-39E78C772DEE}" name="dimanche 7 janvier 2024"/>
    <tableColumn id="10" xr3:uid="{0DE8AC86-28DF-4ED9-972D-2064D8CE17B3}" name="lundi 8 janvier 2024"/>
    <tableColumn id="11" xr3:uid="{10D7C9C9-31F4-4E89-9C4C-B7D45A6E93F7}" name="mardi 9 janvier 2024"/>
    <tableColumn id="12" xr3:uid="{D06A9DFC-3495-4716-9B0B-0D8A3A5F01C0}" name="mercredi 10 janvier 2024"/>
    <tableColumn id="13" xr3:uid="{8CF15B5F-BEBD-4F80-9BEE-CE97D973D7E6}" name="jeudi 11 janvier 2024"/>
    <tableColumn id="14" xr3:uid="{341DB278-AD8C-4B1D-AD74-E463E258ED99}" name="vendredi 12 janvier 2024"/>
    <tableColumn id="15" xr3:uid="{4C60FEF7-8D77-4EF8-B8F0-9477BAF63B1A}" name="samedi 13 janvier 2024"/>
    <tableColumn id="16" xr3:uid="{55C00C5E-49CD-4D19-9EC0-F3CEAB5751BB}" name="dimanche 14 janvier 2024"/>
    <tableColumn id="17" xr3:uid="{B322FF08-A3E4-4600-89EF-4BE0432FF021}" name="lundi 15 janvier 2024"/>
    <tableColumn id="18" xr3:uid="{C6F07A40-2B2C-4AA8-95F2-FE87A42FC095}" name="mardi 16 janvier 2024"/>
    <tableColumn id="19" xr3:uid="{11C6BE03-9208-40D3-8219-3DA754BC10AC}" name="mercredi 17 janvier 2024"/>
    <tableColumn id="20" xr3:uid="{1002198A-797E-4367-95A1-8CB58239E557}" name="jeudi 18 janvier 2024"/>
    <tableColumn id="21" xr3:uid="{22E73FC9-7F00-4C61-BF56-DC3139CCA00C}" name="vendredi 19 janvier 2024"/>
    <tableColumn id="22" xr3:uid="{AB09BB6C-3929-432D-B132-FC449D8C4021}" name="samedi 20 janvier 2024"/>
    <tableColumn id="23" xr3:uid="{90A5E699-8BA9-40F4-8E47-A4935D05B210}" name="dimanche 21 janvier 2024"/>
    <tableColumn id="24" xr3:uid="{73E24C88-5F7F-467A-A0CD-569720598B6B}" name="lundi 22 janvier 2024"/>
    <tableColumn id="25" xr3:uid="{9E67B4D5-9239-484B-9A67-78902C48D92A}" name="mardi 23 janvier 2024"/>
    <tableColumn id="26" xr3:uid="{9BCC04B5-733D-4F35-A421-BAA2510BC8F3}" name="mercredi 24 janvier 2024"/>
    <tableColumn id="27" xr3:uid="{F9AE32F2-AA52-442D-A88B-07757F9E1E6A}" name="jeudi 25 janvier 2024"/>
    <tableColumn id="28" xr3:uid="{81821D37-D976-43BE-8D7E-478139B72654}" name="vendredi 26 janvier 2024"/>
    <tableColumn id="29" xr3:uid="{9D808ABE-6910-411A-9681-6C1BFB686E30}" name="samedi 27 janvier 2024"/>
    <tableColumn id="30" xr3:uid="{2F171551-63B1-4129-9874-93031E090F4F}" name="dimanche 28 janvier 2024"/>
    <tableColumn id="31" xr3:uid="{F3BD0D7D-2CB6-47D6-9DFD-ED3B39F6BC48}" name="lundi 29 janvier 2024"/>
    <tableColumn id="32" xr3:uid="{027FD9AD-A27F-40DB-AB88-46E7C1FD22BF}" name="mardi 30 janvier 2024"/>
    <tableColumn id="33" xr3:uid="{E3B52621-9821-4689-9B6F-7B38009B3252}" name="mercredi 31 janvier 2024"/>
    <tableColumn id="34" xr3:uid="{A4EF25B6-07F9-48E7-8203-FBDEFFA9D755}" name="jeudi 1 février 2024"/>
    <tableColumn id="35" xr3:uid="{22624FC2-76CD-4C73-968B-FD2B0488C8DF}" name="vendredi 2 février 2024"/>
    <tableColumn id="36" xr3:uid="{5E0A0792-74F6-4B3A-BC1E-81EB852326C8}" name="samedi 3 février 2024"/>
    <tableColumn id="37" xr3:uid="{1F1F8D4F-AF25-4B2F-AEDE-6F4E08452C6B}" name="dimanche 4 février 2024"/>
    <tableColumn id="38" xr3:uid="{E9D7AF06-EDBD-4D33-8D44-9418BA25F088}" name="lundi 5 février 2024"/>
    <tableColumn id="39" xr3:uid="{E2694628-428C-47F1-8A7B-8FA68AE996A0}" name="mardi 6 février 2024"/>
    <tableColumn id="40" xr3:uid="{1E74A86A-E1A9-4730-9AAB-B2E445B4A51D}" name="mercredi 7 février 2024"/>
    <tableColumn id="41" xr3:uid="{A02C727E-0B75-4258-9133-BE77D600433F}" name="jeudi 8 février 2024"/>
    <tableColumn id="42" xr3:uid="{081DEC09-A69A-4969-A458-529F9A154B90}" name="vendredi 9 février 2024"/>
    <tableColumn id="43" xr3:uid="{B6B163CE-E551-46C9-8470-A68985675FA2}" name="samedi 10 février 2024"/>
    <tableColumn id="44" xr3:uid="{F6E47A25-E6D2-4F02-ABE8-63EC1C607FCD}" name="dimanche 11 février 2024"/>
    <tableColumn id="45" xr3:uid="{3251CED3-5668-44FF-9A5F-DEA067E88EF5}" name="lundi 12 février 2024"/>
    <tableColumn id="46" xr3:uid="{1E3D3854-91E3-418C-BD3B-7B6A3699C457}" name="mardi 13 février 2024"/>
    <tableColumn id="47" xr3:uid="{3E7C0809-CF23-485A-BEE9-EF866A63A02B}" name="mercredi 14 février 2024"/>
    <tableColumn id="48" xr3:uid="{6396BAFA-F229-4032-8C2D-024C4057ECC0}" name="jeudi 15 février 2024"/>
    <tableColumn id="49" xr3:uid="{188B41C9-DAE7-479E-899B-FE7E72401A88}" name="vendredi 16 février 2024"/>
    <tableColumn id="50" xr3:uid="{EABBFCB1-28D3-4108-9977-F8ED267F5BC3}" name="samedi 17 février 2024"/>
    <tableColumn id="51" xr3:uid="{9CA870C0-1581-41F7-B2A1-33C16B9B93CA}" name="dimanche 18 février 2024"/>
    <tableColumn id="52" xr3:uid="{1552D206-81C3-431D-A6C6-E23D6317B8C6}" name="lundi 19 février 2024"/>
    <tableColumn id="53" xr3:uid="{827C9478-63D3-4955-9049-878113A833AF}" name="mardi 20 février 2024"/>
    <tableColumn id="54" xr3:uid="{E9267F2E-331B-4475-936D-0F24BA1F2C1C}" name="mercredi 21 février 2024"/>
    <tableColumn id="55" xr3:uid="{27E5329D-45B8-423D-AF5B-A00E7203A2CC}" name="jeudi 22 février 2024"/>
    <tableColumn id="56" xr3:uid="{A45FEBAD-94AC-435F-9D16-E31F8DEC386E}" name="vendredi 23 février 2024"/>
    <tableColumn id="57" xr3:uid="{DF881AFC-FBC2-4ADD-8CB7-8C827965B06F}" name="samedi 24 février 2024"/>
    <tableColumn id="58" xr3:uid="{D86A4E4E-3B2C-439B-B5B9-21D002B06B68}" name="dimanche 25 février 2024"/>
    <tableColumn id="59" xr3:uid="{F5D2CEEC-21DD-4EC2-863C-3EBF5E88571D}" name="lundi 26 février 2024"/>
    <tableColumn id="60" xr3:uid="{5B131031-1D5D-4054-9265-881B2484FD26}" name="mardi 27 février 2024"/>
    <tableColumn id="61" xr3:uid="{FA15E806-01D6-4BE9-AA06-177E9C6DDA19}" name="mercredi 28 février 2024"/>
    <tableColumn id="62" xr3:uid="{17DE2791-E0AA-4378-8118-62252AFE7D90}" name="jeudi 29 février 2024"/>
    <tableColumn id="63" xr3:uid="{4B3DB04D-2C2D-41E2-BDA3-E8BBFDD2809D}" name="vendredi 1 mars 2024"/>
    <tableColumn id="64" xr3:uid="{7721349B-30BC-4FD3-AD93-5BFD16B81287}" name="samedi 2 mars 2024"/>
    <tableColumn id="65" xr3:uid="{DBE1FE9D-4DB2-4770-89C5-4E1298A15BA8}" name="dimanche 3 mars 2024"/>
    <tableColumn id="66" xr3:uid="{EEDCC483-E871-41F0-B61E-C8E77A94C63E}" name="lundi 4 mars 2024"/>
    <tableColumn id="67" xr3:uid="{8A6981C6-FDB2-47E7-972B-F18A5C104A06}" name="mardi 5 mars 2024"/>
    <tableColumn id="68" xr3:uid="{10BACCC9-286B-4E0C-89FC-4DC07009AA5E}" name="mercredi 6 mars 2024"/>
    <tableColumn id="69" xr3:uid="{94C02F35-64DB-4020-9802-B6A00406B834}" name="jeudi 7 mars 2024"/>
    <tableColumn id="70" xr3:uid="{47766F03-6319-40A5-B7CC-381772ADE9EC}" name="vendredi 8 mars 2024"/>
    <tableColumn id="71" xr3:uid="{6BB6C6E7-CC01-4022-8776-76E722503113}" name="samedi 9 mars 2024"/>
    <tableColumn id="72" xr3:uid="{BA01379C-3E72-4C47-AE24-B87A3623FB75}" name="dimanche 10 mars 2024"/>
    <tableColumn id="73" xr3:uid="{B9774643-6136-43DA-B30D-B9102C264591}" name="lundi 11 mars 2024"/>
    <tableColumn id="74" xr3:uid="{FE6BBA97-6AB8-46CD-9750-F689A62277F1}" name="mardi 12 mars 2024"/>
    <tableColumn id="75" xr3:uid="{5EE98938-FD8C-44F9-8154-7C3476D544F3}" name="mercredi 13 mars 2024"/>
    <tableColumn id="76" xr3:uid="{A8A73B77-E427-43F9-8397-C87ACF99A3F5}" name="jeudi 14 mars 2024"/>
    <tableColumn id="77" xr3:uid="{FAE46023-07F5-4C8C-8465-16DCE0E023E3}" name="vendredi 15 mars 2024"/>
    <tableColumn id="78" xr3:uid="{B48CB7FD-CB4E-40AD-95C9-F0D3E784C739}" name="samedi 16 mars 2024"/>
    <tableColumn id="79" xr3:uid="{A274BEFB-08CC-48B9-A0D6-14B9E11EC22A}" name="dimanche 17 mars 2024"/>
    <tableColumn id="80" xr3:uid="{B19E2E41-0F7D-462E-B2D7-D5F71BF11A2B}" name="lundi 18 mars 2024"/>
    <tableColumn id="81" xr3:uid="{F6A797E2-36C8-4A2A-8486-10F81C74AD7B}" name="mardi 19 mars 2024"/>
    <tableColumn id="82" xr3:uid="{EDCD5FFE-9AE1-4E4A-976B-4FAFB23EA687}" name="mercredi 20 mars 2024"/>
    <tableColumn id="83" xr3:uid="{F51EA180-889E-45F4-98A4-AA60A4A3E34D}" name="jeudi 21 mars 2024"/>
    <tableColumn id="84" xr3:uid="{44D2F435-50B6-4911-A77B-F2EC69247BE3}" name="vendredi 22 mars 2024"/>
    <tableColumn id="85" xr3:uid="{19BB37B4-D0A2-494C-AE5F-57F9A4371BDC}" name="samedi 23 mars 2024"/>
    <tableColumn id="86" xr3:uid="{0218951D-66E8-4D99-83CD-DD90690D6151}" name="dimanche 24 mars 2024"/>
    <tableColumn id="87" xr3:uid="{D51E2935-58FE-4E06-B2EC-8138680F1B78}" name="lundi 25 mars 2024"/>
    <tableColumn id="88" xr3:uid="{F555D040-D23B-4B30-B146-19E613FAC079}" name="mardi 26 mars 2024"/>
    <tableColumn id="89" xr3:uid="{D78FE6C6-CBDA-48AF-BE4A-E71CBFDDDCE3}" name="mercredi 27 mars 2024"/>
    <tableColumn id="90" xr3:uid="{E6BC869C-25B7-4ACF-9504-9E09BEAE0059}" name="jeudi 28 mars 2024"/>
    <tableColumn id="91" xr3:uid="{6A678568-8CF9-4550-8A1B-B6AEE6EE42F5}" name="vendredi 29 mars 2024"/>
    <tableColumn id="92" xr3:uid="{D8BE21A7-3138-4488-831D-70FDF2E69290}" name="samedi 30 mars 2024"/>
    <tableColumn id="93" xr3:uid="{19F4CA03-7A8E-4B30-93FF-9A66D6C6B210}" name="dimanche 31 mars 2024"/>
    <tableColumn id="94" xr3:uid="{B13FA62D-6B4F-4E39-9675-B06A6BE97CAE}" name="lundi 1 avril 2024"/>
    <tableColumn id="95" xr3:uid="{7C165965-3A64-4869-AD08-C51025160754}" name="mardi 2 avril 2024"/>
    <tableColumn id="96" xr3:uid="{069956AE-976B-4345-8637-CB4CC1A6AF22}" name="mercredi 3 avril 2024"/>
    <tableColumn id="97" xr3:uid="{4BF9ACFC-57E6-49DE-9B1D-6A5AB42B9B25}" name="jeudi 4 avril 2024"/>
    <tableColumn id="98" xr3:uid="{D6B3296D-FB7F-430F-A97C-0A61724B16F7}" name="vendredi 5 avril 2024"/>
    <tableColumn id="99" xr3:uid="{8EA22F9F-8B29-4FD5-B51D-F9CB95D5B579}" name="samedi 6 avril 2024"/>
    <tableColumn id="100" xr3:uid="{4DF4190A-3C8D-47F4-8A29-64A95C014E47}" name="dimanche 7 avril 2024"/>
    <tableColumn id="101" xr3:uid="{3643DD33-C903-4F3B-857C-758C990C53DE}" name="lundi 8 avril 2024"/>
    <tableColumn id="102" xr3:uid="{5E11640E-F222-4014-870B-68BA2A4452D8}" name="mardi 9 avril 2024"/>
    <tableColumn id="103" xr3:uid="{7BAF318C-BD27-4D76-AEAF-80B3017ED6C5}" name="mercredi 10 avril 2024"/>
    <tableColumn id="104" xr3:uid="{A2BF4C0A-AF8A-4DA9-A008-629CAF2E9422}" name="jeudi 11 avril 2024"/>
    <tableColumn id="105" xr3:uid="{F944A4B3-B505-41BE-B81C-E301FAF59568}" name="vendredi 12 avril 2024"/>
    <tableColumn id="106" xr3:uid="{3FA21012-44B1-43E2-A381-63075EE3DF3D}" name="samedi 13 avril 2024"/>
    <tableColumn id="107" xr3:uid="{444B3229-5F84-4323-B767-357B3B4E1485}" name="dimanche 14 avril 2024"/>
    <tableColumn id="108" xr3:uid="{FE7BEDB2-3401-44D5-8991-976808DEA0C3}" name="lundi 15 avril 2024"/>
    <tableColumn id="109" xr3:uid="{CD610F10-A716-4EF7-AD63-86B9AC85FBD0}" name="mardi 16 avril 2024"/>
    <tableColumn id="110" xr3:uid="{F2D42AA8-6B25-47CA-A9D6-3F2024D7F8E0}" name="mercredi 17 avril 2024"/>
    <tableColumn id="111" xr3:uid="{7CB1144E-748C-43BA-AA71-62B065E69B19}" name="jeudi 18 avril 2024"/>
    <tableColumn id="112" xr3:uid="{57FE96FD-DE53-4405-B3E1-F841174E3620}" name="vendredi 19 avril 2024"/>
    <tableColumn id="113" xr3:uid="{551C10E0-A61F-43B6-9A75-CED8C4A86130}" name="samedi 20 avril 2024"/>
    <tableColumn id="114" xr3:uid="{5A15261F-BE5A-4D58-8400-75CABDD2B3C6}" name="dimanche 21 avril 2024"/>
    <tableColumn id="115" xr3:uid="{2E005F44-1E03-4DED-9410-1764AD4A8CF3}" name="lundi 22 avril 2024"/>
    <tableColumn id="116" xr3:uid="{48FA8C75-9AA5-4F0C-87F1-367566988A75}" name="mardi 23 avril 2024"/>
    <tableColumn id="117" xr3:uid="{C3EE3111-3231-4C72-822B-A7BE886C4DF3}" name="mercredi 24 avril 2024"/>
    <tableColumn id="118" xr3:uid="{999A48A4-004C-49D1-A329-74BB53EDCD43}" name="jeudi 25 avril 2024"/>
    <tableColumn id="119" xr3:uid="{4DD34076-65AB-434E-960F-7667A9DECA44}" name="vendredi 26 avril 2024"/>
    <tableColumn id="120" xr3:uid="{CEB58536-144A-485D-BD23-577004ECE7FD}" name="samedi 27 avril 2024"/>
    <tableColumn id="121" xr3:uid="{65E0406B-3FB9-4984-894A-B606B7AD362C}" name="dimanche 28 avril 2024"/>
    <tableColumn id="122" xr3:uid="{92A9C95B-4A47-4AE5-B864-A657E7B105B8}" name="lundi 29 avril 2024"/>
    <tableColumn id="123" xr3:uid="{C45C492A-B690-4930-8E6F-A0C3CEBF13EE}" name="mardi 30 avril 2024"/>
    <tableColumn id="124" xr3:uid="{56F9F7C8-5DB5-43B9-BCF5-FA51EAD1F3FC}" name="mercredi 1 mai 2024"/>
    <tableColumn id="125" xr3:uid="{470E368A-D0C5-4FFE-97F1-81347452561C}" name="jeudi 2 mai 2024"/>
    <tableColumn id="126" xr3:uid="{29C5DA58-9559-4867-8849-83861D79B421}" name="vendredi 3 mai 2024"/>
    <tableColumn id="127" xr3:uid="{C8F4D928-5508-4827-89E3-26D1A9A89101}" name="samedi 4 mai 2024"/>
    <tableColumn id="128" xr3:uid="{0FFE0A05-4744-4522-A856-64F13D9E805D}" name="dimanche 5 mai 2024"/>
    <tableColumn id="129" xr3:uid="{DD965480-8035-4977-9F6B-ACD7483BC1E8}" name="lundi 6 mai 2024"/>
    <tableColumn id="130" xr3:uid="{CA8F4FFE-F1D1-4165-9EB6-B34D594CAD4B}" name="mardi 7 mai 2024"/>
    <tableColumn id="131" xr3:uid="{50E4BAD2-33A6-4E38-8E99-E5532E5534DD}" name="mercredi 8 mai 2024"/>
    <tableColumn id="132" xr3:uid="{6C735E28-E40F-4AD0-B74E-7FE3908630F9}" name="jeudi 9 mai 2024"/>
    <tableColumn id="133" xr3:uid="{4E3DD281-5FBA-4B40-9359-563AE7F80D1B}" name="vendredi 10 mai 2024"/>
    <tableColumn id="134" xr3:uid="{8A867D28-22CB-4199-B7EA-4C8E57B94411}" name="samedi 11 mai 2024"/>
    <tableColumn id="135" xr3:uid="{D06D9E4D-BE58-440A-B175-EE67C54024A7}" name="dimanche 12 mai 2024"/>
    <tableColumn id="136" xr3:uid="{6038C40C-013D-4161-B269-7A13D103C403}" name="lundi 13 mai 2024"/>
    <tableColumn id="137" xr3:uid="{263B2F1C-B79D-4E0A-9BAA-0C551D06175E}" name="mardi 14 mai 2024"/>
    <tableColumn id="138" xr3:uid="{3575BDA6-A686-4CDB-9E9D-693A854FDA89}" name="mercredi 15 mai 2024"/>
    <tableColumn id="139" xr3:uid="{6A871C79-849E-4913-8FAF-504F5D2008F8}" name="jeudi 16 mai 2024"/>
    <tableColumn id="140" xr3:uid="{E325EC44-E5D2-4D98-8686-BD6BDE88BD09}" name="vendredi 17 mai 2024"/>
    <tableColumn id="141" xr3:uid="{1B949EF5-17F5-4F5A-B487-459444454260}" name="samedi 18 mai 2024"/>
    <tableColumn id="142" xr3:uid="{06762DFB-8881-4289-8EB5-473DCEDAA0BA}" name="dimanche 19 mai 2024"/>
    <tableColumn id="143" xr3:uid="{E55562FF-FE83-4381-AD18-B20AA799A579}" name="lundi 20 mai 2024"/>
    <tableColumn id="144" xr3:uid="{D8907D79-4591-4781-A627-97C8912B9A40}" name="mardi 21 mai 2024"/>
    <tableColumn id="145" xr3:uid="{E7374FC4-CFD3-462C-AC98-58EA415FBB79}" name="mercredi 22 mai 2024"/>
    <tableColumn id="146" xr3:uid="{2ADDBC86-DDC3-436E-BA67-F1C487ED2135}" name="jeudi 23 mai 2024"/>
    <tableColumn id="147" xr3:uid="{57759EAB-3016-400B-85D0-62B5D1C83640}" name="vendredi 24 mai 2024"/>
    <tableColumn id="148" xr3:uid="{BF5B91F3-DA30-4FF7-8611-EBEB4AE84B87}" name="samedi 25 mai 2024"/>
    <tableColumn id="149" xr3:uid="{B1724F3F-75BC-48D2-B73B-4DB34B4D02A8}" name="dimanche 26 mai 2024"/>
    <tableColumn id="150" xr3:uid="{73A9C56E-3464-4359-8294-361E1899021C}" name="lundi 27 mai 2024"/>
    <tableColumn id="151" xr3:uid="{DA22A4EF-F727-4A99-8AB1-104504A802EB}" name="mardi 28 mai 2024"/>
    <tableColumn id="152" xr3:uid="{50CE0168-B19B-4060-AC2C-517DF9D47415}" name="mercredi 29 mai 2024"/>
    <tableColumn id="153" xr3:uid="{F452FCAD-3D06-4EC2-9BE4-771DCC4492FF}" name="jeudi 30 mai 2024"/>
    <tableColumn id="154" xr3:uid="{929F65CD-4838-41EF-816C-07889F9C9470}" name="vendredi 31 mai 2024"/>
    <tableColumn id="155" xr3:uid="{4BAE0A1E-FAC2-4B50-9AB2-A50AF1ED5553}" name="samedi 1 juin 2024"/>
    <tableColumn id="156" xr3:uid="{E3F7C465-A252-4838-91DF-45E7A5A16A08}" name="dimanche 2 juin 2024"/>
    <tableColumn id="157" xr3:uid="{85822BCF-E275-435B-9B52-5FE3A6113EFF}" name="lundi 3 juin 2024"/>
    <tableColumn id="158" xr3:uid="{DE56CF36-B195-4DDE-AEFA-1A36EE8463C7}" name="mardi 4 juin 2024"/>
    <tableColumn id="159" xr3:uid="{BEE15493-53E6-4951-B6D7-87B1CF9BFC70}" name="mercredi 5 juin 2024"/>
    <tableColumn id="160" xr3:uid="{A7CDF14D-034D-4A3C-97B4-46373108CF9A}" name="jeudi 6 juin 2024"/>
    <tableColumn id="161" xr3:uid="{DE3861AC-1140-45B0-807E-90839831FCDA}" name="vendredi 7 juin 2024"/>
    <tableColumn id="162" xr3:uid="{81DB00E8-B6BF-4917-BDA8-894877F6FBE7}" name="samedi 8 juin 2024"/>
    <tableColumn id="163" xr3:uid="{0783578C-0820-43C1-987E-D8EF484495DA}" name="dimanche 9 juin 2024"/>
    <tableColumn id="164" xr3:uid="{1B21854A-DCAE-40C2-A940-EB5755B9255D}" name="lundi 10 juin 2024"/>
    <tableColumn id="165" xr3:uid="{20DEFCBE-870D-4C61-9D73-93A4D596A6AA}" name="mardi 11 juin 2024"/>
    <tableColumn id="166" xr3:uid="{B8BAE65C-D9BC-4001-BFD8-6004661946ED}" name="mercredi 12 juin 2024"/>
    <tableColumn id="167" xr3:uid="{AEF43BDD-350B-4324-86AD-4921DBA1E7D1}" name="jeudi 13 juin 2024"/>
    <tableColumn id="168" xr3:uid="{FE8447D2-A973-4D0D-8661-18852B32C5DE}" name="vendredi 14 juin 2024"/>
    <tableColumn id="169" xr3:uid="{9EA7D5F8-565E-4BE3-B194-6EC03E34FE81}" name="samedi 15 juin 2024"/>
    <tableColumn id="170" xr3:uid="{63C0E35C-C25A-42AF-B306-793B65DE0032}" name="dimanche 16 juin 2024"/>
    <tableColumn id="171" xr3:uid="{EAFD2945-6390-408E-8792-19AC04A47B5B}" name="lundi 17 juin 2024"/>
    <tableColumn id="172" xr3:uid="{FD046B92-0D71-4497-89C1-1D6361007D77}" name="mardi 18 juin 2024"/>
    <tableColumn id="173" xr3:uid="{EEAC1A49-D2F6-4FC2-BF99-FADDCB2827A3}" name="mercredi 19 juin 2024"/>
    <tableColumn id="174" xr3:uid="{EBEA92D9-11D0-47CB-883D-5B314D2A8F6A}" name="jeudi 20 juin 2024"/>
    <tableColumn id="175" xr3:uid="{E8178EA2-EB75-4C5B-A7D9-E56050D564C3}" name="vendredi 21 juin 2024"/>
    <tableColumn id="176" xr3:uid="{6046D633-8E1A-4E8B-8862-D2EC3BC1500F}" name="samedi 22 juin 2024"/>
    <tableColumn id="177" xr3:uid="{7062E800-5492-4596-A323-A612990AE44B}" name="dimanche 23 juin 2024"/>
    <tableColumn id="178" xr3:uid="{7AFB1907-D7DB-4127-8C67-9BE298D7E063}" name="lundi 24 juin 2024"/>
    <tableColumn id="179" xr3:uid="{C294301E-0CAF-4063-9C7E-14879A8BE65D}" name="mardi 25 juin 2024"/>
    <tableColumn id="180" xr3:uid="{6BBED82B-2A51-4F26-A53E-4954633966C4}" name="mercredi 26 juin 2024"/>
    <tableColumn id="181" xr3:uid="{1FB7BD46-FBF5-4CF7-AA04-7D8634D4FFE2}" name="jeudi 27 juin 2024"/>
    <tableColumn id="182" xr3:uid="{94348A30-F721-4493-A913-03EC5772C2F4}" name="vendredi 28 juin 2024"/>
    <tableColumn id="183" xr3:uid="{21E93918-A023-4BF3-BB2F-C97B7480563C}" name="samedi 29 juin 2024"/>
    <tableColumn id="184" xr3:uid="{1959CC8A-775A-4351-8A47-D88337F51C14}" name="dimanche 30 juin 2024"/>
    <tableColumn id="185" xr3:uid="{0D260565-F2AD-42C9-A0BC-E2AB08591A32}" name="lundi 1 juillet 2024"/>
    <tableColumn id="186" xr3:uid="{C8F4D2B5-BDD8-474C-BE40-497F325A5C09}" name="mardi 2 juillet 2024"/>
    <tableColumn id="187" xr3:uid="{F53ADB54-AEE2-4D7D-98DC-0088B7B10FFC}" name="mercredi 3 juillet 2024"/>
    <tableColumn id="188" xr3:uid="{3ABB326D-2E7B-4450-BA96-7942A3C54562}" name="jeudi 4 juillet 2024"/>
    <tableColumn id="189" xr3:uid="{CBDC5573-C5A2-4A0C-AE03-651B3D95B444}" name="vendredi 5 juillet 2024"/>
    <tableColumn id="190" xr3:uid="{A76851E1-6A6A-477C-AD45-CC1987A4B8BE}" name="samedi 6 juillet 2024"/>
    <tableColumn id="191" xr3:uid="{6CF02AC0-FAAB-4996-A0EA-ED1D2AC6C337}" name="dimanche 7 juillet 2024"/>
    <tableColumn id="192" xr3:uid="{123746AC-71BA-465A-9FF0-052997414F22}" name="lundi 8 juillet 2024"/>
    <tableColumn id="193" xr3:uid="{EAC15A42-4793-4132-92F5-D66254B766BA}" name="mardi 9 juillet 2024"/>
    <tableColumn id="194" xr3:uid="{8817AFEF-F9F8-41F9-9F25-8AACB0996C01}" name="mercredi 10 juillet 2024"/>
    <tableColumn id="195" xr3:uid="{55B4DD71-CE73-40BF-A5A1-ACBEAFD1F1E9}" name="jeudi 11 juillet 2024"/>
    <tableColumn id="196" xr3:uid="{2A79705E-8FCD-4154-83EF-DD4DAF0DC2B0}" name="vendredi 12 juillet 2024"/>
    <tableColumn id="197" xr3:uid="{E8D28CD0-1077-499C-9EA6-7E7AA4FEFD2C}" name="samedi 13 juillet 2024"/>
    <tableColumn id="198" xr3:uid="{B0909E15-A625-44E3-BBBA-74054DA06A23}" name="dimanche 14 juillet 2024"/>
    <tableColumn id="199" xr3:uid="{4666EB4C-E973-46AE-8D1A-C5AFA3ED46BE}" name="lundi 15 juillet 2024"/>
    <tableColumn id="200" xr3:uid="{A5E481A6-20FF-4B90-82B7-CA21C475EDD3}" name="mardi 16 juillet 2024"/>
    <tableColumn id="201" xr3:uid="{6BA63BDC-006B-460C-A0DC-E6198741FC03}" name="mercredi 17 juillet 2024"/>
    <tableColumn id="202" xr3:uid="{A192F267-0831-48D2-9CD8-34D9546AE91E}" name="jeudi 18 juillet 2024"/>
    <tableColumn id="203" xr3:uid="{FA356E9F-DC7F-4E3F-A9F6-69BDC324A3AE}" name="vendredi 19 juillet 2024"/>
    <tableColumn id="204" xr3:uid="{3520F6E4-ABDF-4535-8038-90D1C83DC3EE}" name="samedi 20 juillet 2024"/>
    <tableColumn id="205" xr3:uid="{B6C9C932-341B-4D1E-AF91-A7C5568CDB66}" name="dimanche 21 juillet 2024"/>
    <tableColumn id="206" xr3:uid="{C134542B-0F21-48FF-9869-4C51989A9CFC}" name="lundi 22 juillet 2024"/>
    <tableColumn id="207" xr3:uid="{8F37692F-3825-48AD-9BFC-CE213F5D53DD}" name="mardi 23 juillet 2024"/>
    <tableColumn id="208" xr3:uid="{D85822C4-81A2-4608-93AA-D7D571450D83}" name="mercredi 24 juillet 2024"/>
    <tableColumn id="209" xr3:uid="{D2B0712E-D0B4-447F-A928-0A6E7B9C720C}" name="jeudi 25 juillet 2024"/>
    <tableColumn id="210" xr3:uid="{BE43AD5F-6C7D-4B27-8865-AFB4DBC259DC}" name="vendredi 26 juillet 2024"/>
    <tableColumn id="211" xr3:uid="{22542BAE-7BCA-4C31-B9EA-7FA5A17DEE68}" name="samedi 27 juillet 2024"/>
    <tableColumn id="212" xr3:uid="{7BE9C101-9946-4196-906A-C7EDFCDDF39A}" name="dimanche 28 juillet 2024"/>
    <tableColumn id="213" xr3:uid="{84AD1D9C-3841-4A0D-A3DA-30E458E9D0EA}" name="lundi 29 juillet 2024"/>
    <tableColumn id="214" xr3:uid="{34423BCC-C694-46A9-8587-C5B7046824CD}" name="mardi 30 juillet 2024"/>
    <tableColumn id="215" xr3:uid="{C3C9F80A-4E43-4D40-A29F-2453D2A4C1B6}" name="mercredi 31 juillet 2024"/>
    <tableColumn id="216" xr3:uid="{DBDD54F0-D887-4D31-BE76-A401A43B3809}" name="jeudi 1 août 2024"/>
    <tableColumn id="217" xr3:uid="{3758BC4A-2F29-43C6-81B3-4F55516D52E8}" name="vendredi 2 août 2024"/>
    <tableColumn id="218" xr3:uid="{D4168C1F-EB25-4FC7-BCC4-7519E99C517B}" name="samedi 3 août 2024"/>
    <tableColumn id="219" xr3:uid="{D7918A4E-A6C9-4229-B3A9-8CA4A68AA17A}" name="dimanche 4 août 2024"/>
    <tableColumn id="220" xr3:uid="{6CA9CE3D-CFAE-40ED-B479-95CF02EC9D68}" name="lundi 5 août 2024"/>
    <tableColumn id="221" xr3:uid="{4EFF5020-9D38-45F9-AD64-C91FA424615A}" name="mardi 6 août 2024"/>
    <tableColumn id="222" xr3:uid="{55ADE26B-9177-480C-8D09-B84F7055827B}" name="mercredi 7 août 2024"/>
    <tableColumn id="223" xr3:uid="{34ECDC17-BD41-419D-9A63-41F2C5FB8614}" name="jeudi 8 août 2024"/>
    <tableColumn id="224" xr3:uid="{D842D2F2-80F6-41D8-9344-9FF3A7BA68F4}" name="vendredi 9 août 2024"/>
    <tableColumn id="225" xr3:uid="{AD3EC210-F2C2-4CCC-BAA0-9289F1750526}" name="samedi 10 août 2024"/>
    <tableColumn id="226" xr3:uid="{89C5327C-9726-4B62-ADDB-073B66762FE0}" name="dimanche 11 août 2024"/>
    <tableColumn id="227" xr3:uid="{40D86671-63F0-46FD-B9F4-343BF22E8A89}" name="lundi 12 août 2024"/>
    <tableColumn id="228" xr3:uid="{D88761AA-A2C4-4663-AC0C-0F402A6BB29E}" name="mardi 13 août 2024"/>
    <tableColumn id="229" xr3:uid="{2C4DA010-BC74-44F0-9B63-46FC8F6EC9AC}" name="mercredi 14 août 2024"/>
    <tableColumn id="230" xr3:uid="{2496DD7E-6AFF-4E78-98F5-E37FF1F00AE1}" name="jeudi 15 août 2024"/>
    <tableColumn id="231" xr3:uid="{E7615788-DF14-47A2-8349-656BD8A5FD6D}" name="vendredi 16 août 2024"/>
    <tableColumn id="232" xr3:uid="{D76BC45D-51B6-4EBD-B029-CC9C79FC83EA}" name="samedi 17 août 2024"/>
    <tableColumn id="233" xr3:uid="{A9E3A8FC-0CC7-494F-B733-3EC8617042A0}" name="dimanche 18 août 2024"/>
    <tableColumn id="234" xr3:uid="{5011EA91-9BBD-4CAF-B60B-F5A0603BEE4F}" name="lundi 19 août 2024"/>
    <tableColumn id="235" xr3:uid="{EC1CA4A4-89F3-472D-A453-AD1DC25F921A}" name="mardi 20 août 2024"/>
    <tableColumn id="236" xr3:uid="{A5257C76-20CC-4514-AFB5-62F8BCA7C7E7}" name="mercredi 21 août 2024"/>
    <tableColumn id="237" xr3:uid="{49F13A2C-A105-4090-95E8-D9F9DE7B500A}" name="jeudi 22 août 2024"/>
    <tableColumn id="238" xr3:uid="{90AB8341-23C8-4E91-BEAF-E74A58FFBA6F}" name="vendredi 23 août 2024"/>
    <tableColumn id="239" xr3:uid="{6529DDE8-717F-4032-BDAC-4EA2136E9FAB}" name="samedi 24 août 2024"/>
    <tableColumn id="240" xr3:uid="{0EE3A096-DEB2-4499-B1D7-A1783E2CDBE2}" name="dimanche 25 août 2024"/>
    <tableColumn id="241" xr3:uid="{B1FD7113-BA37-4A1C-8499-A219C522D081}" name="lundi 26 août 2024"/>
    <tableColumn id="242" xr3:uid="{08F7E63F-42FF-4B9A-8D27-DA1E1C6B2753}" name="mardi 27 août 2024"/>
    <tableColumn id="243" xr3:uid="{A9E9E2C8-B769-49BE-9820-E3F83BD6111F}" name="mercredi 28 août 2024"/>
    <tableColumn id="244" xr3:uid="{4F0840B0-83AA-411A-B74B-05921A02ADBE}" name="jeudi 29 août 2024"/>
    <tableColumn id="245" xr3:uid="{B3EC2EB0-C245-411B-9FDE-DE094A5AC161}" name="vendredi 30 août 2024"/>
    <tableColumn id="246" xr3:uid="{C6DE20B5-6B1F-46C3-A549-EF26B2C8C976}" name="samedi 31 août 2024"/>
    <tableColumn id="247" xr3:uid="{BBF75EB8-4DBB-4A62-A453-C2125774564D}" name="dimanche 1 septembre 2024"/>
    <tableColumn id="248" xr3:uid="{DAFCEB8A-1CC4-4307-BB31-E712D9D418FB}" name="lundi 2 septembre 2024"/>
    <tableColumn id="249" xr3:uid="{148F2DB4-5D1F-4DCD-BAF2-2402315A704B}" name="mardi 3 septembre 2024"/>
    <tableColumn id="250" xr3:uid="{918A5825-2178-429D-B671-FBA99A74CD8D}" name="mercredi 4 septembre 2024"/>
    <tableColumn id="251" xr3:uid="{6F1F2F9D-235E-4D15-ABB3-6D8FA9EDAE16}" name="jeudi 5 septembre 2024"/>
    <tableColumn id="252" xr3:uid="{2077E9E6-A755-4942-A7C5-33BD6B809345}" name="vendredi 6 septembre 2024"/>
    <tableColumn id="253" xr3:uid="{BE6C38EB-3E88-445A-A1C8-6FBBBD550D4B}" name="samedi 7 septembre 2024"/>
    <tableColumn id="254" xr3:uid="{9F88F520-4D30-45E8-8933-6B7089499BA6}" name="dimanche 8 septembre 2024"/>
    <tableColumn id="255" xr3:uid="{9DADAAC4-9B9F-40AA-A5FD-3C06B9F11B2D}" name="lundi 9 septembre 2024"/>
    <tableColumn id="256" xr3:uid="{D23440FA-D3E3-4568-8CBC-FDE132B8AAAA}" name="mardi 10 septembre 2024"/>
    <tableColumn id="257" xr3:uid="{6246DDEF-57BA-407F-A008-264E69D5870E}" name="mercredi 11 septembre 2024"/>
    <tableColumn id="258" xr3:uid="{5318D366-D6D5-4D69-AA0A-70694E129811}" name="jeudi 12 septembre 2024"/>
    <tableColumn id="259" xr3:uid="{7912C21A-61C1-4DD6-A654-726297C783AC}" name="vendredi 13 septembre 2024"/>
    <tableColumn id="260" xr3:uid="{8B697B76-D2EE-4212-B778-35262EF0D8D4}" name="samedi 14 septembre 2024"/>
    <tableColumn id="261" xr3:uid="{629B3D01-F203-4BCD-9997-1C7122909CEA}" name="dimanche 15 septembre 2024"/>
    <tableColumn id="262" xr3:uid="{4205100A-2B5D-4A39-86FE-DB382CF59D38}" name="lundi 16 septembre 2024"/>
    <tableColumn id="263" xr3:uid="{991873DF-77F9-4390-8245-10FC1C5CE634}" name="mardi 17 septembre 2024"/>
    <tableColumn id="264" xr3:uid="{C8EB33AD-EEB2-4616-9E8B-E30D8D2787B1}" name="mercredi 18 septembre 2024"/>
    <tableColumn id="265" xr3:uid="{9B86874C-A40F-4EA1-ADAF-5C33AD9B7CB6}" name="jeudi 19 septembre 2024"/>
    <tableColumn id="266" xr3:uid="{D558DB68-EE53-4AEB-AE2C-2C58C6FF9ECA}" name="vendredi 20 septembre 2024"/>
    <tableColumn id="267" xr3:uid="{8D787B15-F625-42BF-932C-B393B046DAB9}" name="samedi 21 septembre 2024"/>
    <tableColumn id="268" xr3:uid="{F00EA26F-B9F5-434C-9D89-C649BE1DDE51}" name="dimanche 22 septembre 2024"/>
    <tableColumn id="269" xr3:uid="{3DA5EFB1-42C3-4723-9A87-FD4F8551E0F9}" name="lundi 23 septembre 2024"/>
    <tableColumn id="270" xr3:uid="{2C267D92-F169-451D-ACDB-09C910057E46}" name="mardi 24 septembre 2024"/>
    <tableColumn id="271" xr3:uid="{01523903-8279-4FCF-A7C3-D4E20C061AED}" name="mercredi 25 septembre 2024"/>
    <tableColumn id="272" xr3:uid="{130D0F3B-66FB-47F2-8AA5-3F6C9649E17A}" name="jeudi 26 septembre 2024"/>
    <tableColumn id="273" xr3:uid="{D6FEADF3-F80F-41F4-96D0-195442ABEDF5}" name="vendredi 27 septembre 2024"/>
    <tableColumn id="274" xr3:uid="{05416259-9F3A-4829-8C88-07F1FC719EAF}" name="samedi 28 septembre 2024"/>
    <tableColumn id="275" xr3:uid="{E7261BA2-EAFF-4263-9E15-86BB622CA483}" name="dimanche 29 septembre 2024"/>
    <tableColumn id="276" xr3:uid="{5CB689C2-4ADF-41D3-8D57-E5F927447944}" name="lundi 30 septembre 2024"/>
    <tableColumn id="277" xr3:uid="{B626373D-D11C-42C8-B953-DD5BA18B6776}" name="mardi 1 octobre 2024"/>
    <tableColumn id="278" xr3:uid="{6B6F1526-ADDF-4FB1-A99E-F9D28F408F43}" name="mercredi 2 octobre 2024"/>
    <tableColumn id="279" xr3:uid="{952E1024-D013-4293-918E-5CFDF8165823}" name="jeudi 3 octobre 2024"/>
    <tableColumn id="280" xr3:uid="{81BE81CC-86FE-403F-8D92-70D1B719F148}" name="vendredi 4 octobre 2024"/>
    <tableColumn id="281" xr3:uid="{BC995598-C035-46A3-AA83-03BCCA61358E}" name="samedi 5 octobre 2024"/>
    <tableColumn id="282" xr3:uid="{5F1F185B-E951-495B-8B9A-27AD605F9270}" name="dimanche 6 octobre 2024"/>
    <tableColumn id="283" xr3:uid="{7057A968-2DA1-47EE-977D-6B52BEFDA712}" name="lundi 7 octobre 2024"/>
    <tableColumn id="284" xr3:uid="{D2BD2974-E74A-4350-8D9A-AAD675226757}" name="mardi 8 octobre 2024"/>
    <tableColumn id="285" xr3:uid="{7E3A1E90-1DFB-43F1-9640-57404C4404BB}" name="mercredi 9 octobre 2024"/>
    <tableColumn id="286" xr3:uid="{71724405-F070-40DD-AF5F-DCCE926DBDD1}" name="jeudi 10 octobre 2024"/>
    <tableColumn id="287" xr3:uid="{9C1F4199-8337-4B15-A232-D34DCE8D3EC2}" name="vendredi 11 octobre 2024"/>
    <tableColumn id="288" xr3:uid="{A96A425D-8102-4C93-A46E-6903DA47D19F}" name="samedi 12 octobre 2024"/>
    <tableColumn id="289" xr3:uid="{7FB4ED17-9171-476B-A8FB-58E42A00F60D}" name="dimanche 13 octobre 2024"/>
    <tableColumn id="290" xr3:uid="{F9D8DCE0-56BE-4B4A-8E8D-AE92F8A3F27E}" name="lundi 14 octobre 2024"/>
    <tableColumn id="291" xr3:uid="{AAF0AC21-918C-40A2-AD3A-B1B7358322C8}" name="mardi 15 octobre 2024"/>
    <tableColumn id="292" xr3:uid="{96A4CA43-F0B4-4035-953D-093E53539B5C}" name="mercredi 16 octobre 2024"/>
    <tableColumn id="293" xr3:uid="{F5DAAC34-0107-4DEA-86D7-2D09D799A2EB}" name="jeudi 17 octobre 2024"/>
    <tableColumn id="294" xr3:uid="{5C74C5A6-DCA4-4D56-8B1F-EB91FDED2DB3}" name="vendredi 18 octobre 2024"/>
    <tableColumn id="295" xr3:uid="{7DDE3517-1CA2-4057-AE08-33E71ED4661D}" name="samedi 19 octobre 2024"/>
    <tableColumn id="296" xr3:uid="{2E424EA7-FC4C-4B6C-A47B-F85E61C6F53B}" name="dimanche 20 octobre 2024"/>
    <tableColumn id="297" xr3:uid="{EDB61F5D-43A4-41EE-9F02-11B1403B6F56}" name="lundi 21 octobre 2024"/>
    <tableColumn id="298" xr3:uid="{A6AF48A5-05F7-4804-B767-7E4DF86131DB}" name="mardi 22 octobre 2024"/>
    <tableColumn id="299" xr3:uid="{A7EE5504-45DA-4648-95F8-F15C9A2E55B0}" name="mercredi 23 octobre 2024"/>
    <tableColumn id="300" xr3:uid="{4A562FF4-10F4-4627-8738-518F6FAB959E}" name="jeudi 24 octobre 2024"/>
    <tableColumn id="301" xr3:uid="{6D12E7D4-612A-4335-AC77-22E677C2E3DC}" name="vendredi 25 octobre 2024"/>
    <tableColumn id="302" xr3:uid="{2D3A005F-848D-4B1B-AEEC-41960715F737}" name="samedi 26 octobre 2024"/>
    <tableColumn id="303" xr3:uid="{98838AE0-8A80-483A-89E2-660D933005BE}" name="dimanche 27 octobre 2024"/>
    <tableColumn id="304" xr3:uid="{21EEC24A-B7B8-412B-9E68-4E0586281EFA}" name="lundi 28 octobre 2024"/>
    <tableColumn id="305" xr3:uid="{1C174FB7-89AD-4C4C-A4D3-2C68C76F0908}" name="mardi 29 octobre 2024"/>
    <tableColumn id="306" xr3:uid="{3756FBDE-5799-469B-900D-4F0AE126FE16}" name="mercredi 30 octobre 2024"/>
    <tableColumn id="307" xr3:uid="{4175DA4A-3213-429E-9745-BD47A0B9F740}" name="jeudi 31 octobre 2024"/>
    <tableColumn id="308" xr3:uid="{5E840832-EDFE-41CC-9EE6-6CF05437F86B}" name="vendredi 1 novembre 2024"/>
    <tableColumn id="309" xr3:uid="{335B5AA0-A06C-4FED-A6A5-FA0975C70C28}" name="samedi 2 novembre 2024"/>
    <tableColumn id="310" xr3:uid="{3809ED24-AD7E-4AFE-8DB3-16170F6514A1}" name="dimanche 3 novembre 2024"/>
    <tableColumn id="311" xr3:uid="{5D43B91A-C177-4B27-9464-A52E0657AD98}" name="lundi 4 novembre 2024"/>
    <tableColumn id="312" xr3:uid="{F7CED58E-C516-4989-AB0C-E0F505B88CC0}" name="mardi 5 novembre 2024"/>
    <tableColumn id="313" xr3:uid="{06FD8B7D-F72F-4E71-B020-655C9D9671A6}" name="mercredi 6 novembre 2024"/>
    <tableColumn id="314" xr3:uid="{CB7E7BCB-10CB-458B-B1A6-E89D62AFC001}" name="jeudi 7 novembre 2024"/>
    <tableColumn id="315" xr3:uid="{B38BC3B0-1B9D-4642-A16C-54CD764EBABD}" name="vendredi 8 novembre 2024"/>
    <tableColumn id="316" xr3:uid="{27DF3DC7-DAAD-4371-9975-99F445EAB8AA}" name="samedi 9 novembre 2024"/>
    <tableColumn id="317" xr3:uid="{FC1C7D04-CD05-419D-9CCC-FAD0A71A7467}" name="dimanche 10 novembre 2024"/>
    <tableColumn id="318" xr3:uid="{B18304DF-6268-4F04-9EA1-33A063D46D2A}" name="lundi 11 novembre 2024"/>
    <tableColumn id="319" xr3:uid="{3A4A54F0-E533-4F68-B388-66047F642312}" name="mardi 12 novembre 2024"/>
    <tableColumn id="320" xr3:uid="{89D82A50-C47C-479C-A540-7575591E5B35}" name="mercredi 13 novembre 2024"/>
    <tableColumn id="321" xr3:uid="{73634EF5-DECB-42DE-AFF2-DA840F1A7E73}" name="jeudi 14 novembre 2024"/>
    <tableColumn id="322" xr3:uid="{FC461A7E-94DE-4A85-A70F-2E559DFD1EDD}" name="vendredi 15 novembre 2024"/>
    <tableColumn id="323" xr3:uid="{6F412C02-BD9B-4A83-B98F-9EA2F9761E18}" name="samedi 16 novembre 2024"/>
    <tableColumn id="324" xr3:uid="{84138008-8C01-40BF-9967-1CE79B36096E}" name="dimanche 17 novembre 2024"/>
    <tableColumn id="325" xr3:uid="{4ABCC033-F086-4EE4-A4E4-49C2EF0493A0}" name="lundi 18 novembre 2024"/>
    <tableColumn id="326" xr3:uid="{8E6A89AD-65D2-436A-ABC3-32AA646B5A92}" name="mardi 19 novembre 2024"/>
    <tableColumn id="327" xr3:uid="{DF0681F1-26B7-4BF5-8075-CF509727DC94}" name="mercredi 20 novembre 2024"/>
    <tableColumn id="328" xr3:uid="{2074FE7D-671A-4A03-AB8D-D60B045A18D0}" name="jeudi 21 novembre 2024"/>
    <tableColumn id="329" xr3:uid="{9D07D658-7E9C-4451-ACD5-64F399565D1F}" name="vendredi 22 novembre 2024"/>
    <tableColumn id="330" xr3:uid="{535B8571-C260-4C8F-876D-E9C9D105ACF6}" name="samedi 23 novembre 2024"/>
    <tableColumn id="331" xr3:uid="{6221ED85-C058-4FA5-B720-1A2F8A7CE22A}" name="dimanche 24 novembre 2024"/>
    <tableColumn id="332" xr3:uid="{77E5C029-D67A-4918-80CE-818B87B53E26}" name="lundi 25 novembre 2024"/>
    <tableColumn id="333" xr3:uid="{D7879C02-E741-4D8F-9A7D-C95836C8E3C9}" name="mardi 26 novembre 2024"/>
    <tableColumn id="334" xr3:uid="{83A9EAA2-4B61-4DC9-BD96-16750F4673BA}" name="mercredi 27 novembre 2024"/>
    <tableColumn id="335" xr3:uid="{B26FF099-BE2E-416F-AF20-ACAAFD32BD21}" name="jeudi 28 novembre 2024"/>
    <tableColumn id="336" xr3:uid="{19FA14F7-CE78-42B2-8AAC-4E63B175E5C4}" name="vendredi 29 novembre 2024"/>
    <tableColumn id="337" xr3:uid="{A5559542-F6AF-453D-AF5F-B3AE1EE204D6}" name="samedi 30 novembre 2024"/>
    <tableColumn id="338" xr3:uid="{6D80F002-CBE3-4882-B5F1-73FE1DFAAF96}" name="dimanche 1 décembre 2024"/>
    <tableColumn id="339" xr3:uid="{211C96EC-D431-472A-9102-112B423EEAB1}" name="lundi 2 décembre 2024"/>
    <tableColumn id="340" xr3:uid="{FDA580AE-6FE5-4D4B-A12C-A540E694449E}" name="mardi 3 décembre 2024"/>
    <tableColumn id="341" xr3:uid="{58712B0F-60A7-4BF3-986A-C097BED9223E}" name="mercredi 4 décembre 2024"/>
    <tableColumn id="342" xr3:uid="{65BBBDBD-3B89-49FC-9379-DB212A8B2908}" name="jeudi 5 décembre 2024"/>
    <tableColumn id="343" xr3:uid="{DEB6064E-8770-4B70-8CC1-B4D8BC214C64}" name="vendredi 6 décembre 2024"/>
    <tableColumn id="344" xr3:uid="{E2769FAC-808B-44AE-B334-FA538A1BFABA}" name="samedi 7 décembre 2024"/>
    <tableColumn id="345" xr3:uid="{C4325979-64A6-4A42-B5AB-53126374EF52}" name="dimanche 8 décembre 2024"/>
    <tableColumn id="346" xr3:uid="{B3A3640C-CB2D-4769-B061-CD7AA78D5B83}" name="lundi 9 décembre 2024"/>
    <tableColumn id="347" xr3:uid="{1E60ADEF-11C3-4024-A389-8EECDDB0DA7A}" name="mardi 10 décembre 2024"/>
    <tableColumn id="348" xr3:uid="{66A1F201-F97B-458F-BED6-B5740D0C7201}" name="mercredi 11 décembre 2024"/>
    <tableColumn id="349" xr3:uid="{ABD7D8D0-4477-4F4E-92E7-F9DAC332C6E3}" name="jeudi 12 décembre 2024"/>
    <tableColumn id="350" xr3:uid="{EBF57AE2-7F79-424E-A7E9-30377ED68C58}" name="vendredi 13 décembre 2024"/>
    <tableColumn id="351" xr3:uid="{F2558CFC-F614-4D94-BB7F-F601054DA604}" name="samedi 14 décembre 2024"/>
    <tableColumn id="352" xr3:uid="{519F33D7-F2C6-4415-A32B-73622A263023}" name="dimanche 15 décembre 2024"/>
    <tableColumn id="353" xr3:uid="{38DE5578-DD9A-4497-A902-4B117FE795DE}" name="lundi 16 décembre 2024"/>
    <tableColumn id="354" xr3:uid="{A021BB00-ED42-410E-994D-23F9401711A6}" name="mardi 17 décembre 2024"/>
    <tableColumn id="355" xr3:uid="{169F9129-7C5B-4F8B-B9C2-AA29F78EC1F8}" name="mercredi 18 décembre 2024"/>
    <tableColumn id="356" xr3:uid="{725DF95B-AD50-4266-A59A-4F050CD8673D}" name="jeudi 19 décembre 2024"/>
    <tableColumn id="357" xr3:uid="{614E9883-CD60-4CCC-88D0-2F4C588F983B}" name="vendredi 20 décembre 2024"/>
    <tableColumn id="358" xr3:uid="{D0FD86C9-1108-4609-9F89-F3686B0E01EA}" name="samedi 21 décembre 2024"/>
    <tableColumn id="359" xr3:uid="{030192D2-E625-4429-8415-EE138A9898B2}" name="dimanche 22 décembre 2024"/>
    <tableColumn id="360" xr3:uid="{76AE2433-3261-490C-9106-8E3BF47C454B}" name="lundi 23 décembre 2024"/>
    <tableColumn id="361" xr3:uid="{771CCE91-1C60-41A6-9F51-D3F87AD2D3F8}" name="mardi 24 décembre 2024"/>
    <tableColumn id="362" xr3:uid="{2EB8F901-7322-4B34-A71D-3FFC7B669595}" name="mercredi 25 décembre 2024"/>
    <tableColumn id="363" xr3:uid="{2AF53C84-CBBF-4CC2-8474-6FD1431E3E1D}" name="jeudi 26 décembre 2024"/>
    <tableColumn id="364" xr3:uid="{FEF243B5-839A-4EAD-BFEC-1C707F6E31D5}" name="vendredi 27 décembre 2024"/>
    <tableColumn id="365" xr3:uid="{74ADED82-F719-47A5-8039-8A7B3F9386FA}" name="samedi 28 décembre 2024"/>
    <tableColumn id="366" xr3:uid="{53C84E6A-9B16-4381-9E47-7A49AAEBD255}" name="dimanche 29 décembre 2024"/>
    <tableColumn id="367" xr3:uid="{51330BF4-CA5D-44A1-A848-B9BAA2E3EBE9}" name="lundi 30 décembre 2024"/>
    <tableColumn id="368" xr3:uid="{FF6BB1C3-4B56-43FF-A27E-E60A96020C3D}" name="mardi 31 décembre 2024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CFEB75D-BE2F-4B07-AB7E-3D979B89A368}" name="metropole__2" displayName="metropole__2" ref="A1:B286" tableType="queryTable" totalsRowShown="0">
  <autoFilter ref="A1:B286" xr:uid="{0CFEB75D-BE2F-4B07-AB7E-3D979B89A368}">
    <filterColumn colId="0">
      <filters>
        <dateGroupItem year="2024" dateTimeGrouping="year"/>
      </filters>
    </filterColumn>
  </autoFilter>
  <tableColumns count="2">
    <tableColumn id="1" xr3:uid="{B6DA0367-3D09-471B-86BB-9B7F1FA6711D}" uniqueName="1" name="Date" queryTableFieldId="1" dataDxfId="46"/>
    <tableColumn id="2" xr3:uid="{093BAC90-DF77-40B6-B9B7-92E65CA05B43}" uniqueName="2" name="Célébration" queryTableFieldId="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2EDE32-D1EA-4AE1-AF5C-E5B08AEC9772}" name="Tableau1" displayName="Tableau1" ref="D3:D68" totalsRowShown="0">
  <autoFilter ref="D3:D68" xr:uid="{602EDE32-D1EA-4AE1-AF5C-E5B08AEC9772}"/>
  <tableColumns count="1">
    <tableColumn id="1" xr3:uid="{0DDE396B-FC3D-4D11-82B0-54CA03998134}" name="PF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042DBA3-70ED-4FCD-86F3-BC7AB5A45D0A}" name="Tableau4" displayName="Tableau4" ref="F3:F8" totalsRowShown="0">
  <autoFilter ref="F3:F8" xr:uid="{9042DBA3-70ED-4FCD-86F3-BC7AB5A45D0A}"/>
  <tableColumns count="1">
    <tableColumn id="1" xr3:uid="{92DC5FE9-939E-43AA-A341-0120AB4605F8}" name="VATECH"/>
  </tableColumns>
  <tableStyleInfo name="TableStyleMedium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F94BD4B-FBB3-4AA8-AC6A-A17637790EB0}" name="Tableau5" displayName="Tableau5" ref="H3:H6" totalsRowShown="0">
  <autoFilter ref="H3:H6" xr:uid="{DF94BD4B-FBB3-4AA8-AC6A-A17637790EB0}"/>
  <tableColumns count="1">
    <tableColumn id="1" xr3:uid="{52635779-8BA4-421E-A544-71F3539E3135}" name="GLPI"/>
  </tableColumns>
  <tableStyleInfo name="TableStyleLight2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784DDC7-4353-476A-A0A4-704618C553FC}" name="Tableau6" displayName="Tableau6" ref="J3:J4" totalsRowShown="0">
  <autoFilter ref="J3:J4" xr:uid="{4784DDC7-4353-476A-A0A4-704618C553FC}"/>
  <tableColumns count="1">
    <tableColumn id="1" xr3:uid="{3349C121-CDB4-4E51-B662-202FBB96D7B1}" name="MARKETING"/>
  </tableColumns>
  <tableStyleInfo name="TableStyleMedium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97AEE2B-80E2-42B2-9323-10809F83CD6C}" name="Tableau7" displayName="Tableau7" ref="L3:L4" totalsRowShown="0">
  <autoFilter ref="L3:L4" xr:uid="{497AEE2B-80E2-42B2-9323-10809F83CD6C}"/>
  <tableColumns count="1">
    <tableColumn id="1" xr3:uid="{8CC54D92-28A6-4465-8E4E-241E001487B4}" name="DEVELOPPEUR"/>
  </tableColumns>
  <tableStyleInfo name="TableStyleMedium5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605266A-4D9B-45EA-8132-18534BAD384D}" name="Tableau9" displayName="Tableau9" ref="N3:N4" totalsRowShown="0">
  <autoFilter ref="N3:N4" xr:uid="{7605266A-4D9B-45EA-8132-18534BAD384D}"/>
  <tableColumns count="1">
    <tableColumn id="1" xr3:uid="{48E0B77B-65D3-4F6E-BCC6-AA9B7A437A3D}" name="PROSPECTION"/>
  </tableColumns>
  <tableStyleInfo name="TableStyleMedium6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317C669D-A966-4A43-8392-637B609D834D}" name="Tableau11" displayName="Tableau11" ref="A3:A10" totalsRowShown="0">
  <autoFilter ref="A3:A10" xr:uid="{317C669D-A966-4A43-8392-637B609D834D}"/>
  <tableColumns count="1">
    <tableColumn id="1" xr3:uid="{4D604F7E-0C58-471A-A334-7E70CE43442B}" name="Départeme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vmlDrawing" Target="../drawings/vmlDrawing1.v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DE096C-E63F-443C-8C2D-43D6E9709676}">
  <dimension ref="A1:AF39"/>
  <sheetViews>
    <sheetView zoomScale="80" zoomScaleNormal="80" workbookViewId="0">
      <selection activeCell="P18" sqref="P18"/>
    </sheetView>
  </sheetViews>
  <sheetFormatPr baseColWidth="10" defaultColWidth="9.140625" defaultRowHeight="13.5" x14ac:dyDescent="0.25"/>
  <cols>
    <col min="1" max="1" width="3.7109375" style="46" customWidth="1"/>
    <col min="2" max="2" width="25" style="46" bestFit="1" customWidth="1"/>
    <col min="3" max="3" width="3.7109375" style="46" customWidth="1"/>
    <col min="4" max="10" width="5.5703125" style="46" bestFit="1" customWidth="1"/>
    <col min="11" max="11" width="2.85546875" style="46" customWidth="1"/>
    <col min="12" max="18" width="5.5703125" style="46" bestFit="1" customWidth="1"/>
    <col min="19" max="19" width="1.7109375" style="46" bestFit="1" customWidth="1"/>
    <col min="20" max="26" width="5.5703125" style="46" bestFit="1" customWidth="1"/>
    <col min="27" max="27" width="3.7109375" style="46" customWidth="1"/>
    <col min="28" max="28" width="17.28515625" style="46" bestFit="1" customWidth="1"/>
    <col min="29" max="29" width="6.28515625" style="47" bestFit="1" customWidth="1"/>
    <col min="30" max="30" width="3.5703125" style="46" bestFit="1" customWidth="1"/>
    <col min="31" max="34" width="16.85546875" style="46" customWidth="1"/>
    <col min="35" max="16384" width="9.140625" style="46"/>
  </cols>
  <sheetData>
    <row r="1" spans="1:32" s="10" customFormat="1" ht="23.25" customHeight="1" x14ac:dyDescent="0.25">
      <c r="A1" s="9"/>
      <c r="B1" s="9"/>
      <c r="C1" s="9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F1" s="12"/>
    </row>
    <row r="2" spans="1:32" s="10" customFormat="1" ht="29.25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C2" s="14"/>
    </row>
    <row r="3" spans="1:32" s="15" customFormat="1" ht="16.5" x14ac:dyDescent="0.25">
      <c r="B3" s="49">
        <v>2024</v>
      </c>
      <c r="D3" s="50">
        <f>DATE($B$3,1,1)</f>
        <v>45292</v>
      </c>
      <c r="E3" s="51"/>
      <c r="F3" s="51"/>
      <c r="G3" s="51"/>
      <c r="H3" s="51"/>
      <c r="I3" s="51"/>
      <c r="J3" s="52"/>
      <c r="K3" s="16"/>
      <c r="L3" s="50">
        <f>DATE($B$3,2,1)</f>
        <v>45323</v>
      </c>
      <c r="M3" s="51"/>
      <c r="N3" s="51"/>
      <c r="O3" s="51"/>
      <c r="P3" s="51"/>
      <c r="Q3" s="51"/>
      <c r="R3" s="52"/>
      <c r="S3" s="16"/>
      <c r="T3" s="50">
        <f>DATE($B$3,3,1)</f>
        <v>45352</v>
      </c>
      <c r="U3" s="51"/>
      <c r="V3" s="51"/>
      <c r="W3" s="51"/>
      <c r="X3" s="51"/>
      <c r="Y3" s="51"/>
      <c r="Z3" s="52"/>
      <c r="AB3" s="53" t="s">
        <v>460</v>
      </c>
      <c r="AC3" s="54"/>
      <c r="AD3" s="55"/>
    </row>
    <row r="4" spans="1:32" s="17" customFormat="1" ht="15" x14ac:dyDescent="0.25">
      <c r="B4" s="49"/>
      <c r="D4" s="18" t="s">
        <v>461</v>
      </c>
      <c r="E4" s="19" t="s">
        <v>462</v>
      </c>
      <c r="F4" s="19" t="s">
        <v>462</v>
      </c>
      <c r="G4" s="19" t="s">
        <v>463</v>
      </c>
      <c r="H4" s="19" t="s">
        <v>464</v>
      </c>
      <c r="I4" s="19" t="s">
        <v>465</v>
      </c>
      <c r="J4" s="20" t="s">
        <v>466</v>
      </c>
      <c r="K4" s="21"/>
      <c r="L4" s="18" t="s">
        <v>461</v>
      </c>
      <c r="M4" s="19" t="s">
        <v>462</v>
      </c>
      <c r="N4" s="19" t="s">
        <v>462</v>
      </c>
      <c r="O4" s="19" t="s">
        <v>463</v>
      </c>
      <c r="P4" s="19" t="s">
        <v>464</v>
      </c>
      <c r="Q4" s="19" t="s">
        <v>465</v>
      </c>
      <c r="R4" s="20" t="s">
        <v>466</v>
      </c>
      <c r="S4" s="21"/>
      <c r="T4" s="18" t="s">
        <v>461</v>
      </c>
      <c r="U4" s="19" t="s">
        <v>462</v>
      </c>
      <c r="V4" s="19" t="s">
        <v>462</v>
      </c>
      <c r="W4" s="19" t="s">
        <v>463</v>
      </c>
      <c r="X4" s="19" t="s">
        <v>464</v>
      </c>
      <c r="Y4" s="19" t="s">
        <v>465</v>
      </c>
      <c r="Z4" s="20" t="s">
        <v>466</v>
      </c>
      <c r="AB4" s="22" t="s">
        <v>467</v>
      </c>
      <c r="AC4" s="23">
        <f>+DATE(ANNEE,1,1)</f>
        <v>45292</v>
      </c>
      <c r="AD4" s="24"/>
    </row>
    <row r="5" spans="1:32" s="15" customFormat="1" ht="16.5" x14ac:dyDescent="0.25">
      <c r="B5" s="49"/>
      <c r="D5" s="25">
        <f>DATE($B$3,MONTH(D3),1-MOD(6+WEEKDAY(D3)-1,7))</f>
        <v>45292</v>
      </c>
      <c r="E5" s="26">
        <f>+D5+1</f>
        <v>45293</v>
      </c>
      <c r="F5" s="26">
        <f t="shared" ref="F5:J6" si="0">+E5+1</f>
        <v>45294</v>
      </c>
      <c r="G5" s="26">
        <f t="shared" si="0"/>
        <v>45295</v>
      </c>
      <c r="H5" s="26">
        <f t="shared" si="0"/>
        <v>45296</v>
      </c>
      <c r="I5" s="26">
        <f t="shared" si="0"/>
        <v>45297</v>
      </c>
      <c r="J5" s="27">
        <f t="shared" si="0"/>
        <v>45298</v>
      </c>
      <c r="K5" s="16"/>
      <c r="L5" s="25">
        <f>DATE($B$3,MONTH(L3),1-MOD(6+WEEKDAY(L3)-1,7))</f>
        <v>45320</v>
      </c>
      <c r="M5" s="26">
        <f>+L5+1</f>
        <v>45321</v>
      </c>
      <c r="N5" s="26">
        <f t="shared" ref="N5:R6" si="1">+M5+1</f>
        <v>45322</v>
      </c>
      <c r="O5" s="26">
        <f t="shared" si="1"/>
        <v>45323</v>
      </c>
      <c r="P5" s="26">
        <f t="shared" si="1"/>
        <v>45324</v>
      </c>
      <c r="Q5" s="26">
        <f t="shared" si="1"/>
        <v>45325</v>
      </c>
      <c r="R5" s="27">
        <f t="shared" si="1"/>
        <v>45326</v>
      </c>
      <c r="S5" s="16"/>
      <c r="T5" s="25">
        <f>DATE($B$3,MONTH(T3),1-MOD(6+WEEKDAY(T3)-1,7))</f>
        <v>45348</v>
      </c>
      <c r="U5" s="26">
        <f>+T5+1</f>
        <v>45349</v>
      </c>
      <c r="V5" s="26">
        <f t="shared" ref="V5:Z6" si="2">+U5+1</f>
        <v>45350</v>
      </c>
      <c r="W5" s="26">
        <f t="shared" si="2"/>
        <v>45351</v>
      </c>
      <c r="X5" s="26">
        <f t="shared" si="2"/>
        <v>45352</v>
      </c>
      <c r="Y5" s="26">
        <f t="shared" si="2"/>
        <v>45353</v>
      </c>
      <c r="Z5" s="27">
        <f t="shared" si="2"/>
        <v>45354</v>
      </c>
      <c r="AB5" s="22" t="s">
        <v>468</v>
      </c>
      <c r="AC5" s="23">
        <f>+DATE(ANNEE,3,1)+(28+(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)-(MOD((QUOTIENT(ANNEE,4)+ANNEE+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+2+QUOTIENT(QUOTIENT(ANNEE,100),4)-QUOTIENT(ANNEE,100)),7)))-1-2</f>
        <v>45380</v>
      </c>
      <c r="AD5" s="24"/>
    </row>
    <row r="6" spans="1:32" s="15" customFormat="1" ht="16.5" x14ac:dyDescent="0.25">
      <c r="B6" s="49"/>
      <c r="D6" s="25">
        <f>+J5+1</f>
        <v>45299</v>
      </c>
      <c r="E6" s="26">
        <f>+D6+1</f>
        <v>45300</v>
      </c>
      <c r="F6" s="26">
        <f t="shared" si="0"/>
        <v>45301</v>
      </c>
      <c r="G6" s="26">
        <f t="shared" si="0"/>
        <v>45302</v>
      </c>
      <c r="H6" s="26">
        <f t="shared" si="0"/>
        <v>45303</v>
      </c>
      <c r="I6" s="26">
        <f t="shared" si="0"/>
        <v>45304</v>
      </c>
      <c r="J6" s="27">
        <f t="shared" si="0"/>
        <v>45305</v>
      </c>
      <c r="K6" s="16"/>
      <c r="L6" s="25">
        <f>+R5+1</f>
        <v>45327</v>
      </c>
      <c r="M6" s="26">
        <f>+L6+1</f>
        <v>45328</v>
      </c>
      <c r="N6" s="26">
        <f t="shared" si="1"/>
        <v>45329</v>
      </c>
      <c r="O6" s="26">
        <f t="shared" si="1"/>
        <v>45330</v>
      </c>
      <c r="P6" s="26">
        <f t="shared" si="1"/>
        <v>45331</v>
      </c>
      <c r="Q6" s="26">
        <f t="shared" si="1"/>
        <v>45332</v>
      </c>
      <c r="R6" s="27">
        <f t="shared" si="1"/>
        <v>45333</v>
      </c>
      <c r="S6" s="16"/>
      <c r="T6" s="25">
        <f>+Z5+1</f>
        <v>45355</v>
      </c>
      <c r="U6" s="26">
        <f>+T6+1</f>
        <v>45356</v>
      </c>
      <c r="V6" s="26">
        <f t="shared" si="2"/>
        <v>45357</v>
      </c>
      <c r="W6" s="26">
        <f t="shared" si="2"/>
        <v>45358</v>
      </c>
      <c r="X6" s="26">
        <f t="shared" si="2"/>
        <v>45359</v>
      </c>
      <c r="Y6" s="26">
        <f t="shared" si="2"/>
        <v>45360</v>
      </c>
      <c r="Z6" s="27">
        <f t="shared" si="2"/>
        <v>45361</v>
      </c>
      <c r="AB6" s="22" t="s">
        <v>469</v>
      </c>
      <c r="AC6" s="23">
        <f>+DATE(ANNEE,3,1)+(28+(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)-(MOD((QUOTIENT(ANNEE,4)+ANNEE+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+2+QUOTIENT(QUOTIENT(ANNEE,100),4)-QUOTIENT(ANNEE,100)),7)))-1</f>
        <v>45382</v>
      </c>
      <c r="AD6" s="24"/>
    </row>
    <row r="7" spans="1:32" s="15" customFormat="1" ht="16.5" x14ac:dyDescent="0.25">
      <c r="B7" s="49"/>
      <c r="D7" s="25">
        <f t="shared" ref="D7:D10" si="3">+J6+1</f>
        <v>45306</v>
      </c>
      <c r="E7" s="26">
        <f t="shared" ref="E7:J10" si="4">+D7+1</f>
        <v>45307</v>
      </c>
      <c r="F7" s="26">
        <f t="shared" si="4"/>
        <v>45308</v>
      </c>
      <c r="G7" s="26">
        <f t="shared" si="4"/>
        <v>45309</v>
      </c>
      <c r="H7" s="26">
        <f t="shared" si="4"/>
        <v>45310</v>
      </c>
      <c r="I7" s="26">
        <f t="shared" si="4"/>
        <v>45311</v>
      </c>
      <c r="J7" s="27">
        <f t="shared" si="4"/>
        <v>45312</v>
      </c>
      <c r="K7" s="16"/>
      <c r="L7" s="25">
        <f t="shared" ref="L7:L10" si="5">+R6+1</f>
        <v>45334</v>
      </c>
      <c r="M7" s="26">
        <f t="shared" ref="M7:R10" si="6">+L7+1</f>
        <v>45335</v>
      </c>
      <c r="N7" s="26">
        <f t="shared" si="6"/>
        <v>45336</v>
      </c>
      <c r="O7" s="26">
        <f t="shared" si="6"/>
        <v>45337</v>
      </c>
      <c r="P7" s="26">
        <f t="shared" si="6"/>
        <v>45338</v>
      </c>
      <c r="Q7" s="26">
        <f t="shared" si="6"/>
        <v>45339</v>
      </c>
      <c r="R7" s="27">
        <f t="shared" si="6"/>
        <v>45340</v>
      </c>
      <c r="S7" s="16"/>
      <c r="T7" s="25">
        <f t="shared" ref="T7:T10" si="7">+Z6+1</f>
        <v>45362</v>
      </c>
      <c r="U7" s="26">
        <f t="shared" ref="U7:Z10" si="8">+T7+1</f>
        <v>45363</v>
      </c>
      <c r="V7" s="26">
        <f t="shared" si="8"/>
        <v>45364</v>
      </c>
      <c r="W7" s="26">
        <f t="shared" si="8"/>
        <v>45365</v>
      </c>
      <c r="X7" s="26">
        <f t="shared" si="8"/>
        <v>45366</v>
      </c>
      <c r="Y7" s="26">
        <f t="shared" si="8"/>
        <v>45367</v>
      </c>
      <c r="Z7" s="27">
        <f t="shared" si="8"/>
        <v>45368</v>
      </c>
      <c r="AB7" s="22" t="s">
        <v>449</v>
      </c>
      <c r="AC7" s="23">
        <f>+DATE(ANNEE,3,1)+(28+(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)-(MOD((QUOTIENT(ANNEE,4)+ANNEE+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+2+QUOTIENT(QUOTIENT(ANNEE,100),4)-QUOTIENT(ANNEE,100)),7)))-1+1</f>
        <v>45383</v>
      </c>
      <c r="AD7" s="24"/>
    </row>
    <row r="8" spans="1:32" s="15" customFormat="1" ht="16.5" x14ac:dyDescent="0.25">
      <c r="B8" s="49"/>
      <c r="D8" s="25">
        <f t="shared" si="3"/>
        <v>45313</v>
      </c>
      <c r="E8" s="26">
        <f t="shared" si="4"/>
        <v>45314</v>
      </c>
      <c r="F8" s="26">
        <f t="shared" si="4"/>
        <v>45315</v>
      </c>
      <c r="G8" s="26">
        <f t="shared" si="4"/>
        <v>45316</v>
      </c>
      <c r="H8" s="26">
        <f t="shared" si="4"/>
        <v>45317</v>
      </c>
      <c r="I8" s="26">
        <f t="shared" si="4"/>
        <v>45318</v>
      </c>
      <c r="J8" s="27">
        <f t="shared" si="4"/>
        <v>45319</v>
      </c>
      <c r="K8" s="16"/>
      <c r="L8" s="25">
        <f t="shared" si="5"/>
        <v>45341</v>
      </c>
      <c r="M8" s="26">
        <f t="shared" si="6"/>
        <v>45342</v>
      </c>
      <c r="N8" s="26">
        <f t="shared" si="6"/>
        <v>45343</v>
      </c>
      <c r="O8" s="26">
        <f t="shared" si="6"/>
        <v>45344</v>
      </c>
      <c r="P8" s="26">
        <f t="shared" si="6"/>
        <v>45345</v>
      </c>
      <c r="Q8" s="26">
        <f t="shared" si="6"/>
        <v>45346</v>
      </c>
      <c r="R8" s="27">
        <f t="shared" si="6"/>
        <v>45347</v>
      </c>
      <c r="S8" s="16"/>
      <c r="T8" s="25">
        <f t="shared" si="7"/>
        <v>45369</v>
      </c>
      <c r="U8" s="26">
        <f t="shared" si="8"/>
        <v>45370</v>
      </c>
      <c r="V8" s="26">
        <f t="shared" si="8"/>
        <v>45371</v>
      </c>
      <c r="W8" s="26">
        <f t="shared" si="8"/>
        <v>45372</v>
      </c>
      <c r="X8" s="26">
        <f t="shared" si="8"/>
        <v>45373</v>
      </c>
      <c r="Y8" s="26">
        <f t="shared" si="8"/>
        <v>45374</v>
      </c>
      <c r="Z8" s="27">
        <f t="shared" si="8"/>
        <v>45375</v>
      </c>
      <c r="AB8" s="22" t="s">
        <v>470</v>
      </c>
      <c r="AC8" s="23">
        <f>+DATE(ANNEE,5,1)</f>
        <v>45413</v>
      </c>
      <c r="AD8" s="24"/>
    </row>
    <row r="9" spans="1:32" s="15" customFormat="1" ht="16.5" x14ac:dyDescent="0.25">
      <c r="B9" s="49"/>
      <c r="D9" s="25">
        <f t="shared" si="3"/>
        <v>45320</v>
      </c>
      <c r="E9" s="26">
        <f t="shared" si="4"/>
        <v>45321</v>
      </c>
      <c r="F9" s="26">
        <f t="shared" si="4"/>
        <v>45322</v>
      </c>
      <c r="G9" s="26">
        <f t="shared" si="4"/>
        <v>45323</v>
      </c>
      <c r="H9" s="26">
        <f t="shared" si="4"/>
        <v>45324</v>
      </c>
      <c r="I9" s="26">
        <f t="shared" si="4"/>
        <v>45325</v>
      </c>
      <c r="J9" s="27">
        <f t="shared" si="4"/>
        <v>45326</v>
      </c>
      <c r="K9" s="16"/>
      <c r="L9" s="25">
        <f t="shared" si="5"/>
        <v>45348</v>
      </c>
      <c r="M9" s="26">
        <f t="shared" si="6"/>
        <v>45349</v>
      </c>
      <c r="N9" s="26">
        <f t="shared" si="6"/>
        <v>45350</v>
      </c>
      <c r="O9" s="26">
        <f t="shared" si="6"/>
        <v>45351</v>
      </c>
      <c r="P9" s="26">
        <f t="shared" si="6"/>
        <v>45352</v>
      </c>
      <c r="Q9" s="26">
        <f t="shared" si="6"/>
        <v>45353</v>
      </c>
      <c r="R9" s="27">
        <f t="shared" si="6"/>
        <v>45354</v>
      </c>
      <c r="S9" s="16"/>
      <c r="T9" s="25">
        <f t="shared" si="7"/>
        <v>45376</v>
      </c>
      <c r="U9" s="26">
        <f t="shared" si="8"/>
        <v>45377</v>
      </c>
      <c r="V9" s="26">
        <f t="shared" si="8"/>
        <v>45378</v>
      </c>
      <c r="W9" s="26">
        <f t="shared" si="8"/>
        <v>45379</v>
      </c>
      <c r="X9" s="26">
        <f t="shared" si="8"/>
        <v>45380</v>
      </c>
      <c r="Y9" s="26">
        <f t="shared" si="8"/>
        <v>45381</v>
      </c>
      <c r="Z9" s="27">
        <f t="shared" si="8"/>
        <v>45382</v>
      </c>
      <c r="AB9" s="22" t="s">
        <v>471</v>
      </c>
      <c r="AC9" s="23">
        <f>+DATE(ANNEE,5,8)</f>
        <v>45420</v>
      </c>
      <c r="AD9" s="24"/>
    </row>
    <row r="10" spans="1:32" s="15" customFormat="1" ht="17.25" thickBot="1" x14ac:dyDescent="0.3">
      <c r="B10" s="49"/>
      <c r="D10" s="28">
        <f t="shared" si="3"/>
        <v>45327</v>
      </c>
      <c r="E10" s="29">
        <f t="shared" si="4"/>
        <v>45328</v>
      </c>
      <c r="F10" s="29">
        <f t="shared" si="4"/>
        <v>45329</v>
      </c>
      <c r="G10" s="29">
        <f t="shared" si="4"/>
        <v>45330</v>
      </c>
      <c r="H10" s="29">
        <f t="shared" si="4"/>
        <v>45331</v>
      </c>
      <c r="I10" s="29">
        <f t="shared" si="4"/>
        <v>45332</v>
      </c>
      <c r="J10" s="30">
        <f t="shared" si="4"/>
        <v>45333</v>
      </c>
      <c r="K10" s="16"/>
      <c r="L10" s="28">
        <f t="shared" si="5"/>
        <v>45355</v>
      </c>
      <c r="M10" s="29">
        <f t="shared" si="6"/>
        <v>45356</v>
      </c>
      <c r="N10" s="29">
        <f t="shared" si="6"/>
        <v>45357</v>
      </c>
      <c r="O10" s="29">
        <f t="shared" si="6"/>
        <v>45358</v>
      </c>
      <c r="P10" s="29">
        <f t="shared" si="6"/>
        <v>45359</v>
      </c>
      <c r="Q10" s="29">
        <f t="shared" si="6"/>
        <v>45360</v>
      </c>
      <c r="R10" s="30">
        <f t="shared" si="6"/>
        <v>45361</v>
      </c>
      <c r="S10" s="16"/>
      <c r="T10" s="28">
        <f t="shared" si="7"/>
        <v>45383</v>
      </c>
      <c r="U10" s="29">
        <f t="shared" si="8"/>
        <v>45384</v>
      </c>
      <c r="V10" s="29">
        <f t="shared" si="8"/>
        <v>45385</v>
      </c>
      <c r="W10" s="29">
        <f t="shared" si="8"/>
        <v>45386</v>
      </c>
      <c r="X10" s="29">
        <f t="shared" si="8"/>
        <v>45387</v>
      </c>
      <c r="Y10" s="29">
        <f t="shared" si="8"/>
        <v>45388</v>
      </c>
      <c r="Z10" s="30">
        <f t="shared" si="8"/>
        <v>45389</v>
      </c>
      <c r="AB10" s="22" t="s">
        <v>472</v>
      </c>
      <c r="AC10" s="23">
        <f>IF(WEEKDAY(DATE(ANNEE,5,24),2)=1,DATE(ANNEE,5,24),IF(WEEKDAY(DATE(ANNEE,5,23),2)=1,DATE(ANNEE,5,23),IF(WEEKDAY(DATE(ANNEE,5,22),2)=1,DATE(ANNEE,5,22),IF(WEEKDAY(DATE(ANNEE,5,21),2)=1,DATE(ANNEE,5,21),IF(WEEKDAY(DATE(ANNEE,5,20),2)=1,DATE(ANNEE,5,20),IF(WEEKDAY(DATE(ANNEE,5,19),2)=1,DATE(ANNEE,5,19),DATE(ANNEE,5,18)))))))</f>
        <v>45432</v>
      </c>
      <c r="AD10" s="24"/>
    </row>
    <row r="11" spans="1:32" s="10" customFormat="1" ht="17.25" thickBot="1" x14ac:dyDescent="0.3">
      <c r="B11" s="49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 t="s">
        <v>473</v>
      </c>
      <c r="T11" s="16"/>
      <c r="U11" s="16"/>
      <c r="V11" s="16"/>
      <c r="W11" s="16"/>
      <c r="X11" s="16"/>
      <c r="Y11" s="16"/>
      <c r="Z11" s="16"/>
      <c r="AB11" s="22" t="s">
        <v>452</v>
      </c>
      <c r="AC11" s="23">
        <f>+DATE(ANNEE,3,1)+(28+(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)-(MOD((QUOTIENT(ANNEE,4)+ANNEE+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+2+QUOTIENT(QUOTIENT(ANNEE,100),4)-QUOTIENT(ANNEE,100)),7)))-1+39</f>
        <v>45421</v>
      </c>
      <c r="AD11" s="24"/>
    </row>
    <row r="12" spans="1:32" s="15" customFormat="1" ht="16.5" x14ac:dyDescent="0.25">
      <c r="B12" s="49"/>
      <c r="D12" s="50">
        <f>DATE($B$3,4,1)</f>
        <v>45383</v>
      </c>
      <c r="E12" s="51"/>
      <c r="F12" s="51"/>
      <c r="G12" s="51"/>
      <c r="H12" s="51"/>
      <c r="I12" s="51"/>
      <c r="J12" s="52"/>
      <c r="K12" s="16"/>
      <c r="L12" s="50">
        <f>DATE($B$3,5,1)</f>
        <v>45413</v>
      </c>
      <c r="M12" s="51"/>
      <c r="N12" s="51"/>
      <c r="O12" s="51"/>
      <c r="P12" s="51"/>
      <c r="Q12" s="51"/>
      <c r="R12" s="52"/>
      <c r="S12" s="16"/>
      <c r="T12" s="50">
        <f>DATE($B$3,6,1)</f>
        <v>45444</v>
      </c>
      <c r="U12" s="51"/>
      <c r="V12" s="51"/>
      <c r="W12" s="51"/>
      <c r="X12" s="51"/>
      <c r="Y12" s="51"/>
      <c r="Z12" s="52"/>
      <c r="AB12" s="22" t="s">
        <v>474</v>
      </c>
      <c r="AC12" s="23">
        <f>+DATE(ANNEE,3,1)+(28+(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)-(MOD((QUOTIENT(ANNEE,4)+ANNEE+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+2+QUOTIENT(QUOTIENT(ANNEE,100),4)-QUOTIENT(ANNEE,100)),7)))-1+40</f>
        <v>45422</v>
      </c>
      <c r="AD12" s="24"/>
    </row>
    <row r="13" spans="1:32" s="17" customFormat="1" ht="15" x14ac:dyDescent="0.25">
      <c r="B13" s="49"/>
      <c r="D13" s="18" t="s">
        <v>461</v>
      </c>
      <c r="E13" s="19" t="s">
        <v>462</v>
      </c>
      <c r="F13" s="19" t="s">
        <v>462</v>
      </c>
      <c r="G13" s="19" t="s">
        <v>463</v>
      </c>
      <c r="H13" s="19" t="s">
        <v>464</v>
      </c>
      <c r="I13" s="19" t="s">
        <v>465</v>
      </c>
      <c r="J13" s="20" t="s">
        <v>466</v>
      </c>
      <c r="K13" s="21"/>
      <c r="L13" s="18" t="s">
        <v>461</v>
      </c>
      <c r="M13" s="19" t="s">
        <v>462</v>
      </c>
      <c r="N13" s="19" t="s">
        <v>462</v>
      </c>
      <c r="O13" s="19" t="s">
        <v>463</v>
      </c>
      <c r="P13" s="19" t="s">
        <v>464</v>
      </c>
      <c r="Q13" s="19" t="s">
        <v>465</v>
      </c>
      <c r="R13" s="20" t="s">
        <v>466</v>
      </c>
      <c r="S13" s="21"/>
      <c r="T13" s="18" t="s">
        <v>461</v>
      </c>
      <c r="U13" s="19" t="s">
        <v>462</v>
      </c>
      <c r="V13" s="19" t="s">
        <v>462</v>
      </c>
      <c r="W13" s="19" t="s">
        <v>463</v>
      </c>
      <c r="X13" s="19" t="s">
        <v>464</v>
      </c>
      <c r="Y13" s="19" t="s">
        <v>465</v>
      </c>
      <c r="Z13" s="20" t="s">
        <v>466</v>
      </c>
      <c r="AB13" s="22" t="s">
        <v>453</v>
      </c>
      <c r="AC13" s="23">
        <f>+DATE(ANNEE,3,1)+(28+(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)-(MOD((QUOTIENT(ANNEE,4)+ANNEE+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+2+QUOTIENT(QUOTIENT(ANNEE,100),4)-QUOTIENT(ANNEE,100)),7)))-1+50</f>
        <v>45432</v>
      </c>
      <c r="AD13" s="24"/>
    </row>
    <row r="14" spans="1:32" s="10" customFormat="1" ht="16.5" x14ac:dyDescent="0.25">
      <c r="B14" s="49"/>
      <c r="D14" s="25">
        <f>DATE($B$3,MONTH(D12),1-MOD(6+WEEKDAY(D12)-1,7))</f>
        <v>45383</v>
      </c>
      <c r="E14" s="26">
        <f>+D14+1</f>
        <v>45384</v>
      </c>
      <c r="F14" s="26">
        <f t="shared" ref="F14:J15" si="9">+E14+1</f>
        <v>45385</v>
      </c>
      <c r="G14" s="26">
        <f t="shared" si="9"/>
        <v>45386</v>
      </c>
      <c r="H14" s="26">
        <f t="shared" si="9"/>
        <v>45387</v>
      </c>
      <c r="I14" s="26">
        <f t="shared" si="9"/>
        <v>45388</v>
      </c>
      <c r="J14" s="27">
        <f t="shared" si="9"/>
        <v>45389</v>
      </c>
      <c r="K14" s="16"/>
      <c r="L14" s="25">
        <f>DATE($B$3,MONTH(L12),1-MOD(6+WEEKDAY(L12)-1,7))</f>
        <v>45411</v>
      </c>
      <c r="M14" s="26">
        <f>+L14+1</f>
        <v>45412</v>
      </c>
      <c r="N14" s="26">
        <f t="shared" ref="N14:R15" si="10">+M14+1</f>
        <v>45413</v>
      </c>
      <c r="O14" s="26">
        <f t="shared" si="10"/>
        <v>45414</v>
      </c>
      <c r="P14" s="26">
        <f t="shared" si="10"/>
        <v>45415</v>
      </c>
      <c r="Q14" s="26">
        <f t="shared" si="10"/>
        <v>45416</v>
      </c>
      <c r="R14" s="27">
        <f t="shared" si="10"/>
        <v>45417</v>
      </c>
      <c r="S14" s="16"/>
      <c r="T14" s="25">
        <f>DATE($B$3,MONTH(T12),1-MOD(6+WEEKDAY(T12)-1,7))</f>
        <v>45439</v>
      </c>
      <c r="U14" s="26">
        <f>+T14+1</f>
        <v>45440</v>
      </c>
      <c r="V14" s="26">
        <f t="shared" ref="V14:Z15" si="11">+U14+1</f>
        <v>45441</v>
      </c>
      <c r="W14" s="26">
        <f t="shared" si="11"/>
        <v>45442</v>
      </c>
      <c r="X14" s="26">
        <f t="shared" si="11"/>
        <v>45443</v>
      </c>
      <c r="Y14" s="26">
        <f t="shared" si="11"/>
        <v>45444</v>
      </c>
      <c r="Z14" s="27">
        <f t="shared" si="11"/>
        <v>45445</v>
      </c>
      <c r="AB14" s="22" t="s">
        <v>475</v>
      </c>
      <c r="AC14" s="23">
        <f>+DATE(ANNEE,3,1)+(28+(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)-(MOD((QUOTIENT(ANNEE,4)+ANNEE+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+2+QUOTIENT(QUOTIENT(ANNEE,100),4)-QUOTIENT(ANNEE,100)),7)))-1+60</f>
        <v>45442</v>
      </c>
      <c r="AD14" s="24"/>
    </row>
    <row r="15" spans="1:32" s="10" customFormat="1" ht="16.5" x14ac:dyDescent="0.25">
      <c r="B15" s="49"/>
      <c r="D15" s="25">
        <f>+J14+1</f>
        <v>45390</v>
      </c>
      <c r="E15" s="26">
        <f>+D15+1</f>
        <v>45391</v>
      </c>
      <c r="F15" s="26">
        <f t="shared" si="9"/>
        <v>45392</v>
      </c>
      <c r="G15" s="26">
        <f t="shared" si="9"/>
        <v>45393</v>
      </c>
      <c r="H15" s="26">
        <f t="shared" si="9"/>
        <v>45394</v>
      </c>
      <c r="I15" s="26">
        <f t="shared" si="9"/>
        <v>45395</v>
      </c>
      <c r="J15" s="27">
        <f t="shared" si="9"/>
        <v>45396</v>
      </c>
      <c r="K15" s="16"/>
      <c r="L15" s="25">
        <f>+R14+1</f>
        <v>45418</v>
      </c>
      <c r="M15" s="26">
        <f>+L15+1</f>
        <v>45419</v>
      </c>
      <c r="N15" s="26">
        <f t="shared" si="10"/>
        <v>45420</v>
      </c>
      <c r="O15" s="26">
        <f t="shared" si="10"/>
        <v>45421</v>
      </c>
      <c r="P15" s="26">
        <f t="shared" si="10"/>
        <v>45422</v>
      </c>
      <c r="Q15" s="26">
        <f t="shared" si="10"/>
        <v>45423</v>
      </c>
      <c r="R15" s="27">
        <f t="shared" si="10"/>
        <v>45424</v>
      </c>
      <c r="S15" s="16"/>
      <c r="T15" s="25">
        <f>+Z14+1</f>
        <v>45446</v>
      </c>
      <c r="U15" s="26">
        <f>+T15+1</f>
        <v>45447</v>
      </c>
      <c r="V15" s="26">
        <f t="shared" si="11"/>
        <v>45448</v>
      </c>
      <c r="W15" s="26">
        <f t="shared" si="11"/>
        <v>45449</v>
      </c>
      <c r="X15" s="26">
        <f t="shared" si="11"/>
        <v>45450</v>
      </c>
      <c r="Y15" s="26">
        <f t="shared" si="11"/>
        <v>45451</v>
      </c>
      <c r="Z15" s="27">
        <f t="shared" si="11"/>
        <v>45452</v>
      </c>
      <c r="AB15" s="22" t="s">
        <v>476</v>
      </c>
      <c r="AC15" s="23">
        <f>+DATE(ANNEE,3,1)+(28+(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)-(MOD((QUOTIENT(ANNEE,4)+ANNEE+((QUOTIENT(MOD((19*MOD(ANNEE,19)+QUOTIENT(ANNEE,100)-QUOTIENT(QUOTIENT(ANNEE,100),4)-QUOTIENT((8*QUOTIENT(ANNEE,100)+13),25)+15),30),28))*(QUOTIENT(29,MOD((19*MOD(ANNEE,19)+QUOTIENT(ANNEE,100)-QUOTIENT(QUOTIENT(ANNEE,100),4)-QUOTIENT((8*QUOTIENT(ANNEE,100)+13),25)+15),30)+1))*(QUOTIENT((21-MOD(ANNEE,19)),11))-1)*(QUOTIENT(MOD((19*MOD(ANNEE,19)+QUOTIENT(ANNEE,100)-QUOTIENT(QUOTIENT(ANNEE,100),4)-QUOTIENT((8*QUOTIENT(ANNEE,100)+13),25)+15),30),28))+(MOD((19*MOD(ANNEE,19)+QUOTIENT(ANNEE,100)-QUOTIENT(QUOTIENT(ANNEE,100),4)-QUOTIENT((8*QUOTIENT(ANNEE,100)+13),25)+15),30))+2+QUOTIENT(QUOTIENT(ANNEE,100),4)-QUOTIENT(ANNEE,100)),7)))-1+60+1</f>
        <v>45443</v>
      </c>
      <c r="AD15" s="24"/>
    </row>
    <row r="16" spans="1:32" s="10" customFormat="1" ht="16.5" x14ac:dyDescent="0.25">
      <c r="B16" s="49"/>
      <c r="D16" s="25">
        <f t="shared" ref="D16:D19" si="12">+J15+1</f>
        <v>45397</v>
      </c>
      <c r="E16" s="26">
        <f t="shared" ref="E16:J19" si="13">+D16+1</f>
        <v>45398</v>
      </c>
      <c r="F16" s="26">
        <f t="shared" si="13"/>
        <v>45399</v>
      </c>
      <c r="G16" s="26">
        <f t="shared" si="13"/>
        <v>45400</v>
      </c>
      <c r="H16" s="26">
        <f t="shared" si="13"/>
        <v>45401</v>
      </c>
      <c r="I16" s="26">
        <f t="shared" si="13"/>
        <v>45402</v>
      </c>
      <c r="J16" s="27">
        <f t="shared" si="13"/>
        <v>45403</v>
      </c>
      <c r="K16" s="16"/>
      <c r="L16" s="25">
        <f t="shared" ref="L16:L19" si="14">+R15+1</f>
        <v>45425</v>
      </c>
      <c r="M16" s="26">
        <f t="shared" ref="M16:R19" si="15">+L16+1</f>
        <v>45426</v>
      </c>
      <c r="N16" s="26">
        <f t="shared" si="15"/>
        <v>45427</v>
      </c>
      <c r="O16" s="26">
        <f t="shared" si="15"/>
        <v>45428</v>
      </c>
      <c r="P16" s="26">
        <f t="shared" si="15"/>
        <v>45429</v>
      </c>
      <c r="Q16" s="26">
        <f t="shared" si="15"/>
        <v>45430</v>
      </c>
      <c r="R16" s="27">
        <f t="shared" si="15"/>
        <v>45431</v>
      </c>
      <c r="S16" s="16"/>
      <c r="T16" s="25">
        <f t="shared" ref="T16:T19" si="16">+Z15+1</f>
        <v>45453</v>
      </c>
      <c r="U16" s="26">
        <f t="shared" ref="U16:Z19" si="17">+T16+1</f>
        <v>45454</v>
      </c>
      <c r="V16" s="26">
        <f t="shared" si="17"/>
        <v>45455</v>
      </c>
      <c r="W16" s="26">
        <f t="shared" si="17"/>
        <v>45456</v>
      </c>
      <c r="X16" s="26">
        <f t="shared" si="17"/>
        <v>45457</v>
      </c>
      <c r="Y16" s="26">
        <f t="shared" si="17"/>
        <v>45458</v>
      </c>
      <c r="Z16" s="27">
        <f t="shared" si="17"/>
        <v>45459</v>
      </c>
      <c r="AB16" s="22" t="s">
        <v>477</v>
      </c>
      <c r="AC16" s="23">
        <f>+DATE(ANNEE,6,24)</f>
        <v>45467</v>
      </c>
      <c r="AD16" s="24"/>
    </row>
    <row r="17" spans="2:30" s="10" customFormat="1" ht="16.5" x14ac:dyDescent="0.25">
      <c r="B17" s="49"/>
      <c r="D17" s="25">
        <f t="shared" si="12"/>
        <v>45404</v>
      </c>
      <c r="E17" s="26">
        <f t="shared" si="13"/>
        <v>45405</v>
      </c>
      <c r="F17" s="26">
        <f t="shared" si="13"/>
        <v>45406</v>
      </c>
      <c r="G17" s="26">
        <f t="shared" si="13"/>
        <v>45407</v>
      </c>
      <c r="H17" s="26">
        <f t="shared" si="13"/>
        <v>45408</v>
      </c>
      <c r="I17" s="26">
        <f t="shared" si="13"/>
        <v>45409</v>
      </c>
      <c r="J17" s="27">
        <f t="shared" si="13"/>
        <v>45410</v>
      </c>
      <c r="K17" s="16"/>
      <c r="L17" s="25">
        <f t="shared" si="14"/>
        <v>45432</v>
      </c>
      <c r="M17" s="26">
        <f t="shared" si="15"/>
        <v>45433</v>
      </c>
      <c r="N17" s="26">
        <f t="shared" si="15"/>
        <v>45434</v>
      </c>
      <c r="O17" s="26">
        <f t="shared" si="15"/>
        <v>45435</v>
      </c>
      <c r="P17" s="26">
        <f t="shared" si="15"/>
        <v>45436</v>
      </c>
      <c r="Q17" s="26">
        <f t="shared" si="15"/>
        <v>45437</v>
      </c>
      <c r="R17" s="27">
        <f t="shared" si="15"/>
        <v>45438</v>
      </c>
      <c r="S17" s="16"/>
      <c r="T17" s="25">
        <f t="shared" si="16"/>
        <v>45460</v>
      </c>
      <c r="U17" s="26">
        <f t="shared" si="17"/>
        <v>45461</v>
      </c>
      <c r="V17" s="26">
        <f t="shared" si="17"/>
        <v>45462</v>
      </c>
      <c r="W17" s="26">
        <f t="shared" si="17"/>
        <v>45463</v>
      </c>
      <c r="X17" s="26">
        <f t="shared" si="17"/>
        <v>45464</v>
      </c>
      <c r="Y17" s="26">
        <f t="shared" si="17"/>
        <v>45465</v>
      </c>
      <c r="Z17" s="27">
        <f t="shared" si="17"/>
        <v>45466</v>
      </c>
      <c r="AB17" s="22" t="s">
        <v>478</v>
      </c>
      <c r="AC17" s="23">
        <f>+DATE(ANNEE,6,24)</f>
        <v>45467</v>
      </c>
      <c r="AD17" s="24"/>
    </row>
    <row r="18" spans="2:30" s="10" customFormat="1" ht="16.5" x14ac:dyDescent="0.25">
      <c r="B18" s="49"/>
      <c r="D18" s="25">
        <f t="shared" si="12"/>
        <v>45411</v>
      </c>
      <c r="E18" s="26">
        <f t="shared" si="13"/>
        <v>45412</v>
      </c>
      <c r="F18" s="26">
        <f t="shared" si="13"/>
        <v>45413</v>
      </c>
      <c r="G18" s="26">
        <f t="shared" si="13"/>
        <v>45414</v>
      </c>
      <c r="H18" s="26">
        <f t="shared" si="13"/>
        <v>45415</v>
      </c>
      <c r="I18" s="26">
        <f t="shared" si="13"/>
        <v>45416</v>
      </c>
      <c r="J18" s="27">
        <f t="shared" si="13"/>
        <v>45417</v>
      </c>
      <c r="K18" s="16"/>
      <c r="L18" s="25">
        <f t="shared" si="14"/>
        <v>45439</v>
      </c>
      <c r="M18" s="26">
        <f t="shared" si="15"/>
        <v>45440</v>
      </c>
      <c r="N18" s="26">
        <f t="shared" si="15"/>
        <v>45441</v>
      </c>
      <c r="O18" s="26">
        <f t="shared" si="15"/>
        <v>45442</v>
      </c>
      <c r="P18" s="26">
        <f t="shared" si="15"/>
        <v>45443</v>
      </c>
      <c r="Q18" s="26">
        <f t="shared" si="15"/>
        <v>45444</v>
      </c>
      <c r="R18" s="27">
        <f t="shared" si="15"/>
        <v>45445</v>
      </c>
      <c r="S18" s="16"/>
      <c r="T18" s="25">
        <f t="shared" si="16"/>
        <v>45467</v>
      </c>
      <c r="U18" s="26">
        <f t="shared" si="17"/>
        <v>45468</v>
      </c>
      <c r="V18" s="26">
        <f t="shared" si="17"/>
        <v>45469</v>
      </c>
      <c r="W18" s="26">
        <f t="shared" si="17"/>
        <v>45470</v>
      </c>
      <c r="X18" s="26">
        <f t="shared" si="17"/>
        <v>45471</v>
      </c>
      <c r="Y18" s="26">
        <f t="shared" si="17"/>
        <v>45472</v>
      </c>
      <c r="Z18" s="27">
        <f t="shared" si="17"/>
        <v>45473</v>
      </c>
      <c r="AB18" s="22" t="s">
        <v>479</v>
      </c>
      <c r="AC18" s="23">
        <f>+DATE(ANNEE,7,14)</f>
        <v>45487</v>
      </c>
      <c r="AD18" s="31"/>
    </row>
    <row r="19" spans="2:30" s="10" customFormat="1" ht="17.25" thickBot="1" x14ac:dyDescent="0.3">
      <c r="B19" s="49"/>
      <c r="D19" s="28">
        <f t="shared" si="12"/>
        <v>45418</v>
      </c>
      <c r="E19" s="29">
        <f t="shared" si="13"/>
        <v>45419</v>
      </c>
      <c r="F19" s="29">
        <f t="shared" si="13"/>
        <v>45420</v>
      </c>
      <c r="G19" s="29">
        <f t="shared" si="13"/>
        <v>45421</v>
      </c>
      <c r="H19" s="29">
        <f t="shared" si="13"/>
        <v>45422</v>
      </c>
      <c r="I19" s="29">
        <f t="shared" si="13"/>
        <v>45423</v>
      </c>
      <c r="J19" s="30">
        <f t="shared" si="13"/>
        <v>45424</v>
      </c>
      <c r="K19" s="16"/>
      <c r="L19" s="28">
        <f t="shared" si="14"/>
        <v>45446</v>
      </c>
      <c r="M19" s="29">
        <f t="shared" si="15"/>
        <v>45447</v>
      </c>
      <c r="N19" s="29">
        <f t="shared" si="15"/>
        <v>45448</v>
      </c>
      <c r="O19" s="29">
        <f t="shared" si="15"/>
        <v>45449</v>
      </c>
      <c r="P19" s="29">
        <f t="shared" si="15"/>
        <v>45450</v>
      </c>
      <c r="Q19" s="29">
        <f t="shared" si="15"/>
        <v>45451</v>
      </c>
      <c r="R19" s="30">
        <f t="shared" si="15"/>
        <v>45452</v>
      </c>
      <c r="S19" s="16"/>
      <c r="T19" s="28">
        <f t="shared" si="16"/>
        <v>45474</v>
      </c>
      <c r="U19" s="29">
        <f t="shared" si="17"/>
        <v>45475</v>
      </c>
      <c r="V19" s="29">
        <f t="shared" si="17"/>
        <v>45476</v>
      </c>
      <c r="W19" s="29">
        <f t="shared" si="17"/>
        <v>45477</v>
      </c>
      <c r="X19" s="29">
        <f t="shared" si="17"/>
        <v>45478</v>
      </c>
      <c r="Y19" s="29">
        <f t="shared" si="17"/>
        <v>45479</v>
      </c>
      <c r="Z19" s="30">
        <f t="shared" si="17"/>
        <v>45480</v>
      </c>
      <c r="AB19" s="22" t="s">
        <v>480</v>
      </c>
      <c r="AC19" s="23">
        <f>+DATE(ANNEE,8,1)</f>
        <v>45505</v>
      </c>
      <c r="AD19" s="24"/>
    </row>
    <row r="20" spans="2:30" s="10" customFormat="1" ht="17.25" thickBot="1" x14ac:dyDescent="0.3">
      <c r="B20" s="49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B20" s="22" t="s">
        <v>455</v>
      </c>
      <c r="AC20" s="23">
        <f>+DATE(ANNEE,8,15)</f>
        <v>45519</v>
      </c>
      <c r="AD20" s="24"/>
    </row>
    <row r="21" spans="2:30" s="15" customFormat="1" ht="16.5" x14ac:dyDescent="0.25">
      <c r="B21" s="49"/>
      <c r="D21" s="50">
        <f>DATE($B$3,7,1)</f>
        <v>45474</v>
      </c>
      <c r="E21" s="51"/>
      <c r="F21" s="51"/>
      <c r="G21" s="51"/>
      <c r="H21" s="51"/>
      <c r="I21" s="51"/>
      <c r="J21" s="52"/>
      <c r="K21" s="16"/>
      <c r="L21" s="50">
        <f>DATE($B$3,8,1)</f>
        <v>45505</v>
      </c>
      <c r="M21" s="51"/>
      <c r="N21" s="51"/>
      <c r="O21" s="51"/>
      <c r="P21" s="51"/>
      <c r="Q21" s="51"/>
      <c r="R21" s="52"/>
      <c r="S21" s="16"/>
      <c r="T21" s="50">
        <f>DATE($B$3,9,1)</f>
        <v>45536</v>
      </c>
      <c r="U21" s="51"/>
      <c r="V21" s="51"/>
      <c r="W21" s="51"/>
      <c r="X21" s="51"/>
      <c r="Y21" s="51"/>
      <c r="Z21" s="52"/>
      <c r="AB21" s="22" t="s">
        <v>481</v>
      </c>
      <c r="AC21" s="23">
        <f>$Z$25+1</f>
        <v>45551</v>
      </c>
      <c r="AD21" s="24"/>
    </row>
    <row r="22" spans="2:30" s="17" customFormat="1" ht="15" x14ac:dyDescent="0.25">
      <c r="B22" s="49"/>
      <c r="D22" s="18" t="s">
        <v>461</v>
      </c>
      <c r="E22" s="19" t="s">
        <v>462</v>
      </c>
      <c r="F22" s="19" t="s">
        <v>462</v>
      </c>
      <c r="G22" s="19" t="s">
        <v>463</v>
      </c>
      <c r="H22" s="19" t="s">
        <v>464</v>
      </c>
      <c r="I22" s="19" t="s">
        <v>465</v>
      </c>
      <c r="J22" s="20" t="s">
        <v>466</v>
      </c>
      <c r="K22" s="21"/>
      <c r="L22" s="18" t="s">
        <v>461</v>
      </c>
      <c r="M22" s="19" t="s">
        <v>462</v>
      </c>
      <c r="N22" s="19" t="s">
        <v>462</v>
      </c>
      <c r="O22" s="19" t="s">
        <v>463</v>
      </c>
      <c r="P22" s="19" t="s">
        <v>464</v>
      </c>
      <c r="Q22" s="19" t="s">
        <v>465</v>
      </c>
      <c r="R22" s="20" t="s">
        <v>466</v>
      </c>
      <c r="S22" s="21"/>
      <c r="T22" s="18" t="s">
        <v>461</v>
      </c>
      <c r="U22" s="19" t="s">
        <v>462</v>
      </c>
      <c r="V22" s="19" t="s">
        <v>462</v>
      </c>
      <c r="W22" s="19" t="s">
        <v>463</v>
      </c>
      <c r="X22" s="19" t="s">
        <v>464</v>
      </c>
      <c r="Y22" s="19" t="s">
        <v>465</v>
      </c>
      <c r="Z22" s="20" t="s">
        <v>466</v>
      </c>
      <c r="AB22" s="22" t="s">
        <v>456</v>
      </c>
      <c r="AC22" s="23">
        <f>+DATE(ANNEE,11,1)</f>
        <v>45597</v>
      </c>
      <c r="AD22" s="24"/>
    </row>
    <row r="23" spans="2:30" s="10" customFormat="1" ht="16.5" x14ac:dyDescent="0.25">
      <c r="B23" s="49"/>
      <c r="D23" s="25">
        <f>DATE($B$3,MONTH(D21),1-MOD(6+WEEKDAY(D21)-1,7))</f>
        <v>45474</v>
      </c>
      <c r="E23" s="26">
        <f>+D23+1</f>
        <v>45475</v>
      </c>
      <c r="F23" s="26">
        <f t="shared" ref="F23:J24" si="18">+E23+1</f>
        <v>45476</v>
      </c>
      <c r="G23" s="26">
        <f t="shared" si="18"/>
        <v>45477</v>
      </c>
      <c r="H23" s="26">
        <f t="shared" si="18"/>
        <v>45478</v>
      </c>
      <c r="I23" s="26">
        <f t="shared" si="18"/>
        <v>45479</v>
      </c>
      <c r="J23" s="27">
        <f t="shared" si="18"/>
        <v>45480</v>
      </c>
      <c r="K23" s="16"/>
      <c r="L23" s="25">
        <f>DATE($B$3,MONTH(L21),1-MOD(6+WEEKDAY(L21)-1,7))</f>
        <v>45502</v>
      </c>
      <c r="M23" s="26">
        <f>+L23+1</f>
        <v>45503</v>
      </c>
      <c r="N23" s="26">
        <f t="shared" ref="N23:R24" si="19">+M23+1</f>
        <v>45504</v>
      </c>
      <c r="O23" s="26">
        <f t="shared" si="19"/>
        <v>45505</v>
      </c>
      <c r="P23" s="26">
        <f t="shared" si="19"/>
        <v>45506</v>
      </c>
      <c r="Q23" s="26">
        <f t="shared" si="19"/>
        <v>45507</v>
      </c>
      <c r="R23" s="27">
        <f t="shared" si="19"/>
        <v>45508</v>
      </c>
      <c r="S23" s="16"/>
      <c r="T23" s="25">
        <f>DATE($B$3,MONTH(T21),1-MOD(6+WEEKDAY(T21)-1,7))</f>
        <v>45530</v>
      </c>
      <c r="U23" s="26">
        <f>+T23+1</f>
        <v>45531</v>
      </c>
      <c r="V23" s="26">
        <f t="shared" ref="V23:Z24" si="20">+U23+1</f>
        <v>45532</v>
      </c>
      <c r="W23" s="26">
        <f t="shared" si="20"/>
        <v>45533</v>
      </c>
      <c r="X23" s="26">
        <f t="shared" si="20"/>
        <v>45534</v>
      </c>
      <c r="Y23" s="26">
        <f t="shared" si="20"/>
        <v>45535</v>
      </c>
      <c r="Z23" s="27">
        <f t="shared" si="20"/>
        <v>45536</v>
      </c>
      <c r="AB23" s="22" t="s">
        <v>482</v>
      </c>
      <c r="AC23" s="23">
        <f>+DATE(ANNEE,11,11)</f>
        <v>45607</v>
      </c>
      <c r="AD23" s="24"/>
    </row>
    <row r="24" spans="2:30" s="10" customFormat="1" ht="16.5" x14ac:dyDescent="0.25">
      <c r="B24" s="49"/>
      <c r="D24" s="25">
        <f>+J23+1</f>
        <v>45481</v>
      </c>
      <c r="E24" s="26">
        <f>+D24+1</f>
        <v>45482</v>
      </c>
      <c r="F24" s="26">
        <f t="shared" si="18"/>
        <v>45483</v>
      </c>
      <c r="G24" s="26">
        <f t="shared" si="18"/>
        <v>45484</v>
      </c>
      <c r="H24" s="26">
        <f t="shared" si="18"/>
        <v>45485</v>
      </c>
      <c r="I24" s="26">
        <f t="shared" si="18"/>
        <v>45486</v>
      </c>
      <c r="J24" s="27">
        <f t="shared" si="18"/>
        <v>45487</v>
      </c>
      <c r="K24" s="16"/>
      <c r="L24" s="25">
        <f>+R23+1</f>
        <v>45509</v>
      </c>
      <c r="M24" s="26">
        <f>+L24+1</f>
        <v>45510</v>
      </c>
      <c r="N24" s="26">
        <f t="shared" si="19"/>
        <v>45511</v>
      </c>
      <c r="O24" s="26">
        <f t="shared" si="19"/>
        <v>45512</v>
      </c>
      <c r="P24" s="26">
        <f t="shared" si="19"/>
        <v>45513</v>
      </c>
      <c r="Q24" s="26">
        <f t="shared" si="19"/>
        <v>45514</v>
      </c>
      <c r="R24" s="27">
        <f t="shared" si="19"/>
        <v>45515</v>
      </c>
      <c r="S24" s="16"/>
      <c r="T24" s="25">
        <f>+Z23+1</f>
        <v>45537</v>
      </c>
      <c r="U24" s="26">
        <f>+T24+1</f>
        <v>45538</v>
      </c>
      <c r="V24" s="26">
        <f t="shared" si="20"/>
        <v>45539</v>
      </c>
      <c r="W24" s="26">
        <f t="shared" si="20"/>
        <v>45540</v>
      </c>
      <c r="X24" s="26">
        <f t="shared" si="20"/>
        <v>45541</v>
      </c>
      <c r="Y24" s="26">
        <f t="shared" si="20"/>
        <v>45542</v>
      </c>
      <c r="Z24" s="27">
        <f t="shared" si="20"/>
        <v>45543</v>
      </c>
      <c r="AB24" s="22" t="s">
        <v>483</v>
      </c>
      <c r="AC24" s="23">
        <f>+DATE(ANNEE,12,25)</f>
        <v>45651</v>
      </c>
      <c r="AD24" s="24"/>
    </row>
    <row r="25" spans="2:30" s="10" customFormat="1" ht="16.5" x14ac:dyDescent="0.25">
      <c r="B25" s="49"/>
      <c r="D25" s="25">
        <f t="shared" ref="D25:D28" si="21">+J24+1</f>
        <v>45488</v>
      </c>
      <c r="E25" s="26">
        <f t="shared" ref="E25:J28" si="22">+D25+1</f>
        <v>45489</v>
      </c>
      <c r="F25" s="26">
        <f t="shared" si="22"/>
        <v>45490</v>
      </c>
      <c r="G25" s="26">
        <f t="shared" si="22"/>
        <v>45491</v>
      </c>
      <c r="H25" s="26">
        <f t="shared" si="22"/>
        <v>45492</v>
      </c>
      <c r="I25" s="26">
        <f t="shared" si="22"/>
        <v>45493</v>
      </c>
      <c r="J25" s="27">
        <f t="shared" si="22"/>
        <v>45494</v>
      </c>
      <c r="K25" s="16"/>
      <c r="L25" s="25">
        <f t="shared" ref="L25:L28" si="23">+R24+1</f>
        <v>45516</v>
      </c>
      <c r="M25" s="26">
        <f t="shared" ref="M25:R28" si="24">+L25+1</f>
        <v>45517</v>
      </c>
      <c r="N25" s="26">
        <f t="shared" si="24"/>
        <v>45518</v>
      </c>
      <c r="O25" s="26">
        <f t="shared" si="24"/>
        <v>45519</v>
      </c>
      <c r="P25" s="26">
        <f t="shared" si="24"/>
        <v>45520</v>
      </c>
      <c r="Q25" s="26">
        <f t="shared" si="24"/>
        <v>45521</v>
      </c>
      <c r="R25" s="27">
        <f t="shared" si="24"/>
        <v>45522</v>
      </c>
      <c r="S25" s="16"/>
      <c r="T25" s="25">
        <f t="shared" ref="T25:T28" si="25">+Z24+1</f>
        <v>45544</v>
      </c>
      <c r="U25" s="26">
        <f t="shared" ref="U25:Z28" si="26">+T25+1</f>
        <v>45545</v>
      </c>
      <c r="V25" s="26">
        <f t="shared" si="26"/>
        <v>45546</v>
      </c>
      <c r="W25" s="26">
        <f t="shared" si="26"/>
        <v>45547</v>
      </c>
      <c r="X25" s="26">
        <f t="shared" si="26"/>
        <v>45548</v>
      </c>
      <c r="Y25" s="26">
        <f t="shared" si="26"/>
        <v>45549</v>
      </c>
      <c r="Z25" s="27">
        <f t="shared" si="26"/>
        <v>45550</v>
      </c>
      <c r="AB25" s="22" t="s">
        <v>484</v>
      </c>
      <c r="AC25" s="23">
        <f>+DATE(ANNEE,12,31)</f>
        <v>45657</v>
      </c>
      <c r="AD25" s="24"/>
    </row>
    <row r="26" spans="2:30" s="10" customFormat="1" ht="16.5" x14ac:dyDescent="0.25">
      <c r="B26" s="49"/>
      <c r="D26" s="25">
        <f t="shared" si="21"/>
        <v>45495</v>
      </c>
      <c r="E26" s="26">
        <f t="shared" si="22"/>
        <v>45496</v>
      </c>
      <c r="F26" s="26">
        <f t="shared" si="22"/>
        <v>45497</v>
      </c>
      <c r="G26" s="26">
        <f t="shared" si="22"/>
        <v>45498</v>
      </c>
      <c r="H26" s="26">
        <f t="shared" si="22"/>
        <v>45499</v>
      </c>
      <c r="I26" s="26">
        <f t="shared" si="22"/>
        <v>45500</v>
      </c>
      <c r="J26" s="27">
        <f t="shared" si="22"/>
        <v>45501</v>
      </c>
      <c r="K26" s="16"/>
      <c r="L26" s="25">
        <f t="shared" si="23"/>
        <v>45523</v>
      </c>
      <c r="M26" s="26">
        <f t="shared" si="24"/>
        <v>45524</v>
      </c>
      <c r="N26" s="26">
        <f t="shared" si="24"/>
        <v>45525</v>
      </c>
      <c r="O26" s="26">
        <f t="shared" si="24"/>
        <v>45526</v>
      </c>
      <c r="P26" s="26">
        <f t="shared" si="24"/>
        <v>45527</v>
      </c>
      <c r="Q26" s="26">
        <f t="shared" si="24"/>
        <v>45528</v>
      </c>
      <c r="R26" s="27">
        <f t="shared" si="24"/>
        <v>45529</v>
      </c>
      <c r="S26" s="16"/>
      <c r="T26" s="25">
        <f t="shared" si="25"/>
        <v>45551</v>
      </c>
      <c r="U26" s="26">
        <f t="shared" si="26"/>
        <v>45552</v>
      </c>
      <c r="V26" s="26">
        <f t="shared" si="26"/>
        <v>45553</v>
      </c>
      <c r="W26" s="26">
        <f t="shared" si="26"/>
        <v>45554</v>
      </c>
      <c r="X26" s="26">
        <f t="shared" si="26"/>
        <v>45555</v>
      </c>
      <c r="Y26" s="26">
        <f t="shared" si="26"/>
        <v>45556</v>
      </c>
      <c r="Z26" s="27">
        <f t="shared" si="26"/>
        <v>45557</v>
      </c>
      <c r="AB26" s="32"/>
      <c r="AC26" s="33"/>
      <c r="AD26" s="24"/>
    </row>
    <row r="27" spans="2:30" s="10" customFormat="1" ht="16.5" x14ac:dyDescent="0.25">
      <c r="B27" s="49"/>
      <c r="D27" s="25">
        <f t="shared" si="21"/>
        <v>45502</v>
      </c>
      <c r="E27" s="26">
        <f t="shared" si="22"/>
        <v>45503</v>
      </c>
      <c r="F27" s="26">
        <f t="shared" si="22"/>
        <v>45504</v>
      </c>
      <c r="G27" s="26">
        <f t="shared" si="22"/>
        <v>45505</v>
      </c>
      <c r="H27" s="26">
        <f t="shared" si="22"/>
        <v>45506</v>
      </c>
      <c r="I27" s="26">
        <f t="shared" si="22"/>
        <v>45507</v>
      </c>
      <c r="J27" s="27">
        <f t="shared" si="22"/>
        <v>45508</v>
      </c>
      <c r="K27" s="16"/>
      <c r="L27" s="25">
        <f t="shared" si="23"/>
        <v>45530</v>
      </c>
      <c r="M27" s="26">
        <f t="shared" si="24"/>
        <v>45531</v>
      </c>
      <c r="N27" s="26">
        <f t="shared" si="24"/>
        <v>45532</v>
      </c>
      <c r="O27" s="26">
        <f t="shared" si="24"/>
        <v>45533</v>
      </c>
      <c r="P27" s="26">
        <f t="shared" si="24"/>
        <v>45534</v>
      </c>
      <c r="Q27" s="26">
        <f t="shared" si="24"/>
        <v>45535</v>
      </c>
      <c r="R27" s="27">
        <f t="shared" si="24"/>
        <v>45536</v>
      </c>
      <c r="S27" s="16"/>
      <c r="T27" s="25">
        <f t="shared" si="25"/>
        <v>45558</v>
      </c>
      <c r="U27" s="26">
        <f t="shared" si="26"/>
        <v>45559</v>
      </c>
      <c r="V27" s="26">
        <f t="shared" si="26"/>
        <v>45560</v>
      </c>
      <c r="W27" s="26">
        <f t="shared" si="26"/>
        <v>45561</v>
      </c>
      <c r="X27" s="26">
        <f t="shared" si="26"/>
        <v>45562</v>
      </c>
      <c r="Y27" s="26">
        <f t="shared" si="26"/>
        <v>45563</v>
      </c>
      <c r="Z27" s="27">
        <f t="shared" si="26"/>
        <v>45564</v>
      </c>
      <c r="AB27" s="32"/>
      <c r="AC27" s="33"/>
      <c r="AD27" s="24"/>
    </row>
    <row r="28" spans="2:30" s="10" customFormat="1" ht="17.25" thickBot="1" x14ac:dyDescent="0.3">
      <c r="B28" s="49"/>
      <c r="D28" s="28">
        <f t="shared" si="21"/>
        <v>45509</v>
      </c>
      <c r="E28" s="29">
        <f t="shared" si="22"/>
        <v>45510</v>
      </c>
      <c r="F28" s="29">
        <f t="shared" si="22"/>
        <v>45511</v>
      </c>
      <c r="G28" s="29">
        <f t="shared" si="22"/>
        <v>45512</v>
      </c>
      <c r="H28" s="29">
        <f t="shared" si="22"/>
        <v>45513</v>
      </c>
      <c r="I28" s="29">
        <f t="shared" si="22"/>
        <v>45514</v>
      </c>
      <c r="J28" s="30">
        <f t="shared" si="22"/>
        <v>45515</v>
      </c>
      <c r="K28" s="16"/>
      <c r="L28" s="28">
        <f t="shared" si="23"/>
        <v>45537</v>
      </c>
      <c r="M28" s="29">
        <f t="shared" si="24"/>
        <v>45538</v>
      </c>
      <c r="N28" s="29">
        <f t="shared" si="24"/>
        <v>45539</v>
      </c>
      <c r="O28" s="29">
        <f t="shared" si="24"/>
        <v>45540</v>
      </c>
      <c r="P28" s="29">
        <f t="shared" si="24"/>
        <v>45541</v>
      </c>
      <c r="Q28" s="29">
        <f t="shared" si="24"/>
        <v>45542</v>
      </c>
      <c r="R28" s="30">
        <f t="shared" si="24"/>
        <v>45543</v>
      </c>
      <c r="S28" s="16"/>
      <c r="T28" s="28">
        <f t="shared" si="25"/>
        <v>45565</v>
      </c>
      <c r="U28" s="29">
        <f t="shared" si="26"/>
        <v>45566</v>
      </c>
      <c r="V28" s="29">
        <f t="shared" si="26"/>
        <v>45567</v>
      </c>
      <c r="W28" s="29">
        <f t="shared" si="26"/>
        <v>45568</v>
      </c>
      <c r="X28" s="29">
        <f t="shared" si="26"/>
        <v>45569</v>
      </c>
      <c r="Y28" s="29">
        <f t="shared" si="26"/>
        <v>45570</v>
      </c>
      <c r="Z28" s="30">
        <f t="shared" si="26"/>
        <v>45571</v>
      </c>
      <c r="AB28" s="32"/>
      <c r="AC28" s="33"/>
      <c r="AD28" s="24"/>
    </row>
    <row r="29" spans="2:30" s="10" customFormat="1" ht="17.25" thickBot="1" x14ac:dyDescent="0.3">
      <c r="B29" s="49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B29" s="32"/>
      <c r="AC29" s="33"/>
      <c r="AD29" s="24"/>
    </row>
    <row r="30" spans="2:30" s="15" customFormat="1" ht="16.5" x14ac:dyDescent="0.25">
      <c r="B30" s="49"/>
      <c r="D30" s="50">
        <f>DATE($B$3,10,1)</f>
        <v>45566</v>
      </c>
      <c r="E30" s="51"/>
      <c r="F30" s="51"/>
      <c r="G30" s="51"/>
      <c r="H30" s="51"/>
      <c r="I30" s="51"/>
      <c r="J30" s="52"/>
      <c r="K30" s="16"/>
      <c r="L30" s="50">
        <f>DATE($B$3,11,1)</f>
        <v>45597</v>
      </c>
      <c r="M30" s="51"/>
      <c r="N30" s="51"/>
      <c r="O30" s="51"/>
      <c r="P30" s="51"/>
      <c r="Q30" s="51"/>
      <c r="R30" s="52"/>
      <c r="S30" s="16"/>
      <c r="T30" s="50">
        <f>DATE($B$3,12,1)</f>
        <v>45627</v>
      </c>
      <c r="U30" s="51"/>
      <c r="V30" s="51"/>
      <c r="W30" s="51"/>
      <c r="X30" s="51"/>
      <c r="Y30" s="51"/>
      <c r="Z30" s="52"/>
      <c r="AB30" s="32"/>
      <c r="AC30" s="33"/>
      <c r="AD30" s="24"/>
    </row>
    <row r="31" spans="2:30" s="17" customFormat="1" ht="15.75" thickBot="1" x14ac:dyDescent="0.3">
      <c r="B31" s="49"/>
      <c r="D31" s="18" t="s">
        <v>461</v>
      </c>
      <c r="E31" s="19" t="s">
        <v>462</v>
      </c>
      <c r="F31" s="19" t="s">
        <v>462</v>
      </c>
      <c r="G31" s="19" t="s">
        <v>463</v>
      </c>
      <c r="H31" s="19" t="s">
        <v>464</v>
      </c>
      <c r="I31" s="19" t="s">
        <v>465</v>
      </c>
      <c r="J31" s="20" t="s">
        <v>466</v>
      </c>
      <c r="K31" s="21"/>
      <c r="L31" s="18" t="s">
        <v>461</v>
      </c>
      <c r="M31" s="19" t="s">
        <v>462</v>
      </c>
      <c r="N31" s="19" t="s">
        <v>462</v>
      </c>
      <c r="O31" s="19" t="s">
        <v>463</v>
      </c>
      <c r="P31" s="19" t="s">
        <v>464</v>
      </c>
      <c r="Q31" s="19" t="s">
        <v>465</v>
      </c>
      <c r="R31" s="20" t="s">
        <v>466</v>
      </c>
      <c r="S31" s="21"/>
      <c r="T31" s="18" t="s">
        <v>461</v>
      </c>
      <c r="U31" s="19" t="s">
        <v>462</v>
      </c>
      <c r="V31" s="19" t="s">
        <v>462</v>
      </c>
      <c r="W31" s="19" t="s">
        <v>463</v>
      </c>
      <c r="X31" s="19" t="s">
        <v>464</v>
      </c>
      <c r="Y31" s="19" t="s">
        <v>465</v>
      </c>
      <c r="Z31" s="20" t="s">
        <v>466</v>
      </c>
      <c r="AB31" s="34"/>
      <c r="AC31" s="35"/>
      <c r="AD31" s="36"/>
    </row>
    <row r="32" spans="2:30" s="10" customFormat="1" ht="16.5" x14ac:dyDescent="0.25">
      <c r="B32" s="49"/>
      <c r="D32" s="25">
        <f>DATE($B$3,MONTH(D30),1-MOD(6+WEEKDAY(D30)-1,7))</f>
        <v>45565</v>
      </c>
      <c r="E32" s="26">
        <f>+D32+1</f>
        <v>45566</v>
      </c>
      <c r="F32" s="26">
        <f t="shared" ref="F32:J33" si="27">+E32+1</f>
        <v>45567</v>
      </c>
      <c r="G32" s="26">
        <f t="shared" si="27"/>
        <v>45568</v>
      </c>
      <c r="H32" s="26">
        <f t="shared" si="27"/>
        <v>45569</v>
      </c>
      <c r="I32" s="26">
        <f t="shared" si="27"/>
        <v>45570</v>
      </c>
      <c r="J32" s="27">
        <f t="shared" si="27"/>
        <v>45571</v>
      </c>
      <c r="K32" s="16"/>
      <c r="L32" s="25">
        <f>DATE($B$3,MONTH(L30),1-MOD(6+WEEKDAY(L30)-1,7))</f>
        <v>45593</v>
      </c>
      <c r="M32" s="26">
        <f>+L32+1</f>
        <v>45594</v>
      </c>
      <c r="N32" s="26">
        <f t="shared" ref="N32:R33" si="28">+M32+1</f>
        <v>45595</v>
      </c>
      <c r="O32" s="26">
        <f t="shared" si="28"/>
        <v>45596</v>
      </c>
      <c r="P32" s="26">
        <f t="shared" si="28"/>
        <v>45597</v>
      </c>
      <c r="Q32" s="26">
        <f t="shared" si="28"/>
        <v>45598</v>
      </c>
      <c r="R32" s="27">
        <f t="shared" si="28"/>
        <v>45599</v>
      </c>
      <c r="S32" s="16"/>
      <c r="T32" s="25">
        <f>DATE($B$3,MONTH(T30),1-MOD(6+WEEKDAY(T30)-1,7))</f>
        <v>45621</v>
      </c>
      <c r="U32" s="26">
        <f>+T32+1</f>
        <v>45622</v>
      </c>
      <c r="V32" s="26">
        <f t="shared" ref="V32:Z33" si="29">+U32+1</f>
        <v>45623</v>
      </c>
      <c r="W32" s="26">
        <f t="shared" si="29"/>
        <v>45624</v>
      </c>
      <c r="X32" s="26">
        <f t="shared" si="29"/>
        <v>45625</v>
      </c>
      <c r="Y32" s="26">
        <f t="shared" si="29"/>
        <v>45626</v>
      </c>
      <c r="Z32" s="27">
        <f t="shared" si="29"/>
        <v>45627</v>
      </c>
      <c r="AB32" s="56" t="s">
        <v>485</v>
      </c>
      <c r="AC32" s="57"/>
      <c r="AD32" s="58"/>
    </row>
    <row r="33" spans="2:32" s="10" customFormat="1" ht="16.5" x14ac:dyDescent="0.25">
      <c r="B33" s="49"/>
      <c r="D33" s="25">
        <f>+J32+1</f>
        <v>45572</v>
      </c>
      <c r="E33" s="26">
        <f>+D33+1</f>
        <v>45573</v>
      </c>
      <c r="F33" s="26">
        <f t="shared" si="27"/>
        <v>45574</v>
      </c>
      <c r="G33" s="26">
        <f t="shared" si="27"/>
        <v>45575</v>
      </c>
      <c r="H33" s="26">
        <f t="shared" si="27"/>
        <v>45576</v>
      </c>
      <c r="I33" s="26">
        <f t="shared" si="27"/>
        <v>45577</v>
      </c>
      <c r="J33" s="27">
        <f t="shared" si="27"/>
        <v>45578</v>
      </c>
      <c r="K33" s="16"/>
      <c r="L33" s="25">
        <f>+R32+1</f>
        <v>45600</v>
      </c>
      <c r="M33" s="26">
        <f>+L33+1</f>
        <v>45601</v>
      </c>
      <c r="N33" s="26">
        <f t="shared" si="28"/>
        <v>45602</v>
      </c>
      <c r="O33" s="26">
        <f t="shared" si="28"/>
        <v>45603</v>
      </c>
      <c r="P33" s="26">
        <f t="shared" si="28"/>
        <v>45604</v>
      </c>
      <c r="Q33" s="26">
        <f t="shared" si="28"/>
        <v>45605</v>
      </c>
      <c r="R33" s="27">
        <f t="shared" si="28"/>
        <v>45606</v>
      </c>
      <c r="S33" s="16"/>
      <c r="T33" s="25">
        <f>+Z32+1</f>
        <v>45628</v>
      </c>
      <c r="U33" s="26">
        <f>+T33+1</f>
        <v>45629</v>
      </c>
      <c r="V33" s="26">
        <f t="shared" si="29"/>
        <v>45630</v>
      </c>
      <c r="W33" s="26">
        <f t="shared" si="29"/>
        <v>45631</v>
      </c>
      <c r="X33" s="26">
        <f t="shared" si="29"/>
        <v>45632</v>
      </c>
      <c r="Y33" s="26">
        <f t="shared" si="29"/>
        <v>45633</v>
      </c>
      <c r="Z33" s="27">
        <f t="shared" si="29"/>
        <v>45634</v>
      </c>
      <c r="AB33" s="37"/>
      <c r="AC33" s="38" t="s">
        <v>486</v>
      </c>
      <c r="AD33" s="39" t="s">
        <v>487</v>
      </c>
    </row>
    <row r="34" spans="2:32" s="10" customFormat="1" ht="16.5" x14ac:dyDescent="0.25">
      <c r="B34" s="49"/>
      <c r="D34" s="25">
        <f t="shared" ref="D34:D37" si="30">+J33+1</f>
        <v>45579</v>
      </c>
      <c r="E34" s="26">
        <f t="shared" ref="E34:J37" si="31">+D34+1</f>
        <v>45580</v>
      </c>
      <c r="F34" s="26">
        <f t="shared" si="31"/>
        <v>45581</v>
      </c>
      <c r="G34" s="26">
        <f t="shared" si="31"/>
        <v>45582</v>
      </c>
      <c r="H34" s="26">
        <f t="shared" si="31"/>
        <v>45583</v>
      </c>
      <c r="I34" s="26">
        <f t="shared" si="31"/>
        <v>45584</v>
      </c>
      <c r="J34" s="27">
        <f t="shared" si="31"/>
        <v>45585</v>
      </c>
      <c r="K34" s="16"/>
      <c r="L34" s="25">
        <f t="shared" ref="L34:L37" si="32">+R33+1</f>
        <v>45607</v>
      </c>
      <c r="M34" s="26">
        <f t="shared" ref="M34:R37" si="33">+L34+1</f>
        <v>45608</v>
      </c>
      <c r="N34" s="26">
        <f t="shared" si="33"/>
        <v>45609</v>
      </c>
      <c r="O34" s="26">
        <f t="shared" si="33"/>
        <v>45610</v>
      </c>
      <c r="P34" s="26">
        <f t="shared" si="33"/>
        <v>45611</v>
      </c>
      <c r="Q34" s="26">
        <f t="shared" si="33"/>
        <v>45612</v>
      </c>
      <c r="R34" s="27">
        <f t="shared" si="33"/>
        <v>45613</v>
      </c>
      <c r="S34" s="16"/>
      <c r="T34" s="25">
        <f t="shared" ref="T34:T37" si="34">+Z33+1</f>
        <v>45635</v>
      </c>
      <c r="U34" s="26">
        <f t="shared" ref="U34:Z37" si="35">+T34+1</f>
        <v>45636</v>
      </c>
      <c r="V34" s="26">
        <f t="shared" si="35"/>
        <v>45637</v>
      </c>
      <c r="W34" s="26">
        <f t="shared" si="35"/>
        <v>45638</v>
      </c>
      <c r="X34" s="26">
        <f t="shared" si="35"/>
        <v>45639</v>
      </c>
      <c r="Y34" s="26">
        <f t="shared" si="35"/>
        <v>45640</v>
      </c>
      <c r="Z34" s="27">
        <f t="shared" si="35"/>
        <v>45641</v>
      </c>
      <c r="AB34" s="40"/>
      <c r="AC34" s="41"/>
      <c r="AD34" s="42"/>
    </row>
    <row r="35" spans="2:32" s="10" customFormat="1" ht="16.5" x14ac:dyDescent="0.25">
      <c r="B35" s="49"/>
      <c r="D35" s="25">
        <f t="shared" si="30"/>
        <v>45586</v>
      </c>
      <c r="E35" s="26">
        <f t="shared" si="31"/>
        <v>45587</v>
      </c>
      <c r="F35" s="26">
        <f t="shared" si="31"/>
        <v>45588</v>
      </c>
      <c r="G35" s="26">
        <f t="shared" si="31"/>
        <v>45589</v>
      </c>
      <c r="H35" s="26">
        <f t="shared" si="31"/>
        <v>45590</v>
      </c>
      <c r="I35" s="26">
        <f t="shared" si="31"/>
        <v>45591</v>
      </c>
      <c r="J35" s="27">
        <f t="shared" si="31"/>
        <v>45592</v>
      </c>
      <c r="K35" s="16"/>
      <c r="L35" s="25">
        <f t="shared" si="32"/>
        <v>45614</v>
      </c>
      <c r="M35" s="26">
        <f t="shared" si="33"/>
        <v>45615</v>
      </c>
      <c r="N35" s="26">
        <f t="shared" si="33"/>
        <v>45616</v>
      </c>
      <c r="O35" s="26">
        <f t="shared" si="33"/>
        <v>45617</v>
      </c>
      <c r="P35" s="26">
        <f t="shared" si="33"/>
        <v>45618</v>
      </c>
      <c r="Q35" s="26">
        <f t="shared" si="33"/>
        <v>45619</v>
      </c>
      <c r="R35" s="27">
        <f t="shared" si="33"/>
        <v>45620</v>
      </c>
      <c r="S35" s="16"/>
      <c r="T35" s="25">
        <f t="shared" si="34"/>
        <v>45642</v>
      </c>
      <c r="U35" s="26">
        <f t="shared" si="35"/>
        <v>45643</v>
      </c>
      <c r="V35" s="26">
        <f t="shared" si="35"/>
        <v>45644</v>
      </c>
      <c r="W35" s="26">
        <f t="shared" si="35"/>
        <v>45645</v>
      </c>
      <c r="X35" s="26">
        <f t="shared" si="35"/>
        <v>45646</v>
      </c>
      <c r="Y35" s="26">
        <f t="shared" si="35"/>
        <v>45647</v>
      </c>
      <c r="Z35" s="27">
        <f t="shared" si="35"/>
        <v>45648</v>
      </c>
      <c r="AB35" s="37"/>
      <c r="AC35" s="41"/>
      <c r="AD35" s="42"/>
    </row>
    <row r="36" spans="2:32" s="10" customFormat="1" ht="16.5" x14ac:dyDescent="0.25">
      <c r="B36" s="49"/>
      <c r="D36" s="25">
        <f t="shared" si="30"/>
        <v>45593</v>
      </c>
      <c r="E36" s="26">
        <f t="shared" si="31"/>
        <v>45594</v>
      </c>
      <c r="F36" s="26">
        <f t="shared" si="31"/>
        <v>45595</v>
      </c>
      <c r="G36" s="26">
        <f t="shared" si="31"/>
        <v>45596</v>
      </c>
      <c r="H36" s="26">
        <f t="shared" si="31"/>
        <v>45597</v>
      </c>
      <c r="I36" s="26">
        <f t="shared" si="31"/>
        <v>45598</v>
      </c>
      <c r="J36" s="27">
        <f t="shared" si="31"/>
        <v>45599</v>
      </c>
      <c r="K36" s="16"/>
      <c r="L36" s="25">
        <f t="shared" si="32"/>
        <v>45621</v>
      </c>
      <c r="M36" s="26">
        <f t="shared" si="33"/>
        <v>45622</v>
      </c>
      <c r="N36" s="26">
        <f t="shared" si="33"/>
        <v>45623</v>
      </c>
      <c r="O36" s="26">
        <f t="shared" si="33"/>
        <v>45624</v>
      </c>
      <c r="P36" s="26">
        <f t="shared" si="33"/>
        <v>45625</v>
      </c>
      <c r="Q36" s="26">
        <f t="shared" si="33"/>
        <v>45626</v>
      </c>
      <c r="R36" s="27">
        <f t="shared" si="33"/>
        <v>45627</v>
      </c>
      <c r="S36" s="16"/>
      <c r="T36" s="25">
        <f t="shared" si="34"/>
        <v>45649</v>
      </c>
      <c r="U36" s="26">
        <f t="shared" si="35"/>
        <v>45650</v>
      </c>
      <c r="V36" s="26">
        <f t="shared" si="35"/>
        <v>45651</v>
      </c>
      <c r="W36" s="26">
        <f t="shared" si="35"/>
        <v>45652</v>
      </c>
      <c r="X36" s="26">
        <f t="shared" si="35"/>
        <v>45653</v>
      </c>
      <c r="Y36" s="26">
        <f t="shared" si="35"/>
        <v>45654</v>
      </c>
      <c r="Z36" s="27">
        <f t="shared" si="35"/>
        <v>45655</v>
      </c>
      <c r="AB36" s="37"/>
      <c r="AC36" s="41"/>
      <c r="AD36" s="42"/>
    </row>
    <row r="37" spans="2:32" s="10" customFormat="1" ht="17.25" thickBot="1" x14ac:dyDescent="0.3">
      <c r="B37" s="49"/>
      <c r="D37" s="28">
        <f t="shared" si="30"/>
        <v>45600</v>
      </c>
      <c r="E37" s="29">
        <f t="shared" si="31"/>
        <v>45601</v>
      </c>
      <c r="F37" s="29">
        <f t="shared" si="31"/>
        <v>45602</v>
      </c>
      <c r="G37" s="29">
        <f t="shared" si="31"/>
        <v>45603</v>
      </c>
      <c r="H37" s="29">
        <f t="shared" si="31"/>
        <v>45604</v>
      </c>
      <c r="I37" s="29">
        <f t="shared" si="31"/>
        <v>45605</v>
      </c>
      <c r="J37" s="30">
        <f t="shared" si="31"/>
        <v>45606</v>
      </c>
      <c r="K37" s="16"/>
      <c r="L37" s="28">
        <f t="shared" si="32"/>
        <v>45628</v>
      </c>
      <c r="M37" s="29">
        <f t="shared" si="33"/>
        <v>45629</v>
      </c>
      <c r="N37" s="29">
        <f t="shared" si="33"/>
        <v>45630</v>
      </c>
      <c r="O37" s="29">
        <f t="shared" si="33"/>
        <v>45631</v>
      </c>
      <c r="P37" s="29">
        <f t="shared" si="33"/>
        <v>45632</v>
      </c>
      <c r="Q37" s="29">
        <f t="shared" si="33"/>
        <v>45633</v>
      </c>
      <c r="R37" s="30">
        <f t="shared" si="33"/>
        <v>45634</v>
      </c>
      <c r="S37" s="16"/>
      <c r="T37" s="28">
        <f t="shared" si="34"/>
        <v>45656</v>
      </c>
      <c r="U37" s="29">
        <f t="shared" si="35"/>
        <v>45657</v>
      </c>
      <c r="V37" s="29">
        <f t="shared" si="35"/>
        <v>45658</v>
      </c>
      <c r="W37" s="29">
        <f t="shared" si="35"/>
        <v>45659</v>
      </c>
      <c r="X37" s="29">
        <f t="shared" si="35"/>
        <v>45660</v>
      </c>
      <c r="Y37" s="29">
        <f t="shared" si="35"/>
        <v>45661</v>
      </c>
      <c r="Z37" s="30">
        <f t="shared" si="35"/>
        <v>45662</v>
      </c>
      <c r="AB37" s="43"/>
      <c r="AC37" s="44"/>
      <c r="AD37" s="45"/>
    </row>
    <row r="38" spans="2:32" s="10" customFormat="1" x14ac:dyDescent="0.25">
      <c r="AC38" s="14"/>
    </row>
    <row r="39" spans="2:32" x14ac:dyDescent="0.25">
      <c r="AF39" s="48"/>
    </row>
  </sheetData>
  <mergeCells count="15">
    <mergeCell ref="B3:B37"/>
    <mergeCell ref="D3:J3"/>
    <mergeCell ref="L3:R3"/>
    <mergeCell ref="T3:Z3"/>
    <mergeCell ref="AB3:AD3"/>
    <mergeCell ref="D30:J30"/>
    <mergeCell ref="L30:R30"/>
    <mergeCell ref="T30:Z30"/>
    <mergeCell ref="AB32:AD32"/>
    <mergeCell ref="D12:J12"/>
    <mergeCell ref="L12:R12"/>
    <mergeCell ref="T12:Z12"/>
    <mergeCell ref="D21:J21"/>
    <mergeCell ref="L21:R21"/>
    <mergeCell ref="T21:Z21"/>
  </mergeCells>
  <conditionalFormatting sqref="D5:J10">
    <cfRule type="expression" dxfId="45" priority="2" stopIfTrue="1">
      <formula>MONTH(D5)&lt;&gt;MONTH($D$3)</formula>
    </cfRule>
  </conditionalFormatting>
  <conditionalFormatting sqref="D14:J19">
    <cfRule type="expression" dxfId="44" priority="11" stopIfTrue="1">
      <formula>MONTH(D14)&lt;&gt;MONTH($D$12)</formula>
    </cfRule>
  </conditionalFormatting>
  <conditionalFormatting sqref="D23:J28">
    <cfRule type="expression" dxfId="43" priority="8" stopIfTrue="1">
      <formula>MONTH(D23)&lt;&gt;MONTH($D$21)</formula>
    </cfRule>
  </conditionalFormatting>
  <conditionalFormatting sqref="D32:J37">
    <cfRule type="expression" dxfId="42" priority="5" stopIfTrue="1">
      <formula>MONTH(D32)&lt;&gt;MONTH($D$30)</formula>
    </cfRule>
  </conditionalFormatting>
  <conditionalFormatting sqref="L5:R10">
    <cfRule type="expression" dxfId="41" priority="1" stopIfTrue="1">
      <formula>MONTH(L5)&lt;&gt;MONTH($L$3)</formula>
    </cfRule>
  </conditionalFormatting>
  <conditionalFormatting sqref="L14:R19">
    <cfRule type="expression" dxfId="40" priority="10" stopIfTrue="1">
      <formula>MONTH(L14)&lt;&gt;MONTH($L$12)</formula>
    </cfRule>
  </conditionalFormatting>
  <conditionalFormatting sqref="L23:R28">
    <cfRule type="expression" dxfId="39" priority="7" stopIfTrue="1">
      <formula>MONTH(L23)&lt;&gt;MONTH($L$21)</formula>
    </cfRule>
  </conditionalFormatting>
  <conditionalFormatting sqref="L32:R37">
    <cfRule type="expression" dxfId="38" priority="4" stopIfTrue="1">
      <formula>MONTH(L32)&lt;&gt;MONTH($L$30)</formula>
    </cfRule>
  </conditionalFormatting>
  <conditionalFormatting sqref="T5:Z10 D14:J19 L14:R19 T14:Z19 D23:J28 L23:R28 T23:Z28 D32:J37 L32:R37 T32:Z37 D5:J10 L5:R10">
    <cfRule type="cellIs" dxfId="37" priority="13" operator="equal">
      <formula>$AC$4</formula>
    </cfRule>
    <cfRule type="cellIs" dxfId="36" priority="14" operator="equal">
      <formula>$AC$5</formula>
    </cfRule>
    <cfRule type="cellIs" dxfId="35" priority="15" operator="equal">
      <formula>$AC$6</formula>
    </cfRule>
    <cfRule type="cellIs" dxfId="34" priority="16" operator="equal">
      <formula>$AC$7</formula>
    </cfRule>
    <cfRule type="cellIs" dxfId="33" priority="17" operator="equal">
      <formula>$AC$8</formula>
    </cfRule>
    <cfRule type="cellIs" dxfId="32" priority="18" operator="equal">
      <formula>$AC$9</formula>
    </cfRule>
    <cfRule type="cellIs" dxfId="31" priority="19" operator="equal">
      <formula>$AC$10</formula>
    </cfRule>
    <cfRule type="cellIs" dxfId="30" priority="20" operator="equal">
      <formula>$AC$11</formula>
    </cfRule>
    <cfRule type="cellIs" dxfId="29" priority="21" operator="equal">
      <formula>$AC$12</formula>
    </cfRule>
    <cfRule type="cellIs" dxfId="28" priority="22" operator="equal">
      <formula>$AC$13</formula>
    </cfRule>
    <cfRule type="cellIs" dxfId="27" priority="23" operator="equal">
      <formula>$AC$14</formula>
    </cfRule>
    <cfRule type="cellIs" dxfId="26" priority="24" operator="equal">
      <formula>$AC$15</formula>
    </cfRule>
    <cfRule type="cellIs" dxfId="25" priority="25" operator="equal">
      <formula>$AC$16</formula>
    </cfRule>
    <cfRule type="cellIs" dxfId="24" priority="26" operator="equal">
      <formula>$AC$17</formula>
    </cfRule>
    <cfRule type="cellIs" dxfId="23" priority="27" operator="equal">
      <formula>$AC$18</formula>
    </cfRule>
    <cfRule type="cellIs" dxfId="22" priority="28" operator="equal">
      <formula>$AC$19</formula>
    </cfRule>
    <cfRule type="cellIs" dxfId="21" priority="29" operator="equal">
      <formula>$AC$20</formula>
    </cfRule>
    <cfRule type="cellIs" dxfId="20" priority="30" operator="equal">
      <formula>$AC$21</formula>
    </cfRule>
    <cfRule type="cellIs" dxfId="19" priority="31" operator="equal">
      <formula>$AC$22</formula>
    </cfRule>
    <cfRule type="cellIs" dxfId="18" priority="32" operator="equal">
      <formula>$AC$23</formula>
    </cfRule>
    <cfRule type="cellIs" dxfId="17" priority="33" operator="equal">
      <formula>$AC$24</formula>
    </cfRule>
    <cfRule type="cellIs" dxfId="16" priority="34" operator="equal">
      <formula>$AC$25</formula>
    </cfRule>
    <cfRule type="cellIs" dxfId="15" priority="35" operator="equal">
      <formula>$AC$26</formula>
    </cfRule>
    <cfRule type="cellIs" dxfId="14" priority="36" operator="equal">
      <formula>$AC$27</formula>
    </cfRule>
    <cfRule type="cellIs" dxfId="13" priority="37" operator="equal">
      <formula>$AC$28</formula>
    </cfRule>
    <cfRule type="cellIs" dxfId="12" priority="38" operator="equal">
      <formula>$AC$29</formula>
    </cfRule>
    <cfRule type="cellIs" dxfId="11" priority="39" operator="equal">
      <formula>$AC$30</formula>
    </cfRule>
    <cfRule type="cellIs" dxfId="10" priority="40" operator="equal">
      <formula>$AC$31</formula>
    </cfRule>
    <cfRule type="cellIs" dxfId="9" priority="41" operator="equal">
      <formula>#REF!</formula>
    </cfRule>
    <cfRule type="cellIs" dxfId="8" priority="42" operator="between">
      <formula>$AC$34</formula>
      <formula>$AD$34</formula>
    </cfRule>
    <cfRule type="cellIs" dxfId="7" priority="43" operator="between">
      <formula>$AC$35</formula>
      <formula>$AD$35</formula>
    </cfRule>
    <cfRule type="cellIs" dxfId="6" priority="44" operator="between">
      <formula>$AC$36</formula>
      <formula>$AD$36</formula>
    </cfRule>
    <cfRule type="cellIs" dxfId="5" priority="45" operator="between">
      <formula>$AC$37</formula>
      <formula>$AD$37</formula>
    </cfRule>
  </conditionalFormatting>
  <conditionalFormatting sqref="T5:Z10">
    <cfRule type="expression" dxfId="4" priority="12" stopIfTrue="1">
      <formula>MONTH(T5)&lt;&gt;MONTH($T$3)</formula>
    </cfRule>
  </conditionalFormatting>
  <conditionalFormatting sqref="T14:Z19">
    <cfRule type="expression" dxfId="3" priority="9" stopIfTrue="1">
      <formula>MONTH(T14)&lt;&gt;MONTH($T$12)</formula>
    </cfRule>
  </conditionalFormatting>
  <conditionalFormatting sqref="T23:Z28">
    <cfRule type="expression" dxfId="2" priority="6" stopIfTrue="1">
      <formula>MONTH(T23)&lt;&gt;MONTH($T$21)</formula>
    </cfRule>
  </conditionalFormatting>
  <conditionalFormatting sqref="T32:Z37">
    <cfRule type="expression" dxfId="1" priority="3" stopIfTrue="1">
      <formula>MONTH(T32)&lt;&gt;MONTH($T$30)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FB4817-B513-4838-910B-A54637F0E823}">
  <dimension ref="A1:ND100"/>
  <sheetViews>
    <sheetView tabSelected="1" zoomScale="80" zoomScaleNormal="80" workbookViewId="0">
      <selection activeCell="R26" sqref="R26"/>
    </sheetView>
  </sheetViews>
  <sheetFormatPr baseColWidth="10" defaultRowHeight="15" x14ac:dyDescent="0.25"/>
  <cols>
    <col min="1" max="1" width="15" customWidth="1"/>
    <col min="2" max="2" width="26.5703125" bestFit="1" customWidth="1"/>
    <col min="3" max="368" width="6" customWidth="1"/>
  </cols>
  <sheetData>
    <row r="1" spans="1:368" x14ac:dyDescent="0.25">
      <c r="A1" s="8"/>
      <c r="B1" t="s">
        <v>459</v>
      </c>
      <c r="G1" s="59" t="s">
        <v>445</v>
      </c>
      <c r="H1" s="59"/>
      <c r="I1" s="59"/>
      <c r="J1" s="59"/>
      <c r="K1" s="59"/>
      <c r="L1" s="59"/>
      <c r="M1" s="59"/>
    </row>
    <row r="2" spans="1:368" x14ac:dyDescent="0.25">
      <c r="G2" s="59"/>
      <c r="H2" s="59"/>
      <c r="I2" s="59"/>
      <c r="J2" s="59"/>
      <c r="K2" s="59"/>
      <c r="L2" s="59"/>
      <c r="M2" s="59"/>
    </row>
    <row r="5" spans="1:368" x14ac:dyDescent="0.25">
      <c r="A5" s="4" t="s">
        <v>105</v>
      </c>
      <c r="B5" t="s">
        <v>106</v>
      </c>
    </row>
    <row r="6" spans="1:368" x14ac:dyDescent="0.25">
      <c r="A6" s="5" t="s">
        <v>104</v>
      </c>
      <c r="B6" s="1" t="s">
        <v>107</v>
      </c>
    </row>
    <row r="7" spans="1:368" x14ac:dyDescent="0.25">
      <c r="A7" s="6" t="s">
        <v>108</v>
      </c>
      <c r="B7" s="2" t="s">
        <v>109</v>
      </c>
    </row>
    <row r="11" spans="1:368" ht="142.5" x14ac:dyDescent="0.25">
      <c r="A11" s="62" t="s">
        <v>77</v>
      </c>
      <c r="B11" s="63" t="s">
        <v>76</v>
      </c>
      <c r="C11" s="7" t="s">
        <v>84</v>
      </c>
      <c r="D11" s="7" t="s">
        <v>85</v>
      </c>
      <c r="E11" s="7" t="s">
        <v>86</v>
      </c>
      <c r="F11" s="7" t="s">
        <v>87</v>
      </c>
      <c r="G11" s="7" t="s">
        <v>88</v>
      </c>
      <c r="H11" s="7" t="s">
        <v>89</v>
      </c>
      <c r="I11" s="7" t="s">
        <v>90</v>
      </c>
      <c r="J11" s="7" t="s">
        <v>91</v>
      </c>
      <c r="K11" s="7" t="s">
        <v>92</v>
      </c>
      <c r="L11" s="7" t="s">
        <v>93</v>
      </c>
      <c r="M11" s="7" t="s">
        <v>94</v>
      </c>
      <c r="N11" s="7" t="s">
        <v>95</v>
      </c>
      <c r="O11" s="7" t="s">
        <v>96</v>
      </c>
      <c r="P11" s="7" t="s">
        <v>97</v>
      </c>
      <c r="Q11" s="7" t="s">
        <v>98</v>
      </c>
      <c r="R11" s="7" t="s">
        <v>99</v>
      </c>
      <c r="S11" s="7" t="s">
        <v>100</v>
      </c>
      <c r="T11" s="7" t="s">
        <v>101</v>
      </c>
      <c r="U11" s="7" t="s">
        <v>102</v>
      </c>
      <c r="V11" s="7" t="s">
        <v>103</v>
      </c>
      <c r="W11" s="7" t="s">
        <v>110</v>
      </c>
      <c r="X11" s="7" t="s">
        <v>111</v>
      </c>
      <c r="Y11" s="7" t="s">
        <v>112</v>
      </c>
      <c r="Z11" s="7" t="s">
        <v>113</v>
      </c>
      <c r="AA11" s="7" t="s">
        <v>114</v>
      </c>
      <c r="AB11" s="7" t="s">
        <v>115</v>
      </c>
      <c r="AC11" s="7" t="s">
        <v>116</v>
      </c>
      <c r="AD11" s="7" t="s">
        <v>117</v>
      </c>
      <c r="AE11" s="7" t="s">
        <v>118</v>
      </c>
      <c r="AF11" s="7" t="s">
        <v>119</v>
      </c>
      <c r="AG11" s="7" t="s">
        <v>120</v>
      </c>
      <c r="AH11" s="7" t="s">
        <v>121</v>
      </c>
      <c r="AI11" s="7" t="s">
        <v>122</v>
      </c>
      <c r="AJ11" s="7" t="s">
        <v>123</v>
      </c>
      <c r="AK11" s="7" t="s">
        <v>124</v>
      </c>
      <c r="AL11" s="7" t="s">
        <v>125</v>
      </c>
      <c r="AM11" s="7" t="s">
        <v>126</v>
      </c>
      <c r="AN11" s="7" t="s">
        <v>127</v>
      </c>
      <c r="AO11" s="7" t="s">
        <v>128</v>
      </c>
      <c r="AP11" s="7" t="s">
        <v>129</v>
      </c>
      <c r="AQ11" s="7" t="s">
        <v>130</v>
      </c>
      <c r="AR11" s="7" t="s">
        <v>131</v>
      </c>
      <c r="AS11" s="7" t="s">
        <v>132</v>
      </c>
      <c r="AT11" s="7" t="s">
        <v>133</v>
      </c>
      <c r="AU11" s="7" t="s">
        <v>134</v>
      </c>
      <c r="AV11" s="7" t="s">
        <v>135</v>
      </c>
      <c r="AW11" s="7" t="s">
        <v>136</v>
      </c>
      <c r="AX11" s="7" t="s">
        <v>137</v>
      </c>
      <c r="AY11" s="7" t="s">
        <v>138</v>
      </c>
      <c r="AZ11" s="7" t="s">
        <v>139</v>
      </c>
      <c r="BA11" s="7" t="s">
        <v>140</v>
      </c>
      <c r="BB11" s="7" t="s">
        <v>141</v>
      </c>
      <c r="BC11" s="7" t="s">
        <v>142</v>
      </c>
      <c r="BD11" s="7" t="s">
        <v>143</v>
      </c>
      <c r="BE11" s="7" t="s">
        <v>144</v>
      </c>
      <c r="BF11" s="7" t="s">
        <v>145</v>
      </c>
      <c r="BG11" s="7" t="s">
        <v>146</v>
      </c>
      <c r="BH11" s="7" t="s">
        <v>147</v>
      </c>
      <c r="BI11" s="7" t="s">
        <v>148</v>
      </c>
      <c r="BJ11" s="7" t="s">
        <v>149</v>
      </c>
      <c r="BK11" s="7" t="s">
        <v>150</v>
      </c>
      <c r="BL11" s="7" t="s">
        <v>151</v>
      </c>
      <c r="BM11" s="7" t="s">
        <v>152</v>
      </c>
      <c r="BN11" s="7" t="s">
        <v>153</v>
      </c>
      <c r="BO11" s="7" t="s">
        <v>154</v>
      </c>
      <c r="BP11" s="7" t="s">
        <v>155</v>
      </c>
      <c r="BQ11" s="7" t="s">
        <v>156</v>
      </c>
      <c r="BR11" s="7" t="s">
        <v>157</v>
      </c>
      <c r="BS11" s="7" t="s">
        <v>158</v>
      </c>
      <c r="BT11" s="7" t="s">
        <v>159</v>
      </c>
      <c r="BU11" s="7" t="s">
        <v>160</v>
      </c>
      <c r="BV11" s="7" t="s">
        <v>161</v>
      </c>
      <c r="BW11" s="7" t="s">
        <v>162</v>
      </c>
      <c r="BX11" s="7" t="s">
        <v>163</v>
      </c>
      <c r="BY11" s="7" t="s">
        <v>164</v>
      </c>
      <c r="BZ11" s="7" t="s">
        <v>165</v>
      </c>
      <c r="CA11" s="7" t="s">
        <v>166</v>
      </c>
      <c r="CB11" s="7" t="s">
        <v>167</v>
      </c>
      <c r="CC11" s="7" t="s">
        <v>168</v>
      </c>
      <c r="CD11" s="7" t="s">
        <v>169</v>
      </c>
      <c r="CE11" s="7" t="s">
        <v>170</v>
      </c>
      <c r="CF11" s="7" t="s">
        <v>171</v>
      </c>
      <c r="CG11" s="7" t="s">
        <v>172</v>
      </c>
      <c r="CH11" s="7" t="s">
        <v>173</v>
      </c>
      <c r="CI11" s="7" t="s">
        <v>174</v>
      </c>
      <c r="CJ11" s="7" t="s">
        <v>175</v>
      </c>
      <c r="CK11" s="7" t="s">
        <v>176</v>
      </c>
      <c r="CL11" s="7" t="s">
        <v>177</v>
      </c>
      <c r="CM11" s="7" t="s">
        <v>178</v>
      </c>
      <c r="CN11" s="7" t="s">
        <v>179</v>
      </c>
      <c r="CO11" s="7" t="s">
        <v>180</v>
      </c>
      <c r="CP11" s="7" t="s">
        <v>181</v>
      </c>
      <c r="CQ11" s="7" t="s">
        <v>182</v>
      </c>
      <c r="CR11" s="7" t="s">
        <v>183</v>
      </c>
      <c r="CS11" s="7" t="s">
        <v>184</v>
      </c>
      <c r="CT11" s="7" t="s">
        <v>185</v>
      </c>
      <c r="CU11" s="7" t="s">
        <v>186</v>
      </c>
      <c r="CV11" s="7" t="s">
        <v>187</v>
      </c>
      <c r="CW11" s="7" t="s">
        <v>188</v>
      </c>
      <c r="CX11" s="7" t="s">
        <v>189</v>
      </c>
      <c r="CY11" s="7" t="s">
        <v>190</v>
      </c>
      <c r="CZ11" s="7" t="s">
        <v>191</v>
      </c>
      <c r="DA11" s="7" t="s">
        <v>192</v>
      </c>
      <c r="DB11" s="7" t="s">
        <v>193</v>
      </c>
      <c r="DC11" s="7" t="s">
        <v>194</v>
      </c>
      <c r="DD11" s="7" t="s">
        <v>195</v>
      </c>
      <c r="DE11" s="7" t="s">
        <v>196</v>
      </c>
      <c r="DF11" s="7" t="s">
        <v>197</v>
      </c>
      <c r="DG11" s="7" t="s">
        <v>198</v>
      </c>
      <c r="DH11" s="7" t="s">
        <v>199</v>
      </c>
      <c r="DI11" s="7" t="s">
        <v>200</v>
      </c>
      <c r="DJ11" s="7" t="s">
        <v>201</v>
      </c>
      <c r="DK11" s="7" t="s">
        <v>202</v>
      </c>
      <c r="DL11" s="7" t="s">
        <v>203</v>
      </c>
      <c r="DM11" s="7" t="s">
        <v>204</v>
      </c>
      <c r="DN11" s="7" t="s">
        <v>205</v>
      </c>
      <c r="DO11" s="7" t="s">
        <v>206</v>
      </c>
      <c r="DP11" s="7" t="s">
        <v>207</v>
      </c>
      <c r="DQ11" s="7" t="s">
        <v>208</v>
      </c>
      <c r="DR11" s="7" t="s">
        <v>209</v>
      </c>
      <c r="DS11" s="7" t="s">
        <v>210</v>
      </c>
      <c r="DT11" s="7" t="s">
        <v>211</v>
      </c>
      <c r="DU11" s="7" t="s">
        <v>212</v>
      </c>
      <c r="DV11" s="7" t="s">
        <v>213</v>
      </c>
      <c r="DW11" s="7" t="s">
        <v>214</v>
      </c>
      <c r="DX11" s="7" t="s">
        <v>215</v>
      </c>
      <c r="DY11" s="7" t="s">
        <v>216</v>
      </c>
      <c r="DZ11" s="7" t="s">
        <v>217</v>
      </c>
      <c r="EA11" s="7" t="s">
        <v>218</v>
      </c>
      <c r="EB11" s="7" t="s">
        <v>219</v>
      </c>
      <c r="EC11" s="7" t="s">
        <v>220</v>
      </c>
      <c r="ED11" s="7" t="s">
        <v>221</v>
      </c>
      <c r="EE11" s="7" t="s">
        <v>222</v>
      </c>
      <c r="EF11" s="7" t="s">
        <v>223</v>
      </c>
      <c r="EG11" s="7" t="s">
        <v>224</v>
      </c>
      <c r="EH11" s="7" t="s">
        <v>225</v>
      </c>
      <c r="EI11" s="7" t="s">
        <v>226</v>
      </c>
      <c r="EJ11" s="7" t="s">
        <v>227</v>
      </c>
      <c r="EK11" s="7" t="s">
        <v>228</v>
      </c>
      <c r="EL11" s="7" t="s">
        <v>229</v>
      </c>
      <c r="EM11" s="7" t="s">
        <v>230</v>
      </c>
      <c r="EN11" s="7" t="s">
        <v>231</v>
      </c>
      <c r="EO11" s="7" t="s">
        <v>232</v>
      </c>
      <c r="EP11" s="7" t="s">
        <v>233</v>
      </c>
      <c r="EQ11" s="7" t="s">
        <v>234</v>
      </c>
      <c r="ER11" s="7" t="s">
        <v>235</v>
      </c>
      <c r="ES11" s="7" t="s">
        <v>236</v>
      </c>
      <c r="ET11" s="7" t="s">
        <v>237</v>
      </c>
      <c r="EU11" s="7" t="s">
        <v>238</v>
      </c>
      <c r="EV11" s="7" t="s">
        <v>239</v>
      </c>
      <c r="EW11" s="7" t="s">
        <v>240</v>
      </c>
      <c r="EX11" s="7" t="s">
        <v>241</v>
      </c>
      <c r="EY11" s="7" t="s">
        <v>242</v>
      </c>
      <c r="EZ11" s="7" t="s">
        <v>243</v>
      </c>
      <c r="FA11" s="7" t="s">
        <v>244</v>
      </c>
      <c r="FB11" s="7" t="s">
        <v>245</v>
      </c>
      <c r="FC11" s="7" t="s">
        <v>246</v>
      </c>
      <c r="FD11" s="7" t="s">
        <v>247</v>
      </c>
      <c r="FE11" s="7" t="s">
        <v>248</v>
      </c>
      <c r="FF11" s="7" t="s">
        <v>249</v>
      </c>
      <c r="FG11" s="7" t="s">
        <v>250</v>
      </c>
      <c r="FH11" s="7" t="s">
        <v>251</v>
      </c>
      <c r="FI11" s="7" t="s">
        <v>252</v>
      </c>
      <c r="FJ11" s="7" t="s">
        <v>253</v>
      </c>
      <c r="FK11" s="7" t="s">
        <v>254</v>
      </c>
      <c r="FL11" s="7" t="s">
        <v>255</v>
      </c>
      <c r="FM11" s="7" t="s">
        <v>256</v>
      </c>
      <c r="FN11" s="7" t="s">
        <v>257</v>
      </c>
      <c r="FO11" s="7" t="s">
        <v>258</v>
      </c>
      <c r="FP11" s="7" t="s">
        <v>259</v>
      </c>
      <c r="FQ11" s="7" t="s">
        <v>260</v>
      </c>
      <c r="FR11" s="7" t="s">
        <v>261</v>
      </c>
      <c r="FS11" s="7" t="s">
        <v>262</v>
      </c>
      <c r="FT11" s="7" t="s">
        <v>263</v>
      </c>
      <c r="FU11" s="7" t="s">
        <v>264</v>
      </c>
      <c r="FV11" s="7" t="s">
        <v>265</v>
      </c>
      <c r="FW11" s="7" t="s">
        <v>266</v>
      </c>
      <c r="FX11" s="7" t="s">
        <v>267</v>
      </c>
      <c r="FY11" s="7" t="s">
        <v>268</v>
      </c>
      <c r="FZ11" s="7" t="s">
        <v>269</v>
      </c>
      <c r="GA11" s="7" t="s">
        <v>270</v>
      </c>
      <c r="GB11" s="7" t="s">
        <v>271</v>
      </c>
      <c r="GC11" s="7" t="s">
        <v>272</v>
      </c>
      <c r="GD11" s="7" t="s">
        <v>273</v>
      </c>
      <c r="GE11" s="7" t="s">
        <v>274</v>
      </c>
      <c r="GF11" s="7" t="s">
        <v>275</v>
      </c>
      <c r="GG11" s="7" t="s">
        <v>276</v>
      </c>
      <c r="GH11" s="7" t="s">
        <v>277</v>
      </c>
      <c r="GI11" s="7" t="s">
        <v>278</v>
      </c>
      <c r="GJ11" s="7" t="s">
        <v>279</v>
      </c>
      <c r="GK11" s="7" t="s">
        <v>280</v>
      </c>
      <c r="GL11" s="7" t="s">
        <v>281</v>
      </c>
      <c r="GM11" s="7" t="s">
        <v>282</v>
      </c>
      <c r="GN11" s="7" t="s">
        <v>283</v>
      </c>
      <c r="GO11" s="7" t="s">
        <v>284</v>
      </c>
      <c r="GP11" s="7" t="s">
        <v>285</v>
      </c>
      <c r="GQ11" s="7" t="s">
        <v>286</v>
      </c>
      <c r="GR11" s="7" t="s">
        <v>287</v>
      </c>
      <c r="GS11" s="7" t="s">
        <v>288</v>
      </c>
      <c r="GT11" s="7" t="s">
        <v>289</v>
      </c>
      <c r="GU11" s="7" t="s">
        <v>290</v>
      </c>
      <c r="GV11" s="7" t="s">
        <v>291</v>
      </c>
      <c r="GW11" s="7" t="s">
        <v>292</v>
      </c>
      <c r="GX11" s="7" t="s">
        <v>293</v>
      </c>
      <c r="GY11" s="7" t="s">
        <v>294</v>
      </c>
      <c r="GZ11" s="7" t="s">
        <v>295</v>
      </c>
      <c r="HA11" s="7" t="s">
        <v>296</v>
      </c>
      <c r="HB11" s="7" t="s">
        <v>297</v>
      </c>
      <c r="HC11" s="7" t="s">
        <v>298</v>
      </c>
      <c r="HD11" s="7" t="s">
        <v>299</v>
      </c>
      <c r="HE11" s="7" t="s">
        <v>300</v>
      </c>
      <c r="HF11" s="7" t="s">
        <v>301</v>
      </c>
      <c r="HG11" s="7" t="s">
        <v>302</v>
      </c>
      <c r="HH11" s="7" t="s">
        <v>303</v>
      </c>
      <c r="HI11" s="7" t="s">
        <v>304</v>
      </c>
      <c r="HJ11" s="7" t="s">
        <v>305</v>
      </c>
      <c r="HK11" s="7" t="s">
        <v>306</v>
      </c>
      <c r="HL11" s="7" t="s">
        <v>307</v>
      </c>
      <c r="HM11" s="7" t="s">
        <v>308</v>
      </c>
      <c r="HN11" s="7" t="s">
        <v>309</v>
      </c>
      <c r="HO11" s="7" t="s">
        <v>310</v>
      </c>
      <c r="HP11" s="7" t="s">
        <v>311</v>
      </c>
      <c r="HQ11" s="7" t="s">
        <v>312</v>
      </c>
      <c r="HR11" s="7" t="s">
        <v>313</v>
      </c>
      <c r="HS11" s="7" t="s">
        <v>314</v>
      </c>
      <c r="HT11" s="7" t="s">
        <v>315</v>
      </c>
      <c r="HU11" s="7" t="s">
        <v>316</v>
      </c>
      <c r="HV11" s="7" t="s">
        <v>317</v>
      </c>
      <c r="HW11" s="7" t="s">
        <v>318</v>
      </c>
      <c r="HX11" s="7" t="s">
        <v>319</v>
      </c>
      <c r="HY11" s="7" t="s">
        <v>320</v>
      </c>
      <c r="HZ11" s="7" t="s">
        <v>321</v>
      </c>
      <c r="IA11" s="7" t="s">
        <v>322</v>
      </c>
      <c r="IB11" s="7" t="s">
        <v>323</v>
      </c>
      <c r="IC11" s="7" t="s">
        <v>324</v>
      </c>
      <c r="ID11" s="7" t="s">
        <v>325</v>
      </c>
      <c r="IE11" s="7" t="s">
        <v>326</v>
      </c>
      <c r="IF11" s="7" t="s">
        <v>327</v>
      </c>
      <c r="IG11" s="7" t="s">
        <v>328</v>
      </c>
      <c r="IH11" s="7" t="s">
        <v>329</v>
      </c>
      <c r="II11" s="7" t="s">
        <v>330</v>
      </c>
      <c r="IJ11" s="7" t="s">
        <v>331</v>
      </c>
      <c r="IK11" s="7" t="s">
        <v>332</v>
      </c>
      <c r="IL11" s="7" t="s">
        <v>333</v>
      </c>
      <c r="IM11" s="7" t="s">
        <v>334</v>
      </c>
      <c r="IN11" s="7" t="s">
        <v>335</v>
      </c>
      <c r="IO11" s="7" t="s">
        <v>336</v>
      </c>
      <c r="IP11" s="7" t="s">
        <v>337</v>
      </c>
      <c r="IQ11" s="7" t="s">
        <v>338</v>
      </c>
      <c r="IR11" s="7" t="s">
        <v>339</v>
      </c>
      <c r="IS11" s="7" t="s">
        <v>340</v>
      </c>
      <c r="IT11" s="7" t="s">
        <v>341</v>
      </c>
      <c r="IU11" s="7" t="s">
        <v>342</v>
      </c>
      <c r="IV11" s="7" t="s">
        <v>343</v>
      </c>
      <c r="IW11" s="7" t="s">
        <v>344</v>
      </c>
      <c r="IX11" s="7" t="s">
        <v>345</v>
      </c>
      <c r="IY11" s="7" t="s">
        <v>346</v>
      </c>
      <c r="IZ11" s="7" t="s">
        <v>347</v>
      </c>
      <c r="JA11" s="7" t="s">
        <v>348</v>
      </c>
      <c r="JB11" s="7" t="s">
        <v>349</v>
      </c>
      <c r="JC11" s="7" t="s">
        <v>350</v>
      </c>
      <c r="JD11" s="7" t="s">
        <v>351</v>
      </c>
      <c r="JE11" s="7" t="s">
        <v>352</v>
      </c>
      <c r="JF11" s="7" t="s">
        <v>353</v>
      </c>
      <c r="JG11" s="7" t="s">
        <v>354</v>
      </c>
      <c r="JH11" s="7" t="s">
        <v>355</v>
      </c>
      <c r="JI11" s="7" t="s">
        <v>356</v>
      </c>
      <c r="JJ11" s="7" t="s">
        <v>357</v>
      </c>
      <c r="JK11" s="7" t="s">
        <v>358</v>
      </c>
      <c r="JL11" s="7" t="s">
        <v>359</v>
      </c>
      <c r="JM11" s="7" t="s">
        <v>360</v>
      </c>
      <c r="JN11" s="7" t="s">
        <v>361</v>
      </c>
      <c r="JO11" s="7" t="s">
        <v>362</v>
      </c>
      <c r="JP11" s="7" t="s">
        <v>363</v>
      </c>
      <c r="JQ11" s="7" t="s">
        <v>364</v>
      </c>
      <c r="JR11" s="7" t="s">
        <v>365</v>
      </c>
      <c r="JS11" s="7" t="s">
        <v>366</v>
      </c>
      <c r="JT11" s="7" t="s">
        <v>367</v>
      </c>
      <c r="JU11" s="7" t="s">
        <v>368</v>
      </c>
      <c r="JV11" s="7" t="s">
        <v>369</v>
      </c>
      <c r="JW11" s="7" t="s">
        <v>370</v>
      </c>
      <c r="JX11" s="7" t="s">
        <v>371</v>
      </c>
      <c r="JY11" s="7" t="s">
        <v>372</v>
      </c>
      <c r="JZ11" s="7" t="s">
        <v>373</v>
      </c>
      <c r="KA11" s="7" t="s">
        <v>374</v>
      </c>
      <c r="KB11" s="7" t="s">
        <v>375</v>
      </c>
      <c r="KC11" s="7" t="s">
        <v>376</v>
      </c>
      <c r="KD11" s="7" t="s">
        <v>377</v>
      </c>
      <c r="KE11" s="7" t="s">
        <v>378</v>
      </c>
      <c r="KF11" s="7" t="s">
        <v>379</v>
      </c>
      <c r="KG11" s="7" t="s">
        <v>380</v>
      </c>
      <c r="KH11" s="7" t="s">
        <v>381</v>
      </c>
      <c r="KI11" s="7" t="s">
        <v>382</v>
      </c>
      <c r="KJ11" s="7" t="s">
        <v>383</v>
      </c>
      <c r="KK11" s="7" t="s">
        <v>384</v>
      </c>
      <c r="KL11" s="7" t="s">
        <v>385</v>
      </c>
      <c r="KM11" s="7" t="s">
        <v>386</v>
      </c>
      <c r="KN11" s="7" t="s">
        <v>387</v>
      </c>
      <c r="KO11" s="7" t="s">
        <v>388</v>
      </c>
      <c r="KP11" s="7" t="s">
        <v>389</v>
      </c>
      <c r="KQ11" s="7" t="s">
        <v>390</v>
      </c>
      <c r="KR11" s="7" t="s">
        <v>391</v>
      </c>
      <c r="KS11" s="7" t="s">
        <v>392</v>
      </c>
      <c r="KT11" s="7" t="s">
        <v>393</v>
      </c>
      <c r="KU11" s="7" t="s">
        <v>394</v>
      </c>
      <c r="KV11" s="7" t="s">
        <v>395</v>
      </c>
      <c r="KW11" s="7" t="s">
        <v>396</v>
      </c>
      <c r="KX11" s="7" t="s">
        <v>397</v>
      </c>
      <c r="KY11" s="7" t="s">
        <v>398</v>
      </c>
      <c r="KZ11" s="7" t="s">
        <v>399</v>
      </c>
      <c r="LA11" s="7" t="s">
        <v>400</v>
      </c>
      <c r="LB11" s="7" t="s">
        <v>401</v>
      </c>
      <c r="LC11" s="7" t="s">
        <v>402</v>
      </c>
      <c r="LD11" s="7" t="s">
        <v>403</v>
      </c>
      <c r="LE11" s="7" t="s">
        <v>404</v>
      </c>
      <c r="LF11" s="7" t="s">
        <v>405</v>
      </c>
      <c r="LG11" s="7" t="s">
        <v>406</v>
      </c>
      <c r="LH11" s="7" t="s">
        <v>407</v>
      </c>
      <c r="LI11" s="7" t="s">
        <v>408</v>
      </c>
      <c r="LJ11" s="7" t="s">
        <v>409</v>
      </c>
      <c r="LK11" s="7" t="s">
        <v>410</v>
      </c>
      <c r="LL11" s="7" t="s">
        <v>411</v>
      </c>
      <c r="LM11" s="7" t="s">
        <v>412</v>
      </c>
      <c r="LN11" s="7" t="s">
        <v>413</v>
      </c>
      <c r="LO11" s="7" t="s">
        <v>414</v>
      </c>
      <c r="LP11" s="7" t="s">
        <v>415</v>
      </c>
      <c r="LQ11" s="7" t="s">
        <v>416</v>
      </c>
      <c r="LR11" s="7" t="s">
        <v>417</v>
      </c>
      <c r="LS11" s="7" t="s">
        <v>418</v>
      </c>
      <c r="LT11" s="7" t="s">
        <v>419</v>
      </c>
      <c r="LU11" s="7" t="s">
        <v>420</v>
      </c>
      <c r="LV11" s="7" t="s">
        <v>421</v>
      </c>
      <c r="LW11" s="7" t="s">
        <v>422</v>
      </c>
      <c r="LX11" s="7" t="s">
        <v>423</v>
      </c>
      <c r="LY11" s="7" t="s">
        <v>424</v>
      </c>
      <c r="LZ11" s="7" t="s">
        <v>425</v>
      </c>
      <c r="MA11" s="7" t="s">
        <v>426</v>
      </c>
      <c r="MB11" s="7" t="s">
        <v>427</v>
      </c>
      <c r="MC11" s="7" t="s">
        <v>428</v>
      </c>
      <c r="MD11" s="7" t="s">
        <v>429</v>
      </c>
      <c r="ME11" s="7" t="s">
        <v>430</v>
      </c>
      <c r="MF11" s="7" t="s">
        <v>431</v>
      </c>
      <c r="MG11" s="7" t="s">
        <v>432</v>
      </c>
      <c r="MH11" s="7" t="s">
        <v>433</v>
      </c>
      <c r="MI11" s="7" t="s">
        <v>434</v>
      </c>
      <c r="MJ11" s="7" t="s">
        <v>435</v>
      </c>
      <c r="MK11" s="7" t="s">
        <v>436</v>
      </c>
      <c r="ML11" s="7" t="s">
        <v>437</v>
      </c>
      <c r="MM11" s="7" t="s">
        <v>438</v>
      </c>
      <c r="MN11" s="7" t="s">
        <v>439</v>
      </c>
      <c r="MO11" s="7" t="s">
        <v>440</v>
      </c>
      <c r="MP11" s="7" t="s">
        <v>441</v>
      </c>
      <c r="MQ11" s="7" t="s">
        <v>442</v>
      </c>
      <c r="MR11" s="7" t="s">
        <v>443</v>
      </c>
      <c r="MS11" s="7" t="s">
        <v>444</v>
      </c>
      <c r="MT11" s="7" t="s">
        <v>488</v>
      </c>
      <c r="MU11" s="7" t="s">
        <v>489</v>
      </c>
      <c r="MV11" s="7" t="s">
        <v>490</v>
      </c>
      <c r="MW11" s="7" t="s">
        <v>491</v>
      </c>
      <c r="MX11" s="7" t="s">
        <v>492</v>
      </c>
      <c r="MY11" s="7" t="s">
        <v>493</v>
      </c>
      <c r="MZ11" s="7" t="s">
        <v>494</v>
      </c>
      <c r="NA11" s="7" t="s">
        <v>495</v>
      </c>
      <c r="NB11" s="7" t="s">
        <v>496</v>
      </c>
      <c r="NC11" s="7" t="s">
        <v>497</v>
      </c>
      <c r="ND11" s="7" t="s">
        <v>498</v>
      </c>
    </row>
    <row r="12" spans="1:368" x14ac:dyDescent="0.25">
      <c r="A12" s="61"/>
      <c r="B12" s="60" t="s">
        <v>499</v>
      </c>
      <c r="C12" s="5" t="s">
        <v>104</v>
      </c>
      <c r="D12" s="5" t="s">
        <v>104</v>
      </c>
      <c r="E12" s="5" t="s">
        <v>104</v>
      </c>
      <c r="F12" s="5" t="s">
        <v>104</v>
      </c>
      <c r="G12" s="5" t="s">
        <v>104</v>
      </c>
      <c r="H12" s="5" t="s">
        <v>104</v>
      </c>
      <c r="I12" s="5" t="s">
        <v>104</v>
      </c>
      <c r="J12" s="5" t="s">
        <v>104</v>
      </c>
      <c r="K12" s="5" t="s">
        <v>104</v>
      </c>
      <c r="L12" s="5" t="s">
        <v>104</v>
      </c>
      <c r="M12" s="5" t="s">
        <v>104</v>
      </c>
      <c r="N12" s="5" t="s">
        <v>104</v>
      </c>
      <c r="O12" s="5" t="s">
        <v>104</v>
      </c>
    </row>
    <row r="13" spans="1:368" x14ac:dyDescent="0.25">
      <c r="A13" s="61"/>
      <c r="B13" s="60" t="s">
        <v>500</v>
      </c>
      <c r="Q13" s="5" t="s">
        <v>104</v>
      </c>
      <c r="R13" s="5" t="s">
        <v>104</v>
      </c>
      <c r="S13" s="5" t="s">
        <v>104</v>
      </c>
      <c r="T13" s="5" t="s">
        <v>104</v>
      </c>
      <c r="U13" s="5" t="s">
        <v>104</v>
      </c>
      <c r="V13" s="5" t="s">
        <v>104</v>
      </c>
      <c r="W13" s="5" t="s">
        <v>104</v>
      </c>
      <c r="X13" s="5" t="s">
        <v>104</v>
      </c>
      <c r="Y13" s="5" t="s">
        <v>104</v>
      </c>
      <c r="Z13" s="5" t="s">
        <v>104</v>
      </c>
      <c r="AA13" s="5" t="s">
        <v>104</v>
      </c>
      <c r="AB13" s="5" t="s">
        <v>104</v>
      </c>
      <c r="AC13" s="5" t="s">
        <v>104</v>
      </c>
    </row>
    <row r="14" spans="1:368" x14ac:dyDescent="0.25">
      <c r="A14" s="61"/>
      <c r="B14" s="60" t="s">
        <v>501</v>
      </c>
      <c r="E14" s="5" t="s">
        <v>104</v>
      </c>
    </row>
    <row r="15" spans="1:368" x14ac:dyDescent="0.25">
      <c r="A15" s="61"/>
      <c r="B15" s="60" t="s">
        <v>502</v>
      </c>
      <c r="G15" s="5" t="s">
        <v>104</v>
      </c>
      <c r="H15" s="5" t="s">
        <v>104</v>
      </c>
      <c r="I15" s="5" t="s">
        <v>104</v>
      </c>
      <c r="J15" s="5" t="s">
        <v>104</v>
      </c>
    </row>
    <row r="16" spans="1:368" x14ac:dyDescent="0.25">
      <c r="A16" s="61"/>
      <c r="B16" s="60" t="s">
        <v>503</v>
      </c>
      <c r="K16" s="5" t="s">
        <v>104</v>
      </c>
      <c r="L16" s="5" t="s">
        <v>104</v>
      </c>
      <c r="M16" s="5" t="s">
        <v>104</v>
      </c>
      <c r="N16" s="5" t="s">
        <v>104</v>
      </c>
    </row>
    <row r="17" spans="1:23" x14ac:dyDescent="0.25">
      <c r="A17" s="61"/>
      <c r="B17" s="60" t="s">
        <v>504</v>
      </c>
      <c r="E17" s="5" t="s">
        <v>104</v>
      </c>
      <c r="F17" s="5" t="s">
        <v>104</v>
      </c>
      <c r="G17" s="5" t="s">
        <v>104</v>
      </c>
      <c r="H17" s="5" t="s">
        <v>104</v>
      </c>
    </row>
    <row r="18" spans="1:23" x14ac:dyDescent="0.25">
      <c r="A18" s="61"/>
      <c r="B18" s="60" t="s">
        <v>505</v>
      </c>
      <c r="G18" s="5" t="s">
        <v>104</v>
      </c>
      <c r="H18" s="5" t="s">
        <v>104</v>
      </c>
      <c r="I18" s="5" t="s">
        <v>104</v>
      </c>
      <c r="J18" s="5" t="s">
        <v>104</v>
      </c>
    </row>
    <row r="19" spans="1:23" x14ac:dyDescent="0.25">
      <c r="A19" s="61"/>
      <c r="B19" s="60" t="s">
        <v>506</v>
      </c>
      <c r="T19" s="5" t="s">
        <v>104</v>
      </c>
      <c r="U19" s="5" t="s">
        <v>104</v>
      </c>
      <c r="V19" s="5" t="s">
        <v>104</v>
      </c>
      <c r="W19" s="5" t="s">
        <v>104</v>
      </c>
    </row>
    <row r="20" spans="1:23" x14ac:dyDescent="0.25">
      <c r="A20" s="61"/>
      <c r="B20" s="60" t="s">
        <v>507</v>
      </c>
    </row>
    <row r="21" spans="1:23" x14ac:dyDescent="0.25">
      <c r="A21" s="61"/>
      <c r="B21" s="60" t="s">
        <v>508</v>
      </c>
      <c r="H21" s="5" t="s">
        <v>104</v>
      </c>
      <c r="I21" s="5" t="s">
        <v>104</v>
      </c>
      <c r="J21" s="5" t="s">
        <v>104</v>
      </c>
      <c r="K21" s="5" t="s">
        <v>104</v>
      </c>
    </row>
    <row r="22" spans="1:23" x14ac:dyDescent="0.25">
      <c r="A22" s="61"/>
      <c r="B22" s="60"/>
    </row>
    <row r="23" spans="1:23" x14ac:dyDescent="0.25">
      <c r="A23" s="61"/>
      <c r="B23" s="60"/>
    </row>
    <row r="24" spans="1:23" x14ac:dyDescent="0.25">
      <c r="A24" s="61"/>
      <c r="B24" s="60"/>
    </row>
    <row r="25" spans="1:23" x14ac:dyDescent="0.25">
      <c r="A25" s="61"/>
      <c r="B25" s="60"/>
    </row>
    <row r="26" spans="1:23" x14ac:dyDescent="0.25">
      <c r="A26" s="61"/>
      <c r="B26" s="60"/>
    </row>
    <row r="27" spans="1:23" x14ac:dyDescent="0.25">
      <c r="A27" s="61"/>
      <c r="B27" s="60"/>
    </row>
    <row r="28" spans="1:23" x14ac:dyDescent="0.25">
      <c r="A28" s="61"/>
      <c r="B28" s="60"/>
    </row>
    <row r="29" spans="1:23" x14ac:dyDescent="0.25">
      <c r="A29" s="61"/>
      <c r="B29" s="60"/>
    </row>
    <row r="30" spans="1:23" x14ac:dyDescent="0.25">
      <c r="A30" s="61"/>
      <c r="B30" s="60"/>
    </row>
    <row r="31" spans="1:23" x14ac:dyDescent="0.25">
      <c r="A31" s="61"/>
      <c r="B31" s="60"/>
    </row>
    <row r="32" spans="1:23" x14ac:dyDescent="0.25">
      <c r="A32" s="61"/>
      <c r="B32" s="60"/>
    </row>
    <row r="33" spans="1:2" x14ac:dyDescent="0.25">
      <c r="A33" s="61"/>
      <c r="B33" s="60"/>
    </row>
    <row r="34" spans="1:2" x14ac:dyDescent="0.25">
      <c r="A34" s="61"/>
      <c r="B34" s="60"/>
    </row>
    <row r="35" spans="1:2" x14ac:dyDescent="0.25">
      <c r="A35" s="61"/>
      <c r="B35" s="60"/>
    </row>
    <row r="36" spans="1:2" x14ac:dyDescent="0.25">
      <c r="A36" s="61"/>
      <c r="B36" s="60"/>
    </row>
    <row r="37" spans="1:2" x14ac:dyDescent="0.25">
      <c r="A37" s="61"/>
      <c r="B37" s="60"/>
    </row>
    <row r="38" spans="1:2" x14ac:dyDescent="0.25">
      <c r="A38" s="61"/>
      <c r="B38" s="60"/>
    </row>
    <row r="39" spans="1:2" x14ac:dyDescent="0.25">
      <c r="A39" s="61"/>
      <c r="B39" s="60"/>
    </row>
    <row r="40" spans="1:2" x14ac:dyDescent="0.25">
      <c r="A40" s="61"/>
      <c r="B40" s="60"/>
    </row>
    <row r="41" spans="1:2" x14ac:dyDescent="0.25">
      <c r="A41" s="61"/>
      <c r="B41" s="60"/>
    </row>
    <row r="42" spans="1:2" x14ac:dyDescent="0.25">
      <c r="A42" s="61"/>
      <c r="B42" s="60"/>
    </row>
    <row r="43" spans="1:2" x14ac:dyDescent="0.25">
      <c r="A43" s="61"/>
      <c r="B43" s="60"/>
    </row>
    <row r="44" spans="1:2" x14ac:dyDescent="0.25">
      <c r="A44" s="61"/>
      <c r="B44" s="60"/>
    </row>
    <row r="45" spans="1:2" x14ac:dyDescent="0.25">
      <c r="A45" s="61"/>
      <c r="B45" s="60"/>
    </row>
    <row r="46" spans="1:2" x14ac:dyDescent="0.25">
      <c r="A46" s="61"/>
      <c r="B46" s="60"/>
    </row>
    <row r="47" spans="1:2" x14ac:dyDescent="0.25">
      <c r="A47" s="61"/>
      <c r="B47" s="60"/>
    </row>
    <row r="48" spans="1:2" x14ac:dyDescent="0.25">
      <c r="A48" s="61"/>
      <c r="B48" s="60"/>
    </row>
    <row r="49" spans="1:2" x14ac:dyDescent="0.25">
      <c r="A49" s="61"/>
      <c r="B49" s="60"/>
    </row>
    <row r="50" spans="1:2" x14ac:dyDescent="0.25">
      <c r="A50" s="61"/>
      <c r="B50" s="60"/>
    </row>
    <row r="51" spans="1:2" x14ac:dyDescent="0.25">
      <c r="A51" s="61"/>
      <c r="B51" s="60"/>
    </row>
    <row r="52" spans="1:2" x14ac:dyDescent="0.25">
      <c r="A52" s="61"/>
      <c r="B52" s="60"/>
    </row>
    <row r="53" spans="1:2" x14ac:dyDescent="0.25">
      <c r="A53" s="61"/>
      <c r="B53" s="60"/>
    </row>
    <row r="54" spans="1:2" x14ac:dyDescent="0.25">
      <c r="A54" s="61"/>
      <c r="B54" s="60"/>
    </row>
    <row r="55" spans="1:2" x14ac:dyDescent="0.25">
      <c r="A55" s="61"/>
      <c r="B55" s="60"/>
    </row>
    <row r="56" spans="1:2" x14ac:dyDescent="0.25">
      <c r="A56" s="61"/>
      <c r="B56" s="60"/>
    </row>
    <row r="57" spans="1:2" x14ac:dyDescent="0.25">
      <c r="A57" s="61"/>
      <c r="B57" s="60"/>
    </row>
    <row r="58" spans="1:2" x14ac:dyDescent="0.25">
      <c r="A58" s="61"/>
      <c r="B58" s="60"/>
    </row>
    <row r="59" spans="1:2" x14ac:dyDescent="0.25">
      <c r="A59" s="61"/>
      <c r="B59" s="60"/>
    </row>
    <row r="60" spans="1:2" x14ac:dyDescent="0.25">
      <c r="A60" s="61"/>
      <c r="B60" s="60"/>
    </row>
    <row r="61" spans="1:2" x14ac:dyDescent="0.25">
      <c r="A61" s="61"/>
      <c r="B61" s="60"/>
    </row>
    <row r="62" spans="1:2" x14ac:dyDescent="0.25">
      <c r="A62" s="61"/>
      <c r="B62" s="60"/>
    </row>
    <row r="63" spans="1:2" x14ac:dyDescent="0.25">
      <c r="A63" s="61"/>
      <c r="B63" s="60"/>
    </row>
    <row r="64" spans="1:2" x14ac:dyDescent="0.25">
      <c r="A64" s="61"/>
      <c r="B64" s="60"/>
    </row>
    <row r="65" spans="1:2" x14ac:dyDescent="0.25">
      <c r="A65" s="61"/>
      <c r="B65" s="60"/>
    </row>
    <row r="66" spans="1:2" x14ac:dyDescent="0.25">
      <c r="A66" s="61"/>
      <c r="B66" s="60"/>
    </row>
    <row r="67" spans="1:2" x14ac:dyDescent="0.25">
      <c r="A67" s="61"/>
      <c r="B67" s="60"/>
    </row>
    <row r="68" spans="1:2" x14ac:dyDescent="0.25">
      <c r="A68" s="61"/>
      <c r="B68" s="60"/>
    </row>
    <row r="69" spans="1:2" x14ac:dyDescent="0.25">
      <c r="A69" s="61"/>
      <c r="B69" s="60"/>
    </row>
    <row r="70" spans="1:2" x14ac:dyDescent="0.25">
      <c r="A70" s="61"/>
      <c r="B70" s="60"/>
    </row>
    <row r="71" spans="1:2" x14ac:dyDescent="0.25">
      <c r="A71" s="61"/>
      <c r="B71" s="60"/>
    </row>
    <row r="72" spans="1:2" x14ac:dyDescent="0.25">
      <c r="A72" s="61"/>
      <c r="B72" s="60"/>
    </row>
    <row r="73" spans="1:2" x14ac:dyDescent="0.25">
      <c r="A73" s="61"/>
      <c r="B73" s="60"/>
    </row>
    <row r="74" spans="1:2" x14ac:dyDescent="0.25">
      <c r="A74" s="61"/>
      <c r="B74" s="60"/>
    </row>
    <row r="75" spans="1:2" x14ac:dyDescent="0.25">
      <c r="A75" s="61"/>
      <c r="B75" s="60"/>
    </row>
    <row r="76" spans="1:2" x14ac:dyDescent="0.25">
      <c r="A76" s="61"/>
      <c r="B76" s="60"/>
    </row>
    <row r="77" spans="1:2" x14ac:dyDescent="0.25">
      <c r="A77" s="61"/>
      <c r="B77" s="60"/>
    </row>
    <row r="78" spans="1:2" x14ac:dyDescent="0.25">
      <c r="A78" s="61"/>
      <c r="B78" s="60"/>
    </row>
    <row r="79" spans="1:2" x14ac:dyDescent="0.25">
      <c r="A79" s="61"/>
      <c r="B79" s="60"/>
    </row>
    <row r="80" spans="1:2" x14ac:dyDescent="0.25">
      <c r="A80" s="61"/>
      <c r="B80" s="60"/>
    </row>
    <row r="81" spans="1:2" x14ac:dyDescent="0.25">
      <c r="A81" s="61"/>
      <c r="B81" s="60"/>
    </row>
    <row r="82" spans="1:2" x14ac:dyDescent="0.25">
      <c r="A82" s="61"/>
      <c r="B82" s="60"/>
    </row>
    <row r="83" spans="1:2" x14ac:dyDescent="0.25">
      <c r="A83" s="61"/>
      <c r="B83" s="60"/>
    </row>
    <row r="84" spans="1:2" x14ac:dyDescent="0.25">
      <c r="A84" s="61"/>
      <c r="B84" s="60"/>
    </row>
    <row r="85" spans="1:2" x14ac:dyDescent="0.25">
      <c r="A85" s="61"/>
      <c r="B85" s="60"/>
    </row>
    <row r="86" spans="1:2" x14ac:dyDescent="0.25">
      <c r="A86" s="61"/>
      <c r="B86" s="60"/>
    </row>
    <row r="87" spans="1:2" x14ac:dyDescent="0.25">
      <c r="A87" s="61"/>
      <c r="B87" s="60"/>
    </row>
    <row r="88" spans="1:2" x14ac:dyDescent="0.25">
      <c r="A88" s="61"/>
      <c r="B88" s="60"/>
    </row>
    <row r="89" spans="1:2" x14ac:dyDescent="0.25">
      <c r="A89" s="61"/>
      <c r="B89" s="60"/>
    </row>
    <row r="90" spans="1:2" x14ac:dyDescent="0.25">
      <c r="A90" s="61"/>
      <c r="B90" s="60"/>
    </row>
    <row r="91" spans="1:2" x14ac:dyDescent="0.25">
      <c r="A91" s="61"/>
      <c r="B91" s="60"/>
    </row>
    <row r="92" spans="1:2" x14ac:dyDescent="0.25">
      <c r="A92" s="61"/>
      <c r="B92" s="60"/>
    </row>
    <row r="93" spans="1:2" x14ac:dyDescent="0.25">
      <c r="A93" s="61"/>
      <c r="B93" s="60"/>
    </row>
    <row r="94" spans="1:2" x14ac:dyDescent="0.25">
      <c r="A94" s="61"/>
      <c r="B94" s="60"/>
    </row>
    <row r="95" spans="1:2" x14ac:dyDescent="0.25">
      <c r="A95" s="61"/>
      <c r="B95" s="60"/>
    </row>
    <row r="96" spans="1:2" x14ac:dyDescent="0.25">
      <c r="A96" s="61"/>
      <c r="B96" s="60"/>
    </row>
    <row r="97" spans="1:2" x14ac:dyDescent="0.25">
      <c r="A97" s="61"/>
      <c r="B97" s="60"/>
    </row>
    <row r="98" spans="1:2" x14ac:dyDescent="0.25">
      <c r="A98" s="61"/>
      <c r="B98" s="60"/>
    </row>
    <row r="99" spans="1:2" x14ac:dyDescent="0.25">
      <c r="A99" s="61"/>
      <c r="B99" s="60"/>
    </row>
    <row r="100" spans="1:2" x14ac:dyDescent="0.25">
      <c r="A100" s="61"/>
      <c r="B100" s="60"/>
    </row>
  </sheetData>
  <mergeCells count="1">
    <mergeCell ref="G1:M2"/>
  </mergeCells>
  <phoneticPr fontId="24" type="noConversion"/>
  <dataValidations count="2">
    <dataValidation type="list" allowBlank="1" showInputMessage="1" showErrorMessage="1" sqref="B12:B100" xr:uid="{76B311B6-DAA5-4C79-957A-9C4620F20A6D}">
      <formula1>INDIRECT($A12)</formula1>
    </dataValidation>
    <dataValidation type="list" allowBlank="1" showInputMessage="1" showErrorMessage="1" sqref="A12:A100" xr:uid="{F8A799ED-5146-442C-A161-D22599BA9E03}">
      <formula1>Département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96F736-8B66-4193-8039-D5FEE5BD441B}">
  <dimension ref="A1:B286"/>
  <sheetViews>
    <sheetView workbookViewId="0">
      <selection activeCell="B53" sqref="B53"/>
    </sheetView>
  </sheetViews>
  <sheetFormatPr baseColWidth="10" defaultRowHeight="15" x14ac:dyDescent="0.25"/>
  <cols>
    <col min="1" max="1" width="10.7109375" bestFit="1" customWidth="1"/>
    <col min="2" max="2" width="18.28515625" bestFit="1" customWidth="1"/>
  </cols>
  <sheetData>
    <row r="1" spans="1:2" x14ac:dyDescent="0.25">
      <c r="A1" t="s">
        <v>446</v>
      </c>
      <c r="B1" t="s">
        <v>447</v>
      </c>
    </row>
    <row r="2" spans="1:2" hidden="1" x14ac:dyDescent="0.25">
      <c r="A2" s="3">
        <v>46753</v>
      </c>
      <c r="B2" t="s">
        <v>448</v>
      </c>
    </row>
    <row r="3" spans="1:2" hidden="1" x14ac:dyDescent="0.25">
      <c r="A3" s="3">
        <v>46860</v>
      </c>
      <c r="B3" t="s">
        <v>449</v>
      </c>
    </row>
    <row r="4" spans="1:2" hidden="1" x14ac:dyDescent="0.25">
      <c r="A4" s="3">
        <v>46874</v>
      </c>
      <c r="B4" t="s">
        <v>450</v>
      </c>
    </row>
    <row r="5" spans="1:2" hidden="1" x14ac:dyDescent="0.25">
      <c r="A5" s="3">
        <v>46881</v>
      </c>
      <c r="B5" t="s">
        <v>451</v>
      </c>
    </row>
    <row r="6" spans="1:2" hidden="1" x14ac:dyDescent="0.25">
      <c r="A6" s="3">
        <v>46898</v>
      </c>
      <c r="B6" t="s">
        <v>452</v>
      </c>
    </row>
    <row r="7" spans="1:2" hidden="1" x14ac:dyDescent="0.25">
      <c r="A7" s="3">
        <v>46909</v>
      </c>
      <c r="B7" t="s">
        <v>453</v>
      </c>
    </row>
    <row r="8" spans="1:2" hidden="1" x14ac:dyDescent="0.25">
      <c r="A8" s="3">
        <v>46948</v>
      </c>
      <c r="B8" t="s">
        <v>454</v>
      </c>
    </row>
    <row r="9" spans="1:2" hidden="1" x14ac:dyDescent="0.25">
      <c r="A9" s="3">
        <v>46980</v>
      </c>
      <c r="B9" t="s">
        <v>455</v>
      </c>
    </row>
    <row r="10" spans="1:2" hidden="1" x14ac:dyDescent="0.25">
      <c r="A10" s="3">
        <v>47058</v>
      </c>
      <c r="B10" t="s">
        <v>456</v>
      </c>
    </row>
    <row r="11" spans="1:2" hidden="1" x14ac:dyDescent="0.25">
      <c r="A11" s="3">
        <v>47068</v>
      </c>
      <c r="B11" t="s">
        <v>457</v>
      </c>
    </row>
    <row r="12" spans="1:2" hidden="1" x14ac:dyDescent="0.25">
      <c r="A12" s="3">
        <v>47112</v>
      </c>
      <c r="B12" t="s">
        <v>458</v>
      </c>
    </row>
    <row r="13" spans="1:2" hidden="1" x14ac:dyDescent="0.25">
      <c r="A13" s="3">
        <v>46388</v>
      </c>
      <c r="B13" t="s">
        <v>448</v>
      </c>
    </row>
    <row r="14" spans="1:2" hidden="1" x14ac:dyDescent="0.25">
      <c r="A14" s="3">
        <v>46475</v>
      </c>
      <c r="B14" t="s">
        <v>449</v>
      </c>
    </row>
    <row r="15" spans="1:2" hidden="1" x14ac:dyDescent="0.25">
      <c r="A15" s="3">
        <v>46508</v>
      </c>
      <c r="B15" t="s">
        <v>450</v>
      </c>
    </row>
    <row r="16" spans="1:2" hidden="1" x14ac:dyDescent="0.25">
      <c r="A16" s="3">
        <v>46513</v>
      </c>
      <c r="B16" t="s">
        <v>452</v>
      </c>
    </row>
    <row r="17" spans="1:2" hidden="1" x14ac:dyDescent="0.25">
      <c r="A17" s="3">
        <v>46515</v>
      </c>
      <c r="B17" t="s">
        <v>451</v>
      </c>
    </row>
    <row r="18" spans="1:2" hidden="1" x14ac:dyDescent="0.25">
      <c r="A18" s="3">
        <v>46524</v>
      </c>
      <c r="B18" t="s">
        <v>453</v>
      </c>
    </row>
    <row r="19" spans="1:2" hidden="1" x14ac:dyDescent="0.25">
      <c r="A19" s="3">
        <v>46582</v>
      </c>
      <c r="B19" t="s">
        <v>454</v>
      </c>
    </row>
    <row r="20" spans="1:2" hidden="1" x14ac:dyDescent="0.25">
      <c r="A20" s="3">
        <v>46614</v>
      </c>
      <c r="B20" t="s">
        <v>455</v>
      </c>
    </row>
    <row r="21" spans="1:2" hidden="1" x14ac:dyDescent="0.25">
      <c r="A21" s="3">
        <v>46692</v>
      </c>
      <c r="B21" t="s">
        <v>456</v>
      </c>
    </row>
    <row r="22" spans="1:2" hidden="1" x14ac:dyDescent="0.25">
      <c r="A22" s="3">
        <v>46702</v>
      </c>
      <c r="B22" t="s">
        <v>457</v>
      </c>
    </row>
    <row r="23" spans="1:2" hidden="1" x14ac:dyDescent="0.25">
      <c r="A23" s="3">
        <v>46746</v>
      </c>
      <c r="B23" t="s">
        <v>458</v>
      </c>
    </row>
    <row r="24" spans="1:2" hidden="1" x14ac:dyDescent="0.25">
      <c r="A24" s="3">
        <v>46023</v>
      </c>
      <c r="B24" t="s">
        <v>448</v>
      </c>
    </row>
    <row r="25" spans="1:2" hidden="1" x14ac:dyDescent="0.25">
      <c r="A25" s="3">
        <v>46118</v>
      </c>
      <c r="B25" t="s">
        <v>449</v>
      </c>
    </row>
    <row r="26" spans="1:2" hidden="1" x14ac:dyDescent="0.25">
      <c r="A26" s="3">
        <v>46143</v>
      </c>
      <c r="B26" t="s">
        <v>450</v>
      </c>
    </row>
    <row r="27" spans="1:2" hidden="1" x14ac:dyDescent="0.25">
      <c r="A27" s="3">
        <v>46150</v>
      </c>
      <c r="B27" t="s">
        <v>451</v>
      </c>
    </row>
    <row r="28" spans="1:2" hidden="1" x14ac:dyDescent="0.25">
      <c r="A28" s="3">
        <v>46156</v>
      </c>
      <c r="B28" t="s">
        <v>452</v>
      </c>
    </row>
    <row r="29" spans="1:2" hidden="1" x14ac:dyDescent="0.25">
      <c r="A29" s="3">
        <v>46167</v>
      </c>
      <c r="B29" t="s">
        <v>453</v>
      </c>
    </row>
    <row r="30" spans="1:2" hidden="1" x14ac:dyDescent="0.25">
      <c r="A30" s="3">
        <v>46217</v>
      </c>
      <c r="B30" t="s">
        <v>454</v>
      </c>
    </row>
    <row r="31" spans="1:2" hidden="1" x14ac:dyDescent="0.25">
      <c r="A31" s="3">
        <v>46249</v>
      </c>
      <c r="B31" t="s">
        <v>455</v>
      </c>
    </row>
    <row r="32" spans="1:2" hidden="1" x14ac:dyDescent="0.25">
      <c r="A32" s="3">
        <v>46327</v>
      </c>
      <c r="B32" t="s">
        <v>456</v>
      </c>
    </row>
    <row r="33" spans="1:2" hidden="1" x14ac:dyDescent="0.25">
      <c r="A33" s="3">
        <v>46337</v>
      </c>
      <c r="B33" t="s">
        <v>457</v>
      </c>
    </row>
    <row r="34" spans="1:2" hidden="1" x14ac:dyDescent="0.25">
      <c r="A34" s="3">
        <v>46381</v>
      </c>
      <c r="B34" t="s">
        <v>458</v>
      </c>
    </row>
    <row r="35" spans="1:2" hidden="1" x14ac:dyDescent="0.25">
      <c r="A35" s="3">
        <v>45658</v>
      </c>
      <c r="B35" t="s">
        <v>448</v>
      </c>
    </row>
    <row r="36" spans="1:2" hidden="1" x14ac:dyDescent="0.25">
      <c r="A36" s="3">
        <v>45768</v>
      </c>
      <c r="B36" t="s">
        <v>449</v>
      </c>
    </row>
    <row r="37" spans="1:2" hidden="1" x14ac:dyDescent="0.25">
      <c r="A37" s="3">
        <v>45778</v>
      </c>
      <c r="B37" t="s">
        <v>450</v>
      </c>
    </row>
    <row r="38" spans="1:2" hidden="1" x14ac:dyDescent="0.25">
      <c r="A38" s="3">
        <v>45785</v>
      </c>
      <c r="B38" t="s">
        <v>451</v>
      </c>
    </row>
    <row r="39" spans="1:2" hidden="1" x14ac:dyDescent="0.25">
      <c r="A39" s="3">
        <v>45806</v>
      </c>
      <c r="B39" t="s">
        <v>452</v>
      </c>
    </row>
    <row r="40" spans="1:2" hidden="1" x14ac:dyDescent="0.25">
      <c r="A40" s="3">
        <v>45817</v>
      </c>
      <c r="B40" t="s">
        <v>453</v>
      </c>
    </row>
    <row r="41" spans="1:2" hidden="1" x14ac:dyDescent="0.25">
      <c r="A41" s="3">
        <v>45852</v>
      </c>
      <c r="B41" t="s">
        <v>454</v>
      </c>
    </row>
    <row r="42" spans="1:2" hidden="1" x14ac:dyDescent="0.25">
      <c r="A42" s="3">
        <v>45884</v>
      </c>
      <c r="B42" t="s">
        <v>455</v>
      </c>
    </row>
    <row r="43" spans="1:2" hidden="1" x14ac:dyDescent="0.25">
      <c r="A43" s="3">
        <v>45962</v>
      </c>
      <c r="B43" t="s">
        <v>456</v>
      </c>
    </row>
    <row r="44" spans="1:2" hidden="1" x14ac:dyDescent="0.25">
      <c r="A44" s="3">
        <v>45972</v>
      </c>
      <c r="B44" t="s">
        <v>457</v>
      </c>
    </row>
    <row r="45" spans="1:2" hidden="1" x14ac:dyDescent="0.25">
      <c r="A45" s="3">
        <v>46016</v>
      </c>
      <c r="B45" t="s">
        <v>458</v>
      </c>
    </row>
    <row r="46" spans="1:2" x14ac:dyDescent="0.25">
      <c r="A46" s="3">
        <v>45292</v>
      </c>
      <c r="B46" t="s">
        <v>448</v>
      </c>
    </row>
    <row r="47" spans="1:2" x14ac:dyDescent="0.25">
      <c r="A47" s="3">
        <v>45383</v>
      </c>
      <c r="B47" t="s">
        <v>449</v>
      </c>
    </row>
    <row r="48" spans="1:2" x14ac:dyDescent="0.25">
      <c r="A48" s="3">
        <v>45413</v>
      </c>
      <c r="B48" t="s">
        <v>450</v>
      </c>
    </row>
    <row r="49" spans="1:2" x14ac:dyDescent="0.25">
      <c r="A49" s="3">
        <v>45420</v>
      </c>
      <c r="B49" t="s">
        <v>451</v>
      </c>
    </row>
    <row r="50" spans="1:2" x14ac:dyDescent="0.25">
      <c r="A50" s="3">
        <v>45421</v>
      </c>
      <c r="B50" t="s">
        <v>452</v>
      </c>
    </row>
    <row r="51" spans="1:2" x14ac:dyDescent="0.25">
      <c r="A51" s="3">
        <v>45432</v>
      </c>
      <c r="B51" t="s">
        <v>453</v>
      </c>
    </row>
    <row r="52" spans="1:2" x14ac:dyDescent="0.25">
      <c r="A52" s="3">
        <v>45487</v>
      </c>
      <c r="B52" t="s">
        <v>454</v>
      </c>
    </row>
    <row r="53" spans="1:2" x14ac:dyDescent="0.25">
      <c r="A53" s="3">
        <v>45519</v>
      </c>
      <c r="B53" t="s">
        <v>455</v>
      </c>
    </row>
    <row r="54" spans="1:2" x14ac:dyDescent="0.25">
      <c r="A54" s="3">
        <v>45597</v>
      </c>
      <c r="B54" t="s">
        <v>456</v>
      </c>
    </row>
    <row r="55" spans="1:2" x14ac:dyDescent="0.25">
      <c r="A55" s="3">
        <v>45607</v>
      </c>
      <c r="B55" t="s">
        <v>457</v>
      </c>
    </row>
    <row r="56" spans="1:2" x14ac:dyDescent="0.25">
      <c r="A56" s="3">
        <v>45651</v>
      </c>
      <c r="B56" t="s">
        <v>458</v>
      </c>
    </row>
    <row r="57" spans="1:2" hidden="1" x14ac:dyDescent="0.25">
      <c r="A57" s="3">
        <v>44927</v>
      </c>
      <c r="B57" t="s">
        <v>448</v>
      </c>
    </row>
    <row r="58" spans="1:2" hidden="1" x14ac:dyDescent="0.25">
      <c r="A58" s="3">
        <v>45026</v>
      </c>
      <c r="B58" t="s">
        <v>449</v>
      </c>
    </row>
    <row r="59" spans="1:2" hidden="1" x14ac:dyDescent="0.25">
      <c r="A59" s="3">
        <v>45047</v>
      </c>
      <c r="B59" t="s">
        <v>450</v>
      </c>
    </row>
    <row r="60" spans="1:2" hidden="1" x14ac:dyDescent="0.25">
      <c r="A60" s="3">
        <v>45054</v>
      </c>
      <c r="B60" t="s">
        <v>451</v>
      </c>
    </row>
    <row r="61" spans="1:2" hidden="1" x14ac:dyDescent="0.25">
      <c r="A61" s="3">
        <v>45064</v>
      </c>
      <c r="B61" t="s">
        <v>452</v>
      </c>
    </row>
    <row r="62" spans="1:2" hidden="1" x14ac:dyDescent="0.25">
      <c r="A62" s="3">
        <v>45075</v>
      </c>
      <c r="B62" t="s">
        <v>453</v>
      </c>
    </row>
    <row r="63" spans="1:2" hidden="1" x14ac:dyDescent="0.25">
      <c r="A63" s="3">
        <v>45121</v>
      </c>
      <c r="B63" t="s">
        <v>454</v>
      </c>
    </row>
    <row r="64" spans="1:2" hidden="1" x14ac:dyDescent="0.25">
      <c r="A64" s="3">
        <v>45153</v>
      </c>
      <c r="B64" t="s">
        <v>455</v>
      </c>
    </row>
    <row r="65" spans="1:2" hidden="1" x14ac:dyDescent="0.25">
      <c r="A65" s="3">
        <v>45231</v>
      </c>
      <c r="B65" t="s">
        <v>456</v>
      </c>
    </row>
    <row r="66" spans="1:2" hidden="1" x14ac:dyDescent="0.25">
      <c r="A66" s="3">
        <v>45241</v>
      </c>
      <c r="B66" t="s">
        <v>457</v>
      </c>
    </row>
    <row r="67" spans="1:2" hidden="1" x14ac:dyDescent="0.25">
      <c r="A67" s="3">
        <v>45285</v>
      </c>
      <c r="B67" t="s">
        <v>458</v>
      </c>
    </row>
    <row r="68" spans="1:2" hidden="1" x14ac:dyDescent="0.25">
      <c r="A68" s="3">
        <v>44562</v>
      </c>
      <c r="B68" t="s">
        <v>448</v>
      </c>
    </row>
    <row r="69" spans="1:2" hidden="1" x14ac:dyDescent="0.25">
      <c r="A69" s="3">
        <v>44669</v>
      </c>
      <c r="B69" t="s">
        <v>449</v>
      </c>
    </row>
    <row r="70" spans="1:2" hidden="1" x14ac:dyDescent="0.25">
      <c r="A70" s="3">
        <v>44682</v>
      </c>
      <c r="B70" t="s">
        <v>450</v>
      </c>
    </row>
    <row r="71" spans="1:2" hidden="1" x14ac:dyDescent="0.25">
      <c r="A71" s="3">
        <v>44689</v>
      </c>
      <c r="B71" t="s">
        <v>451</v>
      </c>
    </row>
    <row r="72" spans="1:2" hidden="1" x14ac:dyDescent="0.25">
      <c r="A72" s="3">
        <v>44707</v>
      </c>
      <c r="B72" t="s">
        <v>452</v>
      </c>
    </row>
    <row r="73" spans="1:2" hidden="1" x14ac:dyDescent="0.25">
      <c r="A73" s="3">
        <v>44718</v>
      </c>
      <c r="B73" t="s">
        <v>453</v>
      </c>
    </row>
    <row r="74" spans="1:2" hidden="1" x14ac:dyDescent="0.25">
      <c r="A74" s="3">
        <v>44756</v>
      </c>
      <c r="B74" t="s">
        <v>454</v>
      </c>
    </row>
    <row r="75" spans="1:2" hidden="1" x14ac:dyDescent="0.25">
      <c r="A75" s="3">
        <v>44788</v>
      </c>
      <c r="B75" t="s">
        <v>455</v>
      </c>
    </row>
    <row r="76" spans="1:2" hidden="1" x14ac:dyDescent="0.25">
      <c r="A76" s="3">
        <v>44866</v>
      </c>
      <c r="B76" t="s">
        <v>456</v>
      </c>
    </row>
    <row r="77" spans="1:2" hidden="1" x14ac:dyDescent="0.25">
      <c r="A77" s="3">
        <v>44876</v>
      </c>
      <c r="B77" t="s">
        <v>457</v>
      </c>
    </row>
    <row r="78" spans="1:2" hidden="1" x14ac:dyDescent="0.25">
      <c r="A78" s="3">
        <v>44920</v>
      </c>
      <c r="B78" t="s">
        <v>458</v>
      </c>
    </row>
    <row r="79" spans="1:2" hidden="1" x14ac:dyDescent="0.25">
      <c r="A79" s="3">
        <v>44197</v>
      </c>
      <c r="B79" t="s">
        <v>448</v>
      </c>
    </row>
    <row r="80" spans="1:2" hidden="1" x14ac:dyDescent="0.25">
      <c r="A80" s="3">
        <v>44291</v>
      </c>
      <c r="B80" t="s">
        <v>449</v>
      </c>
    </row>
    <row r="81" spans="1:2" hidden="1" x14ac:dyDescent="0.25">
      <c r="A81" s="3">
        <v>44317</v>
      </c>
      <c r="B81" t="s">
        <v>450</v>
      </c>
    </row>
    <row r="82" spans="1:2" hidden="1" x14ac:dyDescent="0.25">
      <c r="A82" s="3">
        <v>44324</v>
      </c>
      <c r="B82" t="s">
        <v>451</v>
      </c>
    </row>
    <row r="83" spans="1:2" hidden="1" x14ac:dyDescent="0.25">
      <c r="A83" s="3">
        <v>44329</v>
      </c>
      <c r="B83" t="s">
        <v>452</v>
      </c>
    </row>
    <row r="84" spans="1:2" hidden="1" x14ac:dyDescent="0.25">
      <c r="A84" s="3">
        <v>44340</v>
      </c>
      <c r="B84" t="s">
        <v>453</v>
      </c>
    </row>
    <row r="85" spans="1:2" hidden="1" x14ac:dyDescent="0.25">
      <c r="A85" s="3">
        <v>44391</v>
      </c>
      <c r="B85" t="s">
        <v>454</v>
      </c>
    </row>
    <row r="86" spans="1:2" hidden="1" x14ac:dyDescent="0.25">
      <c r="A86" s="3">
        <v>44423</v>
      </c>
      <c r="B86" t="s">
        <v>455</v>
      </c>
    </row>
    <row r="87" spans="1:2" hidden="1" x14ac:dyDescent="0.25">
      <c r="A87" s="3">
        <v>44501</v>
      </c>
      <c r="B87" t="s">
        <v>456</v>
      </c>
    </row>
    <row r="88" spans="1:2" hidden="1" x14ac:dyDescent="0.25">
      <c r="A88" s="3">
        <v>44511</v>
      </c>
      <c r="B88" t="s">
        <v>457</v>
      </c>
    </row>
    <row r="89" spans="1:2" hidden="1" x14ac:dyDescent="0.25">
      <c r="A89" s="3">
        <v>44555</v>
      </c>
      <c r="B89" t="s">
        <v>458</v>
      </c>
    </row>
    <row r="90" spans="1:2" hidden="1" x14ac:dyDescent="0.25">
      <c r="A90" s="3">
        <v>43831</v>
      </c>
      <c r="B90" t="s">
        <v>448</v>
      </c>
    </row>
    <row r="91" spans="1:2" hidden="1" x14ac:dyDescent="0.25">
      <c r="A91" s="3">
        <v>43934</v>
      </c>
      <c r="B91" t="s">
        <v>449</v>
      </c>
    </row>
    <row r="92" spans="1:2" hidden="1" x14ac:dyDescent="0.25">
      <c r="A92" s="3">
        <v>43952</v>
      </c>
      <c r="B92" t="s">
        <v>450</v>
      </c>
    </row>
    <row r="93" spans="1:2" hidden="1" x14ac:dyDescent="0.25">
      <c r="A93" s="3">
        <v>43959</v>
      </c>
      <c r="B93" t="s">
        <v>451</v>
      </c>
    </row>
    <row r="94" spans="1:2" hidden="1" x14ac:dyDescent="0.25">
      <c r="A94" s="3">
        <v>43972</v>
      </c>
      <c r="B94" t="s">
        <v>452</v>
      </c>
    </row>
    <row r="95" spans="1:2" hidden="1" x14ac:dyDescent="0.25">
      <c r="A95" s="3">
        <v>43983</v>
      </c>
      <c r="B95" t="s">
        <v>453</v>
      </c>
    </row>
    <row r="96" spans="1:2" hidden="1" x14ac:dyDescent="0.25">
      <c r="A96" s="3">
        <v>44026</v>
      </c>
      <c r="B96" t="s">
        <v>454</v>
      </c>
    </row>
    <row r="97" spans="1:2" hidden="1" x14ac:dyDescent="0.25">
      <c r="A97" s="3">
        <v>44058</v>
      </c>
      <c r="B97" t="s">
        <v>455</v>
      </c>
    </row>
    <row r="98" spans="1:2" hidden="1" x14ac:dyDescent="0.25">
      <c r="A98" s="3">
        <v>44136</v>
      </c>
      <c r="B98" t="s">
        <v>456</v>
      </c>
    </row>
    <row r="99" spans="1:2" hidden="1" x14ac:dyDescent="0.25">
      <c r="A99" s="3">
        <v>44146</v>
      </c>
      <c r="B99" t="s">
        <v>457</v>
      </c>
    </row>
    <row r="100" spans="1:2" hidden="1" x14ac:dyDescent="0.25">
      <c r="A100" s="3">
        <v>44190</v>
      </c>
      <c r="B100" t="s">
        <v>458</v>
      </c>
    </row>
    <row r="101" spans="1:2" hidden="1" x14ac:dyDescent="0.25">
      <c r="A101" s="3">
        <v>43466</v>
      </c>
      <c r="B101" t="s">
        <v>448</v>
      </c>
    </row>
    <row r="102" spans="1:2" hidden="1" x14ac:dyDescent="0.25">
      <c r="A102" s="3">
        <v>43577</v>
      </c>
      <c r="B102" t="s">
        <v>449</v>
      </c>
    </row>
    <row r="103" spans="1:2" hidden="1" x14ac:dyDescent="0.25">
      <c r="A103" s="3">
        <v>43586</v>
      </c>
      <c r="B103" t="s">
        <v>450</v>
      </c>
    </row>
    <row r="104" spans="1:2" hidden="1" x14ac:dyDescent="0.25">
      <c r="A104" s="3">
        <v>43593</v>
      </c>
      <c r="B104" t="s">
        <v>451</v>
      </c>
    </row>
    <row r="105" spans="1:2" hidden="1" x14ac:dyDescent="0.25">
      <c r="A105" s="3">
        <v>43615</v>
      </c>
      <c r="B105" t="s">
        <v>452</v>
      </c>
    </row>
    <row r="106" spans="1:2" hidden="1" x14ac:dyDescent="0.25">
      <c r="A106" s="3">
        <v>43626</v>
      </c>
      <c r="B106" t="s">
        <v>453</v>
      </c>
    </row>
    <row r="107" spans="1:2" hidden="1" x14ac:dyDescent="0.25">
      <c r="A107" s="3">
        <v>43660</v>
      </c>
      <c r="B107" t="s">
        <v>454</v>
      </c>
    </row>
    <row r="108" spans="1:2" hidden="1" x14ac:dyDescent="0.25">
      <c r="A108" s="3">
        <v>43692</v>
      </c>
      <c r="B108" t="s">
        <v>455</v>
      </c>
    </row>
    <row r="109" spans="1:2" hidden="1" x14ac:dyDescent="0.25">
      <c r="A109" s="3">
        <v>43770</v>
      </c>
      <c r="B109" t="s">
        <v>456</v>
      </c>
    </row>
    <row r="110" spans="1:2" hidden="1" x14ac:dyDescent="0.25">
      <c r="A110" s="3">
        <v>43780</v>
      </c>
      <c r="B110" t="s">
        <v>457</v>
      </c>
    </row>
    <row r="111" spans="1:2" hidden="1" x14ac:dyDescent="0.25">
      <c r="A111" s="3">
        <v>43824</v>
      </c>
      <c r="B111" t="s">
        <v>458</v>
      </c>
    </row>
    <row r="112" spans="1:2" hidden="1" x14ac:dyDescent="0.25">
      <c r="A112" s="3">
        <v>43101</v>
      </c>
      <c r="B112" t="s">
        <v>448</v>
      </c>
    </row>
    <row r="113" spans="1:2" hidden="1" x14ac:dyDescent="0.25">
      <c r="A113" s="3">
        <v>43192</v>
      </c>
      <c r="B113" t="s">
        <v>449</v>
      </c>
    </row>
    <row r="114" spans="1:2" hidden="1" x14ac:dyDescent="0.25">
      <c r="A114" s="3">
        <v>43221</v>
      </c>
      <c r="B114" t="s">
        <v>450</v>
      </c>
    </row>
    <row r="115" spans="1:2" hidden="1" x14ac:dyDescent="0.25">
      <c r="A115" s="3">
        <v>43228</v>
      </c>
      <c r="B115" t="s">
        <v>451</v>
      </c>
    </row>
    <row r="116" spans="1:2" hidden="1" x14ac:dyDescent="0.25">
      <c r="A116" s="3">
        <v>43230</v>
      </c>
      <c r="B116" t="s">
        <v>452</v>
      </c>
    </row>
    <row r="117" spans="1:2" hidden="1" x14ac:dyDescent="0.25">
      <c r="A117" s="3">
        <v>43241</v>
      </c>
      <c r="B117" t="s">
        <v>453</v>
      </c>
    </row>
    <row r="118" spans="1:2" hidden="1" x14ac:dyDescent="0.25">
      <c r="A118" s="3">
        <v>43295</v>
      </c>
      <c r="B118" t="s">
        <v>454</v>
      </c>
    </row>
    <row r="119" spans="1:2" hidden="1" x14ac:dyDescent="0.25">
      <c r="A119" s="3">
        <v>43327</v>
      </c>
      <c r="B119" t="s">
        <v>455</v>
      </c>
    </row>
    <row r="120" spans="1:2" hidden="1" x14ac:dyDescent="0.25">
      <c r="A120" s="3">
        <v>43405</v>
      </c>
      <c r="B120" t="s">
        <v>456</v>
      </c>
    </row>
    <row r="121" spans="1:2" hidden="1" x14ac:dyDescent="0.25">
      <c r="A121" s="3">
        <v>43415</v>
      </c>
      <c r="B121" t="s">
        <v>457</v>
      </c>
    </row>
    <row r="122" spans="1:2" hidden="1" x14ac:dyDescent="0.25">
      <c r="A122" s="3">
        <v>43459</v>
      </c>
      <c r="B122" t="s">
        <v>458</v>
      </c>
    </row>
    <row r="123" spans="1:2" hidden="1" x14ac:dyDescent="0.25">
      <c r="A123" s="3">
        <v>42736</v>
      </c>
      <c r="B123" t="s">
        <v>448</v>
      </c>
    </row>
    <row r="124" spans="1:2" hidden="1" x14ac:dyDescent="0.25">
      <c r="A124" s="3">
        <v>42842</v>
      </c>
      <c r="B124" t="s">
        <v>449</v>
      </c>
    </row>
    <row r="125" spans="1:2" hidden="1" x14ac:dyDescent="0.25">
      <c r="A125" s="3">
        <v>42856</v>
      </c>
      <c r="B125" t="s">
        <v>450</v>
      </c>
    </row>
    <row r="126" spans="1:2" hidden="1" x14ac:dyDescent="0.25">
      <c r="A126" s="3">
        <v>42863</v>
      </c>
      <c r="B126" t="s">
        <v>451</v>
      </c>
    </row>
    <row r="127" spans="1:2" hidden="1" x14ac:dyDescent="0.25">
      <c r="A127" s="3">
        <v>42880</v>
      </c>
      <c r="B127" t="s">
        <v>452</v>
      </c>
    </row>
    <row r="128" spans="1:2" hidden="1" x14ac:dyDescent="0.25">
      <c r="A128" s="3">
        <v>42891</v>
      </c>
      <c r="B128" t="s">
        <v>453</v>
      </c>
    </row>
    <row r="129" spans="1:2" hidden="1" x14ac:dyDescent="0.25">
      <c r="A129" s="3">
        <v>42930</v>
      </c>
      <c r="B129" t="s">
        <v>454</v>
      </c>
    </row>
    <row r="130" spans="1:2" hidden="1" x14ac:dyDescent="0.25">
      <c r="A130" s="3">
        <v>42962</v>
      </c>
      <c r="B130" t="s">
        <v>455</v>
      </c>
    </row>
    <row r="131" spans="1:2" hidden="1" x14ac:dyDescent="0.25">
      <c r="A131" s="3">
        <v>43040</v>
      </c>
      <c r="B131" t="s">
        <v>456</v>
      </c>
    </row>
    <row r="132" spans="1:2" hidden="1" x14ac:dyDescent="0.25">
      <c r="A132" s="3">
        <v>43050</v>
      </c>
      <c r="B132" t="s">
        <v>457</v>
      </c>
    </row>
    <row r="133" spans="1:2" hidden="1" x14ac:dyDescent="0.25">
      <c r="A133" s="3">
        <v>43094</v>
      </c>
      <c r="B133" t="s">
        <v>458</v>
      </c>
    </row>
    <row r="134" spans="1:2" hidden="1" x14ac:dyDescent="0.25">
      <c r="A134" s="3">
        <v>42370</v>
      </c>
      <c r="B134" t="s">
        <v>448</v>
      </c>
    </row>
    <row r="135" spans="1:2" hidden="1" x14ac:dyDescent="0.25">
      <c r="A135" s="3">
        <v>42457</v>
      </c>
      <c r="B135" t="s">
        <v>449</v>
      </c>
    </row>
    <row r="136" spans="1:2" hidden="1" x14ac:dyDescent="0.25">
      <c r="A136" s="3">
        <v>42491</v>
      </c>
      <c r="B136" t="s">
        <v>450</v>
      </c>
    </row>
    <row r="137" spans="1:2" hidden="1" x14ac:dyDescent="0.25">
      <c r="A137" s="3">
        <v>42495</v>
      </c>
      <c r="B137" t="s">
        <v>452</v>
      </c>
    </row>
    <row r="138" spans="1:2" hidden="1" x14ac:dyDescent="0.25">
      <c r="A138" s="3">
        <v>42498</v>
      </c>
      <c r="B138" t="s">
        <v>451</v>
      </c>
    </row>
    <row r="139" spans="1:2" hidden="1" x14ac:dyDescent="0.25">
      <c r="A139" s="3">
        <v>42506</v>
      </c>
      <c r="B139" t="s">
        <v>453</v>
      </c>
    </row>
    <row r="140" spans="1:2" hidden="1" x14ac:dyDescent="0.25">
      <c r="A140" s="3">
        <v>42565</v>
      </c>
      <c r="B140" t="s">
        <v>454</v>
      </c>
    </row>
    <row r="141" spans="1:2" hidden="1" x14ac:dyDescent="0.25">
      <c r="A141" s="3">
        <v>42597</v>
      </c>
      <c r="B141" t="s">
        <v>455</v>
      </c>
    </row>
    <row r="142" spans="1:2" hidden="1" x14ac:dyDescent="0.25">
      <c r="A142" s="3">
        <v>42675</v>
      </c>
      <c r="B142" t="s">
        <v>456</v>
      </c>
    </row>
    <row r="143" spans="1:2" hidden="1" x14ac:dyDescent="0.25">
      <c r="A143" s="3">
        <v>42685</v>
      </c>
      <c r="B143" t="s">
        <v>457</v>
      </c>
    </row>
    <row r="144" spans="1:2" hidden="1" x14ac:dyDescent="0.25">
      <c r="A144" s="3">
        <v>42729</v>
      </c>
      <c r="B144" t="s">
        <v>458</v>
      </c>
    </row>
    <row r="145" spans="1:2" hidden="1" x14ac:dyDescent="0.25">
      <c r="A145" s="3">
        <v>42005</v>
      </c>
      <c r="B145" t="s">
        <v>448</v>
      </c>
    </row>
    <row r="146" spans="1:2" hidden="1" x14ac:dyDescent="0.25">
      <c r="A146" s="3">
        <v>42100</v>
      </c>
      <c r="B146" t="s">
        <v>449</v>
      </c>
    </row>
    <row r="147" spans="1:2" hidden="1" x14ac:dyDescent="0.25">
      <c r="A147" s="3">
        <v>42125</v>
      </c>
      <c r="B147" t="s">
        <v>450</v>
      </c>
    </row>
    <row r="148" spans="1:2" hidden="1" x14ac:dyDescent="0.25">
      <c r="A148" s="3">
        <v>42132</v>
      </c>
      <c r="B148" t="s">
        <v>451</v>
      </c>
    </row>
    <row r="149" spans="1:2" hidden="1" x14ac:dyDescent="0.25">
      <c r="A149" s="3">
        <v>42138</v>
      </c>
      <c r="B149" t="s">
        <v>452</v>
      </c>
    </row>
    <row r="150" spans="1:2" hidden="1" x14ac:dyDescent="0.25">
      <c r="A150" s="3">
        <v>42149</v>
      </c>
      <c r="B150" t="s">
        <v>453</v>
      </c>
    </row>
    <row r="151" spans="1:2" hidden="1" x14ac:dyDescent="0.25">
      <c r="A151" s="3">
        <v>42199</v>
      </c>
      <c r="B151" t="s">
        <v>454</v>
      </c>
    </row>
    <row r="152" spans="1:2" hidden="1" x14ac:dyDescent="0.25">
      <c r="A152" s="3">
        <v>42231</v>
      </c>
      <c r="B152" t="s">
        <v>455</v>
      </c>
    </row>
    <row r="153" spans="1:2" hidden="1" x14ac:dyDescent="0.25">
      <c r="A153" s="3">
        <v>42309</v>
      </c>
      <c r="B153" t="s">
        <v>456</v>
      </c>
    </row>
    <row r="154" spans="1:2" hidden="1" x14ac:dyDescent="0.25">
      <c r="A154" s="3">
        <v>42319</v>
      </c>
      <c r="B154" t="s">
        <v>457</v>
      </c>
    </row>
    <row r="155" spans="1:2" hidden="1" x14ac:dyDescent="0.25">
      <c r="A155" s="3">
        <v>42363</v>
      </c>
      <c r="B155" t="s">
        <v>458</v>
      </c>
    </row>
    <row r="156" spans="1:2" hidden="1" x14ac:dyDescent="0.25">
      <c r="A156" s="3">
        <v>41640</v>
      </c>
      <c r="B156" t="s">
        <v>448</v>
      </c>
    </row>
    <row r="157" spans="1:2" hidden="1" x14ac:dyDescent="0.25">
      <c r="A157" s="3">
        <v>41750</v>
      </c>
      <c r="B157" t="s">
        <v>449</v>
      </c>
    </row>
    <row r="158" spans="1:2" hidden="1" x14ac:dyDescent="0.25">
      <c r="A158" s="3">
        <v>41760</v>
      </c>
      <c r="B158" t="s">
        <v>450</v>
      </c>
    </row>
    <row r="159" spans="1:2" hidden="1" x14ac:dyDescent="0.25">
      <c r="A159" s="3">
        <v>41767</v>
      </c>
      <c r="B159" t="s">
        <v>451</v>
      </c>
    </row>
    <row r="160" spans="1:2" hidden="1" x14ac:dyDescent="0.25">
      <c r="A160" s="3">
        <v>41788</v>
      </c>
      <c r="B160" t="s">
        <v>452</v>
      </c>
    </row>
    <row r="161" spans="1:2" hidden="1" x14ac:dyDescent="0.25">
      <c r="A161" s="3">
        <v>41799</v>
      </c>
      <c r="B161" t="s">
        <v>453</v>
      </c>
    </row>
    <row r="162" spans="1:2" hidden="1" x14ac:dyDescent="0.25">
      <c r="A162" s="3">
        <v>41834</v>
      </c>
      <c r="B162" t="s">
        <v>454</v>
      </c>
    </row>
    <row r="163" spans="1:2" hidden="1" x14ac:dyDescent="0.25">
      <c r="A163" s="3">
        <v>41866</v>
      </c>
      <c r="B163" t="s">
        <v>455</v>
      </c>
    </row>
    <row r="164" spans="1:2" hidden="1" x14ac:dyDescent="0.25">
      <c r="A164" s="3">
        <v>41944</v>
      </c>
      <c r="B164" t="s">
        <v>456</v>
      </c>
    </row>
    <row r="165" spans="1:2" hidden="1" x14ac:dyDescent="0.25">
      <c r="A165" s="3">
        <v>41954</v>
      </c>
      <c r="B165" t="s">
        <v>457</v>
      </c>
    </row>
    <row r="166" spans="1:2" hidden="1" x14ac:dyDescent="0.25">
      <c r="A166" s="3">
        <v>41998</v>
      </c>
      <c r="B166" t="s">
        <v>458</v>
      </c>
    </row>
    <row r="167" spans="1:2" hidden="1" x14ac:dyDescent="0.25">
      <c r="A167" s="3">
        <v>41275</v>
      </c>
      <c r="B167" t="s">
        <v>448</v>
      </c>
    </row>
    <row r="168" spans="1:2" hidden="1" x14ac:dyDescent="0.25">
      <c r="A168" s="3">
        <v>41365</v>
      </c>
      <c r="B168" t="s">
        <v>449</v>
      </c>
    </row>
    <row r="169" spans="1:2" hidden="1" x14ac:dyDescent="0.25">
      <c r="A169" s="3">
        <v>41395</v>
      </c>
      <c r="B169" t="s">
        <v>450</v>
      </c>
    </row>
    <row r="170" spans="1:2" hidden="1" x14ac:dyDescent="0.25">
      <c r="A170" s="3">
        <v>41402</v>
      </c>
      <c r="B170" t="s">
        <v>451</v>
      </c>
    </row>
    <row r="171" spans="1:2" hidden="1" x14ac:dyDescent="0.25">
      <c r="A171" s="3">
        <v>41403</v>
      </c>
      <c r="B171" t="s">
        <v>452</v>
      </c>
    </row>
    <row r="172" spans="1:2" hidden="1" x14ac:dyDescent="0.25">
      <c r="A172" s="3">
        <v>41414</v>
      </c>
      <c r="B172" t="s">
        <v>453</v>
      </c>
    </row>
    <row r="173" spans="1:2" hidden="1" x14ac:dyDescent="0.25">
      <c r="A173" s="3">
        <v>41469</v>
      </c>
      <c r="B173" t="s">
        <v>454</v>
      </c>
    </row>
    <row r="174" spans="1:2" hidden="1" x14ac:dyDescent="0.25">
      <c r="A174" s="3">
        <v>41501</v>
      </c>
      <c r="B174" t="s">
        <v>455</v>
      </c>
    </row>
    <row r="175" spans="1:2" hidden="1" x14ac:dyDescent="0.25">
      <c r="A175" s="3">
        <v>41579</v>
      </c>
      <c r="B175" t="s">
        <v>456</v>
      </c>
    </row>
    <row r="176" spans="1:2" hidden="1" x14ac:dyDescent="0.25">
      <c r="A176" s="3">
        <v>41589</v>
      </c>
      <c r="B176" t="s">
        <v>457</v>
      </c>
    </row>
    <row r="177" spans="1:2" hidden="1" x14ac:dyDescent="0.25">
      <c r="A177" s="3">
        <v>41633</v>
      </c>
      <c r="B177" t="s">
        <v>458</v>
      </c>
    </row>
    <row r="178" spans="1:2" hidden="1" x14ac:dyDescent="0.25">
      <c r="A178" s="3">
        <v>40909</v>
      </c>
      <c r="B178" t="s">
        <v>448</v>
      </c>
    </row>
    <row r="179" spans="1:2" hidden="1" x14ac:dyDescent="0.25">
      <c r="A179" s="3">
        <v>41008</v>
      </c>
      <c r="B179" t="s">
        <v>449</v>
      </c>
    </row>
    <row r="180" spans="1:2" hidden="1" x14ac:dyDescent="0.25">
      <c r="A180" s="3">
        <v>41030</v>
      </c>
      <c r="B180" t="s">
        <v>450</v>
      </c>
    </row>
    <row r="181" spans="1:2" hidden="1" x14ac:dyDescent="0.25">
      <c r="A181" s="3">
        <v>41037</v>
      </c>
      <c r="B181" t="s">
        <v>451</v>
      </c>
    </row>
    <row r="182" spans="1:2" hidden="1" x14ac:dyDescent="0.25">
      <c r="A182" s="3">
        <v>41046</v>
      </c>
      <c r="B182" t="s">
        <v>452</v>
      </c>
    </row>
    <row r="183" spans="1:2" hidden="1" x14ac:dyDescent="0.25">
      <c r="A183" s="3">
        <v>41057</v>
      </c>
      <c r="B183" t="s">
        <v>453</v>
      </c>
    </row>
    <row r="184" spans="1:2" hidden="1" x14ac:dyDescent="0.25">
      <c r="A184" s="3">
        <v>41104</v>
      </c>
      <c r="B184" t="s">
        <v>454</v>
      </c>
    </row>
    <row r="185" spans="1:2" hidden="1" x14ac:dyDescent="0.25">
      <c r="A185" s="3">
        <v>41136</v>
      </c>
      <c r="B185" t="s">
        <v>455</v>
      </c>
    </row>
    <row r="186" spans="1:2" hidden="1" x14ac:dyDescent="0.25">
      <c r="A186" s="3">
        <v>41214</v>
      </c>
      <c r="B186" t="s">
        <v>456</v>
      </c>
    </row>
    <row r="187" spans="1:2" hidden="1" x14ac:dyDescent="0.25">
      <c r="A187" s="3">
        <v>41224</v>
      </c>
      <c r="B187" t="s">
        <v>457</v>
      </c>
    </row>
    <row r="188" spans="1:2" hidden="1" x14ac:dyDescent="0.25">
      <c r="A188" s="3">
        <v>41268</v>
      </c>
      <c r="B188" t="s">
        <v>458</v>
      </c>
    </row>
    <row r="189" spans="1:2" hidden="1" x14ac:dyDescent="0.25">
      <c r="A189" s="3">
        <v>40544</v>
      </c>
      <c r="B189" t="s">
        <v>448</v>
      </c>
    </row>
    <row r="190" spans="1:2" hidden="1" x14ac:dyDescent="0.25">
      <c r="A190" s="3">
        <v>40658</v>
      </c>
      <c r="B190" t="s">
        <v>449</v>
      </c>
    </row>
    <row r="191" spans="1:2" hidden="1" x14ac:dyDescent="0.25">
      <c r="A191" s="3">
        <v>40664</v>
      </c>
      <c r="B191" t="s">
        <v>450</v>
      </c>
    </row>
    <row r="192" spans="1:2" hidden="1" x14ac:dyDescent="0.25">
      <c r="A192" s="3">
        <v>40671</v>
      </c>
      <c r="B192" t="s">
        <v>451</v>
      </c>
    </row>
    <row r="193" spans="1:2" hidden="1" x14ac:dyDescent="0.25">
      <c r="A193" s="3">
        <v>40696</v>
      </c>
      <c r="B193" t="s">
        <v>452</v>
      </c>
    </row>
    <row r="194" spans="1:2" hidden="1" x14ac:dyDescent="0.25">
      <c r="A194" s="3">
        <v>40707</v>
      </c>
      <c r="B194" t="s">
        <v>453</v>
      </c>
    </row>
    <row r="195" spans="1:2" hidden="1" x14ac:dyDescent="0.25">
      <c r="A195" s="3">
        <v>40738</v>
      </c>
      <c r="B195" t="s">
        <v>454</v>
      </c>
    </row>
    <row r="196" spans="1:2" hidden="1" x14ac:dyDescent="0.25">
      <c r="A196" s="3">
        <v>40770</v>
      </c>
      <c r="B196" t="s">
        <v>455</v>
      </c>
    </row>
    <row r="197" spans="1:2" hidden="1" x14ac:dyDescent="0.25">
      <c r="A197" s="3">
        <v>40848</v>
      </c>
      <c r="B197" t="s">
        <v>456</v>
      </c>
    </row>
    <row r="198" spans="1:2" hidden="1" x14ac:dyDescent="0.25">
      <c r="A198" s="3">
        <v>40858</v>
      </c>
      <c r="B198" t="s">
        <v>457</v>
      </c>
    </row>
    <row r="199" spans="1:2" hidden="1" x14ac:dyDescent="0.25">
      <c r="A199" s="3">
        <v>40902</v>
      </c>
      <c r="B199" t="s">
        <v>458</v>
      </c>
    </row>
    <row r="200" spans="1:2" hidden="1" x14ac:dyDescent="0.25">
      <c r="A200" s="3">
        <v>40179</v>
      </c>
      <c r="B200" t="s">
        <v>448</v>
      </c>
    </row>
    <row r="201" spans="1:2" hidden="1" x14ac:dyDescent="0.25">
      <c r="A201" s="3">
        <v>40273</v>
      </c>
      <c r="B201" t="s">
        <v>449</v>
      </c>
    </row>
    <row r="202" spans="1:2" hidden="1" x14ac:dyDescent="0.25">
      <c r="A202" s="3">
        <v>40299</v>
      </c>
      <c r="B202" t="s">
        <v>450</v>
      </c>
    </row>
    <row r="203" spans="1:2" hidden="1" x14ac:dyDescent="0.25">
      <c r="A203" s="3">
        <v>40306</v>
      </c>
      <c r="B203" t="s">
        <v>451</v>
      </c>
    </row>
    <row r="204" spans="1:2" hidden="1" x14ac:dyDescent="0.25">
      <c r="A204" s="3">
        <v>40311</v>
      </c>
      <c r="B204" t="s">
        <v>452</v>
      </c>
    </row>
    <row r="205" spans="1:2" hidden="1" x14ac:dyDescent="0.25">
      <c r="A205" s="3">
        <v>40322</v>
      </c>
      <c r="B205" t="s">
        <v>453</v>
      </c>
    </row>
    <row r="206" spans="1:2" hidden="1" x14ac:dyDescent="0.25">
      <c r="A206" s="3">
        <v>40373</v>
      </c>
      <c r="B206" t="s">
        <v>454</v>
      </c>
    </row>
    <row r="207" spans="1:2" hidden="1" x14ac:dyDescent="0.25">
      <c r="A207" s="3">
        <v>40405</v>
      </c>
      <c r="B207" t="s">
        <v>455</v>
      </c>
    </row>
    <row r="208" spans="1:2" hidden="1" x14ac:dyDescent="0.25">
      <c r="A208" s="3">
        <v>40483</v>
      </c>
      <c r="B208" t="s">
        <v>456</v>
      </c>
    </row>
    <row r="209" spans="1:2" hidden="1" x14ac:dyDescent="0.25">
      <c r="A209" s="3">
        <v>40493</v>
      </c>
      <c r="B209" t="s">
        <v>457</v>
      </c>
    </row>
    <row r="210" spans="1:2" hidden="1" x14ac:dyDescent="0.25">
      <c r="A210" s="3">
        <v>40537</v>
      </c>
      <c r="B210" t="s">
        <v>458</v>
      </c>
    </row>
    <row r="211" spans="1:2" hidden="1" x14ac:dyDescent="0.25">
      <c r="A211" s="3">
        <v>39814</v>
      </c>
      <c r="B211" t="s">
        <v>448</v>
      </c>
    </row>
    <row r="212" spans="1:2" hidden="1" x14ac:dyDescent="0.25">
      <c r="A212" s="3">
        <v>39916</v>
      </c>
      <c r="B212" t="s">
        <v>449</v>
      </c>
    </row>
    <row r="213" spans="1:2" hidden="1" x14ac:dyDescent="0.25">
      <c r="A213" s="3">
        <v>39934</v>
      </c>
      <c r="B213" t="s">
        <v>450</v>
      </c>
    </row>
    <row r="214" spans="1:2" hidden="1" x14ac:dyDescent="0.25">
      <c r="A214" s="3">
        <v>39941</v>
      </c>
      <c r="B214" t="s">
        <v>451</v>
      </c>
    </row>
    <row r="215" spans="1:2" hidden="1" x14ac:dyDescent="0.25">
      <c r="A215" s="3">
        <v>39954</v>
      </c>
      <c r="B215" t="s">
        <v>452</v>
      </c>
    </row>
    <row r="216" spans="1:2" hidden="1" x14ac:dyDescent="0.25">
      <c r="A216" s="3">
        <v>39965</v>
      </c>
      <c r="B216" t="s">
        <v>453</v>
      </c>
    </row>
    <row r="217" spans="1:2" hidden="1" x14ac:dyDescent="0.25">
      <c r="A217" s="3">
        <v>40008</v>
      </c>
      <c r="B217" t="s">
        <v>454</v>
      </c>
    </row>
    <row r="218" spans="1:2" hidden="1" x14ac:dyDescent="0.25">
      <c r="A218" s="3">
        <v>40040</v>
      </c>
      <c r="B218" t="s">
        <v>455</v>
      </c>
    </row>
    <row r="219" spans="1:2" hidden="1" x14ac:dyDescent="0.25">
      <c r="A219" s="3">
        <v>40118</v>
      </c>
      <c r="B219" t="s">
        <v>456</v>
      </c>
    </row>
    <row r="220" spans="1:2" hidden="1" x14ac:dyDescent="0.25">
      <c r="A220" s="3">
        <v>40128</v>
      </c>
      <c r="B220" t="s">
        <v>457</v>
      </c>
    </row>
    <row r="221" spans="1:2" hidden="1" x14ac:dyDescent="0.25">
      <c r="A221" s="3">
        <v>40172</v>
      </c>
      <c r="B221" t="s">
        <v>458</v>
      </c>
    </row>
    <row r="222" spans="1:2" hidden="1" x14ac:dyDescent="0.25">
      <c r="A222" s="3">
        <v>39448</v>
      </c>
      <c r="B222" t="s">
        <v>448</v>
      </c>
    </row>
    <row r="223" spans="1:2" hidden="1" x14ac:dyDescent="0.25">
      <c r="A223" s="3">
        <v>39531</v>
      </c>
      <c r="B223" t="s">
        <v>449</v>
      </c>
    </row>
    <row r="224" spans="1:2" hidden="1" x14ac:dyDescent="0.25">
      <c r="A224" s="3">
        <v>39569</v>
      </c>
      <c r="B224" t="s">
        <v>452</v>
      </c>
    </row>
    <row r="225" spans="1:2" hidden="1" x14ac:dyDescent="0.25">
      <c r="A225" s="3">
        <v>39576</v>
      </c>
      <c r="B225" t="s">
        <v>451</v>
      </c>
    </row>
    <row r="226" spans="1:2" hidden="1" x14ac:dyDescent="0.25">
      <c r="A226" s="3">
        <v>39580</v>
      </c>
      <c r="B226" t="s">
        <v>453</v>
      </c>
    </row>
    <row r="227" spans="1:2" hidden="1" x14ac:dyDescent="0.25">
      <c r="A227" s="3">
        <v>39643</v>
      </c>
      <c r="B227" t="s">
        <v>454</v>
      </c>
    </row>
    <row r="228" spans="1:2" hidden="1" x14ac:dyDescent="0.25">
      <c r="A228" s="3">
        <v>39675</v>
      </c>
      <c r="B228" t="s">
        <v>455</v>
      </c>
    </row>
    <row r="229" spans="1:2" hidden="1" x14ac:dyDescent="0.25">
      <c r="A229" s="3">
        <v>39753</v>
      </c>
      <c r="B229" t="s">
        <v>456</v>
      </c>
    </row>
    <row r="230" spans="1:2" hidden="1" x14ac:dyDescent="0.25">
      <c r="A230" s="3">
        <v>39763</v>
      </c>
      <c r="B230" t="s">
        <v>457</v>
      </c>
    </row>
    <row r="231" spans="1:2" hidden="1" x14ac:dyDescent="0.25">
      <c r="A231" s="3">
        <v>39807</v>
      </c>
      <c r="B231" t="s">
        <v>458</v>
      </c>
    </row>
    <row r="232" spans="1:2" hidden="1" x14ac:dyDescent="0.25">
      <c r="A232" s="3">
        <v>39083</v>
      </c>
      <c r="B232" t="s">
        <v>448</v>
      </c>
    </row>
    <row r="233" spans="1:2" hidden="1" x14ac:dyDescent="0.25">
      <c r="A233" s="3">
        <v>39181</v>
      </c>
      <c r="B233" t="s">
        <v>449</v>
      </c>
    </row>
    <row r="234" spans="1:2" hidden="1" x14ac:dyDescent="0.25">
      <c r="A234" s="3">
        <v>39203</v>
      </c>
      <c r="B234" t="s">
        <v>450</v>
      </c>
    </row>
    <row r="235" spans="1:2" hidden="1" x14ac:dyDescent="0.25">
      <c r="A235" s="3">
        <v>39210</v>
      </c>
      <c r="B235" t="s">
        <v>451</v>
      </c>
    </row>
    <row r="236" spans="1:2" hidden="1" x14ac:dyDescent="0.25">
      <c r="A236" s="3">
        <v>39219</v>
      </c>
      <c r="B236" t="s">
        <v>452</v>
      </c>
    </row>
    <row r="237" spans="1:2" hidden="1" x14ac:dyDescent="0.25">
      <c r="A237" s="3">
        <v>39230</v>
      </c>
      <c r="B237" t="s">
        <v>453</v>
      </c>
    </row>
    <row r="238" spans="1:2" hidden="1" x14ac:dyDescent="0.25">
      <c r="A238" s="3">
        <v>39277</v>
      </c>
      <c r="B238" t="s">
        <v>454</v>
      </c>
    </row>
    <row r="239" spans="1:2" hidden="1" x14ac:dyDescent="0.25">
      <c r="A239" s="3">
        <v>39309</v>
      </c>
      <c r="B239" t="s">
        <v>455</v>
      </c>
    </row>
    <row r="240" spans="1:2" hidden="1" x14ac:dyDescent="0.25">
      <c r="A240" s="3">
        <v>39387</v>
      </c>
      <c r="B240" t="s">
        <v>456</v>
      </c>
    </row>
    <row r="241" spans="1:2" hidden="1" x14ac:dyDescent="0.25">
      <c r="A241" s="3">
        <v>39397</v>
      </c>
      <c r="B241" t="s">
        <v>457</v>
      </c>
    </row>
    <row r="242" spans="1:2" hidden="1" x14ac:dyDescent="0.25">
      <c r="A242" s="3">
        <v>39441</v>
      </c>
      <c r="B242" t="s">
        <v>458</v>
      </c>
    </row>
    <row r="243" spans="1:2" hidden="1" x14ac:dyDescent="0.25">
      <c r="A243" s="3">
        <v>38718</v>
      </c>
      <c r="B243" t="s">
        <v>448</v>
      </c>
    </row>
    <row r="244" spans="1:2" hidden="1" x14ac:dyDescent="0.25">
      <c r="A244" s="3">
        <v>38824</v>
      </c>
      <c r="B244" t="s">
        <v>449</v>
      </c>
    </row>
    <row r="245" spans="1:2" hidden="1" x14ac:dyDescent="0.25">
      <c r="A245" s="3">
        <v>38838</v>
      </c>
      <c r="B245" t="s">
        <v>450</v>
      </c>
    </row>
    <row r="246" spans="1:2" hidden="1" x14ac:dyDescent="0.25">
      <c r="A246" s="3">
        <v>38845</v>
      </c>
      <c r="B246" t="s">
        <v>451</v>
      </c>
    </row>
    <row r="247" spans="1:2" hidden="1" x14ac:dyDescent="0.25">
      <c r="A247" s="3">
        <v>38862</v>
      </c>
      <c r="B247" t="s">
        <v>452</v>
      </c>
    </row>
    <row r="248" spans="1:2" hidden="1" x14ac:dyDescent="0.25">
      <c r="A248" s="3">
        <v>38873</v>
      </c>
      <c r="B248" t="s">
        <v>453</v>
      </c>
    </row>
    <row r="249" spans="1:2" hidden="1" x14ac:dyDescent="0.25">
      <c r="A249" s="3">
        <v>38912</v>
      </c>
      <c r="B249" t="s">
        <v>454</v>
      </c>
    </row>
    <row r="250" spans="1:2" hidden="1" x14ac:dyDescent="0.25">
      <c r="A250" s="3">
        <v>38944</v>
      </c>
      <c r="B250" t="s">
        <v>455</v>
      </c>
    </row>
    <row r="251" spans="1:2" hidden="1" x14ac:dyDescent="0.25">
      <c r="A251" s="3">
        <v>39022</v>
      </c>
      <c r="B251" t="s">
        <v>456</v>
      </c>
    </row>
    <row r="252" spans="1:2" hidden="1" x14ac:dyDescent="0.25">
      <c r="A252" s="3">
        <v>39032</v>
      </c>
      <c r="B252" t="s">
        <v>457</v>
      </c>
    </row>
    <row r="253" spans="1:2" hidden="1" x14ac:dyDescent="0.25">
      <c r="A253" s="3">
        <v>39076</v>
      </c>
      <c r="B253" t="s">
        <v>458</v>
      </c>
    </row>
    <row r="254" spans="1:2" hidden="1" x14ac:dyDescent="0.25">
      <c r="A254" s="3">
        <v>38353</v>
      </c>
      <c r="B254" t="s">
        <v>448</v>
      </c>
    </row>
    <row r="255" spans="1:2" hidden="1" x14ac:dyDescent="0.25">
      <c r="A255" s="3">
        <v>38439</v>
      </c>
      <c r="B255" t="s">
        <v>449</v>
      </c>
    </row>
    <row r="256" spans="1:2" hidden="1" x14ac:dyDescent="0.25">
      <c r="A256" s="3">
        <v>38473</v>
      </c>
      <c r="B256" t="s">
        <v>450</v>
      </c>
    </row>
    <row r="257" spans="1:2" hidden="1" x14ac:dyDescent="0.25">
      <c r="A257" s="3">
        <v>38477</v>
      </c>
      <c r="B257" t="s">
        <v>452</v>
      </c>
    </row>
    <row r="258" spans="1:2" hidden="1" x14ac:dyDescent="0.25">
      <c r="A258" s="3">
        <v>38480</v>
      </c>
      <c r="B258" t="s">
        <v>451</v>
      </c>
    </row>
    <row r="259" spans="1:2" hidden="1" x14ac:dyDescent="0.25">
      <c r="A259" s="3">
        <v>38488</v>
      </c>
      <c r="B259" t="s">
        <v>453</v>
      </c>
    </row>
    <row r="260" spans="1:2" hidden="1" x14ac:dyDescent="0.25">
      <c r="A260" s="3">
        <v>38547</v>
      </c>
      <c r="B260" t="s">
        <v>454</v>
      </c>
    </row>
    <row r="261" spans="1:2" hidden="1" x14ac:dyDescent="0.25">
      <c r="A261" s="3">
        <v>38579</v>
      </c>
      <c r="B261" t="s">
        <v>455</v>
      </c>
    </row>
    <row r="262" spans="1:2" hidden="1" x14ac:dyDescent="0.25">
      <c r="A262" s="3">
        <v>38657</v>
      </c>
      <c r="B262" t="s">
        <v>456</v>
      </c>
    </row>
    <row r="263" spans="1:2" hidden="1" x14ac:dyDescent="0.25">
      <c r="A263" s="3">
        <v>38667</v>
      </c>
      <c r="B263" t="s">
        <v>457</v>
      </c>
    </row>
    <row r="264" spans="1:2" hidden="1" x14ac:dyDescent="0.25">
      <c r="A264" s="3">
        <v>38711</v>
      </c>
      <c r="B264" t="s">
        <v>458</v>
      </c>
    </row>
    <row r="265" spans="1:2" hidden="1" x14ac:dyDescent="0.25">
      <c r="A265" s="3">
        <v>37987</v>
      </c>
      <c r="B265" t="s">
        <v>448</v>
      </c>
    </row>
    <row r="266" spans="1:2" hidden="1" x14ac:dyDescent="0.25">
      <c r="A266" s="3">
        <v>38089</v>
      </c>
      <c r="B266" t="s">
        <v>449</v>
      </c>
    </row>
    <row r="267" spans="1:2" hidden="1" x14ac:dyDescent="0.25">
      <c r="A267" s="3">
        <v>38108</v>
      </c>
      <c r="B267" t="s">
        <v>450</v>
      </c>
    </row>
    <row r="268" spans="1:2" hidden="1" x14ac:dyDescent="0.25">
      <c r="A268" s="3">
        <v>38115</v>
      </c>
      <c r="B268" t="s">
        <v>451</v>
      </c>
    </row>
    <row r="269" spans="1:2" hidden="1" x14ac:dyDescent="0.25">
      <c r="A269" s="3">
        <v>38127</v>
      </c>
      <c r="B269" t="s">
        <v>452</v>
      </c>
    </row>
    <row r="270" spans="1:2" hidden="1" x14ac:dyDescent="0.25">
      <c r="A270" s="3">
        <v>38138</v>
      </c>
      <c r="B270" t="s">
        <v>453</v>
      </c>
    </row>
    <row r="271" spans="1:2" hidden="1" x14ac:dyDescent="0.25">
      <c r="A271" s="3">
        <v>38182</v>
      </c>
      <c r="B271" t="s">
        <v>454</v>
      </c>
    </row>
    <row r="272" spans="1:2" hidden="1" x14ac:dyDescent="0.25">
      <c r="A272" s="3">
        <v>38214</v>
      </c>
      <c r="B272" t="s">
        <v>455</v>
      </c>
    </row>
    <row r="273" spans="1:2" hidden="1" x14ac:dyDescent="0.25">
      <c r="A273" s="3">
        <v>38292</v>
      </c>
      <c r="B273" t="s">
        <v>456</v>
      </c>
    </row>
    <row r="274" spans="1:2" hidden="1" x14ac:dyDescent="0.25">
      <c r="A274" s="3">
        <v>38302</v>
      </c>
      <c r="B274" t="s">
        <v>457</v>
      </c>
    </row>
    <row r="275" spans="1:2" hidden="1" x14ac:dyDescent="0.25">
      <c r="A275" s="3">
        <v>38346</v>
      </c>
      <c r="B275" t="s">
        <v>458</v>
      </c>
    </row>
    <row r="276" spans="1:2" hidden="1" x14ac:dyDescent="0.25">
      <c r="A276" s="3">
        <v>37622</v>
      </c>
      <c r="B276" t="s">
        <v>448</v>
      </c>
    </row>
    <row r="277" spans="1:2" hidden="1" x14ac:dyDescent="0.25">
      <c r="A277" s="3">
        <v>37732</v>
      </c>
      <c r="B277" t="s">
        <v>449</v>
      </c>
    </row>
    <row r="278" spans="1:2" hidden="1" x14ac:dyDescent="0.25">
      <c r="A278" s="3">
        <v>37742</v>
      </c>
      <c r="B278" t="s">
        <v>450</v>
      </c>
    </row>
    <row r="279" spans="1:2" hidden="1" x14ac:dyDescent="0.25">
      <c r="A279" s="3">
        <v>37749</v>
      </c>
      <c r="B279" t="s">
        <v>451</v>
      </c>
    </row>
    <row r="280" spans="1:2" hidden="1" x14ac:dyDescent="0.25">
      <c r="A280" s="3">
        <v>37770</v>
      </c>
      <c r="B280" t="s">
        <v>452</v>
      </c>
    </row>
    <row r="281" spans="1:2" hidden="1" x14ac:dyDescent="0.25">
      <c r="A281" s="3">
        <v>37781</v>
      </c>
      <c r="B281" t="s">
        <v>453</v>
      </c>
    </row>
    <row r="282" spans="1:2" hidden="1" x14ac:dyDescent="0.25">
      <c r="A282" s="3">
        <v>37816</v>
      </c>
      <c r="B282" t="s">
        <v>454</v>
      </c>
    </row>
    <row r="283" spans="1:2" hidden="1" x14ac:dyDescent="0.25">
      <c r="A283" s="3">
        <v>37848</v>
      </c>
      <c r="B283" t="s">
        <v>455</v>
      </c>
    </row>
    <row r="284" spans="1:2" hidden="1" x14ac:dyDescent="0.25">
      <c r="A284" s="3">
        <v>37926</v>
      </c>
      <c r="B284" t="s">
        <v>456</v>
      </c>
    </row>
    <row r="285" spans="1:2" hidden="1" x14ac:dyDescent="0.25">
      <c r="A285" s="3">
        <v>37936</v>
      </c>
      <c r="B285" t="s">
        <v>457</v>
      </c>
    </row>
    <row r="286" spans="1:2" hidden="1" x14ac:dyDescent="0.25">
      <c r="A286" s="3">
        <v>37980</v>
      </c>
      <c r="B286" t="s">
        <v>458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FCB576-F09C-4564-814D-9DF81DA0F155}">
  <dimension ref="A3:N68"/>
  <sheetViews>
    <sheetView workbookViewId="0">
      <selection activeCell="D47" sqref="D47"/>
    </sheetView>
  </sheetViews>
  <sheetFormatPr baseColWidth="10" defaultRowHeight="15" x14ac:dyDescent="0.25"/>
  <cols>
    <col min="1" max="1" width="15.140625" bestFit="1" customWidth="1"/>
    <col min="3" max="3" width="13.5703125" bestFit="1" customWidth="1"/>
    <col min="4" max="4" width="25.140625" bestFit="1" customWidth="1"/>
    <col min="5" max="5" width="3" customWidth="1"/>
    <col min="6" max="6" width="19.140625" bestFit="1" customWidth="1"/>
    <col min="7" max="7" width="3" customWidth="1"/>
    <col min="8" max="8" width="18.28515625" bestFit="1" customWidth="1"/>
    <col min="9" max="9" width="3" customWidth="1"/>
    <col min="10" max="10" width="14" customWidth="1"/>
    <col min="11" max="11" width="3" customWidth="1"/>
    <col min="12" max="12" width="19" bestFit="1" customWidth="1"/>
    <col min="13" max="13" width="3" customWidth="1"/>
    <col min="14" max="14" width="15.5703125" customWidth="1"/>
  </cols>
  <sheetData>
    <row r="3" spans="1:14" x14ac:dyDescent="0.25">
      <c r="A3" t="s">
        <v>77</v>
      </c>
      <c r="D3" t="s">
        <v>78</v>
      </c>
      <c r="F3" t="s">
        <v>80</v>
      </c>
      <c r="H3" t="s">
        <v>79</v>
      </c>
      <c r="J3" t="s">
        <v>81</v>
      </c>
      <c r="L3" t="s">
        <v>82</v>
      </c>
      <c r="N3" t="s">
        <v>83</v>
      </c>
    </row>
    <row r="4" spans="1:14" x14ac:dyDescent="0.25">
      <c r="A4" t="s">
        <v>78</v>
      </c>
      <c r="D4" t="s">
        <v>0</v>
      </c>
      <c r="F4" t="s">
        <v>59</v>
      </c>
      <c r="H4" t="s">
        <v>64</v>
      </c>
      <c r="J4" t="s">
        <v>67</v>
      </c>
      <c r="L4" t="s">
        <v>68</v>
      </c>
      <c r="N4" t="s">
        <v>69</v>
      </c>
    </row>
    <row r="5" spans="1:14" x14ac:dyDescent="0.25">
      <c r="A5" t="s">
        <v>80</v>
      </c>
      <c r="D5" t="s">
        <v>1</v>
      </c>
      <c r="F5" t="s">
        <v>60</v>
      </c>
      <c r="H5" t="s">
        <v>65</v>
      </c>
    </row>
    <row r="6" spans="1:14" x14ac:dyDescent="0.25">
      <c r="A6" t="s">
        <v>79</v>
      </c>
      <c r="D6" t="s">
        <v>2</v>
      </c>
      <c r="F6" t="s">
        <v>61</v>
      </c>
      <c r="H6" t="s">
        <v>66</v>
      </c>
    </row>
    <row r="7" spans="1:14" x14ac:dyDescent="0.25">
      <c r="A7" t="s">
        <v>81</v>
      </c>
      <c r="D7" t="s">
        <v>3</v>
      </c>
      <c r="F7" t="s">
        <v>62</v>
      </c>
    </row>
    <row r="8" spans="1:14" x14ac:dyDescent="0.25">
      <c r="A8" t="s">
        <v>82</v>
      </c>
      <c r="D8" t="s">
        <v>4</v>
      </c>
      <c r="F8" t="s">
        <v>63</v>
      </c>
    </row>
    <row r="9" spans="1:14" x14ac:dyDescent="0.25">
      <c r="A9" t="s">
        <v>83</v>
      </c>
      <c r="D9" t="s">
        <v>5</v>
      </c>
    </row>
    <row r="10" spans="1:14" x14ac:dyDescent="0.25">
      <c r="D10" t="s">
        <v>6</v>
      </c>
    </row>
    <row r="11" spans="1:14" x14ac:dyDescent="0.25">
      <c r="D11" t="s">
        <v>7</v>
      </c>
    </row>
    <row r="12" spans="1:14" x14ac:dyDescent="0.25">
      <c r="D12" t="s">
        <v>8</v>
      </c>
    </row>
    <row r="13" spans="1:14" x14ac:dyDescent="0.25">
      <c r="D13" t="s">
        <v>9</v>
      </c>
    </row>
    <row r="14" spans="1:14" x14ac:dyDescent="0.25">
      <c r="D14" t="s">
        <v>10</v>
      </c>
    </row>
    <row r="15" spans="1:14" x14ac:dyDescent="0.25">
      <c r="D15" t="s">
        <v>11</v>
      </c>
    </row>
    <row r="16" spans="1:14" x14ac:dyDescent="0.25">
      <c r="D16" t="s">
        <v>12</v>
      </c>
    </row>
    <row r="17" spans="4:4" x14ac:dyDescent="0.25">
      <c r="D17" t="s">
        <v>13</v>
      </c>
    </row>
    <row r="18" spans="4:4" x14ac:dyDescent="0.25">
      <c r="D18" t="s">
        <v>14</v>
      </c>
    </row>
    <row r="19" spans="4:4" x14ac:dyDescent="0.25">
      <c r="D19" t="s">
        <v>15</v>
      </c>
    </row>
    <row r="20" spans="4:4" x14ac:dyDescent="0.25">
      <c r="D20" t="s">
        <v>16</v>
      </c>
    </row>
    <row r="21" spans="4:4" x14ac:dyDescent="0.25">
      <c r="D21" t="s">
        <v>17</v>
      </c>
    </row>
    <row r="22" spans="4:4" x14ac:dyDescent="0.25">
      <c r="D22" t="s">
        <v>18</v>
      </c>
    </row>
    <row r="23" spans="4:4" x14ac:dyDescent="0.25">
      <c r="D23" t="s">
        <v>19</v>
      </c>
    </row>
    <row r="24" spans="4:4" x14ac:dyDescent="0.25">
      <c r="D24" t="s">
        <v>20</v>
      </c>
    </row>
    <row r="25" spans="4:4" x14ac:dyDescent="0.25">
      <c r="D25" t="s">
        <v>21</v>
      </c>
    </row>
    <row r="26" spans="4:4" x14ac:dyDescent="0.25">
      <c r="D26" t="s">
        <v>22</v>
      </c>
    </row>
    <row r="27" spans="4:4" x14ac:dyDescent="0.25">
      <c r="D27" t="s">
        <v>23</v>
      </c>
    </row>
    <row r="28" spans="4:4" x14ac:dyDescent="0.25">
      <c r="D28" t="s">
        <v>24</v>
      </c>
    </row>
    <row r="29" spans="4:4" x14ac:dyDescent="0.25">
      <c r="D29" t="s">
        <v>25</v>
      </c>
    </row>
    <row r="30" spans="4:4" x14ac:dyDescent="0.25">
      <c r="D30" t="s">
        <v>26</v>
      </c>
    </row>
    <row r="31" spans="4:4" x14ac:dyDescent="0.25">
      <c r="D31" t="s">
        <v>27</v>
      </c>
    </row>
    <row r="32" spans="4:4" x14ac:dyDescent="0.25">
      <c r="D32" t="s">
        <v>28</v>
      </c>
    </row>
    <row r="33" spans="4:4" x14ac:dyDescent="0.25">
      <c r="D33" t="s">
        <v>29</v>
      </c>
    </row>
    <row r="34" spans="4:4" x14ac:dyDescent="0.25">
      <c r="D34" t="s">
        <v>30</v>
      </c>
    </row>
    <row r="35" spans="4:4" x14ac:dyDescent="0.25">
      <c r="D35" t="s">
        <v>31</v>
      </c>
    </row>
    <row r="36" spans="4:4" x14ac:dyDescent="0.25">
      <c r="D36" t="s">
        <v>32</v>
      </c>
    </row>
    <row r="37" spans="4:4" x14ac:dyDescent="0.25">
      <c r="D37" t="s">
        <v>33</v>
      </c>
    </row>
    <row r="38" spans="4:4" x14ac:dyDescent="0.25">
      <c r="D38" t="s">
        <v>34</v>
      </c>
    </row>
    <row r="39" spans="4:4" x14ac:dyDescent="0.25">
      <c r="D39" t="s">
        <v>35</v>
      </c>
    </row>
    <row r="40" spans="4:4" x14ac:dyDescent="0.25">
      <c r="D40" t="s">
        <v>36</v>
      </c>
    </row>
    <row r="41" spans="4:4" x14ac:dyDescent="0.25">
      <c r="D41" t="s">
        <v>37</v>
      </c>
    </row>
    <row r="42" spans="4:4" x14ac:dyDescent="0.25">
      <c r="D42" t="s">
        <v>38</v>
      </c>
    </row>
    <row r="43" spans="4:4" x14ac:dyDescent="0.25">
      <c r="D43" t="s">
        <v>39</v>
      </c>
    </row>
    <row r="44" spans="4:4" x14ac:dyDescent="0.25">
      <c r="D44" t="s">
        <v>40</v>
      </c>
    </row>
    <row r="45" spans="4:4" x14ac:dyDescent="0.25">
      <c r="D45" t="s">
        <v>41</v>
      </c>
    </row>
    <row r="46" spans="4:4" x14ac:dyDescent="0.25">
      <c r="D46" t="s">
        <v>42</v>
      </c>
    </row>
    <row r="47" spans="4:4" x14ac:dyDescent="0.25">
      <c r="D47" t="s">
        <v>43</v>
      </c>
    </row>
    <row r="48" spans="4:4" x14ac:dyDescent="0.25">
      <c r="D48" t="s">
        <v>44</v>
      </c>
    </row>
    <row r="49" spans="4:4" x14ac:dyDescent="0.25">
      <c r="D49" t="s">
        <v>45</v>
      </c>
    </row>
    <row r="50" spans="4:4" x14ac:dyDescent="0.25">
      <c r="D50" t="s">
        <v>46</v>
      </c>
    </row>
    <row r="51" spans="4:4" x14ac:dyDescent="0.25">
      <c r="D51" t="s">
        <v>47</v>
      </c>
    </row>
    <row r="52" spans="4:4" x14ac:dyDescent="0.25">
      <c r="D52" t="s">
        <v>48</v>
      </c>
    </row>
    <row r="53" spans="4:4" x14ac:dyDescent="0.25">
      <c r="D53" t="s">
        <v>49</v>
      </c>
    </row>
    <row r="54" spans="4:4" x14ac:dyDescent="0.25">
      <c r="D54" t="s">
        <v>50</v>
      </c>
    </row>
    <row r="55" spans="4:4" x14ac:dyDescent="0.25">
      <c r="D55" t="s">
        <v>51</v>
      </c>
    </row>
    <row r="56" spans="4:4" x14ac:dyDescent="0.25">
      <c r="D56" t="s">
        <v>52</v>
      </c>
    </row>
    <row r="57" spans="4:4" x14ac:dyDescent="0.25">
      <c r="D57" t="s">
        <v>53</v>
      </c>
    </row>
    <row r="58" spans="4:4" x14ac:dyDescent="0.25">
      <c r="D58" t="s">
        <v>54</v>
      </c>
    </row>
    <row r="59" spans="4:4" x14ac:dyDescent="0.25">
      <c r="D59" t="s">
        <v>55</v>
      </c>
    </row>
    <row r="60" spans="4:4" x14ac:dyDescent="0.25">
      <c r="D60" t="s">
        <v>56</v>
      </c>
    </row>
    <row r="61" spans="4:4" x14ac:dyDescent="0.25">
      <c r="D61" t="s">
        <v>57</v>
      </c>
    </row>
    <row r="62" spans="4:4" x14ac:dyDescent="0.25">
      <c r="D62" t="s">
        <v>58</v>
      </c>
    </row>
    <row r="63" spans="4:4" x14ac:dyDescent="0.25">
      <c r="D63" t="s">
        <v>70</v>
      </c>
    </row>
    <row r="64" spans="4:4" x14ac:dyDescent="0.25">
      <c r="D64" t="s">
        <v>71</v>
      </c>
    </row>
    <row r="65" spans="4:4" x14ac:dyDescent="0.25">
      <c r="D65" t="s">
        <v>72</v>
      </c>
    </row>
    <row r="66" spans="4:4" x14ac:dyDescent="0.25">
      <c r="D66" t="s">
        <v>73</v>
      </c>
    </row>
    <row r="67" spans="4:4" x14ac:dyDescent="0.25">
      <c r="D67" t="s">
        <v>74</v>
      </c>
    </row>
    <row r="68" spans="4:4" x14ac:dyDescent="0.25">
      <c r="D68" t="s">
        <v>75</v>
      </c>
    </row>
  </sheetData>
  <pageMargins left="0.7" right="0.7" top="0.75" bottom="0.75" header="0.3" footer="0.3"/>
  <legacyDrawing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560126-B775-4098-9709-E5D9FC8C7E9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Calendrier</vt:lpstr>
      <vt:lpstr>tdb1</vt:lpstr>
      <vt:lpstr>Jours fériés Fra</vt:lpstr>
      <vt:lpstr>BDD</vt:lpstr>
      <vt:lpstr>ANNEE</vt:lpstr>
      <vt:lpstr>Département</vt:lpstr>
      <vt:lpstr>DEVELLOPEUR</vt:lpstr>
      <vt:lpstr>GLPI</vt:lpstr>
      <vt:lpstr>MARKETING</vt:lpstr>
      <vt:lpstr>PF</vt:lpstr>
      <vt:lpstr>PROSPECTION</vt:lpstr>
      <vt:lpstr>VATECH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 SELLAM</dc:creator>
  <cp:lastModifiedBy>Sabri SELLAM</cp:lastModifiedBy>
  <dcterms:created xsi:type="dcterms:W3CDTF">2023-11-17T11:26:45Z</dcterms:created>
  <dcterms:modified xsi:type="dcterms:W3CDTF">2023-11-29T12:41:23Z</dcterms:modified>
</cp:coreProperties>
</file>