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UIL\Desktop\"/>
    </mc:Choice>
  </mc:AlternateContent>
  <xr:revisionPtr revIDLastSave="0" documentId="13_ncr:1_{8DE04F04-1F2F-4C25-AACD-DC8A997892FC}" xr6:coauthVersionLast="47" xr6:coauthVersionMax="47" xr10:uidLastSave="{00000000-0000-0000-0000-000000000000}"/>
  <bookViews>
    <workbookView xWindow="-108" yWindow="-108" windowWidth="23256" windowHeight="12576" xr2:uid="{14E5727A-3C46-4D42-B47B-43E1CC79B150}"/>
  </bookViews>
  <sheets>
    <sheet name="BDD" sheetId="2" r:id="rId1"/>
    <sheet name="Planning" sheetId="5" r:id="rId2"/>
    <sheet name="Leadtime" sheetId="6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3" i="2" l="1"/>
  <c r="S4" i="2"/>
  <c r="S5" i="2"/>
  <c r="S2" i="2"/>
  <c r="P3" i="2"/>
  <c r="P4" i="2"/>
  <c r="P5" i="2"/>
  <c r="P2" i="2"/>
  <c r="M3" i="2"/>
  <c r="M4" i="2"/>
  <c r="M5" i="2"/>
  <c r="M2" i="2"/>
  <c r="J3" i="2"/>
  <c r="J4" i="2"/>
  <c r="J5" i="2"/>
  <c r="J2" i="2"/>
  <c r="G3" i="2"/>
  <c r="G4" i="2"/>
  <c r="G5" i="2"/>
  <c r="G2" i="2"/>
  <c r="AX5" i="2" l="1"/>
  <c r="AR5" i="2"/>
  <c r="AL5" i="2"/>
  <c r="AF5" i="2"/>
  <c r="Z5" i="2"/>
  <c r="T5" i="2"/>
  <c r="N5" i="2"/>
  <c r="H5" i="2"/>
  <c r="V5" i="2"/>
  <c r="Y5" i="2" s="1"/>
  <c r="AB5" i="2" s="1"/>
  <c r="AE5" i="2" s="1"/>
  <c r="AH5" i="2" s="1"/>
  <c r="AK5" i="2" s="1"/>
  <c r="AN5" i="2" s="1"/>
  <c r="AQ5" i="2" s="1"/>
  <c r="AT5" i="2" s="1"/>
  <c r="AW5" i="2" s="1"/>
  <c r="AX4" i="2"/>
  <c r="AR4" i="2"/>
  <c r="AL4" i="2"/>
  <c r="AF4" i="2"/>
  <c r="Z4" i="2"/>
  <c r="T4" i="2"/>
  <c r="N4" i="2"/>
  <c r="H4" i="2"/>
  <c r="V4" i="2"/>
  <c r="Y4" i="2" s="1"/>
  <c r="AB4" i="2" s="1"/>
  <c r="AE4" i="2" s="1"/>
  <c r="AH4" i="2" s="1"/>
  <c r="AK4" i="2" s="1"/>
  <c r="AN4" i="2" s="1"/>
  <c r="AQ4" i="2" s="1"/>
  <c r="AT4" i="2" s="1"/>
  <c r="AW4" i="2" s="1"/>
  <c r="AX3" i="2"/>
  <c r="AR3" i="2"/>
  <c r="AL3" i="2"/>
  <c r="AF3" i="2"/>
  <c r="Z3" i="2"/>
  <c r="T3" i="2"/>
  <c r="N3" i="2"/>
  <c r="H3" i="2"/>
  <c r="V3" i="2"/>
  <c r="Y3" i="2" s="1"/>
  <c r="AB3" i="2" s="1"/>
  <c r="AE3" i="2" s="1"/>
  <c r="AH3" i="2" s="1"/>
  <c r="AK3" i="2" s="1"/>
  <c r="AN3" i="2" s="1"/>
  <c r="AQ3" i="2" s="1"/>
  <c r="AT3" i="2" s="1"/>
  <c r="AW3" i="2" s="1"/>
  <c r="AX2" i="2"/>
  <c r="AR2" i="2"/>
  <c r="AL2" i="2"/>
  <c r="AF2" i="2"/>
  <c r="Z2" i="2"/>
  <c r="T2" i="2"/>
  <c r="N2" i="2"/>
  <c r="H2" i="2"/>
  <c r="V2" i="2"/>
  <c r="Y2" i="2" s="1"/>
  <c r="AB2" i="2" s="1"/>
  <c r="AE2" i="2" s="1"/>
  <c r="AH2" i="2" s="1"/>
  <c r="AK2" i="2" s="1"/>
  <c r="AN2" i="2" s="1"/>
  <c r="AQ2" i="2" s="1"/>
  <c r="AT2" i="2" s="1"/>
  <c r="AW2" i="2" s="1"/>
</calcChain>
</file>

<file path=xl/sharedStrings.xml><?xml version="1.0" encoding="utf-8"?>
<sst xmlns="http://schemas.openxmlformats.org/spreadsheetml/2006/main" count="73" uniqueCount="73">
  <si>
    <t>ME</t>
  </si>
  <si>
    <t>Date elec début réelle</t>
  </si>
  <si>
    <t>Fin elec réelle</t>
  </si>
  <si>
    <t>RETARD ELEC</t>
  </si>
  <si>
    <t>Leadtime ELEC</t>
  </si>
  <si>
    <t>Leadtime ADAPT</t>
  </si>
  <si>
    <t>RETARD ADAPT</t>
  </si>
  <si>
    <t>Fin ADAPT réelle</t>
  </si>
  <si>
    <t>Date ADAPT début réelle</t>
  </si>
  <si>
    <t>Date MONTAGE début réelle</t>
  </si>
  <si>
    <t>Leadtime MONTAGE</t>
  </si>
  <si>
    <t>RETARD MONTAGE</t>
  </si>
  <si>
    <t>Fin MONTAGE réelle</t>
  </si>
  <si>
    <t>BUFFER ADAPT</t>
  </si>
  <si>
    <t>BUFFER MONTAGE</t>
  </si>
  <si>
    <t>Client</t>
  </si>
  <si>
    <t>Type</t>
  </si>
  <si>
    <t>type</t>
  </si>
  <si>
    <t>Elec chassis</t>
  </si>
  <si>
    <t>Adaptation</t>
  </si>
  <si>
    <t>Montage</t>
  </si>
  <si>
    <t>Peinture</t>
  </si>
  <si>
    <t>Finition</t>
  </si>
  <si>
    <t>Programmation</t>
  </si>
  <si>
    <t>VSL</t>
  </si>
  <si>
    <t>Evolupac</t>
  </si>
  <si>
    <t>Evolupac XL</t>
  </si>
  <si>
    <t>Grue</t>
  </si>
  <si>
    <t>LC</t>
  </si>
  <si>
    <t>BUFFER PEINTURE</t>
  </si>
  <si>
    <t>Date PEINTURE début réelle</t>
  </si>
  <si>
    <t>Leadtime PEINTURE</t>
  </si>
  <si>
    <t>RETARD PEINTURE</t>
  </si>
  <si>
    <t>Fin PEINTURE réelle</t>
  </si>
  <si>
    <t>BUFFER FINITION</t>
  </si>
  <si>
    <t>Date FINITION début réelle</t>
  </si>
  <si>
    <t>Leadtime FINITION</t>
  </si>
  <si>
    <t>RETARD FINITION</t>
  </si>
  <si>
    <t>Fin FINITION réelle</t>
  </si>
  <si>
    <t>BUFFER VSL</t>
  </si>
  <si>
    <t>Date VSL début réelle</t>
  </si>
  <si>
    <t>Leadtime VSL</t>
  </si>
  <si>
    <t>RETARD VSL</t>
  </si>
  <si>
    <t>Fin VSL réelle</t>
  </si>
  <si>
    <t>BUFFER PROG</t>
  </si>
  <si>
    <t>Date PROG début réelle</t>
  </si>
  <si>
    <t>Leadtime PROG</t>
  </si>
  <si>
    <t>RETARD PROG</t>
  </si>
  <si>
    <t>Fin PROG réelle</t>
  </si>
  <si>
    <t>BUFFER QUALITE</t>
  </si>
  <si>
    <t>Date QUALITE début réelle</t>
  </si>
  <si>
    <t>Leadtime QUALITE</t>
  </si>
  <si>
    <t>RETARD QUALITE</t>
  </si>
  <si>
    <t>Fin QUALITE réelle</t>
  </si>
  <si>
    <t>Total Elec</t>
  </si>
  <si>
    <t>Total ADAPT</t>
  </si>
  <si>
    <t>Total MONTAGE</t>
  </si>
  <si>
    <t>Total PEINTURE</t>
  </si>
  <si>
    <t>Total FINITION</t>
  </si>
  <si>
    <t>Total VSL</t>
  </si>
  <si>
    <t>Total PROG</t>
  </si>
  <si>
    <t>Total QUALITE</t>
  </si>
  <si>
    <t>NOTION ALERTE QUAND X POSTES UTILISES</t>
  </si>
  <si>
    <t>GRAISSAGE</t>
  </si>
  <si>
    <t>FEU VERT</t>
  </si>
  <si>
    <t>SOCOTEC</t>
  </si>
  <si>
    <t>SEMAT</t>
  </si>
  <si>
    <t>INTERVENTION EXTERIEURE</t>
  </si>
  <si>
    <t>COMMENTAIRE RETARD</t>
  </si>
  <si>
    <t>ME22-122</t>
  </si>
  <si>
    <t>ME22-059</t>
  </si>
  <si>
    <t>ME22-136</t>
  </si>
  <si>
    <t>ME22-062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</si>
</sst>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left"/>
    </xf>
    <xf numFmtId="16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0" fillId="0" borderId="0" xfId="0" applyAlignment="1">
      <alignment horizontal="left" textRotation="90"/>
    </xf>
    <xf numFmtId="0" fontId="0" fillId="0" borderId="1" xfId="0" applyBorder="1" applyAlignment="1">
      <alignment horizontal="left" textRotation="90"/>
    </xf>
    <xf numFmtId="1" fontId="0" fillId="0" borderId="1" xfId="0" applyNumberFormat="1" applyBorder="1" applyAlignment="1">
      <alignment horizontal="left" textRotation="90"/>
    </xf>
    <xf numFmtId="0" fontId="0" fillId="2" borderId="0" xfId="0" applyFill="1" applyAlignment="1">
      <alignment horizontal="left"/>
    </xf>
  </cellXfs>
  <cellStyles count="1">
    <cellStyle name="Normal" xfId="0" builtinId="0"/>
  </cellStyles>
  <dxfs count="53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21" formatCode="dd\-mmm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21" formatCode="dd\-mmm"/>
      <alignment horizontal="left" vertical="bottom" textRotation="0" wrapText="0" indent="0" justifyLastLine="0" shrinkToFit="0" readingOrder="0"/>
    </dxf>
    <dxf>
      <numFmt numFmtId="1" formatCode="0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21" formatCode="dd\-mmm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21" formatCode="dd\-mmm"/>
      <alignment horizontal="left" vertical="bottom" textRotation="0" wrapText="0" indent="0" justifyLastLine="0" shrinkToFit="0" readingOrder="0"/>
    </dxf>
    <dxf>
      <numFmt numFmtId="1" formatCode="0"/>
      <alignment horizontal="left" vertical="bottom" textRotation="0" wrapText="0" indent="0" justifyLastLine="0" shrinkToFit="0" readingOrder="0"/>
    </dxf>
    <dxf>
      <numFmt numFmtId="1" formatCode="0"/>
      <alignment horizontal="left" vertical="bottom" textRotation="0" wrapText="0" indent="0" justifyLastLine="0" shrinkToFit="0" readingOrder="0"/>
    </dxf>
    <dxf>
      <numFmt numFmtId="21" formatCode="dd\-mmm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21" formatCode="dd\-mmm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left" vertical="bottom" textRotation="9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Avancement Jour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3121080721011876E-2"/>
          <c:y val="0.15850427350427351"/>
          <c:w val="0.83747615564447886"/>
          <c:h val="0.51586210377548958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BDD!$D$1</c:f>
              <c:strCache>
                <c:ptCount val="1"/>
                <c:pt idx="0">
                  <c:v>Date elec début réelle</c:v>
                </c:pt>
              </c:strCache>
            </c:strRef>
          </c:tx>
          <c:spPr>
            <a:solidFill>
              <a:schemeClr val="bg1"/>
            </a:solidFill>
            <a:ln>
              <a:noFill/>
            </a:ln>
            <a:effectLst/>
          </c:spPr>
          <c:invertIfNegative val="0"/>
          <c:cat>
            <c:strRef>
              <c:f>BDD!$A$2:$A$5</c:f>
              <c:strCache>
                <c:ptCount val="4"/>
                <c:pt idx="0">
                  <c:v>ME22-059</c:v>
                </c:pt>
                <c:pt idx="1">
                  <c:v>ME22-122</c:v>
                </c:pt>
                <c:pt idx="2">
                  <c:v>ME22-136</c:v>
                </c:pt>
                <c:pt idx="3">
                  <c:v>ME22-062</c:v>
                </c:pt>
              </c:strCache>
            </c:strRef>
          </c:cat>
          <c:val>
            <c:numRef>
              <c:f>BDD!$D$2:$D$5</c:f>
              <c:numCache>
                <c:formatCode>d\-mmm</c:formatCode>
                <c:ptCount val="4"/>
                <c:pt idx="0">
                  <c:v>45253</c:v>
                </c:pt>
                <c:pt idx="1">
                  <c:v>45257</c:v>
                </c:pt>
                <c:pt idx="2">
                  <c:v>45253</c:v>
                </c:pt>
                <c:pt idx="3">
                  <c:v>45253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3E1-40F3-B086-F86E94B54D8A}"/>
            </c:ext>
          </c:extLst>
        </c:ser>
        <c:ser>
          <c:idx val="10"/>
          <c:order val="1"/>
          <c:tx>
            <c:strRef>
              <c:f>BDD!$E$1</c:f>
              <c:strCache>
                <c:ptCount val="1"/>
                <c:pt idx="0">
                  <c:v>Leadtime ELEC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BDD!$E$2:$E$5</c:f>
              <c:numCache>
                <c:formatCode>General</c:formatCode>
                <c:ptCount val="4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3E1-40F3-B086-F86E94B54D8A}"/>
            </c:ext>
          </c:extLst>
        </c:ser>
        <c:ser>
          <c:idx val="2"/>
          <c:order val="2"/>
          <c:tx>
            <c:strRef>
              <c:f>BDD!$F$1</c:f>
              <c:strCache>
                <c:ptCount val="1"/>
                <c:pt idx="0">
                  <c:v>RETARD ELEC</c:v>
                </c:pt>
              </c:strCache>
            </c:strRef>
          </c:tx>
          <c:spPr>
            <a:pattFill prst="pct90">
              <a:fgClr>
                <a:schemeClr val="accent1">
                  <a:lumMod val="75000"/>
                </a:schemeClr>
              </a:fgClr>
              <a:bgClr>
                <a:schemeClr val="bg1"/>
              </a:bgClr>
            </a:patt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pattFill prst="pct90">
                <a:fgClr>
                  <a:schemeClr val="accent1">
                    <a:lumMod val="75000"/>
                  </a:schemeClr>
                </a:fgClr>
                <a:bgClr>
                  <a:schemeClr val="bg1"/>
                </a:bgClr>
              </a:patt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63E1-40F3-B086-F86E94B54D8A}"/>
              </c:ext>
            </c:extLst>
          </c:dPt>
          <c:val>
            <c:numRef>
              <c:f>BDD!$F$2:$F$5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4-63E1-40F3-B086-F86E94B54D8A}"/>
            </c:ext>
          </c:extLst>
        </c:ser>
        <c:ser>
          <c:idx val="3"/>
          <c:order val="3"/>
          <c:tx>
            <c:strRef>
              <c:f>BDD!$I$1</c:f>
              <c:strCache>
                <c:ptCount val="1"/>
                <c:pt idx="0">
                  <c:v>BUFFER ADAPT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val>
            <c:numRef>
              <c:f>BDD!$I$2:$I$5</c:f>
              <c:numCache>
                <c:formatCode>0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5-63E1-40F3-B086-F86E94B54D8A}"/>
            </c:ext>
          </c:extLst>
        </c:ser>
        <c:ser>
          <c:idx val="1"/>
          <c:order val="4"/>
          <c:tx>
            <c:strRef>
              <c:f>BDD!$K$1</c:f>
              <c:strCache>
                <c:ptCount val="1"/>
                <c:pt idx="0">
                  <c:v>Leadtime ADAPT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BDD!$K$2:$K$5</c:f>
              <c:numCache>
                <c:formatCode>General</c:formatCode>
                <c:ptCount val="4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63E1-40F3-B086-F86E94B54D8A}"/>
            </c:ext>
          </c:extLst>
        </c:ser>
        <c:ser>
          <c:idx val="7"/>
          <c:order val="5"/>
          <c:tx>
            <c:strRef>
              <c:f>BDD!$L$1</c:f>
              <c:strCache>
                <c:ptCount val="1"/>
                <c:pt idx="0">
                  <c:v>RETARD ADAPT</c:v>
                </c:pt>
              </c:strCache>
            </c:strRef>
          </c:tx>
          <c:spPr>
            <a:pattFill prst="pct90">
              <a:fgClr>
                <a:schemeClr val="accent2"/>
              </a:fgClr>
              <a:bgClr>
                <a:schemeClr val="bg1"/>
              </a:bgClr>
            </a:patt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pattFill prst="pct90">
                <a:fgClr>
                  <a:schemeClr val="accent2"/>
                </a:fgClr>
                <a:bgClr>
                  <a:schemeClr val="bg1"/>
                </a:bgClr>
              </a:patt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8-63E1-40F3-B086-F86E94B54D8A}"/>
              </c:ext>
            </c:extLst>
          </c:dPt>
          <c:val>
            <c:numRef>
              <c:f>BDD!$L$2:$L$5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9-63E1-40F3-B086-F86E94B54D8A}"/>
            </c:ext>
          </c:extLst>
        </c:ser>
        <c:ser>
          <c:idx val="5"/>
          <c:order val="6"/>
          <c:tx>
            <c:strRef>
              <c:f>BDD!$O$1</c:f>
              <c:strCache>
                <c:ptCount val="1"/>
                <c:pt idx="0">
                  <c:v>BUFFER MONTAGE</c:v>
                </c:pt>
              </c:strCache>
            </c:strRef>
          </c:tx>
          <c:spPr>
            <a:solidFill>
              <a:schemeClr val="bg1"/>
            </a:solidFill>
            <a:ln>
              <a:noFill/>
            </a:ln>
            <a:effectLst/>
          </c:spPr>
          <c:invertIfNegative val="0"/>
          <c:val>
            <c:numRef>
              <c:f>BDD!$O$2:$O$5</c:f>
              <c:numCache>
                <c:formatCode>0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A-63E1-40F3-B086-F86E94B54D8A}"/>
            </c:ext>
          </c:extLst>
        </c:ser>
        <c:ser>
          <c:idx val="4"/>
          <c:order val="7"/>
          <c:tx>
            <c:strRef>
              <c:f>BDD!$Q$1</c:f>
              <c:strCache>
                <c:ptCount val="1"/>
                <c:pt idx="0">
                  <c:v>Leadtime MONTAGE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BDD!$Q$2:$Q$5</c:f>
              <c:numCache>
                <c:formatCode>General</c:formatCode>
                <c:ptCount val="4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63E1-40F3-B086-F86E94B54D8A}"/>
            </c:ext>
          </c:extLst>
        </c:ser>
        <c:ser>
          <c:idx val="8"/>
          <c:order val="8"/>
          <c:tx>
            <c:strRef>
              <c:f>BDD!$R$1</c:f>
              <c:strCache>
                <c:ptCount val="1"/>
                <c:pt idx="0">
                  <c:v>RETARD MONTAGE</c:v>
                </c:pt>
              </c:strCache>
            </c:strRef>
          </c:tx>
          <c:spPr>
            <a:pattFill prst="pct80">
              <a:fgClr>
                <a:schemeClr val="accent5"/>
              </a:fgClr>
              <a:bgClr>
                <a:schemeClr val="bg1"/>
              </a:bgClr>
            </a:pattFill>
            <a:ln>
              <a:noFill/>
            </a:ln>
            <a:effectLst/>
          </c:spPr>
          <c:invertIfNegative val="0"/>
          <c:val>
            <c:numRef>
              <c:f>BDD!$R$2:$R$5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C-63E1-40F3-B086-F86E94B54D8A}"/>
            </c:ext>
          </c:extLst>
        </c:ser>
        <c:ser>
          <c:idx val="6"/>
          <c:order val="9"/>
          <c:tx>
            <c:strRef>
              <c:f>BDD!$U$1</c:f>
              <c:strCache>
                <c:ptCount val="1"/>
                <c:pt idx="0">
                  <c:v>BUFFER PEINTURE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BDD!$U$2:$U$5</c:f>
              <c:numCache>
                <c:formatCode>0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4-066E-44DD-85E6-3DAD5E9E6D2E}"/>
            </c:ext>
          </c:extLst>
        </c:ser>
        <c:ser>
          <c:idx val="9"/>
          <c:order val="10"/>
          <c:tx>
            <c:strRef>
              <c:f>BDD!$W$1</c:f>
              <c:strCache>
                <c:ptCount val="1"/>
                <c:pt idx="0">
                  <c:v>Leadtime PEINTURE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BDD!$W$2:$W$5</c:f>
              <c:numCache>
                <c:formatCode>General</c:formatCode>
                <c:ptCount val="4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66E-44DD-85E6-3DAD5E9E6D2E}"/>
            </c:ext>
          </c:extLst>
        </c:ser>
        <c:ser>
          <c:idx val="11"/>
          <c:order val="11"/>
          <c:tx>
            <c:strRef>
              <c:f>BDD!$X$1</c:f>
              <c:strCache>
                <c:ptCount val="1"/>
                <c:pt idx="0">
                  <c:v>RETARD PEINTURE</c:v>
                </c:pt>
              </c:strCache>
            </c:strRef>
          </c:tx>
          <c:spPr>
            <a:pattFill prst="pct80">
              <a:fgClr>
                <a:schemeClr val="accent6"/>
              </a:fgClr>
              <a:bgClr>
                <a:schemeClr val="bg1"/>
              </a:bgClr>
            </a:pattFill>
            <a:ln>
              <a:noFill/>
            </a:ln>
            <a:effectLst/>
          </c:spPr>
          <c:invertIfNegative val="0"/>
          <c:val>
            <c:numRef>
              <c:f>BDD!$X$2:$X$5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6-066E-44DD-85E6-3DAD5E9E6D2E}"/>
            </c:ext>
          </c:extLst>
        </c:ser>
        <c:ser>
          <c:idx val="12"/>
          <c:order val="12"/>
          <c:tx>
            <c:strRef>
              <c:f>BDD!$AA$1</c:f>
              <c:strCache>
                <c:ptCount val="1"/>
                <c:pt idx="0">
                  <c:v>BUFFER FINITION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val>
            <c:numRef>
              <c:f>BDD!$AA$2:$AA$5</c:f>
              <c:numCache>
                <c:formatCode>0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7-066E-44DD-85E6-3DAD5E9E6D2E}"/>
            </c:ext>
          </c:extLst>
        </c:ser>
        <c:ser>
          <c:idx val="13"/>
          <c:order val="13"/>
          <c:tx>
            <c:strRef>
              <c:f>BDD!$AC$1</c:f>
              <c:strCache>
                <c:ptCount val="1"/>
                <c:pt idx="0">
                  <c:v>Leadtime FINITION</c:v>
                </c:pt>
              </c:strCache>
            </c:strRef>
          </c:tx>
          <c:spPr>
            <a:solidFill>
              <a:srgbClr val="7030A0"/>
            </a:solidFill>
            <a:ln>
              <a:noFill/>
            </a:ln>
            <a:effectLst/>
          </c:spPr>
          <c:invertIfNegative val="0"/>
          <c:val>
            <c:numRef>
              <c:f>BDD!$AC$2:$AC$5</c:f>
              <c:numCache>
                <c:formatCode>General</c:formatCode>
                <c:ptCount val="4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066E-44DD-85E6-3DAD5E9E6D2E}"/>
            </c:ext>
          </c:extLst>
        </c:ser>
        <c:ser>
          <c:idx val="14"/>
          <c:order val="14"/>
          <c:tx>
            <c:strRef>
              <c:f>BDD!$AD$1</c:f>
              <c:strCache>
                <c:ptCount val="1"/>
                <c:pt idx="0">
                  <c:v>RETARD FINITION</c:v>
                </c:pt>
              </c:strCache>
            </c:strRef>
          </c:tx>
          <c:spPr>
            <a:pattFill prst="pct80">
              <a:fgClr>
                <a:srgbClr val="7030A0"/>
              </a:fgClr>
              <a:bgClr>
                <a:schemeClr val="bg1"/>
              </a:bgClr>
            </a:pattFill>
            <a:ln>
              <a:noFill/>
            </a:ln>
            <a:effectLst/>
          </c:spPr>
          <c:invertIfNegative val="0"/>
          <c:val>
            <c:numRef>
              <c:f>BDD!$AD$2:$AD$5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9-066E-44DD-85E6-3DAD5E9E6D2E}"/>
            </c:ext>
          </c:extLst>
        </c:ser>
        <c:ser>
          <c:idx val="15"/>
          <c:order val="15"/>
          <c:tx>
            <c:strRef>
              <c:f>BDD!$AG$1</c:f>
              <c:strCache>
                <c:ptCount val="1"/>
                <c:pt idx="0">
                  <c:v>BUFFER VSL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val>
            <c:numRef>
              <c:f>BDD!$AG$2:$AG$5</c:f>
              <c:numCache>
                <c:formatCode>0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A-066E-44DD-85E6-3DAD5E9E6D2E}"/>
            </c:ext>
          </c:extLst>
        </c:ser>
        <c:ser>
          <c:idx val="16"/>
          <c:order val="16"/>
          <c:tx>
            <c:strRef>
              <c:f>BDD!$AI$1</c:f>
              <c:strCache>
                <c:ptCount val="1"/>
                <c:pt idx="0">
                  <c:v>Leadtime VSL</c:v>
                </c:pt>
              </c:strCache>
            </c:strRef>
          </c:tx>
          <c:spPr>
            <a:solidFill>
              <a:schemeClr val="accent4">
                <a:lumMod val="40000"/>
                <a:lumOff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BDD!$AI$2:$AI$5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066E-44DD-85E6-3DAD5E9E6D2E}"/>
            </c:ext>
          </c:extLst>
        </c:ser>
        <c:ser>
          <c:idx val="17"/>
          <c:order val="17"/>
          <c:tx>
            <c:strRef>
              <c:f>BDD!$AJ$1</c:f>
              <c:strCache>
                <c:ptCount val="1"/>
                <c:pt idx="0">
                  <c:v>RETARD VSL</c:v>
                </c:pt>
              </c:strCache>
            </c:strRef>
          </c:tx>
          <c:spPr>
            <a:pattFill prst="pct80">
              <a:fgClr>
                <a:schemeClr val="accent4">
                  <a:lumMod val="40000"/>
                  <a:lumOff val="60000"/>
                </a:schemeClr>
              </a:fgClr>
              <a:bgClr>
                <a:schemeClr val="bg1"/>
              </a:bgClr>
            </a:pattFill>
            <a:ln>
              <a:noFill/>
            </a:ln>
            <a:effectLst/>
          </c:spPr>
          <c:invertIfNegative val="0"/>
          <c:val>
            <c:numRef>
              <c:f>BDD!$AJ$2:$AJ$5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C-066E-44DD-85E6-3DAD5E9E6D2E}"/>
            </c:ext>
          </c:extLst>
        </c:ser>
        <c:ser>
          <c:idx val="18"/>
          <c:order val="18"/>
          <c:tx>
            <c:strRef>
              <c:f>BDD!$AM$1</c:f>
              <c:strCache>
                <c:ptCount val="1"/>
                <c:pt idx="0">
                  <c:v>BUFFER PROG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invertIfNegative val="0"/>
          <c:val>
            <c:numRef>
              <c:f>BDD!$AM$2:$AM$5</c:f>
              <c:numCache>
                <c:formatCode>0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D-066E-44DD-85E6-3DAD5E9E6D2E}"/>
            </c:ext>
          </c:extLst>
        </c:ser>
        <c:ser>
          <c:idx val="19"/>
          <c:order val="19"/>
          <c:tx>
            <c:strRef>
              <c:f>BDD!$AO$1</c:f>
              <c:strCache>
                <c:ptCount val="1"/>
                <c:pt idx="0">
                  <c:v>Leadtime PROG</c:v>
                </c:pt>
              </c:strCache>
            </c:strRef>
          </c:tx>
          <c:spPr>
            <a:solidFill>
              <a:srgbClr val="C00000"/>
            </a:solidFill>
            <a:ln>
              <a:noFill/>
            </a:ln>
            <a:effectLst/>
          </c:spPr>
          <c:invertIfNegative val="0"/>
          <c:val>
            <c:numRef>
              <c:f>BDD!$AO$2:$AO$5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066E-44DD-85E6-3DAD5E9E6D2E}"/>
            </c:ext>
          </c:extLst>
        </c:ser>
        <c:ser>
          <c:idx val="20"/>
          <c:order val="20"/>
          <c:tx>
            <c:strRef>
              <c:f>BDD!$AP$1</c:f>
              <c:strCache>
                <c:ptCount val="1"/>
                <c:pt idx="0">
                  <c:v>RETARD PROG</c:v>
                </c:pt>
              </c:strCache>
            </c:strRef>
          </c:tx>
          <c:spPr>
            <a:pattFill prst="pct80">
              <a:fgClr>
                <a:srgbClr val="C00000"/>
              </a:fgClr>
              <a:bgClr>
                <a:schemeClr val="bg1"/>
              </a:bgClr>
            </a:pattFill>
            <a:ln>
              <a:noFill/>
            </a:ln>
            <a:effectLst/>
          </c:spPr>
          <c:invertIfNegative val="0"/>
          <c:val>
            <c:numRef>
              <c:f>BDD!$AP$2:$AP$5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F-066E-44DD-85E6-3DAD5E9E6D2E}"/>
            </c:ext>
          </c:extLst>
        </c:ser>
        <c:ser>
          <c:idx val="21"/>
          <c:order val="21"/>
          <c:tx>
            <c:strRef>
              <c:f>BDD!$AS$1</c:f>
              <c:strCache>
                <c:ptCount val="1"/>
                <c:pt idx="0">
                  <c:v>BUFFER QUALITE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val>
            <c:numRef>
              <c:f>BDD!$AS$2:$AS$5</c:f>
              <c:numCache>
                <c:formatCode>0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10-066E-44DD-85E6-3DAD5E9E6D2E}"/>
            </c:ext>
          </c:extLst>
        </c:ser>
        <c:ser>
          <c:idx val="22"/>
          <c:order val="22"/>
          <c:tx>
            <c:strRef>
              <c:f>BDD!$AU$1</c:f>
              <c:strCache>
                <c:ptCount val="1"/>
                <c:pt idx="0">
                  <c:v>Leadtime QUALITE</c:v>
                </c:pt>
              </c:strCache>
            </c:strRef>
          </c:tx>
          <c:spPr>
            <a:solidFill>
              <a:schemeClr val="bg1">
                <a:lumMod val="65000"/>
              </a:schemeClr>
            </a:solidFill>
            <a:ln>
              <a:noFill/>
            </a:ln>
            <a:effectLst/>
          </c:spPr>
          <c:invertIfNegative val="0"/>
          <c:val>
            <c:numRef>
              <c:f>BDD!$AU$2:$AU$5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066E-44DD-85E6-3DAD5E9E6D2E}"/>
            </c:ext>
          </c:extLst>
        </c:ser>
        <c:ser>
          <c:idx val="23"/>
          <c:order val="23"/>
          <c:tx>
            <c:strRef>
              <c:f>BDD!$AV$1</c:f>
              <c:strCache>
                <c:ptCount val="1"/>
                <c:pt idx="0">
                  <c:v>RETARD QUALITE</c:v>
                </c:pt>
              </c:strCache>
            </c:strRef>
          </c:tx>
          <c:spPr>
            <a:pattFill prst="pct80">
              <a:fgClr>
                <a:schemeClr val="bg1">
                  <a:lumMod val="65000"/>
                </a:schemeClr>
              </a:fgClr>
              <a:bgClr>
                <a:schemeClr val="bg1"/>
              </a:bgClr>
            </a:pattFill>
            <a:ln>
              <a:noFill/>
            </a:ln>
            <a:effectLst/>
          </c:spPr>
          <c:invertIfNegative val="0"/>
          <c:val>
            <c:numRef>
              <c:f>BDD!$AV$2:$AV$5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12-066E-44DD-85E6-3DAD5E9E6D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821636848"/>
        <c:axId val="785397536"/>
      </c:barChart>
      <c:catAx>
        <c:axId val="182163684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5397536"/>
        <c:crosses val="autoZero"/>
        <c:auto val="1"/>
        <c:lblAlgn val="ctr"/>
        <c:lblOffset val="100"/>
        <c:noMultiLvlLbl val="0"/>
      </c:catAx>
      <c:valAx>
        <c:axId val="785397536"/>
        <c:scaling>
          <c:orientation val="minMax"/>
          <c:min val="45250"/>
        </c:scaling>
        <c:delete val="0"/>
        <c:axPos val="b"/>
        <c:majorGridlines>
          <c:spPr>
            <a:ln w="317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/m;@" sourceLinked="0"/>
        <c:majorTickMark val="none"/>
        <c:minorTickMark val="none"/>
        <c:tickLblPos val="low"/>
        <c:spPr>
          <a:noFill/>
          <a:ln>
            <a:noFill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1636848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r"/>
      <c:legendEntry>
        <c:idx val="0"/>
        <c:delete val="1"/>
      </c:legendEntry>
      <c:legendEntry>
        <c:idx val="2"/>
        <c:delete val="1"/>
      </c:legendEntry>
      <c:legendEntry>
        <c:idx val="3"/>
        <c:delete val="1"/>
      </c:legendEntry>
      <c:legendEntry>
        <c:idx val="5"/>
        <c:delete val="1"/>
      </c:legendEntry>
      <c:legendEntry>
        <c:idx val="6"/>
        <c:delete val="1"/>
      </c:legendEntry>
      <c:legendEntry>
        <c:idx val="8"/>
        <c:delete val="1"/>
      </c:legendEntry>
      <c:legendEntry>
        <c:idx val="9"/>
        <c:delete val="1"/>
      </c:legendEntry>
      <c:legendEntry>
        <c:idx val="11"/>
        <c:delete val="1"/>
      </c:legendEntry>
      <c:legendEntry>
        <c:idx val="12"/>
        <c:delete val="1"/>
      </c:legendEntry>
      <c:legendEntry>
        <c:idx val="14"/>
        <c:delete val="1"/>
      </c:legendEntry>
      <c:legendEntry>
        <c:idx val="15"/>
        <c:delete val="1"/>
      </c:legendEntry>
      <c:legendEntry>
        <c:idx val="17"/>
        <c:delete val="1"/>
      </c:legendEntry>
      <c:legendEntry>
        <c:idx val="18"/>
        <c:delete val="1"/>
      </c:legendEntry>
      <c:legendEntry>
        <c:idx val="20"/>
        <c:delete val="1"/>
      </c:legendEntry>
      <c:legendEntry>
        <c:idx val="21"/>
        <c:delete val="1"/>
      </c:legendEntry>
      <c:legendEntry>
        <c:idx val="23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91440</xdr:rowOff>
    </xdr:from>
    <xdr:to>
      <xdr:col>25</xdr:col>
      <xdr:colOff>236220</xdr:colOff>
      <xdr:row>24</xdr:row>
      <xdr:rowOff>121920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587C1DF-EE6B-40E9-B734-825CBFD4451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Z:\Manjot%20Environnement\PLANNING\PLANNING%20GENERAL%20MANJOT.xlsx" TargetMode="External"/><Relationship Id="rId1" Type="http://schemas.openxmlformats.org/officeDocument/2006/relationships/externalLinkPath" Target="file:///Z:\Manjot%20Environnement\PLANNING\PLANNING%20GENERAL%20MANJO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tock"/>
      <sheetName val="BE"/>
      <sheetName val="Appro Caisson"/>
      <sheetName val="PDP"/>
      <sheetName val="TCD PLAN"/>
      <sheetName val="Projection"/>
      <sheetName val="Feuil1"/>
      <sheetName val="PROD EN COURS"/>
      <sheetName val="Feuil4"/>
      <sheetName val="Feuil7"/>
      <sheetName val="Feuil5"/>
      <sheetName val="LISTES"/>
      <sheetName val="Feuil6"/>
      <sheetName val="Feuil2"/>
      <sheetName val="PLANNING SBMH 06-07-23"/>
      <sheetName val="PSEMAT"/>
      <sheetName val="planning portes"/>
      <sheetName val="Feuil3"/>
      <sheetName val="GARANTIE"/>
      <sheetName val="Admin"/>
      <sheetName val="TERBERG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1">
          <cell r="A1">
            <v>44866</v>
          </cell>
        </row>
        <row r="2">
          <cell r="A2">
            <v>44876</v>
          </cell>
        </row>
        <row r="3">
          <cell r="A3">
            <v>44920</v>
          </cell>
        </row>
        <row r="4">
          <cell r="A4">
            <v>44926</v>
          </cell>
        </row>
        <row r="5">
          <cell r="A5">
            <v>44927</v>
          </cell>
        </row>
        <row r="6">
          <cell r="A6">
            <v>45026</v>
          </cell>
        </row>
        <row r="7">
          <cell r="A7">
            <v>45047</v>
          </cell>
        </row>
        <row r="8">
          <cell r="A8">
            <v>45051</v>
          </cell>
        </row>
        <row r="9">
          <cell r="A9">
            <v>45064</v>
          </cell>
        </row>
        <row r="10">
          <cell r="A10">
            <v>45075</v>
          </cell>
        </row>
        <row r="11">
          <cell r="A11">
            <v>45121</v>
          </cell>
        </row>
        <row r="12">
          <cell r="A12">
            <v>45153</v>
          </cell>
        </row>
        <row r="13">
          <cell r="A13">
            <v>45231</v>
          </cell>
        </row>
        <row r="14">
          <cell r="A14">
            <v>45241</v>
          </cell>
        </row>
        <row r="15">
          <cell r="A15">
            <v>45285</v>
          </cell>
        </row>
        <row r="16">
          <cell r="A16">
            <v>45138</v>
          </cell>
        </row>
        <row r="17">
          <cell r="A17">
            <v>45139</v>
          </cell>
        </row>
        <row r="18">
          <cell r="A18">
            <v>45140</v>
          </cell>
        </row>
        <row r="19">
          <cell r="A19">
            <v>45141</v>
          </cell>
        </row>
        <row r="20">
          <cell r="A20">
            <v>45142</v>
          </cell>
        </row>
        <row r="21">
          <cell r="A21">
            <v>45143</v>
          </cell>
        </row>
        <row r="22">
          <cell r="A22">
            <v>45144</v>
          </cell>
        </row>
        <row r="23">
          <cell r="A23">
            <v>45145</v>
          </cell>
        </row>
        <row r="24">
          <cell r="A24">
            <v>45146</v>
          </cell>
        </row>
        <row r="25">
          <cell r="A25">
            <v>45147</v>
          </cell>
        </row>
        <row r="26">
          <cell r="A26">
            <v>45148</v>
          </cell>
        </row>
        <row r="27">
          <cell r="A27">
            <v>45149</v>
          </cell>
        </row>
        <row r="28">
          <cell r="A28">
            <v>45150</v>
          </cell>
        </row>
        <row r="29">
          <cell r="A29">
            <v>45151</v>
          </cell>
        </row>
        <row r="30">
          <cell r="A30">
            <v>45152</v>
          </cell>
        </row>
        <row r="31">
          <cell r="A31">
            <v>45153</v>
          </cell>
        </row>
        <row r="32">
          <cell r="A32">
            <v>45154</v>
          </cell>
        </row>
        <row r="33">
          <cell r="A33">
            <v>45155</v>
          </cell>
        </row>
        <row r="34">
          <cell r="A34">
            <v>45156</v>
          </cell>
        </row>
        <row r="35">
          <cell r="A35">
            <v>45286</v>
          </cell>
        </row>
        <row r="36">
          <cell r="A36">
            <v>45287</v>
          </cell>
        </row>
        <row r="37">
          <cell r="A37">
            <v>45288</v>
          </cell>
        </row>
        <row r="38">
          <cell r="A38">
            <v>45289</v>
          </cell>
        </row>
        <row r="39">
          <cell r="A39">
            <v>45065</v>
          </cell>
        </row>
        <row r="40">
          <cell r="A40">
            <v>45292</v>
          </cell>
        </row>
        <row r="41">
          <cell r="A41">
            <v>45383</v>
          </cell>
        </row>
        <row r="42">
          <cell r="A42">
            <v>45413</v>
          </cell>
        </row>
        <row r="43">
          <cell r="A43">
            <v>45420</v>
          </cell>
        </row>
        <row r="44">
          <cell r="A44">
            <v>45421</v>
          </cell>
        </row>
        <row r="45">
          <cell r="A45">
            <v>45422</v>
          </cell>
        </row>
        <row r="46">
          <cell r="A46">
            <v>45432</v>
          </cell>
        </row>
        <row r="47">
          <cell r="A47">
            <v>45519</v>
          </cell>
        </row>
        <row r="48">
          <cell r="A48">
            <v>45597</v>
          </cell>
        </row>
        <row r="49">
          <cell r="A49">
            <v>45607</v>
          </cell>
        </row>
        <row r="50">
          <cell r="A50">
            <v>45651</v>
          </cell>
        </row>
        <row r="51">
          <cell r="A51">
            <v>45502</v>
          </cell>
        </row>
        <row r="52">
          <cell r="A52">
            <v>45503</v>
          </cell>
        </row>
        <row r="53">
          <cell r="A53">
            <v>45504</v>
          </cell>
        </row>
        <row r="54">
          <cell r="A54">
            <v>45505</v>
          </cell>
        </row>
        <row r="55">
          <cell r="A55">
            <v>45506</v>
          </cell>
        </row>
        <row r="56">
          <cell r="A56">
            <v>45507</v>
          </cell>
        </row>
        <row r="57">
          <cell r="A57">
            <v>45508</v>
          </cell>
        </row>
        <row r="58">
          <cell r="A58">
            <v>45509</v>
          </cell>
        </row>
        <row r="59">
          <cell r="A59">
            <v>45510</v>
          </cell>
        </row>
        <row r="60">
          <cell r="A60">
            <v>45511</v>
          </cell>
        </row>
        <row r="61">
          <cell r="A61">
            <v>45512</v>
          </cell>
        </row>
        <row r="62">
          <cell r="A62">
            <v>45513</v>
          </cell>
        </row>
        <row r="63">
          <cell r="A63">
            <v>45514</v>
          </cell>
        </row>
        <row r="64">
          <cell r="A64">
            <v>45515</v>
          </cell>
        </row>
        <row r="65">
          <cell r="A65">
            <v>45516</v>
          </cell>
        </row>
        <row r="66">
          <cell r="A66">
            <v>45517</v>
          </cell>
        </row>
        <row r="67">
          <cell r="A67">
            <v>45518</v>
          </cell>
        </row>
        <row r="68">
          <cell r="A68">
            <v>45519</v>
          </cell>
        </row>
        <row r="69">
          <cell r="A69">
            <v>45520</v>
          </cell>
        </row>
        <row r="70">
          <cell r="A70">
            <v>45521</v>
          </cell>
        </row>
        <row r="71">
          <cell r="A71">
            <v>45522</v>
          </cell>
        </row>
        <row r="72">
          <cell r="A72">
            <v>45650</v>
          </cell>
        </row>
        <row r="73">
          <cell r="A73">
            <v>45651</v>
          </cell>
        </row>
        <row r="74">
          <cell r="A74">
            <v>45652</v>
          </cell>
        </row>
        <row r="75">
          <cell r="A75">
            <v>45653</v>
          </cell>
        </row>
        <row r="76">
          <cell r="A76">
            <v>45654</v>
          </cell>
        </row>
        <row r="77">
          <cell r="A77">
            <v>45655</v>
          </cell>
        </row>
        <row r="78">
          <cell r="A78">
            <v>45656</v>
          </cell>
        </row>
        <row r="79">
          <cell r="A79">
            <v>45657</v>
          </cell>
        </row>
        <row r="80">
          <cell r="A80">
            <v>45658</v>
          </cell>
        </row>
      </sheetData>
      <sheetData sheetId="2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11932D9-C286-4291-A036-5150FC6C6EAA}" name="Tableau1" displayName="Tableau1" ref="A1:AX5" totalsRowShown="0" headerRowDxfId="52" dataDxfId="50" headerRowBorderDxfId="51">
  <autoFilter ref="A1:AX5" xr:uid="{C11932D9-C286-4291-A036-5150FC6C6EAA}"/>
  <tableColumns count="50">
    <tableColumn id="1" xr3:uid="{0F12BBD9-28CD-423B-A45D-3733DF050D28}" name="ME" dataDxfId="49"/>
    <tableColumn id="19" xr3:uid="{9F642811-50FD-40C7-8F3C-0FC7E74C3855}" name="Client" dataDxfId="48"/>
    <tableColumn id="20" xr3:uid="{3A347B7B-2690-4A56-BD7B-6FEDA526CB57}" name="Type" dataDxfId="47"/>
    <tableColumn id="2" xr3:uid="{F71B4B90-2CD0-4CBF-AE26-29A3208E0162}" name="Date elec début réelle" dataDxfId="46"/>
    <tableColumn id="3" xr3:uid="{743EC952-9102-45D8-BF07-AC3EB55AFB2A}" name="Leadtime ELEC" dataDxfId="45"/>
    <tableColumn id="4" xr3:uid="{2FDABC65-1641-45A0-ACDC-5DD8E51E5306}" name="RETARD ELEC" dataDxfId="44"/>
    <tableColumn id="5" xr3:uid="{FAE7B060-36CA-41A5-8D10-C6957B59BB5A}" name="Fin elec réelle" dataDxfId="43">
      <calculatedColumnFormula>WORKDAY(Tableau1[[#This Row],[Date elec début réelle]],(F2+E2),[1]Admin!$A:$A)</calculatedColumnFormula>
    </tableColumn>
    <tableColumn id="6" xr3:uid="{0DD54BE6-3B02-410A-900F-E84223B5C560}" name="Total Elec" dataDxfId="42">
      <calculatedColumnFormula>E2+F2</calculatedColumnFormula>
    </tableColumn>
    <tableColumn id="7" xr3:uid="{E7174AE2-6873-4164-8BCF-71C626AD771C}" name="BUFFER ADAPT" dataDxfId="41"/>
    <tableColumn id="8" xr3:uid="{5BAEF796-5C41-4A9B-8528-C70ADBC2072B}" name="Date ADAPT début réelle" dataDxfId="40">
      <calculatedColumnFormula>WORKDAY(G2,Tableau1[[#This Row],[BUFFER ADAPT]],[1]Admin!$A:$A)</calculatedColumnFormula>
    </tableColumn>
    <tableColumn id="9" xr3:uid="{4BF95F3E-A6AB-43DE-BD0A-911100694FE2}" name="Leadtime ADAPT" dataDxfId="39"/>
    <tableColumn id="10" xr3:uid="{D12C1509-FD72-4B72-9618-0226926D4888}" name="RETARD ADAPT" dataDxfId="38"/>
    <tableColumn id="11" xr3:uid="{4D04D6F9-3139-426F-A9D8-A6A893622699}" name="Fin ADAPT réelle" dataDxfId="37">
      <calculatedColumnFormula>WORKDAY(Tableau1[[#This Row],[Date ADAPT début réelle]],K2+L2,[1]Admin!$A:$A)</calculatedColumnFormula>
    </tableColumn>
    <tableColumn id="12" xr3:uid="{72D8DB9B-D6E6-49E4-A161-E0507769B589}" name="Total ADAPT" dataDxfId="36">
      <calculatedColumnFormula>+K2+L2</calculatedColumnFormula>
    </tableColumn>
    <tableColumn id="13" xr3:uid="{3F3F0EB9-92EB-4CED-8542-E9F73054DF34}" name="BUFFER MONTAGE" dataDxfId="35"/>
    <tableColumn id="14" xr3:uid="{C12B482D-EF54-47F9-A504-735661E95C06}" name="Date MONTAGE début réelle" dataDxfId="34">
      <calculatedColumnFormula>WORKDAY(Tableau1[[#This Row],[Fin ADAPT réelle]],O2,[1]Admin!$A:$A)</calculatedColumnFormula>
    </tableColumn>
    <tableColumn id="15" xr3:uid="{F9E376BA-E984-46C9-B310-D0A34A332673}" name="Leadtime MONTAGE" dataDxfId="33"/>
    <tableColumn id="16" xr3:uid="{1F47F9DD-B45F-4245-89B6-39AEFDC64820}" name="RETARD MONTAGE" dataDxfId="32"/>
    <tableColumn id="17" xr3:uid="{4448901B-C135-48F8-8AA2-C0C984E28371}" name="Fin MONTAGE réelle" dataDxfId="31">
      <calculatedColumnFormula>WORKDAY(Tableau1[[#This Row],[Date MONTAGE début réelle]],Q2+R2,[1]Admin!$A:$A)</calculatedColumnFormula>
    </tableColumn>
    <tableColumn id="18" xr3:uid="{3B592E2F-88AB-4A9B-80AB-35C3FDFD8BE0}" name="Total MONTAGE" dataDxfId="30">
      <calculatedColumnFormula>+Q2+R2</calculatedColumnFormula>
    </tableColumn>
    <tableColumn id="21" xr3:uid="{E5D6739C-D4FD-4520-9837-8654EB2998E3}" name="BUFFER PEINTURE" dataDxfId="29"/>
    <tableColumn id="22" xr3:uid="{240263FA-B393-4485-B2D5-3F7C71C37BD4}" name="Date PEINTURE début réelle" dataDxfId="28">
      <calculatedColumnFormula>+S2+U2</calculatedColumnFormula>
    </tableColumn>
    <tableColumn id="23" xr3:uid="{BAFCB27E-0EF4-4BDB-AB38-8DE4E78CC712}" name="Leadtime PEINTURE" dataDxfId="27"/>
    <tableColumn id="24" xr3:uid="{F0C83AF8-3000-4493-9194-AADB7527B638}" name="RETARD PEINTURE" dataDxfId="26"/>
    <tableColumn id="25" xr3:uid="{70D010F4-32ED-49A5-BEE0-B279AF29E84B}" name="Fin PEINTURE réelle" dataDxfId="25">
      <calculatedColumnFormula>+V2+W2+X2</calculatedColumnFormula>
    </tableColumn>
    <tableColumn id="26" xr3:uid="{222B5AB5-575B-400E-A70F-4F7AF2868C4D}" name="Total PEINTURE" dataDxfId="24">
      <calculatedColumnFormula>+W2+X2</calculatedColumnFormula>
    </tableColumn>
    <tableColumn id="27" xr3:uid="{4F83CA84-94C0-4C35-B65F-43814CE11F01}" name="BUFFER FINITION" dataDxfId="23"/>
    <tableColumn id="28" xr3:uid="{F7158757-AA91-4C41-BD21-846F6B3E0FF2}" name="Date FINITION début réelle" dataDxfId="22">
      <calculatedColumnFormula>+Y2+AA2</calculatedColumnFormula>
    </tableColumn>
    <tableColumn id="29" xr3:uid="{53EF6424-C3C1-4915-8858-D2C5502678A8}" name="Leadtime FINITION" dataDxfId="21"/>
    <tableColumn id="30" xr3:uid="{3826905F-FBA4-4674-A9EE-45A076E14068}" name="RETARD FINITION" dataDxfId="20"/>
    <tableColumn id="31" xr3:uid="{B4A54A22-3F2F-488B-9B04-0A2B75A984D1}" name="Fin FINITION réelle" dataDxfId="19">
      <calculatedColumnFormula>+AB2+AC2+AD2</calculatedColumnFormula>
    </tableColumn>
    <tableColumn id="32" xr3:uid="{0E2262CF-3D6F-4A0B-BEC5-339D601EAACD}" name="Total FINITION" dataDxfId="18">
      <calculatedColumnFormula>+AC2+AD2</calculatedColumnFormula>
    </tableColumn>
    <tableColumn id="33" xr3:uid="{F68CC0F9-BD1A-47A0-9DE5-539E1EDCA75C}" name="BUFFER VSL" dataDxfId="17"/>
    <tableColumn id="34" xr3:uid="{8CFBB3A2-2AD0-44D6-8173-37AA28FE369F}" name="Date VSL début réelle" dataDxfId="16">
      <calculatedColumnFormula>+AE2+AG2</calculatedColumnFormula>
    </tableColumn>
    <tableColumn id="35" xr3:uid="{E3963745-62DE-4AFD-9739-29F9BEC2B9EA}" name="Leadtime VSL" dataDxfId="15"/>
    <tableColumn id="36" xr3:uid="{7B5A1118-2ABE-4937-B751-22BC2D92058C}" name="RETARD VSL" dataDxfId="14"/>
    <tableColumn id="37" xr3:uid="{5B3FC4F3-5450-40BB-90E4-4289E7CECA56}" name="Fin VSL réelle" dataDxfId="13">
      <calculatedColumnFormula>+AH2+AI2+AJ2</calculatedColumnFormula>
    </tableColumn>
    <tableColumn id="38" xr3:uid="{568E6026-9989-4A3F-9012-6FE055F059B3}" name="Total VSL" dataDxfId="12">
      <calculatedColumnFormula>+AI2+AJ2</calculatedColumnFormula>
    </tableColumn>
    <tableColumn id="39" xr3:uid="{DA862DDE-125B-46E5-985E-5BE1584AFA04}" name="BUFFER PROG" dataDxfId="11"/>
    <tableColumn id="40" xr3:uid="{776031AA-29BD-4028-8B5C-569CD12DB295}" name="Date PROG début réelle" dataDxfId="10">
      <calculatedColumnFormula>+AK2+AM2</calculatedColumnFormula>
    </tableColumn>
    <tableColumn id="41" xr3:uid="{8765A455-AB4A-4F15-AAE3-340A54164702}" name="Leadtime PROG" dataDxfId="9"/>
    <tableColumn id="42" xr3:uid="{0CDF5C16-B374-4199-BFBB-0F7B97B3B1F9}" name="RETARD PROG" dataDxfId="8"/>
    <tableColumn id="43" xr3:uid="{A5D4D624-6121-4753-B901-490FF7A68AAF}" name="Fin PROG réelle" dataDxfId="7">
      <calculatedColumnFormula>+AN2+AO2+AP2</calculatedColumnFormula>
    </tableColumn>
    <tableColumn id="44" xr3:uid="{8A6814FA-FBFC-4BAF-897D-B07E23B940F4}" name="Total PROG" dataDxfId="6">
      <calculatedColumnFormula>+AO2+AP2</calculatedColumnFormula>
    </tableColumn>
    <tableColumn id="45" xr3:uid="{46B02CAE-8F0A-4215-B90E-0167FA40F096}" name="BUFFER QUALITE" dataDxfId="5"/>
    <tableColumn id="46" xr3:uid="{A575D465-5335-43F6-B252-21F94E68D46B}" name="Date QUALITE début réelle" dataDxfId="4">
      <calculatedColumnFormula>+AQ2+AS2</calculatedColumnFormula>
    </tableColumn>
    <tableColumn id="47" xr3:uid="{2982A7CC-5D38-4134-B48D-FA899A0F4102}" name="Leadtime QUALITE" dataDxfId="3"/>
    <tableColumn id="48" xr3:uid="{9C2FE0A7-8983-45B8-B962-75439B600E03}" name="RETARD QUALITE" dataDxfId="2"/>
    <tableColumn id="49" xr3:uid="{5A0330AE-E9E0-4B6B-8868-C809D18FA3E0}" name="Fin QUALITE réelle" dataDxfId="1">
      <calculatedColumnFormula>+AT2+AU2+AV2</calculatedColumnFormula>
    </tableColumn>
    <tableColumn id="50" xr3:uid="{D0822E51-AE94-4A21-878F-A91A05479DD6}" name="Total QUALITE" dataDxfId="0">
      <calculatedColumnFormula>+AU2+AV2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CAA2C4-0918-4726-9C5F-23B2C61766A5}">
  <sheetPr>
    <pageSetUpPr fitToPage="1"/>
  </sheetPr>
  <dimension ref="A1:AX24"/>
  <sheetViews>
    <sheetView tabSelected="1" zoomScaleNormal="100" workbookViewId="0">
      <selection activeCell="R7" sqref="R7"/>
    </sheetView>
  </sheetViews>
  <sheetFormatPr baseColWidth="10" defaultRowHeight="14.4" x14ac:dyDescent="0.3"/>
  <cols>
    <col min="1" max="1" width="9.33203125" style="1" bestFit="1" customWidth="1"/>
    <col min="2" max="7" width="7" style="1" bestFit="1" customWidth="1"/>
    <col min="8" max="9" width="7" style="3" bestFit="1" customWidth="1"/>
    <col min="10" max="10" width="9.21875" style="1" bestFit="1" customWidth="1"/>
    <col min="11" max="14" width="7" style="1" bestFit="1" customWidth="1"/>
    <col min="15" max="15" width="7" style="3" bestFit="1" customWidth="1"/>
    <col min="16" max="20" width="7" style="1" bestFit="1" customWidth="1"/>
    <col min="21" max="50" width="7" customWidth="1"/>
  </cols>
  <sheetData>
    <row r="1" spans="1:50" s="5" customFormat="1" ht="132.6" customHeight="1" x14ac:dyDescent="0.3">
      <c r="A1" s="5" t="s">
        <v>0</v>
      </c>
      <c r="B1" s="5" t="s">
        <v>15</v>
      </c>
      <c r="C1" s="5" t="s">
        <v>16</v>
      </c>
      <c r="D1" s="5" t="s">
        <v>1</v>
      </c>
      <c r="E1" s="5" t="s">
        <v>4</v>
      </c>
      <c r="F1" s="5" t="s">
        <v>3</v>
      </c>
      <c r="G1" s="5" t="s">
        <v>2</v>
      </c>
      <c r="H1" s="6" t="s">
        <v>54</v>
      </c>
      <c r="I1" s="6" t="s">
        <v>13</v>
      </c>
      <c r="J1" s="5" t="s">
        <v>8</v>
      </c>
      <c r="K1" s="5" t="s">
        <v>5</v>
      </c>
      <c r="L1" s="5" t="s">
        <v>6</v>
      </c>
      <c r="M1" s="5" t="s">
        <v>7</v>
      </c>
      <c r="N1" s="6" t="s">
        <v>55</v>
      </c>
      <c r="O1" s="6" t="s">
        <v>14</v>
      </c>
      <c r="P1" s="5" t="s">
        <v>9</v>
      </c>
      <c r="Q1" s="5" t="s">
        <v>10</v>
      </c>
      <c r="R1" s="5" t="s">
        <v>11</v>
      </c>
      <c r="S1" s="5" t="s">
        <v>12</v>
      </c>
      <c r="T1" s="6" t="s">
        <v>56</v>
      </c>
      <c r="U1" s="6" t="s">
        <v>29</v>
      </c>
      <c r="V1" s="5" t="s">
        <v>30</v>
      </c>
      <c r="W1" s="5" t="s">
        <v>31</v>
      </c>
      <c r="X1" s="5" t="s">
        <v>32</v>
      </c>
      <c r="Y1" s="5" t="s">
        <v>33</v>
      </c>
      <c r="Z1" s="6" t="s">
        <v>57</v>
      </c>
      <c r="AA1" s="6" t="s">
        <v>34</v>
      </c>
      <c r="AB1" s="5" t="s">
        <v>35</v>
      </c>
      <c r="AC1" s="5" t="s">
        <v>36</v>
      </c>
      <c r="AD1" s="5" t="s">
        <v>37</v>
      </c>
      <c r="AE1" s="5" t="s">
        <v>38</v>
      </c>
      <c r="AF1" s="6" t="s">
        <v>58</v>
      </c>
      <c r="AG1" s="6" t="s">
        <v>39</v>
      </c>
      <c r="AH1" s="5" t="s">
        <v>40</v>
      </c>
      <c r="AI1" s="5" t="s">
        <v>41</v>
      </c>
      <c r="AJ1" s="5" t="s">
        <v>42</v>
      </c>
      <c r="AK1" s="5" t="s">
        <v>43</v>
      </c>
      <c r="AL1" s="6" t="s">
        <v>59</v>
      </c>
      <c r="AM1" s="6" t="s">
        <v>44</v>
      </c>
      <c r="AN1" s="5" t="s">
        <v>45</v>
      </c>
      <c r="AO1" s="5" t="s">
        <v>46</v>
      </c>
      <c r="AP1" s="5" t="s">
        <v>47</v>
      </c>
      <c r="AQ1" s="5" t="s">
        <v>48</v>
      </c>
      <c r="AR1" s="6" t="s">
        <v>60</v>
      </c>
      <c r="AS1" s="6" t="s">
        <v>49</v>
      </c>
      <c r="AT1" s="5" t="s">
        <v>50</v>
      </c>
      <c r="AU1" s="5" t="s">
        <v>51</v>
      </c>
      <c r="AV1" s="5" t="s">
        <v>52</v>
      </c>
      <c r="AW1" s="5" t="s">
        <v>53</v>
      </c>
      <c r="AX1" s="6" t="s">
        <v>61</v>
      </c>
    </row>
    <row r="2" spans="1:50" x14ac:dyDescent="0.3">
      <c r="A2" s="1" t="s">
        <v>70</v>
      </c>
      <c r="D2" s="2">
        <v>45253</v>
      </c>
      <c r="E2" s="1">
        <v>3</v>
      </c>
      <c r="G2" s="2">
        <f>WORKDAY(Tableau1[[#This Row],[Date elec début réelle]],(F2+E2),[1]Admin!$A:$A)</f>
        <v>45258</v>
      </c>
      <c r="H2" s="3">
        <f>E2+F2</f>
        <v>3</v>
      </c>
      <c r="J2" s="2">
        <f>WORKDAY(G2,Tableau1[[#This Row],[BUFFER ADAPT]],[1]Admin!$A:$A)</f>
        <v>45258</v>
      </c>
      <c r="K2" s="1">
        <v>4</v>
      </c>
      <c r="M2" s="2">
        <f>WORKDAY(Tableau1[[#This Row],[Date ADAPT début réelle]],K2+L2,[1]Admin!$A:$A)</f>
        <v>45264</v>
      </c>
      <c r="N2" s="1">
        <f>+K2+L2</f>
        <v>4</v>
      </c>
      <c r="P2" s="2">
        <f>WORKDAY(Tableau1[[#This Row],[Fin ADAPT réelle]],O2,[1]Admin!$A:$A)</f>
        <v>45264</v>
      </c>
      <c r="Q2" s="1">
        <v>10</v>
      </c>
      <c r="S2" s="2">
        <f>WORKDAY(Tableau1[[#This Row],[Date MONTAGE début réelle]],Q2+R2,[1]Admin!$A:$A)</f>
        <v>45278</v>
      </c>
      <c r="T2" s="1">
        <f>+Q2+R2</f>
        <v>10</v>
      </c>
      <c r="U2" s="3"/>
      <c r="V2" s="2">
        <f>+S2+U2</f>
        <v>45278</v>
      </c>
      <c r="W2" s="1">
        <v>4</v>
      </c>
      <c r="X2" s="1"/>
      <c r="Y2" s="2">
        <f>+V2+W2+X2</f>
        <v>45282</v>
      </c>
      <c r="Z2" s="1">
        <f>+W2+X2</f>
        <v>4</v>
      </c>
      <c r="AA2" s="3"/>
      <c r="AB2" s="2">
        <f>+Y2+AA2</f>
        <v>45282</v>
      </c>
      <c r="AC2" s="1">
        <v>5</v>
      </c>
      <c r="AD2" s="1"/>
      <c r="AE2" s="2">
        <f>+AB2+AC2+AD2</f>
        <v>45287</v>
      </c>
      <c r="AF2" s="1">
        <f>+AC2+AD2</f>
        <v>5</v>
      </c>
      <c r="AG2" s="3"/>
      <c r="AH2" s="2">
        <f>+AE2+AG2</f>
        <v>45287</v>
      </c>
      <c r="AI2" s="1">
        <v>1</v>
      </c>
      <c r="AJ2" s="1"/>
      <c r="AK2" s="2">
        <f>+AH2+AI2+AJ2</f>
        <v>45288</v>
      </c>
      <c r="AL2" s="1">
        <f>+AI2+AJ2</f>
        <v>1</v>
      </c>
      <c r="AM2" s="3"/>
      <c r="AN2" s="2">
        <f>+AK2+AM2</f>
        <v>45288</v>
      </c>
      <c r="AO2" s="1">
        <v>1</v>
      </c>
      <c r="AP2" s="1"/>
      <c r="AQ2" s="2">
        <f>+AN2+AO2+AP2</f>
        <v>45289</v>
      </c>
      <c r="AR2" s="1">
        <f>+AO2+AP2</f>
        <v>1</v>
      </c>
      <c r="AS2" s="3"/>
      <c r="AT2" s="2">
        <f>+AQ2+AS2</f>
        <v>45289</v>
      </c>
      <c r="AU2" s="1">
        <v>1</v>
      </c>
      <c r="AV2" s="1"/>
      <c r="AW2" s="2">
        <f>+AT2+AU2+AV2</f>
        <v>45290</v>
      </c>
      <c r="AX2" s="1">
        <f>+AU2+AV2</f>
        <v>1</v>
      </c>
    </row>
    <row r="3" spans="1:50" x14ac:dyDescent="0.3">
      <c r="A3" s="1" t="s">
        <v>69</v>
      </c>
      <c r="D3" s="2">
        <v>45257</v>
      </c>
      <c r="E3" s="1">
        <v>3</v>
      </c>
      <c r="G3" s="2">
        <f>WORKDAY(Tableau1[[#This Row],[Date elec début réelle]],(F3+E3),[1]Admin!$A:$A)</f>
        <v>45260</v>
      </c>
      <c r="H3" s="3">
        <f>E3+F3</f>
        <v>3</v>
      </c>
      <c r="J3" s="2">
        <f>WORKDAY(G3,Tableau1[[#This Row],[BUFFER ADAPT]],[1]Admin!$A:$A)</f>
        <v>45260</v>
      </c>
      <c r="K3" s="1">
        <v>4</v>
      </c>
      <c r="M3" s="2">
        <f>WORKDAY(Tableau1[[#This Row],[Date ADAPT début réelle]],K3+L3,[1]Admin!$A:$A)</f>
        <v>45266</v>
      </c>
      <c r="N3" s="1">
        <f>+K3+L3</f>
        <v>4</v>
      </c>
      <c r="P3" s="2">
        <f>WORKDAY(Tableau1[[#This Row],[Fin ADAPT réelle]],O3,[1]Admin!$A:$A)</f>
        <v>45266</v>
      </c>
      <c r="Q3" s="1">
        <v>10</v>
      </c>
      <c r="S3" s="2">
        <f>WORKDAY(Tableau1[[#This Row],[Date MONTAGE début réelle]],Q3+R3,[1]Admin!$A:$A)</f>
        <v>45280</v>
      </c>
      <c r="T3" s="1">
        <f>+Q3+R3</f>
        <v>10</v>
      </c>
      <c r="U3" s="3"/>
      <c r="V3" s="2">
        <f>+S3+U3</f>
        <v>45280</v>
      </c>
      <c r="W3" s="1">
        <v>4</v>
      </c>
      <c r="X3" s="1"/>
      <c r="Y3" s="2">
        <f>+V3+W3+X3</f>
        <v>45284</v>
      </c>
      <c r="Z3" s="1">
        <f>+W3+X3</f>
        <v>4</v>
      </c>
      <c r="AA3" s="3"/>
      <c r="AB3" s="2">
        <f>+Y3+AA3</f>
        <v>45284</v>
      </c>
      <c r="AC3" s="1">
        <v>5</v>
      </c>
      <c r="AD3" s="1"/>
      <c r="AE3" s="2">
        <f>+AB3+AC3+AD3</f>
        <v>45289</v>
      </c>
      <c r="AF3" s="1">
        <f>+AC3+AD3</f>
        <v>5</v>
      </c>
      <c r="AG3" s="3"/>
      <c r="AH3" s="2">
        <f>+AE3+AG3</f>
        <v>45289</v>
      </c>
      <c r="AI3" s="1">
        <v>1</v>
      </c>
      <c r="AJ3" s="1"/>
      <c r="AK3" s="2">
        <f>+AH3+AI3+AJ3</f>
        <v>45290</v>
      </c>
      <c r="AL3" s="1">
        <f>+AI3+AJ3</f>
        <v>1</v>
      </c>
      <c r="AM3" s="3"/>
      <c r="AN3" s="2">
        <f>+AK3+AM3</f>
        <v>45290</v>
      </c>
      <c r="AO3" s="1">
        <v>1</v>
      </c>
      <c r="AP3" s="1"/>
      <c r="AQ3" s="2">
        <f>+AN3+AO3+AP3</f>
        <v>45291</v>
      </c>
      <c r="AR3" s="1">
        <f>+AO3+AP3</f>
        <v>1</v>
      </c>
      <c r="AS3" s="3"/>
      <c r="AT3" s="2">
        <f>+AQ3+AS3</f>
        <v>45291</v>
      </c>
      <c r="AU3" s="1">
        <v>1</v>
      </c>
      <c r="AV3" s="1"/>
      <c r="AW3" s="2">
        <f>+AT3+AU3+AV3</f>
        <v>45292</v>
      </c>
      <c r="AX3" s="1">
        <f>+AU3+AV3</f>
        <v>1</v>
      </c>
    </row>
    <row r="4" spans="1:50" x14ac:dyDescent="0.3">
      <c r="A4" s="1" t="s">
        <v>71</v>
      </c>
      <c r="D4" s="2">
        <v>45253</v>
      </c>
      <c r="E4" s="1">
        <v>3</v>
      </c>
      <c r="G4" s="2">
        <f>WORKDAY(Tableau1[[#This Row],[Date elec début réelle]],(F4+E4),[1]Admin!$A:$A)</f>
        <v>45258</v>
      </c>
      <c r="H4" s="3">
        <f>E4+F4</f>
        <v>3</v>
      </c>
      <c r="J4" s="2">
        <f>WORKDAY(G4,Tableau1[[#This Row],[BUFFER ADAPT]],[1]Admin!$A:$A)</f>
        <v>45258</v>
      </c>
      <c r="K4" s="1">
        <v>4</v>
      </c>
      <c r="M4" s="2">
        <f>WORKDAY(Tableau1[[#This Row],[Date ADAPT début réelle]],K4+L4,[1]Admin!$A:$A)</f>
        <v>45264</v>
      </c>
      <c r="N4" s="1">
        <f>+K4+L4</f>
        <v>4</v>
      </c>
      <c r="P4" s="2">
        <f>WORKDAY(Tableau1[[#This Row],[Fin ADAPT réelle]],O4,[1]Admin!$A:$A)</f>
        <v>45264</v>
      </c>
      <c r="Q4" s="1">
        <v>10</v>
      </c>
      <c r="S4" s="2">
        <f>WORKDAY(Tableau1[[#This Row],[Date MONTAGE début réelle]],Q4+R4,[1]Admin!$A:$A)</f>
        <v>45278</v>
      </c>
      <c r="T4" s="1">
        <f>+Q4+R4</f>
        <v>10</v>
      </c>
      <c r="U4" s="3"/>
      <c r="V4" s="2">
        <f>+S4+U4</f>
        <v>45278</v>
      </c>
      <c r="W4" s="1">
        <v>4</v>
      </c>
      <c r="X4" s="1"/>
      <c r="Y4" s="2">
        <f>+V4+W4+X4</f>
        <v>45282</v>
      </c>
      <c r="Z4" s="1">
        <f>+W4+X4</f>
        <v>4</v>
      </c>
      <c r="AA4" s="3"/>
      <c r="AB4" s="2">
        <f>+Y4+AA4</f>
        <v>45282</v>
      </c>
      <c r="AC4" s="1">
        <v>5</v>
      </c>
      <c r="AD4" s="1"/>
      <c r="AE4" s="2">
        <f>+AB4+AC4+AD4</f>
        <v>45287</v>
      </c>
      <c r="AF4" s="1">
        <f>+AC4+AD4</f>
        <v>5</v>
      </c>
      <c r="AG4" s="3"/>
      <c r="AH4" s="2">
        <f>+AE4+AG4</f>
        <v>45287</v>
      </c>
      <c r="AI4" s="1">
        <v>1</v>
      </c>
      <c r="AJ4" s="1"/>
      <c r="AK4" s="2">
        <f>+AH4+AI4+AJ4</f>
        <v>45288</v>
      </c>
      <c r="AL4" s="1">
        <f>+AI4+AJ4</f>
        <v>1</v>
      </c>
      <c r="AM4" s="3"/>
      <c r="AN4" s="2">
        <f>+AK4+AM4</f>
        <v>45288</v>
      </c>
      <c r="AO4" s="1">
        <v>1</v>
      </c>
      <c r="AP4" s="1"/>
      <c r="AQ4" s="2">
        <f>+AN4+AO4+AP4</f>
        <v>45289</v>
      </c>
      <c r="AR4" s="1">
        <f>+AO4+AP4</f>
        <v>1</v>
      </c>
      <c r="AS4" s="3"/>
      <c r="AT4" s="2">
        <f>+AQ4+AS4</f>
        <v>45289</v>
      </c>
      <c r="AU4" s="1">
        <v>1</v>
      </c>
      <c r="AV4" s="1"/>
      <c r="AW4" s="2">
        <f>+AT4+AU4+AV4</f>
        <v>45290</v>
      </c>
      <c r="AX4" s="1">
        <f>+AU4+AV4</f>
        <v>1</v>
      </c>
    </row>
    <row r="5" spans="1:50" x14ac:dyDescent="0.3">
      <c r="A5" s="1" t="s">
        <v>72</v>
      </c>
      <c r="D5" s="2">
        <v>45253</v>
      </c>
      <c r="E5" s="1">
        <v>3</v>
      </c>
      <c r="G5" s="2">
        <f>WORKDAY(Tableau1[[#This Row],[Date elec début réelle]],(F5+E5),[1]Admin!$A:$A)</f>
        <v>45258</v>
      </c>
      <c r="H5" s="3">
        <f>E5+F5</f>
        <v>3</v>
      </c>
      <c r="J5" s="2">
        <f>WORKDAY(G5,Tableau1[[#This Row],[BUFFER ADAPT]],[1]Admin!$A:$A)</f>
        <v>45258</v>
      </c>
      <c r="K5" s="1">
        <v>4</v>
      </c>
      <c r="M5" s="2">
        <f>WORKDAY(Tableau1[[#This Row],[Date ADAPT début réelle]],K5+L5,[1]Admin!$A:$A)</f>
        <v>45264</v>
      </c>
      <c r="N5" s="1">
        <f>+K5+L5</f>
        <v>4</v>
      </c>
      <c r="P5" s="2">
        <f>WORKDAY(Tableau1[[#This Row],[Fin ADAPT réelle]],O5,[1]Admin!$A:$A)</f>
        <v>45264</v>
      </c>
      <c r="Q5" s="1">
        <v>10</v>
      </c>
      <c r="S5" s="2">
        <f>WORKDAY(Tableau1[[#This Row],[Date MONTAGE début réelle]],Q5+R5,[1]Admin!$A:$A)</f>
        <v>45278</v>
      </c>
      <c r="T5" s="1">
        <f>+Q5+R5</f>
        <v>10</v>
      </c>
      <c r="U5" s="3"/>
      <c r="V5" s="2">
        <f>+S5+U5</f>
        <v>45278</v>
      </c>
      <c r="W5" s="1">
        <v>4</v>
      </c>
      <c r="X5" s="1"/>
      <c r="Y5" s="2">
        <f>+V5+W5+X5</f>
        <v>45282</v>
      </c>
      <c r="Z5" s="1">
        <f>+W5+X5</f>
        <v>4</v>
      </c>
      <c r="AA5" s="3"/>
      <c r="AB5" s="2">
        <f>+Y5+AA5</f>
        <v>45282</v>
      </c>
      <c r="AC5" s="1">
        <v>5</v>
      </c>
      <c r="AD5" s="1"/>
      <c r="AE5" s="2">
        <f>+AB5+AC5+AD5</f>
        <v>45287</v>
      </c>
      <c r="AF5" s="1">
        <f>+AC5+AD5</f>
        <v>5</v>
      </c>
      <c r="AG5" s="3"/>
      <c r="AH5" s="2">
        <f>+AE5+AG5</f>
        <v>45287</v>
      </c>
      <c r="AI5" s="1">
        <v>1</v>
      </c>
      <c r="AJ5" s="1"/>
      <c r="AK5" s="2">
        <f>+AH5+AI5+AJ5</f>
        <v>45288</v>
      </c>
      <c r="AL5" s="1">
        <f>+AI5+AJ5</f>
        <v>1</v>
      </c>
      <c r="AM5" s="3"/>
      <c r="AN5" s="2">
        <f>+AK5+AM5</f>
        <v>45288</v>
      </c>
      <c r="AO5" s="1">
        <v>1</v>
      </c>
      <c r="AP5" s="1"/>
      <c r="AQ5" s="2">
        <f>+AN5+AO5+AP5</f>
        <v>45289</v>
      </c>
      <c r="AR5" s="1">
        <f>+AO5+AP5</f>
        <v>1</v>
      </c>
      <c r="AS5" s="3"/>
      <c r="AT5" s="2">
        <f>+AQ5+AS5</f>
        <v>45289</v>
      </c>
      <c r="AU5" s="1">
        <v>1</v>
      </c>
      <c r="AV5" s="1"/>
      <c r="AW5" s="2">
        <f>+AT5+AU5+AV5</f>
        <v>45290</v>
      </c>
      <c r="AX5" s="1">
        <f>+AU5+AV5</f>
        <v>1</v>
      </c>
    </row>
    <row r="8" spans="1:50" x14ac:dyDescent="0.3">
      <c r="J8" s="4"/>
    </row>
    <row r="18" spans="1:1" x14ac:dyDescent="0.3">
      <c r="A18" s="7" t="s">
        <v>62</v>
      </c>
    </row>
    <row r="19" spans="1:1" x14ac:dyDescent="0.3">
      <c r="A19" s="7" t="s">
        <v>63</v>
      </c>
    </row>
    <row r="20" spans="1:1" x14ac:dyDescent="0.3">
      <c r="A20" s="7" t="s">
        <v>64</v>
      </c>
    </row>
    <row r="21" spans="1:1" x14ac:dyDescent="0.3">
      <c r="A21" s="7" t="s">
        <v>65</v>
      </c>
    </row>
    <row r="22" spans="1:1" ht="13.8" customHeight="1" x14ac:dyDescent="0.3">
      <c r="A22" s="7" t="s">
        <v>66</v>
      </c>
    </row>
    <row r="23" spans="1:1" x14ac:dyDescent="0.3">
      <c r="A23" s="7" t="s">
        <v>67</v>
      </c>
    </row>
    <row r="24" spans="1:1" x14ac:dyDescent="0.3">
      <c r="A24" s="7" t="s">
        <v>68</v>
      </c>
    </row>
  </sheetData>
  <phoneticPr fontId="1" type="noConversion"/>
  <pageMargins left="0.7" right="0.7" top="0.75" bottom="0.75" header="0.3" footer="0.3"/>
  <pageSetup paperSize="8" scale="54" orientation="landscape" horizontalDpi="300" verticalDpi="300" r:id="rId1"/>
  <ignoredErrors>
    <ignoredError sqref="G2 M2 P2" calculatedColumn="1"/>
  </ignoredError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3FD774-6E75-4368-BA89-FF88F60AE8B0}">
  <dimension ref="A1"/>
  <sheetViews>
    <sheetView workbookViewId="0">
      <selection activeCell="F15" sqref="F15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A7E727-7E9E-41E7-9FB5-4F2004C138E7}">
  <dimension ref="A1:J3"/>
  <sheetViews>
    <sheetView workbookViewId="0">
      <selection activeCell="G9" sqref="G9"/>
    </sheetView>
  </sheetViews>
  <sheetFormatPr baseColWidth="10" defaultRowHeight="14.4" x14ac:dyDescent="0.3"/>
  <cols>
    <col min="9" max="10" width="13.6640625" bestFit="1" customWidth="1"/>
  </cols>
  <sheetData>
    <row r="1" spans="1:10" x14ac:dyDescent="0.3">
      <c r="A1" t="s">
        <v>17</v>
      </c>
      <c r="B1" t="s">
        <v>27</v>
      </c>
      <c r="C1" t="s">
        <v>28</v>
      </c>
      <c r="D1" t="s">
        <v>18</v>
      </c>
      <c r="E1" t="s">
        <v>19</v>
      </c>
      <c r="F1" t="s">
        <v>20</v>
      </c>
      <c r="G1" t="s">
        <v>21</v>
      </c>
      <c r="H1" t="s">
        <v>22</v>
      </c>
      <c r="I1" t="s">
        <v>24</v>
      </c>
      <c r="J1" t="s">
        <v>23</v>
      </c>
    </row>
    <row r="2" spans="1:10" x14ac:dyDescent="0.3">
      <c r="A2" t="s">
        <v>25</v>
      </c>
      <c r="D2">
        <v>3</v>
      </c>
      <c r="E2">
        <v>4</v>
      </c>
      <c r="F2">
        <v>10</v>
      </c>
      <c r="G2">
        <v>3</v>
      </c>
      <c r="H2">
        <v>5</v>
      </c>
      <c r="I2">
        <v>1</v>
      </c>
    </row>
    <row r="3" spans="1:10" x14ac:dyDescent="0.3">
      <c r="A3" t="s">
        <v>26</v>
      </c>
      <c r="D3">
        <v>3</v>
      </c>
      <c r="E3">
        <v>4</v>
      </c>
      <c r="F3">
        <v>11</v>
      </c>
      <c r="G3">
        <v>3</v>
      </c>
      <c r="H3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Planning</vt:lpstr>
      <vt:lpstr>Leadtime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ROUIL Johan</dc:creator>
  <cp:lastModifiedBy>ROUIL Johan</cp:lastModifiedBy>
  <cp:lastPrinted>2023-11-25T14:08:32Z</cp:lastPrinted>
  <dcterms:created xsi:type="dcterms:W3CDTF">2023-11-24T13:44:00Z</dcterms:created>
  <dcterms:modified xsi:type="dcterms:W3CDTF">2023-11-27T17:13:20Z</dcterms:modified>
</cp:coreProperties>
</file>