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UTUELLE\"/>
    </mc:Choice>
  </mc:AlternateContent>
  <xr:revisionPtr revIDLastSave="0" documentId="8_{1705E667-41F5-4112-870E-CBE644AF1F22}" xr6:coauthVersionLast="47" xr6:coauthVersionMax="47" xr10:uidLastSave="{00000000-0000-0000-0000-000000000000}"/>
  <bookViews>
    <workbookView xWindow="-108" yWindow="-108" windowWidth="23256" windowHeight="13176" xr2:uid="{39BFF440-7B05-452B-9BAD-8EBE36202DB4}"/>
  </bookViews>
  <sheets>
    <sheet name="SORTIE-ENTREE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785" i="1" l="1"/>
  <c r="J785" i="1" s="1"/>
  <c r="H785" i="1"/>
  <c r="C785" i="1"/>
  <c r="I784" i="1"/>
  <c r="J784" i="1" s="1"/>
  <c r="H784" i="1"/>
  <c r="C784" i="1"/>
  <c r="I783" i="1"/>
  <c r="J783" i="1" s="1"/>
  <c r="H783" i="1"/>
  <c r="C783" i="1"/>
  <c r="I782" i="1"/>
  <c r="J782" i="1" s="1"/>
  <c r="H782" i="1"/>
  <c r="C782" i="1"/>
  <c r="I781" i="1"/>
  <c r="J781" i="1" s="1"/>
  <c r="H781" i="1"/>
  <c r="C781" i="1"/>
  <c r="I780" i="1"/>
  <c r="J780" i="1" s="1"/>
  <c r="H780" i="1"/>
  <c r="C780" i="1"/>
  <c r="I779" i="1"/>
  <c r="J779" i="1" s="1"/>
  <c r="H779" i="1"/>
  <c r="C779" i="1"/>
  <c r="I778" i="1"/>
  <c r="J778" i="1" s="1"/>
  <c r="H778" i="1"/>
  <c r="C778" i="1"/>
  <c r="I777" i="1"/>
  <c r="J777" i="1" s="1"/>
  <c r="H777" i="1"/>
  <c r="C777" i="1"/>
  <c r="I776" i="1"/>
  <c r="J776" i="1" s="1"/>
  <c r="H776" i="1"/>
  <c r="C776" i="1"/>
  <c r="I775" i="1"/>
  <c r="J775" i="1" s="1"/>
  <c r="H775" i="1"/>
  <c r="C775" i="1"/>
  <c r="I774" i="1"/>
  <c r="J774" i="1" s="1"/>
  <c r="H774" i="1"/>
  <c r="C774" i="1"/>
  <c r="I773" i="1"/>
  <c r="J773" i="1" s="1"/>
  <c r="H773" i="1"/>
  <c r="C773" i="1"/>
  <c r="I772" i="1"/>
  <c r="J772" i="1" s="1"/>
  <c r="H772" i="1"/>
  <c r="C772" i="1"/>
  <c r="I771" i="1"/>
  <c r="J771" i="1" s="1"/>
  <c r="H771" i="1"/>
  <c r="C771" i="1"/>
  <c r="I770" i="1"/>
  <c r="J770" i="1" s="1"/>
  <c r="H770" i="1"/>
  <c r="C770" i="1"/>
  <c r="I769" i="1"/>
  <c r="J769" i="1" s="1"/>
  <c r="H769" i="1"/>
  <c r="C769" i="1"/>
  <c r="I768" i="1"/>
  <c r="J768" i="1" s="1"/>
  <c r="H768" i="1"/>
  <c r="C768" i="1"/>
  <c r="I767" i="1"/>
  <c r="J767" i="1" s="1"/>
  <c r="H767" i="1"/>
  <c r="C767" i="1"/>
  <c r="I766" i="1"/>
  <c r="J766" i="1" s="1"/>
  <c r="H766" i="1"/>
  <c r="C766" i="1"/>
  <c r="I765" i="1"/>
  <c r="J765" i="1" s="1"/>
  <c r="H765" i="1"/>
  <c r="C765" i="1"/>
  <c r="I764" i="1"/>
  <c r="J764" i="1" s="1"/>
  <c r="H764" i="1"/>
  <c r="C764" i="1"/>
  <c r="I763" i="1"/>
  <c r="J763" i="1" s="1"/>
  <c r="H763" i="1"/>
  <c r="C763" i="1"/>
  <c r="I762" i="1"/>
  <c r="J762" i="1" s="1"/>
  <c r="H762" i="1"/>
  <c r="C762" i="1"/>
  <c r="I761" i="1"/>
  <c r="J761" i="1" s="1"/>
  <c r="H761" i="1"/>
  <c r="C761" i="1"/>
  <c r="I760" i="1"/>
  <c r="J760" i="1" s="1"/>
  <c r="H760" i="1"/>
  <c r="C760" i="1"/>
  <c r="I759" i="1"/>
  <c r="J759" i="1" s="1"/>
  <c r="H759" i="1"/>
  <c r="C759" i="1"/>
  <c r="I758" i="1"/>
  <c r="J758" i="1" s="1"/>
  <c r="H758" i="1"/>
  <c r="C758" i="1"/>
  <c r="I757" i="1"/>
  <c r="J757" i="1" s="1"/>
  <c r="H757" i="1"/>
  <c r="C757" i="1"/>
  <c r="I756" i="1"/>
  <c r="J756" i="1" s="1"/>
  <c r="H756" i="1"/>
  <c r="C756" i="1"/>
  <c r="I755" i="1"/>
  <c r="J755" i="1" s="1"/>
  <c r="H755" i="1"/>
  <c r="C755" i="1"/>
  <c r="I754" i="1"/>
  <c r="J754" i="1" s="1"/>
  <c r="H754" i="1"/>
  <c r="C754" i="1"/>
  <c r="I753" i="1"/>
  <c r="J753" i="1" s="1"/>
  <c r="H753" i="1"/>
  <c r="C753" i="1"/>
  <c r="I752" i="1"/>
  <c r="J752" i="1" s="1"/>
  <c r="H752" i="1"/>
  <c r="C752" i="1"/>
  <c r="I751" i="1"/>
  <c r="J751" i="1" s="1"/>
  <c r="H751" i="1"/>
  <c r="C751" i="1"/>
  <c r="I750" i="1"/>
  <c r="J750" i="1" s="1"/>
  <c r="H750" i="1"/>
  <c r="C750" i="1"/>
  <c r="I749" i="1"/>
  <c r="J749" i="1" s="1"/>
  <c r="H749" i="1"/>
  <c r="C749" i="1"/>
  <c r="I748" i="1"/>
  <c r="J748" i="1" s="1"/>
  <c r="H748" i="1"/>
  <c r="C748" i="1"/>
  <c r="I747" i="1"/>
  <c r="J747" i="1" s="1"/>
  <c r="H747" i="1"/>
  <c r="C747" i="1"/>
  <c r="I746" i="1"/>
  <c r="J746" i="1" s="1"/>
  <c r="H746" i="1"/>
  <c r="C746" i="1"/>
  <c r="I745" i="1"/>
  <c r="J745" i="1" s="1"/>
  <c r="H745" i="1"/>
  <c r="C745" i="1"/>
  <c r="I744" i="1"/>
  <c r="J744" i="1" s="1"/>
  <c r="H744" i="1"/>
  <c r="C744" i="1"/>
  <c r="I743" i="1"/>
  <c r="J743" i="1" s="1"/>
  <c r="H743" i="1"/>
  <c r="C743" i="1"/>
  <c r="I742" i="1"/>
  <c r="J742" i="1" s="1"/>
  <c r="H742" i="1"/>
  <c r="C742" i="1"/>
  <c r="I741" i="1"/>
  <c r="J741" i="1" s="1"/>
  <c r="H741" i="1"/>
  <c r="C741" i="1"/>
  <c r="I740" i="1"/>
  <c r="J740" i="1" s="1"/>
  <c r="H740" i="1"/>
  <c r="C740" i="1"/>
  <c r="I739" i="1"/>
  <c r="J739" i="1" s="1"/>
  <c r="H739" i="1"/>
  <c r="C739" i="1"/>
  <c r="I738" i="1"/>
  <c r="J738" i="1" s="1"/>
  <c r="H738" i="1"/>
  <c r="C738" i="1"/>
  <c r="I737" i="1"/>
  <c r="J737" i="1" s="1"/>
  <c r="H737" i="1"/>
  <c r="C737" i="1"/>
  <c r="I736" i="1"/>
  <c r="J736" i="1" s="1"/>
  <c r="H736" i="1"/>
  <c r="C736" i="1"/>
  <c r="I735" i="1"/>
  <c r="J735" i="1" s="1"/>
  <c r="H735" i="1"/>
  <c r="C735" i="1"/>
  <c r="I734" i="1"/>
  <c r="J734" i="1" s="1"/>
  <c r="H734" i="1"/>
  <c r="C734" i="1"/>
  <c r="I733" i="1"/>
  <c r="J733" i="1" s="1"/>
  <c r="H733" i="1"/>
  <c r="C733" i="1"/>
  <c r="I732" i="1"/>
  <c r="J732" i="1" s="1"/>
  <c r="H732" i="1"/>
  <c r="C732" i="1"/>
  <c r="I731" i="1"/>
  <c r="J731" i="1" s="1"/>
  <c r="H731" i="1"/>
  <c r="C731" i="1"/>
  <c r="I730" i="1"/>
  <c r="J730" i="1" s="1"/>
  <c r="H730" i="1"/>
  <c r="C730" i="1"/>
  <c r="I729" i="1"/>
  <c r="J729" i="1" s="1"/>
  <c r="H729" i="1"/>
  <c r="C729" i="1"/>
  <c r="I728" i="1"/>
  <c r="J728" i="1" s="1"/>
  <c r="H728" i="1"/>
  <c r="C728" i="1"/>
  <c r="I727" i="1"/>
  <c r="J727" i="1" s="1"/>
  <c r="H727" i="1"/>
  <c r="C727" i="1"/>
  <c r="I726" i="1"/>
  <c r="J726" i="1" s="1"/>
  <c r="H726" i="1"/>
  <c r="C726" i="1"/>
  <c r="I725" i="1"/>
  <c r="J725" i="1" s="1"/>
  <c r="H725" i="1"/>
  <c r="C725" i="1"/>
  <c r="I724" i="1"/>
  <c r="J724" i="1" s="1"/>
  <c r="H724" i="1"/>
  <c r="C724" i="1"/>
  <c r="I723" i="1"/>
  <c r="J723" i="1" s="1"/>
  <c r="H723" i="1"/>
  <c r="C723" i="1"/>
  <c r="I722" i="1"/>
  <c r="J722" i="1" s="1"/>
  <c r="H722" i="1"/>
  <c r="C722" i="1"/>
  <c r="I721" i="1"/>
  <c r="J721" i="1" s="1"/>
  <c r="H721" i="1"/>
  <c r="C721" i="1"/>
  <c r="I720" i="1"/>
  <c r="J720" i="1" s="1"/>
  <c r="H720" i="1"/>
  <c r="C720" i="1"/>
  <c r="I719" i="1"/>
  <c r="J719" i="1" s="1"/>
  <c r="H719" i="1"/>
  <c r="C719" i="1"/>
  <c r="I718" i="1"/>
  <c r="J718" i="1" s="1"/>
  <c r="H718" i="1"/>
  <c r="C718" i="1"/>
  <c r="I717" i="1"/>
  <c r="J717" i="1" s="1"/>
  <c r="H717" i="1"/>
  <c r="C717" i="1"/>
  <c r="I716" i="1"/>
  <c r="J716" i="1" s="1"/>
  <c r="H716" i="1"/>
  <c r="C716" i="1"/>
  <c r="I715" i="1"/>
  <c r="J715" i="1" s="1"/>
  <c r="H715" i="1"/>
  <c r="C715" i="1"/>
  <c r="I714" i="1"/>
  <c r="J714" i="1" s="1"/>
  <c r="H714" i="1"/>
  <c r="C714" i="1"/>
  <c r="I713" i="1"/>
  <c r="J713" i="1" s="1"/>
  <c r="H713" i="1"/>
  <c r="C713" i="1"/>
  <c r="I712" i="1"/>
  <c r="J712" i="1" s="1"/>
  <c r="H712" i="1"/>
  <c r="C712" i="1"/>
  <c r="I711" i="1"/>
  <c r="J711" i="1" s="1"/>
  <c r="H711" i="1"/>
  <c r="C711" i="1"/>
  <c r="I710" i="1"/>
  <c r="J710" i="1" s="1"/>
  <c r="H710" i="1"/>
  <c r="C710" i="1"/>
  <c r="I709" i="1"/>
  <c r="J709" i="1" s="1"/>
  <c r="H709" i="1"/>
  <c r="C709" i="1"/>
  <c r="I708" i="1"/>
  <c r="J708" i="1" s="1"/>
  <c r="H708" i="1"/>
  <c r="C708" i="1"/>
  <c r="I707" i="1"/>
  <c r="J707" i="1" s="1"/>
  <c r="H707" i="1"/>
  <c r="C707" i="1"/>
  <c r="I706" i="1"/>
  <c r="J706" i="1" s="1"/>
  <c r="H706" i="1"/>
  <c r="C706" i="1"/>
  <c r="I705" i="1"/>
  <c r="J705" i="1" s="1"/>
  <c r="H705" i="1"/>
  <c r="C705" i="1"/>
  <c r="I704" i="1"/>
  <c r="J704" i="1" s="1"/>
  <c r="H704" i="1"/>
  <c r="C704" i="1"/>
  <c r="I703" i="1"/>
  <c r="J703" i="1" s="1"/>
  <c r="H703" i="1"/>
  <c r="C703" i="1"/>
  <c r="I702" i="1"/>
  <c r="J702" i="1" s="1"/>
  <c r="H702" i="1"/>
  <c r="C702" i="1"/>
  <c r="I701" i="1"/>
  <c r="J701" i="1" s="1"/>
  <c r="H701" i="1"/>
  <c r="C701" i="1"/>
  <c r="J700" i="1"/>
  <c r="I700" i="1"/>
  <c r="H700" i="1"/>
  <c r="C700" i="1"/>
  <c r="J699" i="1"/>
  <c r="I699" i="1"/>
  <c r="H699" i="1"/>
  <c r="C699" i="1"/>
  <c r="J698" i="1"/>
  <c r="I698" i="1"/>
  <c r="H698" i="1"/>
  <c r="C698" i="1"/>
  <c r="J697" i="1"/>
  <c r="I697" i="1"/>
  <c r="H697" i="1"/>
  <c r="C697" i="1"/>
  <c r="J696" i="1"/>
  <c r="I696" i="1"/>
  <c r="H696" i="1"/>
  <c r="C696" i="1"/>
  <c r="J695" i="1"/>
  <c r="I695" i="1"/>
  <c r="H695" i="1"/>
  <c r="C695" i="1"/>
  <c r="J694" i="1"/>
  <c r="I694" i="1"/>
  <c r="H694" i="1"/>
  <c r="C694" i="1"/>
  <c r="J693" i="1"/>
  <c r="I693" i="1"/>
  <c r="H693" i="1"/>
  <c r="C693" i="1"/>
  <c r="J692" i="1"/>
  <c r="I692" i="1"/>
  <c r="H692" i="1"/>
  <c r="C692" i="1"/>
  <c r="J691" i="1"/>
  <c r="I691" i="1"/>
  <c r="H691" i="1"/>
  <c r="C691" i="1"/>
  <c r="J690" i="1"/>
  <c r="I690" i="1"/>
  <c r="H690" i="1"/>
  <c r="C690" i="1"/>
  <c r="J689" i="1"/>
  <c r="I689" i="1"/>
  <c r="H689" i="1"/>
  <c r="C689" i="1"/>
  <c r="J688" i="1"/>
  <c r="I688" i="1"/>
  <c r="H688" i="1"/>
  <c r="C688" i="1"/>
  <c r="J687" i="1"/>
  <c r="I687" i="1"/>
  <c r="H687" i="1"/>
  <c r="C687" i="1"/>
  <c r="J686" i="1"/>
  <c r="I686" i="1"/>
  <c r="H686" i="1"/>
  <c r="C686" i="1"/>
  <c r="J685" i="1"/>
  <c r="I685" i="1"/>
  <c r="H685" i="1"/>
  <c r="C685" i="1"/>
  <c r="J684" i="1"/>
  <c r="I684" i="1"/>
  <c r="H684" i="1"/>
  <c r="C684" i="1"/>
  <c r="J683" i="1"/>
  <c r="I683" i="1"/>
  <c r="H683" i="1"/>
  <c r="C683" i="1"/>
  <c r="J682" i="1"/>
  <c r="I682" i="1"/>
  <c r="H682" i="1"/>
  <c r="C682" i="1"/>
  <c r="J681" i="1"/>
  <c r="I681" i="1"/>
  <c r="H681" i="1"/>
  <c r="C681" i="1"/>
  <c r="J680" i="1"/>
  <c r="I680" i="1"/>
  <c r="H680" i="1"/>
  <c r="C680" i="1"/>
  <c r="J679" i="1"/>
  <c r="I679" i="1"/>
  <c r="H679" i="1"/>
  <c r="C679" i="1"/>
  <c r="J678" i="1"/>
  <c r="I678" i="1"/>
  <c r="H678" i="1"/>
  <c r="C678" i="1"/>
  <c r="J677" i="1"/>
  <c r="I677" i="1"/>
  <c r="H677" i="1"/>
  <c r="C677" i="1"/>
  <c r="J676" i="1"/>
  <c r="I676" i="1"/>
  <c r="H676" i="1"/>
  <c r="C676" i="1"/>
  <c r="J675" i="1"/>
  <c r="I675" i="1"/>
  <c r="H675" i="1"/>
  <c r="C675" i="1"/>
  <c r="J674" i="1"/>
  <c r="I674" i="1"/>
  <c r="H674" i="1"/>
  <c r="C674" i="1"/>
  <c r="I673" i="1"/>
  <c r="J673" i="1" s="1"/>
  <c r="H673" i="1"/>
  <c r="C673" i="1"/>
  <c r="I672" i="1"/>
  <c r="J672" i="1" s="1"/>
  <c r="H672" i="1"/>
  <c r="C672" i="1"/>
  <c r="I671" i="1"/>
  <c r="J671" i="1" s="1"/>
  <c r="H671" i="1"/>
  <c r="C671" i="1"/>
  <c r="I670" i="1"/>
  <c r="J670" i="1" s="1"/>
  <c r="H670" i="1"/>
  <c r="C670" i="1"/>
  <c r="I669" i="1"/>
  <c r="J669" i="1" s="1"/>
  <c r="H669" i="1"/>
  <c r="C669" i="1"/>
  <c r="I668" i="1"/>
  <c r="J668" i="1" s="1"/>
  <c r="H668" i="1"/>
  <c r="C668" i="1"/>
  <c r="I667" i="1"/>
  <c r="J667" i="1" s="1"/>
  <c r="H667" i="1"/>
  <c r="C667" i="1"/>
  <c r="I666" i="1"/>
  <c r="J666" i="1" s="1"/>
  <c r="H666" i="1"/>
  <c r="C666" i="1"/>
  <c r="I665" i="1"/>
  <c r="J665" i="1" s="1"/>
  <c r="H665" i="1"/>
  <c r="C665" i="1"/>
  <c r="I664" i="1"/>
  <c r="J664" i="1" s="1"/>
  <c r="H664" i="1"/>
  <c r="C664" i="1"/>
  <c r="I663" i="1"/>
  <c r="J663" i="1" s="1"/>
  <c r="H663" i="1"/>
  <c r="C663" i="1"/>
  <c r="I662" i="1"/>
  <c r="J662" i="1" s="1"/>
  <c r="H662" i="1"/>
  <c r="C662" i="1"/>
  <c r="I661" i="1"/>
  <c r="J661" i="1" s="1"/>
  <c r="H661" i="1"/>
  <c r="C661" i="1"/>
  <c r="I660" i="1"/>
  <c r="J660" i="1" s="1"/>
  <c r="H660" i="1"/>
  <c r="C660" i="1"/>
  <c r="I659" i="1"/>
  <c r="J659" i="1" s="1"/>
  <c r="H659" i="1"/>
  <c r="C659" i="1"/>
  <c r="I658" i="1"/>
  <c r="J658" i="1" s="1"/>
  <c r="H658" i="1"/>
  <c r="C658" i="1"/>
  <c r="I657" i="1"/>
  <c r="J657" i="1" s="1"/>
  <c r="H657" i="1"/>
  <c r="C657" i="1"/>
  <c r="I656" i="1"/>
  <c r="J656" i="1" s="1"/>
  <c r="H656" i="1"/>
  <c r="C656" i="1"/>
  <c r="I655" i="1"/>
  <c r="J655" i="1" s="1"/>
  <c r="H655" i="1"/>
  <c r="C655" i="1"/>
  <c r="I654" i="1"/>
  <c r="J654" i="1" s="1"/>
  <c r="H654" i="1"/>
  <c r="C654" i="1"/>
  <c r="I653" i="1"/>
  <c r="J653" i="1" s="1"/>
  <c r="H653" i="1"/>
  <c r="C653" i="1"/>
  <c r="I652" i="1"/>
  <c r="J652" i="1" s="1"/>
  <c r="H652" i="1"/>
  <c r="C652" i="1"/>
  <c r="I651" i="1"/>
  <c r="J651" i="1" s="1"/>
  <c r="H651" i="1"/>
  <c r="C651" i="1"/>
  <c r="I650" i="1"/>
  <c r="J650" i="1" s="1"/>
  <c r="H650" i="1"/>
  <c r="C650" i="1"/>
  <c r="I649" i="1"/>
  <c r="J649" i="1" s="1"/>
  <c r="H649" i="1"/>
  <c r="C649" i="1"/>
  <c r="I648" i="1"/>
  <c r="J648" i="1" s="1"/>
  <c r="H648" i="1"/>
  <c r="C648" i="1"/>
  <c r="I647" i="1"/>
  <c r="J647" i="1" s="1"/>
  <c r="H647" i="1"/>
  <c r="C647" i="1"/>
  <c r="I646" i="1"/>
  <c r="J646" i="1" s="1"/>
  <c r="H646" i="1"/>
  <c r="C646" i="1"/>
  <c r="I645" i="1"/>
  <c r="J645" i="1" s="1"/>
  <c r="H645" i="1"/>
  <c r="C645" i="1"/>
  <c r="I644" i="1"/>
  <c r="J644" i="1" s="1"/>
  <c r="H644" i="1"/>
  <c r="C644" i="1"/>
  <c r="I643" i="1"/>
  <c r="J643" i="1" s="1"/>
  <c r="H643" i="1"/>
  <c r="C643" i="1"/>
  <c r="I642" i="1"/>
  <c r="J642" i="1" s="1"/>
  <c r="H642" i="1"/>
  <c r="C642" i="1"/>
  <c r="I641" i="1"/>
  <c r="J641" i="1" s="1"/>
  <c r="H641" i="1"/>
  <c r="C641" i="1"/>
  <c r="I640" i="1"/>
  <c r="J640" i="1" s="1"/>
  <c r="H640" i="1"/>
  <c r="C640" i="1"/>
  <c r="I639" i="1"/>
  <c r="J639" i="1" s="1"/>
  <c r="H639" i="1"/>
  <c r="C639" i="1"/>
  <c r="I638" i="1"/>
  <c r="J638" i="1" s="1"/>
  <c r="H638" i="1"/>
  <c r="C638" i="1"/>
  <c r="I637" i="1"/>
  <c r="J637" i="1" s="1"/>
  <c r="H637" i="1"/>
  <c r="C637" i="1"/>
  <c r="I636" i="1"/>
  <c r="J636" i="1" s="1"/>
  <c r="H636" i="1"/>
  <c r="C636" i="1"/>
  <c r="I635" i="1"/>
  <c r="J635" i="1" s="1"/>
  <c r="H635" i="1"/>
  <c r="C635" i="1"/>
  <c r="I634" i="1"/>
  <c r="J634" i="1" s="1"/>
  <c r="H634" i="1"/>
  <c r="C634" i="1"/>
  <c r="I633" i="1"/>
  <c r="J633" i="1" s="1"/>
  <c r="H633" i="1"/>
  <c r="C633" i="1"/>
  <c r="I632" i="1"/>
  <c r="J632" i="1" s="1"/>
  <c r="H632" i="1"/>
  <c r="C632" i="1"/>
  <c r="I631" i="1"/>
  <c r="J631" i="1" s="1"/>
  <c r="H631" i="1"/>
  <c r="C631" i="1"/>
  <c r="I630" i="1"/>
  <c r="J630" i="1" s="1"/>
  <c r="H630" i="1"/>
  <c r="C630" i="1"/>
  <c r="I629" i="1"/>
  <c r="J629" i="1" s="1"/>
  <c r="H629" i="1"/>
  <c r="C629" i="1"/>
  <c r="I628" i="1"/>
  <c r="J628" i="1" s="1"/>
  <c r="H628" i="1"/>
  <c r="C628" i="1"/>
  <c r="I627" i="1"/>
  <c r="J627" i="1" s="1"/>
  <c r="H627" i="1"/>
  <c r="C627" i="1"/>
  <c r="I626" i="1"/>
  <c r="J626" i="1" s="1"/>
  <c r="H626" i="1"/>
  <c r="C626" i="1"/>
  <c r="I625" i="1"/>
  <c r="J625" i="1" s="1"/>
  <c r="H625" i="1"/>
  <c r="C625" i="1"/>
  <c r="I624" i="1"/>
  <c r="J624" i="1" s="1"/>
  <c r="H624" i="1"/>
  <c r="C624" i="1"/>
  <c r="I623" i="1"/>
  <c r="J623" i="1" s="1"/>
  <c r="H623" i="1"/>
  <c r="C623" i="1"/>
  <c r="I622" i="1"/>
  <c r="J622" i="1" s="1"/>
  <c r="H622" i="1"/>
  <c r="C622" i="1"/>
  <c r="I621" i="1"/>
  <c r="J621" i="1" s="1"/>
  <c r="H621" i="1"/>
  <c r="C621" i="1"/>
  <c r="I620" i="1"/>
  <c r="J620" i="1" s="1"/>
  <c r="H620" i="1"/>
  <c r="C620" i="1"/>
  <c r="I619" i="1"/>
  <c r="J619" i="1" s="1"/>
  <c r="H619" i="1"/>
  <c r="C619" i="1"/>
  <c r="I618" i="1"/>
  <c r="J618" i="1" s="1"/>
  <c r="H618" i="1"/>
  <c r="C618" i="1"/>
  <c r="I617" i="1"/>
  <c r="J617" i="1" s="1"/>
  <c r="H617" i="1"/>
  <c r="C617" i="1"/>
  <c r="I616" i="1"/>
  <c r="J616" i="1" s="1"/>
  <c r="H616" i="1"/>
  <c r="C616" i="1"/>
  <c r="I615" i="1"/>
  <c r="J615" i="1" s="1"/>
  <c r="H615" i="1"/>
  <c r="C615" i="1"/>
  <c r="I614" i="1"/>
  <c r="J614" i="1" s="1"/>
  <c r="H614" i="1"/>
  <c r="C614" i="1"/>
  <c r="I613" i="1"/>
  <c r="J613" i="1" s="1"/>
  <c r="H613" i="1"/>
  <c r="C613" i="1"/>
  <c r="I612" i="1"/>
  <c r="J612" i="1" s="1"/>
  <c r="H612" i="1"/>
  <c r="C612" i="1"/>
  <c r="I611" i="1"/>
  <c r="J611" i="1" s="1"/>
  <c r="H611" i="1"/>
  <c r="C611" i="1"/>
  <c r="I610" i="1"/>
  <c r="J610" i="1" s="1"/>
  <c r="H610" i="1"/>
  <c r="C610" i="1"/>
  <c r="I609" i="1"/>
  <c r="J609" i="1" s="1"/>
  <c r="H609" i="1"/>
  <c r="C609" i="1"/>
  <c r="I608" i="1"/>
  <c r="J608" i="1" s="1"/>
  <c r="H608" i="1"/>
  <c r="C608" i="1"/>
  <c r="I607" i="1"/>
  <c r="J607" i="1" s="1"/>
  <c r="H607" i="1"/>
  <c r="C607" i="1"/>
  <c r="I606" i="1"/>
  <c r="J606" i="1" s="1"/>
  <c r="H606" i="1"/>
  <c r="C606" i="1"/>
  <c r="I605" i="1"/>
  <c r="J605" i="1" s="1"/>
  <c r="H605" i="1"/>
  <c r="C605" i="1"/>
  <c r="I604" i="1"/>
  <c r="J604" i="1" s="1"/>
  <c r="H604" i="1"/>
  <c r="C604" i="1"/>
  <c r="I603" i="1"/>
  <c r="J603" i="1" s="1"/>
  <c r="H603" i="1"/>
  <c r="C603" i="1"/>
  <c r="I602" i="1"/>
  <c r="J602" i="1" s="1"/>
  <c r="H602" i="1"/>
  <c r="C602" i="1"/>
  <c r="I601" i="1"/>
  <c r="J601" i="1" s="1"/>
  <c r="H601" i="1"/>
  <c r="C601" i="1"/>
  <c r="I600" i="1"/>
  <c r="J600" i="1" s="1"/>
  <c r="H600" i="1"/>
  <c r="C600" i="1"/>
  <c r="I599" i="1"/>
  <c r="J599" i="1" s="1"/>
  <c r="H599" i="1"/>
  <c r="C599" i="1"/>
  <c r="I598" i="1"/>
  <c r="J598" i="1" s="1"/>
  <c r="H598" i="1"/>
  <c r="C598" i="1"/>
  <c r="I597" i="1"/>
  <c r="J597" i="1" s="1"/>
  <c r="H597" i="1"/>
  <c r="C597" i="1"/>
  <c r="I596" i="1"/>
  <c r="J596" i="1" s="1"/>
  <c r="H596" i="1"/>
  <c r="C596" i="1"/>
  <c r="I595" i="1"/>
  <c r="J595" i="1" s="1"/>
  <c r="H595" i="1"/>
  <c r="C595" i="1"/>
  <c r="I594" i="1"/>
  <c r="J594" i="1" s="1"/>
  <c r="H594" i="1"/>
  <c r="C594" i="1"/>
  <c r="I593" i="1"/>
  <c r="J593" i="1" s="1"/>
  <c r="H593" i="1"/>
  <c r="C593" i="1"/>
  <c r="I592" i="1"/>
  <c r="J592" i="1" s="1"/>
  <c r="H592" i="1"/>
  <c r="C592" i="1"/>
  <c r="I591" i="1"/>
  <c r="J591" i="1" s="1"/>
  <c r="H591" i="1"/>
  <c r="C591" i="1"/>
  <c r="I590" i="1"/>
  <c r="J590" i="1" s="1"/>
  <c r="H590" i="1"/>
  <c r="C590" i="1"/>
  <c r="I589" i="1"/>
  <c r="J589" i="1" s="1"/>
  <c r="H589" i="1"/>
  <c r="C589" i="1"/>
  <c r="I588" i="1"/>
  <c r="J588" i="1" s="1"/>
  <c r="H588" i="1"/>
  <c r="C588" i="1"/>
  <c r="I587" i="1"/>
  <c r="J587" i="1" s="1"/>
  <c r="H587" i="1"/>
  <c r="C587" i="1"/>
  <c r="I586" i="1"/>
  <c r="J586" i="1" s="1"/>
  <c r="H586" i="1"/>
  <c r="C586" i="1"/>
  <c r="I585" i="1"/>
  <c r="J585" i="1" s="1"/>
  <c r="H585" i="1"/>
  <c r="C585" i="1"/>
  <c r="I584" i="1"/>
  <c r="J584" i="1" s="1"/>
  <c r="H584" i="1"/>
  <c r="C584" i="1"/>
  <c r="I583" i="1"/>
  <c r="J583" i="1" s="1"/>
  <c r="H583" i="1"/>
  <c r="C583" i="1"/>
  <c r="I582" i="1"/>
  <c r="J582" i="1" s="1"/>
  <c r="H582" i="1"/>
  <c r="C582" i="1"/>
  <c r="I581" i="1"/>
  <c r="J581" i="1" s="1"/>
  <c r="H581" i="1"/>
  <c r="C581" i="1"/>
  <c r="I580" i="1"/>
  <c r="J580" i="1" s="1"/>
  <c r="H580" i="1"/>
  <c r="C580" i="1"/>
  <c r="I579" i="1"/>
  <c r="J579" i="1" s="1"/>
  <c r="H579" i="1"/>
  <c r="C579" i="1"/>
  <c r="I578" i="1"/>
  <c r="J578" i="1" s="1"/>
  <c r="H578" i="1"/>
  <c r="C578" i="1"/>
  <c r="I577" i="1"/>
  <c r="J577" i="1" s="1"/>
  <c r="H577" i="1"/>
  <c r="C577" i="1"/>
  <c r="I576" i="1"/>
  <c r="J576" i="1" s="1"/>
  <c r="H576" i="1"/>
  <c r="C576" i="1"/>
  <c r="I575" i="1"/>
  <c r="J575" i="1" s="1"/>
  <c r="H575" i="1"/>
  <c r="C575" i="1"/>
  <c r="I574" i="1"/>
  <c r="J574" i="1" s="1"/>
  <c r="H574" i="1"/>
  <c r="C574" i="1"/>
  <c r="I573" i="1"/>
  <c r="J573" i="1" s="1"/>
  <c r="H573" i="1"/>
  <c r="C573" i="1"/>
  <c r="I572" i="1"/>
  <c r="J572" i="1" s="1"/>
  <c r="H572" i="1"/>
  <c r="C572" i="1"/>
  <c r="I571" i="1"/>
  <c r="J571" i="1" s="1"/>
  <c r="H571" i="1"/>
  <c r="C571" i="1"/>
  <c r="I570" i="1"/>
  <c r="J570" i="1" s="1"/>
  <c r="H570" i="1"/>
  <c r="C570" i="1"/>
  <c r="I569" i="1"/>
  <c r="J569" i="1" s="1"/>
  <c r="H569" i="1"/>
  <c r="C569" i="1"/>
  <c r="I568" i="1"/>
  <c r="J568" i="1" s="1"/>
  <c r="H568" i="1"/>
  <c r="C568" i="1"/>
  <c r="I567" i="1"/>
  <c r="J567" i="1" s="1"/>
  <c r="H567" i="1"/>
  <c r="C567" i="1"/>
  <c r="I566" i="1"/>
  <c r="J566" i="1" s="1"/>
  <c r="H566" i="1"/>
  <c r="C566" i="1"/>
  <c r="I565" i="1"/>
  <c r="J565" i="1" s="1"/>
  <c r="H565" i="1"/>
  <c r="C565" i="1"/>
  <c r="I564" i="1"/>
  <c r="J564" i="1" s="1"/>
  <c r="H564" i="1"/>
  <c r="C564" i="1"/>
  <c r="I563" i="1"/>
  <c r="J563" i="1" s="1"/>
  <c r="H563" i="1"/>
  <c r="C563" i="1"/>
  <c r="I562" i="1"/>
  <c r="J562" i="1" s="1"/>
  <c r="H562" i="1"/>
  <c r="C562" i="1"/>
  <c r="I561" i="1"/>
  <c r="J561" i="1" s="1"/>
  <c r="H561" i="1"/>
  <c r="C561" i="1"/>
  <c r="I560" i="1"/>
  <c r="J560" i="1" s="1"/>
  <c r="H560" i="1"/>
  <c r="C560" i="1"/>
  <c r="I559" i="1"/>
  <c r="J559" i="1" s="1"/>
  <c r="H559" i="1"/>
  <c r="C559" i="1"/>
  <c r="I558" i="1"/>
  <c r="J558" i="1" s="1"/>
  <c r="H558" i="1"/>
  <c r="C558" i="1"/>
  <c r="I557" i="1"/>
  <c r="J557" i="1" s="1"/>
  <c r="H557" i="1"/>
  <c r="C557" i="1"/>
  <c r="I556" i="1"/>
  <c r="J556" i="1" s="1"/>
  <c r="H556" i="1"/>
  <c r="C556" i="1"/>
  <c r="I555" i="1"/>
  <c r="J555" i="1" s="1"/>
  <c r="H555" i="1"/>
  <c r="C555" i="1"/>
  <c r="I554" i="1"/>
  <c r="J554" i="1" s="1"/>
  <c r="H554" i="1"/>
  <c r="C554" i="1"/>
  <c r="I553" i="1"/>
  <c r="J553" i="1" s="1"/>
  <c r="H553" i="1"/>
  <c r="C553" i="1"/>
  <c r="I552" i="1"/>
  <c r="J552" i="1" s="1"/>
  <c r="H552" i="1"/>
  <c r="C552" i="1"/>
  <c r="I551" i="1"/>
  <c r="J551" i="1" s="1"/>
  <c r="H551" i="1"/>
  <c r="C551" i="1"/>
  <c r="I550" i="1"/>
  <c r="J550" i="1" s="1"/>
  <c r="H550" i="1"/>
  <c r="C550" i="1"/>
  <c r="I549" i="1"/>
  <c r="J549" i="1" s="1"/>
  <c r="H549" i="1"/>
  <c r="J548" i="1"/>
  <c r="I548" i="1"/>
  <c r="H548" i="1"/>
  <c r="I547" i="1"/>
  <c r="H547" i="1"/>
  <c r="J547" i="1" s="1"/>
  <c r="I546" i="1"/>
  <c r="H546" i="1"/>
  <c r="J546" i="1" s="1"/>
  <c r="J545" i="1"/>
  <c r="I545" i="1"/>
  <c r="H545" i="1"/>
  <c r="I544" i="1"/>
  <c r="J544" i="1" s="1"/>
  <c r="H544" i="1"/>
  <c r="C544" i="1"/>
  <c r="I543" i="1"/>
  <c r="J543" i="1" s="1"/>
  <c r="H543" i="1"/>
  <c r="C543" i="1"/>
  <c r="I542" i="1"/>
  <c r="J542" i="1" s="1"/>
  <c r="H542" i="1"/>
  <c r="C542" i="1"/>
  <c r="I541" i="1"/>
  <c r="J541" i="1" s="1"/>
  <c r="H541" i="1"/>
  <c r="C541" i="1"/>
  <c r="I540" i="1"/>
  <c r="J540" i="1" s="1"/>
  <c r="H540" i="1"/>
  <c r="C540" i="1"/>
  <c r="I539" i="1"/>
  <c r="J539" i="1" s="1"/>
  <c r="H539" i="1"/>
  <c r="C539" i="1"/>
  <c r="I538" i="1"/>
  <c r="J538" i="1" s="1"/>
  <c r="H538" i="1"/>
  <c r="C538" i="1"/>
  <c r="I537" i="1"/>
  <c r="J537" i="1" s="1"/>
  <c r="H537" i="1"/>
  <c r="C537" i="1"/>
  <c r="I536" i="1"/>
  <c r="J536" i="1" s="1"/>
  <c r="H536" i="1"/>
  <c r="C536" i="1"/>
  <c r="I535" i="1"/>
  <c r="J535" i="1" s="1"/>
  <c r="H535" i="1"/>
  <c r="C535" i="1"/>
  <c r="I534" i="1"/>
  <c r="J534" i="1" s="1"/>
  <c r="H534" i="1"/>
  <c r="C534" i="1"/>
  <c r="I533" i="1"/>
  <c r="J533" i="1" s="1"/>
  <c r="H533" i="1"/>
  <c r="C533" i="1"/>
  <c r="I532" i="1"/>
  <c r="J532" i="1" s="1"/>
  <c r="H532" i="1"/>
  <c r="C532" i="1"/>
  <c r="I531" i="1"/>
  <c r="J531" i="1" s="1"/>
  <c r="H531" i="1"/>
  <c r="C531" i="1"/>
  <c r="I530" i="1"/>
  <c r="J530" i="1" s="1"/>
  <c r="H530" i="1"/>
  <c r="C530" i="1"/>
  <c r="I529" i="1"/>
  <c r="J529" i="1" s="1"/>
  <c r="H529" i="1"/>
  <c r="C529" i="1"/>
  <c r="I528" i="1"/>
  <c r="J528" i="1" s="1"/>
  <c r="H528" i="1"/>
  <c r="C528" i="1"/>
  <c r="I527" i="1"/>
  <c r="J527" i="1" s="1"/>
  <c r="H527" i="1"/>
  <c r="C527" i="1"/>
  <c r="I526" i="1"/>
  <c r="J526" i="1" s="1"/>
  <c r="H526" i="1"/>
  <c r="C526" i="1"/>
  <c r="I525" i="1"/>
  <c r="J525" i="1" s="1"/>
  <c r="H525" i="1"/>
  <c r="C525" i="1"/>
  <c r="I524" i="1"/>
  <c r="J524" i="1" s="1"/>
  <c r="H524" i="1"/>
  <c r="C524" i="1"/>
  <c r="I523" i="1"/>
  <c r="J523" i="1" s="1"/>
  <c r="H523" i="1"/>
  <c r="C523" i="1"/>
  <c r="I522" i="1"/>
  <c r="J522" i="1" s="1"/>
  <c r="H522" i="1"/>
  <c r="C522" i="1"/>
  <c r="I521" i="1"/>
  <c r="J521" i="1" s="1"/>
  <c r="H521" i="1"/>
  <c r="C521" i="1"/>
  <c r="I520" i="1"/>
  <c r="J520" i="1" s="1"/>
  <c r="H520" i="1"/>
  <c r="C520" i="1"/>
  <c r="I519" i="1"/>
  <c r="J519" i="1" s="1"/>
  <c r="H519" i="1"/>
  <c r="C519" i="1"/>
  <c r="I518" i="1"/>
  <c r="J518" i="1" s="1"/>
  <c r="H518" i="1"/>
  <c r="C518" i="1"/>
  <c r="I517" i="1"/>
  <c r="J517" i="1" s="1"/>
  <c r="H517" i="1"/>
  <c r="C517" i="1"/>
  <c r="I516" i="1"/>
  <c r="J516" i="1" s="1"/>
  <c r="H516" i="1"/>
  <c r="C516" i="1"/>
  <c r="I515" i="1"/>
  <c r="J515" i="1" s="1"/>
  <c r="H515" i="1"/>
  <c r="C515" i="1"/>
  <c r="I514" i="1"/>
  <c r="J514" i="1" s="1"/>
  <c r="H514" i="1"/>
  <c r="C514" i="1"/>
  <c r="I513" i="1"/>
  <c r="J513" i="1" s="1"/>
  <c r="H513" i="1"/>
  <c r="C513" i="1"/>
  <c r="I512" i="1"/>
  <c r="J512" i="1" s="1"/>
  <c r="H512" i="1"/>
  <c r="C512" i="1"/>
  <c r="I511" i="1"/>
  <c r="J511" i="1" s="1"/>
  <c r="H511" i="1"/>
  <c r="C511" i="1"/>
  <c r="I510" i="1"/>
  <c r="J510" i="1" s="1"/>
  <c r="H510" i="1"/>
  <c r="C510" i="1"/>
  <c r="I509" i="1"/>
  <c r="J509" i="1" s="1"/>
  <c r="H509" i="1"/>
  <c r="C509" i="1"/>
  <c r="I508" i="1"/>
  <c r="J508" i="1" s="1"/>
  <c r="H508" i="1"/>
  <c r="C508" i="1"/>
  <c r="I507" i="1"/>
  <c r="J507" i="1" s="1"/>
  <c r="H507" i="1"/>
  <c r="C507" i="1"/>
  <c r="I506" i="1"/>
  <c r="J506" i="1" s="1"/>
  <c r="H506" i="1"/>
  <c r="C506" i="1"/>
  <c r="I505" i="1"/>
  <c r="J505" i="1" s="1"/>
  <c r="H505" i="1"/>
  <c r="C505" i="1"/>
  <c r="I504" i="1"/>
  <c r="J504" i="1" s="1"/>
  <c r="H504" i="1"/>
  <c r="C504" i="1"/>
  <c r="I503" i="1"/>
  <c r="J503" i="1" s="1"/>
  <c r="H503" i="1"/>
  <c r="C503" i="1"/>
  <c r="I502" i="1"/>
  <c r="J502" i="1" s="1"/>
  <c r="H502" i="1"/>
  <c r="C502" i="1"/>
  <c r="I501" i="1"/>
  <c r="J501" i="1" s="1"/>
  <c r="H501" i="1"/>
  <c r="C501" i="1"/>
  <c r="I500" i="1"/>
  <c r="J500" i="1" s="1"/>
  <c r="H500" i="1"/>
  <c r="C500" i="1"/>
  <c r="I499" i="1"/>
  <c r="J499" i="1" s="1"/>
  <c r="H499" i="1"/>
  <c r="C499" i="1"/>
  <c r="I498" i="1"/>
  <c r="J498" i="1" s="1"/>
  <c r="H498" i="1"/>
  <c r="C498" i="1"/>
  <c r="I497" i="1"/>
  <c r="J497" i="1" s="1"/>
  <c r="H497" i="1"/>
  <c r="C497" i="1"/>
  <c r="I496" i="1"/>
  <c r="J496" i="1" s="1"/>
  <c r="H496" i="1"/>
  <c r="C496" i="1"/>
  <c r="I495" i="1"/>
  <c r="J495" i="1" s="1"/>
  <c r="H495" i="1"/>
  <c r="C495" i="1"/>
  <c r="I494" i="1"/>
  <c r="J494" i="1" s="1"/>
  <c r="H494" i="1"/>
  <c r="C494" i="1"/>
  <c r="I493" i="1"/>
  <c r="J493" i="1" s="1"/>
  <c r="H493" i="1"/>
  <c r="C493" i="1"/>
  <c r="I492" i="1"/>
  <c r="J492" i="1" s="1"/>
  <c r="H492" i="1"/>
  <c r="C492" i="1"/>
  <c r="I491" i="1"/>
  <c r="J491" i="1" s="1"/>
  <c r="H491" i="1"/>
  <c r="C491" i="1"/>
  <c r="I490" i="1"/>
  <c r="J490" i="1" s="1"/>
  <c r="H490" i="1"/>
  <c r="C490" i="1"/>
  <c r="I489" i="1"/>
  <c r="J489" i="1" s="1"/>
  <c r="H489" i="1"/>
  <c r="C489" i="1"/>
  <c r="I488" i="1"/>
  <c r="J488" i="1" s="1"/>
  <c r="H488" i="1"/>
  <c r="C488" i="1"/>
  <c r="I487" i="1"/>
  <c r="J487" i="1" s="1"/>
  <c r="H487" i="1"/>
  <c r="C487" i="1"/>
  <c r="I486" i="1"/>
  <c r="J486" i="1" s="1"/>
  <c r="H486" i="1"/>
  <c r="C486" i="1"/>
  <c r="I485" i="1"/>
  <c r="J485" i="1" s="1"/>
  <c r="H485" i="1"/>
  <c r="C485" i="1"/>
  <c r="I484" i="1"/>
  <c r="J484" i="1" s="1"/>
  <c r="H484" i="1"/>
  <c r="C484" i="1"/>
  <c r="I483" i="1"/>
  <c r="J483" i="1" s="1"/>
  <c r="H483" i="1"/>
  <c r="C483" i="1"/>
  <c r="I482" i="1"/>
  <c r="J482" i="1" s="1"/>
  <c r="H482" i="1"/>
  <c r="C482" i="1"/>
  <c r="I481" i="1"/>
  <c r="J481" i="1" s="1"/>
  <c r="H481" i="1"/>
  <c r="C481" i="1"/>
  <c r="I480" i="1"/>
  <c r="J480" i="1" s="1"/>
  <c r="H480" i="1"/>
  <c r="C480" i="1"/>
  <c r="I479" i="1"/>
  <c r="J479" i="1" s="1"/>
  <c r="H479" i="1"/>
  <c r="C479" i="1"/>
  <c r="I478" i="1"/>
  <c r="J478" i="1" s="1"/>
  <c r="H478" i="1"/>
  <c r="C478" i="1"/>
  <c r="I477" i="1"/>
  <c r="J477" i="1" s="1"/>
  <c r="H477" i="1"/>
  <c r="C477" i="1"/>
  <c r="I476" i="1"/>
  <c r="J476" i="1" s="1"/>
  <c r="H476" i="1"/>
  <c r="C476" i="1"/>
  <c r="I475" i="1"/>
  <c r="J475" i="1" s="1"/>
  <c r="H475" i="1"/>
  <c r="C475" i="1"/>
  <c r="I474" i="1"/>
  <c r="J474" i="1" s="1"/>
  <c r="H474" i="1"/>
  <c r="C474" i="1"/>
  <c r="I473" i="1"/>
  <c r="J473" i="1" s="1"/>
  <c r="H473" i="1"/>
  <c r="C473" i="1"/>
  <c r="I472" i="1"/>
  <c r="J472" i="1" s="1"/>
  <c r="H472" i="1"/>
  <c r="C472" i="1"/>
  <c r="I471" i="1"/>
  <c r="J471" i="1" s="1"/>
  <c r="H471" i="1"/>
  <c r="C471" i="1"/>
  <c r="I470" i="1"/>
  <c r="J470" i="1" s="1"/>
  <c r="H470" i="1"/>
  <c r="C470" i="1"/>
  <c r="I469" i="1"/>
  <c r="J469" i="1" s="1"/>
  <c r="H469" i="1"/>
  <c r="C469" i="1"/>
  <c r="I468" i="1"/>
  <c r="J468" i="1" s="1"/>
  <c r="H468" i="1"/>
  <c r="C468" i="1"/>
  <c r="I467" i="1"/>
  <c r="J467" i="1" s="1"/>
  <c r="H467" i="1"/>
  <c r="C467" i="1"/>
  <c r="I466" i="1"/>
  <c r="J466" i="1" s="1"/>
  <c r="H466" i="1"/>
  <c r="C466" i="1"/>
  <c r="I465" i="1"/>
  <c r="J465" i="1" s="1"/>
  <c r="H465" i="1"/>
  <c r="C465" i="1"/>
  <c r="I464" i="1"/>
  <c r="J464" i="1" s="1"/>
  <c r="H464" i="1"/>
  <c r="C464" i="1"/>
  <c r="I463" i="1"/>
  <c r="J463" i="1" s="1"/>
  <c r="H463" i="1"/>
  <c r="C463" i="1"/>
  <c r="I462" i="1"/>
  <c r="J462" i="1" s="1"/>
  <c r="H462" i="1"/>
  <c r="C462" i="1"/>
  <c r="I461" i="1"/>
  <c r="J461" i="1" s="1"/>
  <c r="H461" i="1"/>
  <c r="C461" i="1"/>
  <c r="I460" i="1"/>
  <c r="J460" i="1" s="1"/>
  <c r="H460" i="1"/>
  <c r="C460" i="1"/>
  <c r="I459" i="1"/>
  <c r="J459" i="1" s="1"/>
  <c r="H459" i="1"/>
  <c r="C459" i="1"/>
  <c r="I458" i="1"/>
  <c r="J458" i="1" s="1"/>
  <c r="H458" i="1"/>
  <c r="C458" i="1"/>
  <c r="I457" i="1"/>
  <c r="J457" i="1" s="1"/>
  <c r="H457" i="1"/>
  <c r="C457" i="1"/>
  <c r="I456" i="1"/>
  <c r="J456" i="1" s="1"/>
  <c r="H456" i="1"/>
  <c r="C456" i="1"/>
  <c r="I455" i="1"/>
  <c r="J455" i="1" s="1"/>
  <c r="H455" i="1"/>
  <c r="C455" i="1"/>
  <c r="I454" i="1"/>
  <c r="J454" i="1" s="1"/>
  <c r="H454" i="1"/>
  <c r="C454" i="1"/>
  <c r="I453" i="1"/>
  <c r="J453" i="1" s="1"/>
  <c r="H453" i="1"/>
  <c r="C453" i="1"/>
  <c r="I452" i="1"/>
  <c r="J452" i="1" s="1"/>
  <c r="H452" i="1"/>
  <c r="C452" i="1"/>
  <c r="I451" i="1"/>
  <c r="J451" i="1" s="1"/>
  <c r="H451" i="1"/>
  <c r="C451" i="1"/>
  <c r="I450" i="1"/>
  <c r="J450" i="1" s="1"/>
  <c r="H450" i="1"/>
  <c r="C450" i="1"/>
  <c r="I449" i="1"/>
  <c r="J449" i="1" s="1"/>
  <c r="H449" i="1"/>
  <c r="C449" i="1"/>
  <c r="I448" i="1"/>
  <c r="J448" i="1" s="1"/>
  <c r="H448" i="1"/>
  <c r="C448" i="1"/>
  <c r="I447" i="1"/>
  <c r="J447" i="1" s="1"/>
  <c r="H447" i="1"/>
  <c r="C447" i="1"/>
  <c r="I446" i="1"/>
  <c r="J446" i="1" s="1"/>
  <c r="H446" i="1"/>
  <c r="C446" i="1"/>
  <c r="I445" i="1"/>
  <c r="J445" i="1" s="1"/>
  <c r="H445" i="1"/>
  <c r="C445" i="1"/>
  <c r="I444" i="1"/>
  <c r="J444" i="1" s="1"/>
  <c r="H444" i="1"/>
  <c r="C444" i="1"/>
  <c r="I443" i="1"/>
  <c r="J443" i="1" s="1"/>
  <c r="H443" i="1"/>
  <c r="C443" i="1"/>
  <c r="I442" i="1"/>
  <c r="J442" i="1" s="1"/>
  <c r="H442" i="1"/>
  <c r="C442" i="1"/>
  <c r="I441" i="1"/>
  <c r="J441" i="1" s="1"/>
  <c r="H441" i="1"/>
  <c r="C441" i="1"/>
  <c r="I440" i="1"/>
  <c r="J440" i="1" s="1"/>
  <c r="H440" i="1"/>
  <c r="C440" i="1"/>
  <c r="I439" i="1"/>
  <c r="J439" i="1" s="1"/>
  <c r="H439" i="1"/>
  <c r="C439" i="1"/>
  <c r="I438" i="1"/>
  <c r="J438" i="1" s="1"/>
  <c r="H438" i="1"/>
  <c r="C438" i="1"/>
  <c r="I437" i="1"/>
  <c r="J437" i="1" s="1"/>
  <c r="H437" i="1"/>
  <c r="C437" i="1"/>
  <c r="I436" i="1"/>
  <c r="J436" i="1" s="1"/>
  <c r="H436" i="1"/>
  <c r="C436" i="1"/>
  <c r="I435" i="1"/>
  <c r="J435" i="1" s="1"/>
  <c r="H435" i="1"/>
  <c r="C435" i="1"/>
  <c r="I434" i="1"/>
  <c r="J434" i="1" s="1"/>
  <c r="H434" i="1"/>
  <c r="C434" i="1"/>
  <c r="I433" i="1"/>
  <c r="J433" i="1" s="1"/>
  <c r="H433" i="1"/>
  <c r="C433" i="1"/>
  <c r="I432" i="1"/>
  <c r="J432" i="1" s="1"/>
  <c r="H432" i="1"/>
  <c r="C432" i="1"/>
  <c r="I431" i="1"/>
  <c r="J431" i="1" s="1"/>
  <c r="H431" i="1"/>
  <c r="C431" i="1"/>
  <c r="I430" i="1"/>
  <c r="J430" i="1" s="1"/>
  <c r="H430" i="1"/>
  <c r="C430" i="1"/>
  <c r="I429" i="1"/>
  <c r="J429" i="1" s="1"/>
  <c r="H429" i="1"/>
  <c r="C429" i="1"/>
  <c r="I428" i="1"/>
  <c r="J428" i="1" s="1"/>
  <c r="H428" i="1"/>
  <c r="C428" i="1"/>
  <c r="I427" i="1"/>
  <c r="J427" i="1" s="1"/>
  <c r="H427" i="1"/>
  <c r="C427" i="1"/>
  <c r="I426" i="1"/>
  <c r="J426" i="1" s="1"/>
  <c r="H426" i="1"/>
  <c r="C426" i="1"/>
  <c r="I425" i="1"/>
  <c r="J425" i="1" s="1"/>
  <c r="H425" i="1"/>
  <c r="C425" i="1"/>
  <c r="I424" i="1"/>
  <c r="J424" i="1" s="1"/>
  <c r="H424" i="1"/>
  <c r="C424" i="1"/>
  <c r="I423" i="1"/>
  <c r="J423" i="1" s="1"/>
  <c r="H423" i="1"/>
  <c r="C423" i="1"/>
  <c r="I422" i="1"/>
  <c r="J422" i="1" s="1"/>
  <c r="H422" i="1"/>
  <c r="C422" i="1"/>
  <c r="I421" i="1"/>
  <c r="J421" i="1" s="1"/>
  <c r="H421" i="1"/>
  <c r="C421" i="1"/>
  <c r="I420" i="1"/>
  <c r="J420" i="1" s="1"/>
  <c r="H420" i="1"/>
  <c r="C420" i="1"/>
  <c r="I419" i="1"/>
  <c r="J419" i="1" s="1"/>
  <c r="H419" i="1"/>
  <c r="C419" i="1"/>
  <c r="I418" i="1"/>
  <c r="J418" i="1" s="1"/>
  <c r="H418" i="1"/>
  <c r="C418" i="1"/>
  <c r="I417" i="1"/>
  <c r="J417" i="1" s="1"/>
  <c r="H417" i="1"/>
  <c r="C417" i="1"/>
  <c r="I416" i="1"/>
  <c r="J416" i="1" s="1"/>
  <c r="H416" i="1"/>
  <c r="C416" i="1"/>
  <c r="I415" i="1"/>
  <c r="J415" i="1" s="1"/>
  <c r="H415" i="1"/>
  <c r="C415" i="1"/>
  <c r="I414" i="1"/>
  <c r="J414" i="1" s="1"/>
  <c r="H414" i="1"/>
  <c r="C414" i="1"/>
  <c r="I413" i="1"/>
  <c r="J413" i="1" s="1"/>
  <c r="H413" i="1"/>
  <c r="C413" i="1"/>
  <c r="I412" i="1"/>
  <c r="J412" i="1" s="1"/>
  <c r="H412" i="1"/>
  <c r="C412" i="1"/>
  <c r="I411" i="1"/>
  <c r="J411" i="1" s="1"/>
  <c r="H411" i="1"/>
  <c r="C411" i="1"/>
  <c r="I410" i="1"/>
  <c r="J410" i="1" s="1"/>
  <c r="H410" i="1"/>
  <c r="C410" i="1"/>
  <c r="I409" i="1"/>
  <c r="J409" i="1" s="1"/>
  <c r="H409" i="1"/>
  <c r="C409" i="1"/>
  <c r="I408" i="1"/>
  <c r="J408" i="1" s="1"/>
  <c r="H408" i="1"/>
  <c r="C408" i="1"/>
  <c r="I407" i="1"/>
  <c r="J407" i="1" s="1"/>
  <c r="H407" i="1"/>
  <c r="C407" i="1"/>
  <c r="I406" i="1"/>
  <c r="J406" i="1" s="1"/>
  <c r="H406" i="1"/>
  <c r="C406" i="1"/>
  <c r="I405" i="1"/>
  <c r="J405" i="1" s="1"/>
  <c r="H405" i="1"/>
  <c r="C405" i="1"/>
  <c r="I404" i="1"/>
  <c r="J404" i="1" s="1"/>
  <c r="H404" i="1"/>
  <c r="C404" i="1"/>
  <c r="I403" i="1"/>
  <c r="J403" i="1" s="1"/>
  <c r="H403" i="1"/>
  <c r="C403" i="1"/>
  <c r="I402" i="1"/>
  <c r="J402" i="1" s="1"/>
  <c r="H402" i="1"/>
  <c r="C402" i="1"/>
  <c r="I401" i="1"/>
  <c r="J401" i="1" s="1"/>
  <c r="H401" i="1"/>
  <c r="C401" i="1"/>
  <c r="I400" i="1"/>
  <c r="J400" i="1" s="1"/>
  <c r="H400" i="1"/>
  <c r="C400" i="1"/>
  <c r="I399" i="1"/>
  <c r="J399" i="1" s="1"/>
  <c r="H399" i="1"/>
  <c r="C399" i="1"/>
  <c r="I398" i="1"/>
  <c r="J398" i="1" s="1"/>
  <c r="H398" i="1"/>
  <c r="C398" i="1"/>
  <c r="I397" i="1"/>
  <c r="J397" i="1" s="1"/>
  <c r="H397" i="1"/>
  <c r="C397" i="1"/>
  <c r="I396" i="1"/>
  <c r="J396" i="1" s="1"/>
  <c r="H396" i="1"/>
  <c r="C396" i="1"/>
  <c r="I395" i="1"/>
  <c r="J395" i="1" s="1"/>
  <c r="H395" i="1"/>
  <c r="C395" i="1"/>
  <c r="I394" i="1"/>
  <c r="J394" i="1" s="1"/>
  <c r="H394" i="1"/>
  <c r="C394" i="1"/>
  <c r="I393" i="1"/>
  <c r="J393" i="1" s="1"/>
  <c r="H393" i="1"/>
  <c r="C393" i="1"/>
  <c r="I392" i="1"/>
  <c r="J392" i="1" s="1"/>
  <c r="H392" i="1"/>
  <c r="C392" i="1"/>
  <c r="I391" i="1"/>
  <c r="J391" i="1" s="1"/>
  <c r="H391" i="1"/>
  <c r="C391" i="1"/>
  <c r="I390" i="1"/>
  <c r="J390" i="1" s="1"/>
  <c r="H390" i="1"/>
  <c r="C390" i="1"/>
  <c r="I389" i="1"/>
  <c r="J389" i="1" s="1"/>
  <c r="H389" i="1"/>
  <c r="C389" i="1"/>
  <c r="I388" i="1"/>
  <c r="J388" i="1" s="1"/>
  <c r="H388" i="1"/>
  <c r="C388" i="1"/>
  <c r="I387" i="1"/>
  <c r="J387" i="1" s="1"/>
  <c r="H387" i="1"/>
  <c r="C387" i="1"/>
  <c r="I386" i="1"/>
  <c r="J386" i="1" s="1"/>
  <c r="H386" i="1"/>
  <c r="C386" i="1"/>
  <c r="I385" i="1"/>
  <c r="J385" i="1" s="1"/>
  <c r="H385" i="1"/>
  <c r="C385" i="1"/>
  <c r="I384" i="1"/>
  <c r="J384" i="1" s="1"/>
  <c r="H384" i="1"/>
  <c r="C384" i="1"/>
  <c r="I383" i="1"/>
  <c r="J383" i="1" s="1"/>
  <c r="H383" i="1"/>
  <c r="C383" i="1"/>
  <c r="I382" i="1"/>
  <c r="J382" i="1" s="1"/>
  <c r="H382" i="1"/>
  <c r="C382" i="1"/>
  <c r="I381" i="1"/>
  <c r="J381" i="1" s="1"/>
  <c r="H381" i="1"/>
  <c r="C381" i="1"/>
  <c r="I380" i="1"/>
  <c r="J380" i="1" s="1"/>
  <c r="H380" i="1"/>
  <c r="C380" i="1"/>
  <c r="I379" i="1"/>
  <c r="J379" i="1" s="1"/>
  <c r="H379" i="1"/>
  <c r="C379" i="1"/>
  <c r="I378" i="1"/>
  <c r="J378" i="1" s="1"/>
  <c r="H378" i="1"/>
  <c r="C378" i="1"/>
  <c r="I377" i="1"/>
  <c r="J377" i="1" s="1"/>
  <c r="H377" i="1"/>
  <c r="C377" i="1"/>
  <c r="I376" i="1"/>
  <c r="J376" i="1" s="1"/>
  <c r="H376" i="1"/>
  <c r="C376" i="1"/>
  <c r="I375" i="1"/>
  <c r="J375" i="1" s="1"/>
  <c r="H375" i="1"/>
  <c r="C375" i="1"/>
  <c r="J374" i="1"/>
  <c r="I374" i="1"/>
  <c r="H374" i="1"/>
  <c r="C374" i="1"/>
  <c r="J373" i="1"/>
  <c r="I373" i="1"/>
  <c r="H373" i="1"/>
  <c r="C373" i="1"/>
  <c r="J372" i="1"/>
  <c r="I372" i="1"/>
  <c r="H372" i="1"/>
  <c r="C372" i="1"/>
  <c r="J371" i="1"/>
  <c r="I371" i="1"/>
  <c r="H371" i="1"/>
  <c r="C371" i="1"/>
  <c r="J370" i="1"/>
  <c r="I370" i="1"/>
  <c r="H370" i="1"/>
  <c r="C370" i="1"/>
  <c r="J369" i="1"/>
  <c r="I369" i="1"/>
  <c r="H369" i="1"/>
  <c r="C369" i="1"/>
  <c r="J368" i="1"/>
  <c r="I368" i="1"/>
  <c r="H368" i="1"/>
  <c r="C368" i="1"/>
  <c r="I367" i="1"/>
  <c r="J367" i="1" s="1"/>
  <c r="H367" i="1"/>
  <c r="C367" i="1"/>
  <c r="I366" i="1"/>
  <c r="J366" i="1" s="1"/>
  <c r="H366" i="1"/>
  <c r="C366" i="1"/>
  <c r="I365" i="1"/>
  <c r="J365" i="1" s="1"/>
  <c r="H365" i="1"/>
  <c r="C365" i="1"/>
  <c r="I364" i="1"/>
  <c r="J364" i="1" s="1"/>
  <c r="H364" i="1"/>
  <c r="C364" i="1"/>
  <c r="I363" i="1"/>
  <c r="J363" i="1" s="1"/>
  <c r="H363" i="1"/>
  <c r="C363" i="1"/>
  <c r="I362" i="1"/>
  <c r="J362" i="1" s="1"/>
  <c r="H362" i="1"/>
  <c r="C362" i="1"/>
  <c r="I361" i="1"/>
  <c r="J361" i="1" s="1"/>
  <c r="H361" i="1"/>
  <c r="C361" i="1"/>
  <c r="I360" i="1"/>
  <c r="J360" i="1" s="1"/>
  <c r="H360" i="1"/>
  <c r="C360" i="1"/>
  <c r="I359" i="1"/>
  <c r="J359" i="1" s="1"/>
  <c r="H359" i="1"/>
  <c r="C359" i="1"/>
  <c r="I358" i="1"/>
  <c r="J358" i="1" s="1"/>
  <c r="H358" i="1"/>
  <c r="C358" i="1"/>
  <c r="I357" i="1"/>
  <c r="J357" i="1" s="1"/>
  <c r="H357" i="1"/>
  <c r="C357" i="1"/>
  <c r="I356" i="1"/>
  <c r="J356" i="1" s="1"/>
  <c r="H356" i="1"/>
  <c r="C356" i="1"/>
  <c r="I355" i="1"/>
  <c r="J355" i="1" s="1"/>
  <c r="H355" i="1"/>
  <c r="C355" i="1"/>
  <c r="I354" i="1"/>
  <c r="J354" i="1" s="1"/>
  <c r="H354" i="1"/>
  <c r="C354" i="1"/>
  <c r="I353" i="1"/>
  <c r="J353" i="1" s="1"/>
  <c r="H353" i="1"/>
  <c r="C353" i="1"/>
  <c r="I352" i="1"/>
  <c r="J352" i="1" s="1"/>
  <c r="H352" i="1"/>
  <c r="C352" i="1"/>
  <c r="I351" i="1"/>
  <c r="J351" i="1" s="1"/>
  <c r="H351" i="1"/>
  <c r="C351" i="1"/>
  <c r="I350" i="1"/>
  <c r="J350" i="1" s="1"/>
  <c r="H350" i="1"/>
  <c r="C350" i="1"/>
  <c r="I349" i="1"/>
  <c r="J349" i="1" s="1"/>
  <c r="H349" i="1"/>
  <c r="C349" i="1"/>
  <c r="I348" i="1"/>
  <c r="J348" i="1" s="1"/>
  <c r="H348" i="1"/>
  <c r="C348" i="1"/>
  <c r="I347" i="1"/>
  <c r="J347" i="1" s="1"/>
  <c r="H347" i="1"/>
  <c r="C347" i="1"/>
  <c r="I346" i="1"/>
  <c r="J346" i="1" s="1"/>
  <c r="H346" i="1"/>
  <c r="C346" i="1"/>
  <c r="I345" i="1"/>
  <c r="J345" i="1" s="1"/>
  <c r="H345" i="1"/>
  <c r="C345" i="1"/>
  <c r="I344" i="1"/>
  <c r="J344" i="1" s="1"/>
  <c r="H344" i="1"/>
  <c r="C344" i="1"/>
  <c r="I343" i="1"/>
  <c r="J343" i="1" s="1"/>
  <c r="H343" i="1"/>
  <c r="C343" i="1"/>
  <c r="I342" i="1"/>
  <c r="J342" i="1" s="1"/>
  <c r="H342" i="1"/>
  <c r="C342" i="1"/>
  <c r="I341" i="1"/>
  <c r="J341" i="1" s="1"/>
  <c r="H341" i="1"/>
  <c r="C341" i="1"/>
  <c r="I340" i="1"/>
  <c r="J340" i="1" s="1"/>
  <c r="H340" i="1"/>
  <c r="C340" i="1"/>
  <c r="I339" i="1"/>
  <c r="J339" i="1" s="1"/>
  <c r="H339" i="1"/>
  <c r="C339" i="1"/>
  <c r="I338" i="1"/>
  <c r="J338" i="1" s="1"/>
  <c r="H338" i="1"/>
  <c r="C338" i="1"/>
  <c r="I337" i="1"/>
  <c r="J337" i="1" s="1"/>
  <c r="H337" i="1"/>
  <c r="C337" i="1"/>
  <c r="I336" i="1"/>
  <c r="J336" i="1" s="1"/>
  <c r="H336" i="1"/>
  <c r="C336" i="1"/>
  <c r="I335" i="1"/>
  <c r="J335" i="1" s="1"/>
  <c r="H335" i="1"/>
  <c r="C335" i="1"/>
  <c r="I334" i="1"/>
  <c r="J334" i="1" s="1"/>
  <c r="H334" i="1"/>
  <c r="C334" i="1"/>
  <c r="I333" i="1"/>
  <c r="J333" i="1" s="1"/>
  <c r="H333" i="1"/>
  <c r="C333" i="1"/>
  <c r="I332" i="1"/>
  <c r="J332" i="1" s="1"/>
  <c r="H332" i="1"/>
  <c r="C332" i="1"/>
  <c r="I331" i="1"/>
  <c r="J331" i="1" s="1"/>
  <c r="H331" i="1"/>
  <c r="C331" i="1"/>
  <c r="I330" i="1"/>
  <c r="J330" i="1" s="1"/>
  <c r="H330" i="1"/>
  <c r="C330" i="1"/>
  <c r="I329" i="1"/>
  <c r="J329" i="1" s="1"/>
  <c r="H329" i="1"/>
  <c r="C329" i="1"/>
  <c r="I328" i="1"/>
  <c r="J328" i="1" s="1"/>
  <c r="H328" i="1"/>
  <c r="C328" i="1"/>
  <c r="I327" i="1"/>
  <c r="J327" i="1" s="1"/>
  <c r="H327" i="1"/>
  <c r="C327" i="1"/>
  <c r="I326" i="1"/>
  <c r="J326" i="1" s="1"/>
  <c r="H326" i="1"/>
  <c r="C326" i="1"/>
  <c r="I325" i="1"/>
  <c r="J325" i="1" s="1"/>
  <c r="H325" i="1"/>
  <c r="C325" i="1"/>
  <c r="I324" i="1"/>
  <c r="J324" i="1" s="1"/>
  <c r="H324" i="1"/>
  <c r="C324" i="1"/>
  <c r="I323" i="1"/>
  <c r="J323" i="1" s="1"/>
  <c r="H323" i="1"/>
  <c r="C323" i="1"/>
  <c r="I322" i="1"/>
  <c r="J322" i="1" s="1"/>
  <c r="H322" i="1"/>
  <c r="C322" i="1"/>
  <c r="I321" i="1"/>
  <c r="J321" i="1" s="1"/>
  <c r="H321" i="1"/>
  <c r="C321" i="1"/>
  <c r="I320" i="1"/>
  <c r="J320" i="1" s="1"/>
  <c r="H320" i="1"/>
  <c r="C320" i="1"/>
  <c r="I319" i="1"/>
  <c r="J319" i="1" s="1"/>
  <c r="H319" i="1"/>
  <c r="C319" i="1"/>
  <c r="I318" i="1"/>
  <c r="J318" i="1" s="1"/>
  <c r="H318" i="1"/>
  <c r="C318" i="1"/>
  <c r="I317" i="1"/>
  <c r="J317" i="1" s="1"/>
  <c r="H317" i="1"/>
  <c r="C317" i="1"/>
  <c r="I316" i="1"/>
  <c r="J316" i="1" s="1"/>
  <c r="H316" i="1"/>
  <c r="C316" i="1"/>
  <c r="I315" i="1"/>
  <c r="J315" i="1" s="1"/>
  <c r="H315" i="1"/>
  <c r="C315" i="1"/>
  <c r="I314" i="1"/>
  <c r="J314" i="1" s="1"/>
  <c r="H314" i="1"/>
  <c r="C314" i="1"/>
  <c r="I313" i="1"/>
  <c r="J313" i="1" s="1"/>
  <c r="H313" i="1"/>
  <c r="C313" i="1"/>
  <c r="I312" i="1"/>
  <c r="J312" i="1" s="1"/>
  <c r="H312" i="1"/>
  <c r="C312" i="1"/>
  <c r="I311" i="1"/>
  <c r="J311" i="1" s="1"/>
  <c r="H311" i="1"/>
  <c r="C311" i="1"/>
  <c r="I310" i="1"/>
  <c r="J310" i="1" s="1"/>
  <c r="H310" i="1"/>
  <c r="C310" i="1"/>
  <c r="I309" i="1"/>
  <c r="J309" i="1" s="1"/>
  <c r="H309" i="1"/>
  <c r="C309" i="1"/>
  <c r="I308" i="1"/>
  <c r="J308" i="1" s="1"/>
  <c r="H308" i="1"/>
  <c r="C308" i="1"/>
  <c r="I307" i="1"/>
  <c r="J307" i="1" s="1"/>
  <c r="H307" i="1"/>
  <c r="C307" i="1"/>
  <c r="I306" i="1"/>
  <c r="J306" i="1" s="1"/>
  <c r="H306" i="1"/>
  <c r="C306" i="1"/>
  <c r="I305" i="1"/>
  <c r="J305" i="1" s="1"/>
  <c r="H305" i="1"/>
  <c r="C305" i="1"/>
  <c r="I304" i="1"/>
  <c r="J304" i="1" s="1"/>
  <c r="H304" i="1"/>
  <c r="C304" i="1"/>
  <c r="I303" i="1"/>
  <c r="J303" i="1" s="1"/>
  <c r="H303" i="1"/>
  <c r="C303" i="1"/>
  <c r="I302" i="1"/>
  <c r="J302" i="1" s="1"/>
  <c r="H302" i="1"/>
  <c r="C302" i="1"/>
  <c r="I301" i="1"/>
  <c r="J301" i="1" s="1"/>
  <c r="H301" i="1"/>
  <c r="C301" i="1"/>
  <c r="I300" i="1"/>
  <c r="J300" i="1" s="1"/>
  <c r="H300" i="1"/>
  <c r="C300" i="1"/>
  <c r="I299" i="1"/>
  <c r="J299" i="1" s="1"/>
  <c r="H299" i="1"/>
  <c r="C299" i="1"/>
  <c r="I298" i="1"/>
  <c r="J298" i="1" s="1"/>
  <c r="H298" i="1"/>
  <c r="C298" i="1"/>
  <c r="I297" i="1"/>
  <c r="J297" i="1" s="1"/>
  <c r="H297" i="1"/>
  <c r="C297" i="1"/>
  <c r="I296" i="1"/>
  <c r="J296" i="1" s="1"/>
  <c r="H296" i="1"/>
  <c r="C296" i="1"/>
  <c r="I295" i="1"/>
  <c r="J295" i="1" s="1"/>
  <c r="H295" i="1"/>
  <c r="C295" i="1"/>
  <c r="I294" i="1"/>
  <c r="J294" i="1" s="1"/>
  <c r="H294" i="1"/>
  <c r="C294" i="1"/>
  <c r="I293" i="1"/>
  <c r="J293" i="1" s="1"/>
  <c r="H293" i="1"/>
  <c r="C293" i="1"/>
  <c r="I292" i="1"/>
  <c r="J292" i="1" s="1"/>
  <c r="H292" i="1"/>
  <c r="C292" i="1"/>
  <c r="I291" i="1"/>
  <c r="J291" i="1" s="1"/>
  <c r="H291" i="1"/>
  <c r="C291" i="1"/>
  <c r="I290" i="1"/>
  <c r="J290" i="1" s="1"/>
  <c r="H290" i="1"/>
  <c r="C290" i="1"/>
  <c r="I289" i="1"/>
  <c r="J289" i="1" s="1"/>
  <c r="H289" i="1"/>
  <c r="C289" i="1"/>
  <c r="I288" i="1"/>
  <c r="J288" i="1" s="1"/>
  <c r="H288" i="1"/>
  <c r="C288" i="1"/>
  <c r="I287" i="1"/>
  <c r="J287" i="1" s="1"/>
  <c r="H287" i="1"/>
  <c r="C287" i="1"/>
  <c r="I286" i="1"/>
  <c r="J286" i="1" s="1"/>
  <c r="H286" i="1"/>
  <c r="C286" i="1"/>
  <c r="I285" i="1"/>
  <c r="J285" i="1" s="1"/>
  <c r="H285" i="1"/>
  <c r="C285" i="1"/>
  <c r="I284" i="1"/>
  <c r="J284" i="1" s="1"/>
  <c r="H284" i="1"/>
  <c r="C284" i="1"/>
  <c r="I283" i="1"/>
  <c r="J283" i="1" s="1"/>
  <c r="H283" i="1"/>
  <c r="C283" i="1"/>
  <c r="I282" i="1"/>
  <c r="J282" i="1" s="1"/>
  <c r="H282" i="1"/>
  <c r="C282" i="1"/>
  <c r="I281" i="1"/>
  <c r="J281" i="1" s="1"/>
  <c r="H281" i="1"/>
  <c r="C281" i="1"/>
  <c r="I280" i="1"/>
  <c r="J280" i="1" s="1"/>
  <c r="H280" i="1"/>
  <c r="C280" i="1"/>
  <c r="I279" i="1"/>
  <c r="J279" i="1" s="1"/>
  <c r="H279" i="1"/>
  <c r="C279" i="1"/>
  <c r="I278" i="1"/>
  <c r="J278" i="1" s="1"/>
  <c r="H278" i="1"/>
  <c r="C278" i="1"/>
  <c r="I277" i="1"/>
  <c r="J277" i="1" s="1"/>
  <c r="H277" i="1"/>
  <c r="C277" i="1"/>
  <c r="I276" i="1"/>
  <c r="J276" i="1" s="1"/>
  <c r="H276" i="1"/>
  <c r="C276" i="1"/>
  <c r="I275" i="1"/>
  <c r="J275" i="1" s="1"/>
  <c r="H275" i="1"/>
  <c r="C275" i="1"/>
  <c r="I274" i="1"/>
  <c r="J274" i="1" s="1"/>
  <c r="H274" i="1"/>
  <c r="C274" i="1"/>
  <c r="I273" i="1"/>
  <c r="J273" i="1" s="1"/>
  <c r="H273" i="1"/>
  <c r="C273" i="1"/>
  <c r="I272" i="1"/>
  <c r="J272" i="1" s="1"/>
  <c r="H272" i="1"/>
  <c r="C272" i="1"/>
  <c r="I271" i="1"/>
  <c r="J271" i="1" s="1"/>
  <c r="H271" i="1"/>
  <c r="C271" i="1"/>
  <c r="I270" i="1"/>
  <c r="J270" i="1" s="1"/>
  <c r="H270" i="1"/>
  <c r="C270" i="1"/>
  <c r="I269" i="1"/>
  <c r="J269" i="1" s="1"/>
  <c r="H269" i="1"/>
  <c r="C269" i="1"/>
  <c r="I268" i="1"/>
  <c r="J268" i="1" s="1"/>
  <c r="H268" i="1"/>
  <c r="C268" i="1"/>
  <c r="I267" i="1"/>
  <c r="J267" i="1" s="1"/>
  <c r="H267" i="1"/>
  <c r="C267" i="1"/>
  <c r="I266" i="1"/>
  <c r="J266" i="1" s="1"/>
  <c r="H266" i="1"/>
  <c r="C266" i="1"/>
  <c r="I265" i="1"/>
  <c r="J265" i="1" s="1"/>
  <c r="H265" i="1"/>
  <c r="C265" i="1"/>
  <c r="I264" i="1"/>
  <c r="J264" i="1" s="1"/>
  <c r="H264" i="1"/>
  <c r="C264" i="1"/>
  <c r="I263" i="1"/>
  <c r="J263" i="1" s="1"/>
  <c r="H263" i="1"/>
  <c r="C263" i="1"/>
  <c r="I262" i="1"/>
  <c r="J262" i="1" s="1"/>
  <c r="H262" i="1"/>
  <c r="C262" i="1"/>
  <c r="I261" i="1"/>
  <c r="J261" i="1" s="1"/>
  <c r="H261" i="1"/>
  <c r="C261" i="1"/>
  <c r="I260" i="1"/>
  <c r="J260" i="1" s="1"/>
  <c r="H260" i="1"/>
  <c r="C260" i="1"/>
  <c r="I259" i="1"/>
  <c r="J259" i="1" s="1"/>
  <c r="H259" i="1"/>
  <c r="C259" i="1"/>
  <c r="I258" i="1"/>
  <c r="J258" i="1" s="1"/>
  <c r="H258" i="1"/>
  <c r="C258" i="1"/>
  <c r="I257" i="1"/>
  <c r="J257" i="1" s="1"/>
  <c r="H257" i="1"/>
  <c r="C257" i="1"/>
  <c r="I256" i="1"/>
  <c r="J256" i="1" s="1"/>
  <c r="H256" i="1"/>
  <c r="C256" i="1"/>
  <c r="I255" i="1"/>
  <c r="J255" i="1" s="1"/>
  <c r="H255" i="1"/>
  <c r="C255" i="1"/>
  <c r="I254" i="1"/>
  <c r="J254" i="1" s="1"/>
  <c r="H254" i="1"/>
  <c r="C254" i="1"/>
  <c r="I253" i="1"/>
  <c r="J253" i="1" s="1"/>
  <c r="H253" i="1"/>
  <c r="C253" i="1"/>
  <c r="I252" i="1"/>
  <c r="J252" i="1" s="1"/>
  <c r="H252" i="1"/>
  <c r="C252" i="1"/>
  <c r="I251" i="1"/>
  <c r="J251" i="1" s="1"/>
  <c r="H251" i="1"/>
  <c r="C251" i="1"/>
  <c r="I250" i="1"/>
  <c r="J250" i="1" s="1"/>
  <c r="H250" i="1"/>
  <c r="C250" i="1"/>
  <c r="I249" i="1"/>
  <c r="J249" i="1" s="1"/>
  <c r="H249" i="1"/>
  <c r="C249" i="1"/>
  <c r="I248" i="1"/>
  <c r="J248" i="1" s="1"/>
  <c r="H248" i="1"/>
  <c r="C248" i="1"/>
  <c r="I247" i="1"/>
  <c r="J247" i="1" s="1"/>
  <c r="H247" i="1"/>
  <c r="C247" i="1"/>
  <c r="I246" i="1"/>
  <c r="J246" i="1" s="1"/>
  <c r="H246" i="1"/>
  <c r="C246" i="1"/>
  <c r="I245" i="1"/>
  <c r="J245" i="1" s="1"/>
  <c r="H245" i="1"/>
  <c r="C245" i="1"/>
  <c r="I244" i="1"/>
  <c r="J244" i="1" s="1"/>
  <c r="H244" i="1"/>
  <c r="C244" i="1"/>
  <c r="I243" i="1"/>
  <c r="J243" i="1" s="1"/>
  <c r="H243" i="1"/>
  <c r="C243" i="1"/>
  <c r="I242" i="1"/>
  <c r="J242" i="1" s="1"/>
  <c r="H242" i="1"/>
  <c r="C242" i="1"/>
  <c r="I241" i="1"/>
  <c r="J241" i="1" s="1"/>
  <c r="H241" i="1"/>
  <c r="C241" i="1"/>
  <c r="I240" i="1"/>
  <c r="J240" i="1" s="1"/>
  <c r="H240" i="1"/>
  <c r="C240" i="1"/>
  <c r="I239" i="1"/>
  <c r="J239" i="1" s="1"/>
  <c r="H239" i="1"/>
  <c r="C239" i="1"/>
  <c r="I238" i="1"/>
  <c r="J238" i="1" s="1"/>
  <c r="H238" i="1"/>
  <c r="C238" i="1"/>
  <c r="I237" i="1"/>
  <c r="J237" i="1" s="1"/>
  <c r="H237" i="1"/>
  <c r="C237" i="1"/>
  <c r="I236" i="1"/>
  <c r="J236" i="1" s="1"/>
  <c r="H236" i="1"/>
  <c r="C236" i="1"/>
  <c r="I235" i="1"/>
  <c r="J235" i="1" s="1"/>
  <c r="H235" i="1"/>
  <c r="C235" i="1"/>
  <c r="I234" i="1"/>
  <c r="J234" i="1" s="1"/>
  <c r="H234" i="1"/>
  <c r="C234" i="1"/>
  <c r="I233" i="1"/>
  <c r="J233" i="1" s="1"/>
  <c r="H233" i="1"/>
  <c r="C233" i="1"/>
  <c r="I232" i="1"/>
  <c r="J232" i="1" s="1"/>
  <c r="H232" i="1"/>
  <c r="C232" i="1"/>
  <c r="I231" i="1"/>
  <c r="J231" i="1" s="1"/>
  <c r="H231" i="1"/>
  <c r="C231" i="1"/>
  <c r="I230" i="1"/>
  <c r="J230" i="1" s="1"/>
  <c r="H230" i="1"/>
  <c r="C230" i="1"/>
  <c r="I229" i="1"/>
  <c r="J229" i="1" s="1"/>
  <c r="H229" i="1"/>
  <c r="C229" i="1"/>
  <c r="I228" i="1"/>
  <c r="J228" i="1" s="1"/>
  <c r="H228" i="1"/>
  <c r="C228" i="1"/>
  <c r="I227" i="1"/>
  <c r="J227" i="1" s="1"/>
  <c r="H227" i="1"/>
  <c r="C227" i="1"/>
  <c r="I226" i="1"/>
  <c r="J226" i="1" s="1"/>
  <c r="H226" i="1"/>
  <c r="C226" i="1"/>
  <c r="I225" i="1"/>
  <c r="J225" i="1" s="1"/>
  <c r="H225" i="1"/>
  <c r="C225" i="1"/>
  <c r="I224" i="1"/>
  <c r="J224" i="1" s="1"/>
  <c r="H224" i="1"/>
  <c r="C224" i="1"/>
  <c r="I223" i="1"/>
  <c r="J223" i="1" s="1"/>
  <c r="H223" i="1"/>
  <c r="C223" i="1"/>
  <c r="I222" i="1"/>
  <c r="J222" i="1" s="1"/>
  <c r="H222" i="1"/>
  <c r="C222" i="1"/>
  <c r="I221" i="1"/>
  <c r="J221" i="1" s="1"/>
  <c r="H221" i="1"/>
  <c r="C221" i="1"/>
  <c r="I220" i="1"/>
  <c r="J220" i="1" s="1"/>
  <c r="H220" i="1"/>
  <c r="C220" i="1"/>
  <c r="I219" i="1"/>
  <c r="J219" i="1" s="1"/>
  <c r="H219" i="1"/>
  <c r="C219" i="1"/>
  <c r="I218" i="1"/>
  <c r="J218" i="1" s="1"/>
  <c r="H218" i="1"/>
  <c r="C218" i="1"/>
  <c r="I217" i="1"/>
  <c r="J217" i="1" s="1"/>
  <c r="H217" i="1"/>
  <c r="C217" i="1"/>
  <c r="I216" i="1"/>
  <c r="J216" i="1" s="1"/>
  <c r="H216" i="1"/>
  <c r="C216" i="1"/>
  <c r="I215" i="1"/>
  <c r="J215" i="1" s="1"/>
  <c r="H215" i="1"/>
  <c r="C215" i="1"/>
  <c r="I214" i="1"/>
  <c r="J214" i="1" s="1"/>
  <c r="H214" i="1"/>
  <c r="C214" i="1"/>
  <c r="I213" i="1"/>
  <c r="J213" i="1" s="1"/>
  <c r="H213" i="1"/>
  <c r="C213" i="1"/>
  <c r="I212" i="1"/>
  <c r="J212" i="1" s="1"/>
  <c r="H212" i="1"/>
  <c r="C212" i="1"/>
  <c r="I211" i="1"/>
  <c r="J211" i="1" s="1"/>
  <c r="H211" i="1"/>
  <c r="C211" i="1"/>
  <c r="I210" i="1"/>
  <c r="J210" i="1" s="1"/>
  <c r="H210" i="1"/>
  <c r="C210" i="1"/>
  <c r="I209" i="1"/>
  <c r="J209" i="1" s="1"/>
  <c r="H209" i="1"/>
  <c r="C209" i="1"/>
  <c r="I208" i="1"/>
  <c r="J208" i="1" s="1"/>
  <c r="H208" i="1"/>
  <c r="C208" i="1"/>
  <c r="I207" i="1"/>
  <c r="J207" i="1" s="1"/>
  <c r="H207" i="1"/>
  <c r="C207" i="1"/>
  <c r="I206" i="1"/>
  <c r="J206" i="1" s="1"/>
  <c r="H206" i="1"/>
  <c r="C206" i="1"/>
  <c r="I205" i="1"/>
  <c r="J205" i="1" s="1"/>
  <c r="H205" i="1"/>
  <c r="C205" i="1"/>
  <c r="I204" i="1"/>
  <c r="J204" i="1" s="1"/>
  <c r="H204" i="1"/>
  <c r="C204" i="1"/>
  <c r="I203" i="1"/>
  <c r="J203" i="1" s="1"/>
  <c r="H203" i="1"/>
  <c r="C203" i="1"/>
  <c r="I202" i="1"/>
  <c r="J202" i="1" s="1"/>
  <c r="H202" i="1"/>
  <c r="C202" i="1"/>
  <c r="I201" i="1"/>
  <c r="J201" i="1" s="1"/>
  <c r="H201" i="1"/>
  <c r="C201" i="1"/>
  <c r="I200" i="1"/>
  <c r="J200" i="1" s="1"/>
  <c r="H200" i="1"/>
  <c r="C200" i="1"/>
  <c r="I199" i="1"/>
  <c r="J199" i="1" s="1"/>
  <c r="H199" i="1"/>
  <c r="C199" i="1"/>
  <c r="I198" i="1"/>
  <c r="J198" i="1" s="1"/>
  <c r="H198" i="1"/>
  <c r="C198" i="1"/>
  <c r="I197" i="1"/>
  <c r="J197" i="1" s="1"/>
  <c r="H197" i="1"/>
  <c r="C197" i="1"/>
  <c r="I196" i="1"/>
  <c r="J196" i="1" s="1"/>
  <c r="H196" i="1"/>
  <c r="C196" i="1"/>
  <c r="I195" i="1"/>
  <c r="J195" i="1" s="1"/>
  <c r="H195" i="1"/>
  <c r="C195" i="1"/>
  <c r="I194" i="1"/>
  <c r="J194" i="1" s="1"/>
  <c r="H194" i="1"/>
  <c r="C194" i="1"/>
  <c r="I193" i="1"/>
  <c r="J193" i="1" s="1"/>
  <c r="H193" i="1"/>
  <c r="C193" i="1"/>
  <c r="I192" i="1"/>
  <c r="J192" i="1" s="1"/>
  <c r="H192" i="1"/>
  <c r="C192" i="1"/>
  <c r="I191" i="1"/>
  <c r="J191" i="1" s="1"/>
  <c r="H191" i="1"/>
  <c r="C191" i="1"/>
  <c r="I190" i="1"/>
  <c r="J190" i="1" s="1"/>
  <c r="H190" i="1"/>
  <c r="C190" i="1"/>
  <c r="I189" i="1"/>
  <c r="J189" i="1" s="1"/>
  <c r="H189" i="1"/>
  <c r="C189" i="1"/>
  <c r="I188" i="1"/>
  <c r="J188" i="1" s="1"/>
  <c r="H188" i="1"/>
  <c r="C188" i="1"/>
  <c r="I187" i="1"/>
  <c r="J187" i="1" s="1"/>
  <c r="H187" i="1"/>
  <c r="C187" i="1"/>
  <c r="I186" i="1"/>
  <c r="J186" i="1" s="1"/>
  <c r="H186" i="1"/>
  <c r="C186" i="1"/>
  <c r="I185" i="1"/>
  <c r="J185" i="1" s="1"/>
  <c r="H185" i="1"/>
  <c r="C185" i="1"/>
  <c r="I184" i="1"/>
  <c r="J184" i="1" s="1"/>
  <c r="H184" i="1"/>
  <c r="C184" i="1"/>
  <c r="I183" i="1"/>
  <c r="J183" i="1" s="1"/>
  <c r="H183" i="1"/>
  <c r="C183" i="1"/>
  <c r="I182" i="1"/>
  <c r="J182" i="1" s="1"/>
  <c r="H182" i="1"/>
  <c r="C182" i="1"/>
  <c r="I181" i="1"/>
  <c r="J181" i="1" s="1"/>
  <c r="H181" i="1"/>
  <c r="C181" i="1"/>
  <c r="I180" i="1"/>
  <c r="J180" i="1" s="1"/>
  <c r="H180" i="1"/>
  <c r="C180" i="1"/>
  <c r="I179" i="1"/>
  <c r="J179" i="1" s="1"/>
  <c r="H179" i="1"/>
  <c r="C179" i="1"/>
  <c r="I178" i="1"/>
  <c r="J178" i="1" s="1"/>
  <c r="H178" i="1"/>
  <c r="C178" i="1"/>
  <c r="I177" i="1"/>
  <c r="J177" i="1" s="1"/>
  <c r="H177" i="1"/>
  <c r="C177" i="1"/>
  <c r="I176" i="1"/>
  <c r="J176" i="1" s="1"/>
  <c r="H176" i="1"/>
  <c r="C176" i="1"/>
  <c r="I175" i="1"/>
  <c r="J175" i="1" s="1"/>
  <c r="H175" i="1"/>
  <c r="C175" i="1"/>
  <c r="I174" i="1"/>
  <c r="J174" i="1" s="1"/>
  <c r="H174" i="1"/>
  <c r="C174" i="1"/>
  <c r="I173" i="1"/>
  <c r="J173" i="1" s="1"/>
  <c r="H173" i="1"/>
  <c r="C173" i="1"/>
  <c r="I172" i="1"/>
  <c r="J172" i="1" s="1"/>
  <c r="H172" i="1"/>
  <c r="C172" i="1"/>
  <c r="I171" i="1"/>
  <c r="J171" i="1" s="1"/>
  <c r="H171" i="1"/>
  <c r="C171" i="1"/>
  <c r="I170" i="1"/>
  <c r="J170" i="1" s="1"/>
  <c r="H170" i="1"/>
  <c r="C170" i="1"/>
  <c r="I169" i="1"/>
  <c r="J169" i="1" s="1"/>
  <c r="H169" i="1"/>
  <c r="C169" i="1"/>
  <c r="I168" i="1"/>
  <c r="J168" i="1" s="1"/>
  <c r="H168" i="1"/>
  <c r="C168" i="1"/>
  <c r="I167" i="1"/>
  <c r="J167" i="1" s="1"/>
  <c r="H167" i="1"/>
  <c r="C167" i="1"/>
  <c r="I166" i="1"/>
  <c r="J166" i="1" s="1"/>
  <c r="H166" i="1"/>
  <c r="C166" i="1"/>
  <c r="I165" i="1"/>
  <c r="J165" i="1" s="1"/>
  <c r="H165" i="1"/>
  <c r="C165" i="1"/>
  <c r="I164" i="1"/>
  <c r="J164" i="1" s="1"/>
  <c r="H164" i="1"/>
  <c r="C164" i="1"/>
  <c r="I163" i="1"/>
  <c r="J163" i="1" s="1"/>
  <c r="H163" i="1"/>
  <c r="C163" i="1"/>
  <c r="I162" i="1"/>
  <c r="J162" i="1" s="1"/>
  <c r="H162" i="1"/>
  <c r="C162" i="1"/>
  <c r="I161" i="1"/>
  <c r="J161" i="1" s="1"/>
  <c r="H161" i="1"/>
  <c r="C161" i="1"/>
  <c r="I160" i="1"/>
  <c r="J160" i="1" s="1"/>
  <c r="H160" i="1"/>
  <c r="C160" i="1"/>
  <c r="I159" i="1"/>
  <c r="J159" i="1" s="1"/>
  <c r="H159" i="1"/>
  <c r="C159" i="1"/>
  <c r="I158" i="1"/>
  <c r="J158" i="1" s="1"/>
  <c r="H158" i="1"/>
  <c r="C158" i="1"/>
  <c r="I157" i="1"/>
  <c r="J157" i="1" s="1"/>
  <c r="H157" i="1"/>
  <c r="C157" i="1"/>
  <c r="I156" i="1"/>
  <c r="J156" i="1" s="1"/>
  <c r="H156" i="1"/>
  <c r="C156" i="1"/>
  <c r="I155" i="1"/>
  <c r="J155" i="1" s="1"/>
  <c r="H155" i="1"/>
  <c r="C155" i="1"/>
  <c r="I154" i="1"/>
  <c r="J154" i="1" s="1"/>
  <c r="H154" i="1"/>
  <c r="C154" i="1"/>
  <c r="I153" i="1"/>
  <c r="J153" i="1" s="1"/>
  <c r="H153" i="1"/>
  <c r="C153" i="1"/>
  <c r="I152" i="1"/>
  <c r="J152" i="1" s="1"/>
  <c r="H152" i="1"/>
  <c r="C152" i="1"/>
  <c r="I151" i="1"/>
  <c r="J151" i="1" s="1"/>
  <c r="H151" i="1"/>
  <c r="C151" i="1"/>
  <c r="I150" i="1"/>
  <c r="J150" i="1" s="1"/>
  <c r="H150" i="1"/>
  <c r="C150" i="1"/>
  <c r="I149" i="1"/>
  <c r="J149" i="1" s="1"/>
  <c r="H149" i="1"/>
  <c r="C149" i="1"/>
  <c r="I148" i="1"/>
  <c r="J148" i="1" s="1"/>
  <c r="H148" i="1"/>
  <c r="C148" i="1"/>
  <c r="I147" i="1"/>
  <c r="J147" i="1" s="1"/>
  <c r="H147" i="1"/>
  <c r="C147" i="1"/>
  <c r="I146" i="1"/>
  <c r="J146" i="1" s="1"/>
  <c r="H146" i="1"/>
  <c r="C146" i="1"/>
  <c r="I145" i="1"/>
  <c r="J145" i="1" s="1"/>
  <c r="H145" i="1"/>
  <c r="C145" i="1"/>
  <c r="I144" i="1"/>
  <c r="J144" i="1" s="1"/>
  <c r="H144" i="1"/>
  <c r="C144" i="1"/>
  <c r="I143" i="1"/>
  <c r="J143" i="1" s="1"/>
  <c r="H143" i="1"/>
  <c r="C143" i="1"/>
  <c r="I142" i="1"/>
  <c r="J142" i="1" s="1"/>
  <c r="H142" i="1"/>
  <c r="C142" i="1"/>
  <c r="I141" i="1"/>
  <c r="J141" i="1" s="1"/>
  <c r="H141" i="1"/>
  <c r="C141" i="1"/>
  <c r="I140" i="1"/>
  <c r="J140" i="1" s="1"/>
  <c r="H140" i="1"/>
  <c r="C140" i="1"/>
  <c r="I139" i="1"/>
  <c r="J139" i="1" s="1"/>
  <c r="H139" i="1"/>
  <c r="C139" i="1"/>
  <c r="I138" i="1"/>
  <c r="J138" i="1" s="1"/>
  <c r="H138" i="1"/>
  <c r="C138" i="1"/>
  <c r="I137" i="1"/>
  <c r="J137" i="1" s="1"/>
  <c r="H137" i="1"/>
  <c r="C137" i="1"/>
  <c r="I136" i="1"/>
  <c r="J136" i="1" s="1"/>
  <c r="H136" i="1"/>
  <c r="C136" i="1"/>
  <c r="I135" i="1"/>
  <c r="J135" i="1" s="1"/>
  <c r="H135" i="1"/>
  <c r="C135" i="1"/>
  <c r="I134" i="1"/>
  <c r="J134" i="1" s="1"/>
  <c r="H134" i="1"/>
  <c r="C134" i="1"/>
  <c r="I133" i="1"/>
  <c r="J133" i="1" s="1"/>
  <c r="H133" i="1"/>
  <c r="C133" i="1"/>
  <c r="I132" i="1"/>
  <c r="J132" i="1" s="1"/>
  <c r="H132" i="1"/>
  <c r="C132" i="1"/>
  <c r="I131" i="1"/>
  <c r="J131" i="1" s="1"/>
  <c r="H131" i="1"/>
  <c r="C131" i="1"/>
  <c r="I130" i="1"/>
  <c r="J130" i="1" s="1"/>
  <c r="H130" i="1"/>
  <c r="C130" i="1"/>
  <c r="I129" i="1"/>
  <c r="J129" i="1" s="1"/>
  <c r="H129" i="1"/>
  <c r="C129" i="1"/>
  <c r="I128" i="1"/>
  <c r="J128" i="1" s="1"/>
  <c r="H128" i="1"/>
  <c r="C128" i="1"/>
  <c r="I127" i="1"/>
  <c r="J127" i="1" s="1"/>
  <c r="H127" i="1"/>
  <c r="C127" i="1"/>
  <c r="I126" i="1"/>
  <c r="J126" i="1" s="1"/>
  <c r="H126" i="1"/>
  <c r="C126" i="1"/>
  <c r="I125" i="1"/>
  <c r="J125" i="1" s="1"/>
  <c r="H125" i="1"/>
  <c r="C125" i="1"/>
  <c r="I124" i="1"/>
  <c r="J124" i="1" s="1"/>
  <c r="H124" i="1"/>
  <c r="C124" i="1"/>
  <c r="I123" i="1"/>
  <c r="J123" i="1" s="1"/>
  <c r="H123" i="1"/>
  <c r="C123" i="1"/>
  <c r="I122" i="1"/>
  <c r="J122" i="1" s="1"/>
  <c r="H122" i="1"/>
  <c r="C122" i="1"/>
  <c r="I121" i="1"/>
  <c r="J121" i="1" s="1"/>
  <c r="H121" i="1"/>
  <c r="C121" i="1"/>
  <c r="I120" i="1"/>
  <c r="J120" i="1" s="1"/>
  <c r="H120" i="1"/>
  <c r="C120" i="1"/>
  <c r="I119" i="1"/>
  <c r="J119" i="1" s="1"/>
  <c r="H119" i="1"/>
  <c r="C119" i="1"/>
  <c r="I118" i="1"/>
  <c r="J118" i="1" s="1"/>
  <c r="H118" i="1"/>
  <c r="C118" i="1"/>
  <c r="I117" i="1"/>
  <c r="J117" i="1" s="1"/>
  <c r="H117" i="1"/>
  <c r="C117" i="1"/>
  <c r="I116" i="1"/>
  <c r="J116" i="1" s="1"/>
  <c r="H116" i="1"/>
  <c r="C116" i="1"/>
  <c r="I115" i="1"/>
  <c r="J115" i="1" s="1"/>
  <c r="H115" i="1"/>
  <c r="C115" i="1"/>
  <c r="I114" i="1"/>
  <c r="J114" i="1" s="1"/>
  <c r="H114" i="1"/>
  <c r="C114" i="1"/>
  <c r="I113" i="1"/>
  <c r="J113" i="1" s="1"/>
  <c r="H113" i="1"/>
  <c r="C113" i="1"/>
  <c r="I112" i="1"/>
  <c r="J112" i="1" s="1"/>
  <c r="H112" i="1"/>
  <c r="C112" i="1"/>
  <c r="I111" i="1"/>
  <c r="J111" i="1" s="1"/>
  <c r="H111" i="1"/>
  <c r="C111" i="1"/>
  <c r="I110" i="1"/>
  <c r="J110" i="1" s="1"/>
  <c r="H110" i="1"/>
  <c r="C110" i="1"/>
  <c r="I109" i="1"/>
  <c r="J109" i="1" s="1"/>
  <c r="H109" i="1"/>
  <c r="C109" i="1"/>
  <c r="I108" i="1"/>
  <c r="J108" i="1" s="1"/>
  <c r="H108" i="1"/>
  <c r="C108" i="1"/>
  <c r="I107" i="1"/>
  <c r="J107" i="1" s="1"/>
  <c r="H107" i="1"/>
  <c r="C107" i="1"/>
  <c r="I106" i="1"/>
  <c r="J106" i="1" s="1"/>
  <c r="H106" i="1"/>
  <c r="C106" i="1"/>
  <c r="I105" i="1"/>
  <c r="J105" i="1" s="1"/>
  <c r="H105" i="1"/>
  <c r="C105" i="1"/>
  <c r="I104" i="1"/>
  <c r="J104" i="1" s="1"/>
  <c r="H104" i="1"/>
  <c r="C104" i="1"/>
  <c r="I103" i="1"/>
  <c r="J103" i="1" s="1"/>
  <c r="H103" i="1"/>
  <c r="C103" i="1"/>
  <c r="I102" i="1"/>
  <c r="J102" i="1" s="1"/>
  <c r="H102" i="1"/>
  <c r="C102" i="1"/>
  <c r="I101" i="1"/>
  <c r="J101" i="1" s="1"/>
  <c r="H101" i="1"/>
  <c r="C101" i="1"/>
  <c r="I100" i="1"/>
  <c r="J100" i="1" s="1"/>
  <c r="H100" i="1"/>
  <c r="C100" i="1"/>
  <c r="I99" i="1"/>
  <c r="J99" i="1" s="1"/>
  <c r="H99" i="1"/>
  <c r="C99" i="1"/>
  <c r="I98" i="1"/>
  <c r="J98" i="1" s="1"/>
  <c r="H98" i="1"/>
  <c r="C98" i="1"/>
  <c r="I97" i="1"/>
  <c r="J97" i="1" s="1"/>
  <c r="H97" i="1"/>
  <c r="C97" i="1"/>
  <c r="I96" i="1"/>
  <c r="J96" i="1" s="1"/>
  <c r="H96" i="1"/>
  <c r="C96" i="1"/>
  <c r="I95" i="1"/>
  <c r="J95" i="1" s="1"/>
  <c r="H95" i="1"/>
  <c r="C95" i="1"/>
  <c r="I94" i="1"/>
  <c r="J94" i="1" s="1"/>
  <c r="H94" i="1"/>
  <c r="C94" i="1"/>
  <c r="I93" i="1"/>
  <c r="J93" i="1" s="1"/>
  <c r="H93" i="1"/>
  <c r="C93" i="1"/>
  <c r="I92" i="1"/>
  <c r="J92" i="1" s="1"/>
  <c r="H92" i="1"/>
  <c r="C92" i="1"/>
  <c r="I91" i="1"/>
  <c r="J91" i="1" s="1"/>
  <c r="H91" i="1"/>
  <c r="C91" i="1"/>
  <c r="I90" i="1"/>
  <c r="J90" i="1" s="1"/>
  <c r="H90" i="1"/>
  <c r="C90" i="1"/>
  <c r="I89" i="1"/>
  <c r="J89" i="1" s="1"/>
  <c r="H89" i="1"/>
  <c r="C89" i="1"/>
  <c r="I88" i="1"/>
  <c r="J88" i="1" s="1"/>
  <c r="H88" i="1"/>
  <c r="C88" i="1"/>
  <c r="I87" i="1"/>
  <c r="J87" i="1" s="1"/>
  <c r="H87" i="1"/>
  <c r="C87" i="1"/>
  <c r="I86" i="1"/>
  <c r="J86" i="1" s="1"/>
  <c r="H86" i="1"/>
  <c r="C86" i="1"/>
  <c r="I85" i="1"/>
  <c r="J85" i="1" s="1"/>
  <c r="H85" i="1"/>
  <c r="C85" i="1"/>
  <c r="I84" i="1"/>
  <c r="J84" i="1" s="1"/>
  <c r="H84" i="1"/>
  <c r="C84" i="1"/>
  <c r="I83" i="1"/>
  <c r="J83" i="1" s="1"/>
  <c r="H83" i="1"/>
  <c r="C83" i="1"/>
  <c r="I82" i="1"/>
  <c r="J82" i="1" s="1"/>
  <c r="H82" i="1"/>
  <c r="C82" i="1"/>
  <c r="I81" i="1"/>
  <c r="J81" i="1" s="1"/>
  <c r="H81" i="1"/>
  <c r="C81" i="1"/>
  <c r="I80" i="1"/>
  <c r="J80" i="1" s="1"/>
  <c r="H80" i="1"/>
  <c r="C80" i="1"/>
  <c r="I79" i="1"/>
  <c r="J79" i="1" s="1"/>
  <c r="H79" i="1"/>
  <c r="C79" i="1"/>
  <c r="I78" i="1"/>
  <c r="J78" i="1" s="1"/>
  <c r="H78" i="1"/>
  <c r="C78" i="1"/>
  <c r="I77" i="1"/>
  <c r="J77" i="1" s="1"/>
  <c r="H77" i="1"/>
  <c r="C77" i="1"/>
  <c r="I76" i="1"/>
  <c r="J76" i="1" s="1"/>
  <c r="H76" i="1"/>
  <c r="C76" i="1"/>
  <c r="I75" i="1"/>
  <c r="J75" i="1" s="1"/>
  <c r="H75" i="1"/>
  <c r="C75" i="1"/>
  <c r="I74" i="1"/>
  <c r="J74" i="1" s="1"/>
  <c r="H74" i="1"/>
  <c r="C74" i="1"/>
  <c r="I73" i="1"/>
  <c r="J73" i="1" s="1"/>
  <c r="H73" i="1"/>
  <c r="C73" i="1"/>
  <c r="I72" i="1"/>
  <c r="J72" i="1" s="1"/>
  <c r="H72" i="1"/>
  <c r="C72" i="1"/>
  <c r="I71" i="1"/>
  <c r="J71" i="1" s="1"/>
  <c r="H71" i="1"/>
  <c r="C71" i="1"/>
  <c r="I70" i="1"/>
  <c r="J70" i="1" s="1"/>
  <c r="H70" i="1"/>
  <c r="C70" i="1"/>
  <c r="I69" i="1"/>
  <c r="J69" i="1" s="1"/>
  <c r="H69" i="1"/>
  <c r="C69" i="1"/>
  <c r="I68" i="1"/>
  <c r="J68" i="1" s="1"/>
  <c r="H68" i="1"/>
  <c r="C68" i="1"/>
  <c r="I67" i="1"/>
  <c r="J67" i="1" s="1"/>
  <c r="H67" i="1"/>
  <c r="C67" i="1"/>
  <c r="I66" i="1"/>
  <c r="J66" i="1" s="1"/>
  <c r="H66" i="1"/>
  <c r="C66" i="1"/>
  <c r="I65" i="1"/>
  <c r="J65" i="1" s="1"/>
  <c r="H65" i="1"/>
  <c r="C65" i="1"/>
  <c r="I64" i="1"/>
  <c r="J64" i="1" s="1"/>
  <c r="H64" i="1"/>
  <c r="C64" i="1"/>
  <c r="I63" i="1"/>
  <c r="J63" i="1" s="1"/>
  <c r="H63" i="1"/>
  <c r="C63" i="1"/>
  <c r="I62" i="1"/>
  <c r="J62" i="1" s="1"/>
  <c r="H62" i="1"/>
  <c r="C62" i="1"/>
  <c r="I61" i="1"/>
  <c r="J61" i="1" s="1"/>
  <c r="H61" i="1"/>
  <c r="C61" i="1"/>
  <c r="I60" i="1"/>
  <c r="J60" i="1" s="1"/>
  <c r="H60" i="1"/>
  <c r="C60" i="1"/>
  <c r="I59" i="1"/>
  <c r="J59" i="1" s="1"/>
  <c r="H59" i="1"/>
  <c r="C59" i="1"/>
  <c r="I58" i="1"/>
  <c r="J58" i="1" s="1"/>
  <c r="H58" i="1"/>
  <c r="C58" i="1"/>
  <c r="I57" i="1"/>
  <c r="J57" i="1" s="1"/>
  <c r="H57" i="1"/>
  <c r="C57" i="1"/>
  <c r="I56" i="1"/>
  <c r="J56" i="1" s="1"/>
  <c r="H56" i="1"/>
  <c r="C56" i="1"/>
  <c r="I55" i="1"/>
  <c r="J55" i="1" s="1"/>
  <c r="H55" i="1"/>
  <c r="C55" i="1"/>
  <c r="I54" i="1"/>
  <c r="J54" i="1" s="1"/>
  <c r="H54" i="1"/>
  <c r="C54" i="1"/>
  <c r="I53" i="1"/>
  <c r="J53" i="1" s="1"/>
  <c r="H53" i="1"/>
  <c r="C53" i="1"/>
  <c r="I52" i="1"/>
  <c r="J52" i="1" s="1"/>
  <c r="H52" i="1"/>
  <c r="C52" i="1"/>
  <c r="I51" i="1"/>
  <c r="J51" i="1" s="1"/>
  <c r="H51" i="1"/>
  <c r="C51" i="1"/>
  <c r="I50" i="1"/>
  <c r="J50" i="1" s="1"/>
  <c r="H50" i="1"/>
  <c r="C50" i="1"/>
  <c r="I49" i="1"/>
  <c r="J49" i="1" s="1"/>
  <c r="H49" i="1"/>
  <c r="C49" i="1"/>
  <c r="I48" i="1"/>
  <c r="J48" i="1" s="1"/>
  <c r="H48" i="1"/>
  <c r="C48" i="1"/>
  <c r="I47" i="1"/>
  <c r="J47" i="1" s="1"/>
  <c r="H47" i="1"/>
  <c r="C47" i="1"/>
  <c r="I46" i="1"/>
  <c r="J46" i="1" s="1"/>
  <c r="H46" i="1"/>
  <c r="C46" i="1"/>
  <c r="I45" i="1"/>
  <c r="J45" i="1" s="1"/>
  <c r="H45" i="1"/>
  <c r="C45" i="1"/>
  <c r="I44" i="1"/>
  <c r="J44" i="1" s="1"/>
  <c r="H44" i="1"/>
  <c r="C44" i="1"/>
  <c r="I43" i="1"/>
  <c r="J43" i="1" s="1"/>
  <c r="H43" i="1"/>
  <c r="C43" i="1"/>
  <c r="I42" i="1"/>
  <c r="J42" i="1" s="1"/>
  <c r="H42" i="1"/>
  <c r="C42" i="1"/>
  <c r="I41" i="1"/>
  <c r="J41" i="1" s="1"/>
  <c r="H41" i="1"/>
  <c r="C41" i="1"/>
  <c r="I40" i="1"/>
  <c r="J40" i="1" s="1"/>
  <c r="H40" i="1"/>
  <c r="C40" i="1"/>
  <c r="I39" i="1"/>
  <c r="J39" i="1" s="1"/>
  <c r="H39" i="1"/>
  <c r="C39" i="1"/>
  <c r="I38" i="1"/>
  <c r="J38" i="1" s="1"/>
  <c r="H38" i="1"/>
  <c r="C38" i="1"/>
  <c r="I37" i="1"/>
  <c r="J37" i="1" s="1"/>
  <c r="H37" i="1"/>
  <c r="C37" i="1"/>
  <c r="I36" i="1"/>
  <c r="J36" i="1" s="1"/>
  <c r="H36" i="1"/>
  <c r="C36" i="1"/>
  <c r="I35" i="1"/>
  <c r="J35" i="1" s="1"/>
  <c r="H35" i="1"/>
  <c r="C35" i="1"/>
  <c r="I34" i="1"/>
  <c r="J34" i="1" s="1"/>
  <c r="H34" i="1"/>
  <c r="C34" i="1"/>
  <c r="I33" i="1"/>
  <c r="J33" i="1" s="1"/>
  <c r="H33" i="1"/>
  <c r="C33" i="1"/>
  <c r="I32" i="1"/>
  <c r="J32" i="1" s="1"/>
  <c r="H32" i="1"/>
  <c r="C32" i="1"/>
  <c r="I31" i="1"/>
  <c r="J31" i="1" s="1"/>
  <c r="H31" i="1"/>
  <c r="C31" i="1"/>
  <c r="I30" i="1"/>
  <c r="J30" i="1" s="1"/>
  <c r="H30" i="1"/>
  <c r="C30" i="1"/>
  <c r="I29" i="1"/>
  <c r="J29" i="1" s="1"/>
  <c r="H29" i="1"/>
  <c r="C29" i="1"/>
  <c r="I28" i="1"/>
  <c r="J28" i="1" s="1"/>
  <c r="H28" i="1"/>
  <c r="C28" i="1"/>
  <c r="I27" i="1"/>
  <c r="J27" i="1" s="1"/>
  <c r="H27" i="1"/>
  <c r="C27" i="1"/>
  <c r="I26" i="1"/>
  <c r="J26" i="1" s="1"/>
  <c r="H26" i="1"/>
  <c r="C26" i="1"/>
  <c r="I25" i="1"/>
  <c r="H25" i="1"/>
  <c r="J25" i="1" s="1"/>
  <c r="C25" i="1"/>
  <c r="I24" i="1"/>
  <c r="H24" i="1"/>
  <c r="J24" i="1" s="1"/>
  <c r="C24" i="1"/>
  <c r="I23" i="1"/>
  <c r="H23" i="1"/>
  <c r="J23" i="1" s="1"/>
  <c r="C23" i="1"/>
  <c r="I22" i="1"/>
  <c r="H22" i="1"/>
  <c r="J22" i="1" s="1"/>
  <c r="C22" i="1"/>
  <c r="I21" i="1"/>
  <c r="H21" i="1"/>
  <c r="J21" i="1" s="1"/>
  <c r="C21" i="1"/>
  <c r="I20" i="1"/>
  <c r="H20" i="1"/>
  <c r="J20" i="1" s="1"/>
  <c r="C20" i="1"/>
  <c r="I19" i="1"/>
  <c r="H19" i="1"/>
  <c r="J19" i="1" s="1"/>
  <c r="C19" i="1"/>
  <c r="I18" i="1"/>
  <c r="H18" i="1"/>
  <c r="J18" i="1" s="1"/>
  <c r="C18" i="1"/>
  <c r="I17" i="1"/>
  <c r="H17" i="1"/>
  <c r="J17" i="1" s="1"/>
  <c r="C17" i="1"/>
  <c r="I16" i="1"/>
  <c r="H16" i="1"/>
  <c r="J16" i="1" s="1"/>
  <c r="C16" i="1"/>
  <c r="I15" i="1"/>
  <c r="H15" i="1"/>
  <c r="J15" i="1" s="1"/>
  <c r="C15" i="1"/>
  <c r="I14" i="1"/>
  <c r="H14" i="1"/>
  <c r="J14" i="1" s="1"/>
  <c r="C14" i="1"/>
  <c r="I13" i="1"/>
  <c r="H13" i="1"/>
  <c r="J13" i="1" s="1"/>
  <c r="C13" i="1"/>
  <c r="I12" i="1"/>
  <c r="H12" i="1"/>
  <c r="J12" i="1" s="1"/>
  <c r="C12" i="1"/>
  <c r="I11" i="1"/>
  <c r="H11" i="1"/>
  <c r="J11" i="1" s="1"/>
  <c r="C11" i="1"/>
  <c r="I10" i="1"/>
  <c r="H10" i="1"/>
  <c r="J10" i="1" s="1"/>
  <c r="C10" i="1"/>
  <c r="I9" i="1"/>
  <c r="H9" i="1"/>
  <c r="J9" i="1" s="1"/>
  <c r="C9" i="1"/>
  <c r="I8" i="1"/>
  <c r="H8" i="1"/>
  <c r="J8" i="1" s="1"/>
  <c r="C8" i="1"/>
  <c r="I7" i="1"/>
  <c r="H7" i="1"/>
  <c r="J7" i="1" s="1"/>
  <c r="C7" i="1"/>
  <c r="I6" i="1"/>
  <c r="H6" i="1"/>
  <c r="J6" i="1" s="1"/>
  <c r="C6" i="1"/>
  <c r="I5" i="1"/>
  <c r="H5" i="1"/>
  <c r="J5" i="1" s="1"/>
  <c r="C5" i="1"/>
  <c r="I4" i="1"/>
  <c r="H4" i="1"/>
  <c r="J4" i="1" s="1"/>
  <c r="C4" i="1"/>
  <c r="I3" i="1"/>
  <c r="H3" i="1"/>
  <c r="J3" i="1" s="1"/>
  <c r="L25" i="1" s="1"/>
  <c r="C3" i="1"/>
</calcChain>
</file>

<file path=xl/sharedStrings.xml><?xml version="1.0" encoding="utf-8"?>
<sst xmlns="http://schemas.openxmlformats.org/spreadsheetml/2006/main" count="575" uniqueCount="75">
  <si>
    <t>ENTREE-SORTIE DU MOIS</t>
  </si>
  <si>
    <t>DATE</t>
  </si>
  <si>
    <t>CODE</t>
  </si>
  <si>
    <t>DESIGNATION</t>
  </si>
  <si>
    <t>ENTREE</t>
  </si>
  <si>
    <t>SORTIE</t>
  </si>
  <si>
    <t>CREVES</t>
  </si>
  <si>
    <t>DETRUIT</t>
  </si>
  <si>
    <t>TOTAL</t>
  </si>
  <si>
    <t>POIDS</t>
  </si>
  <si>
    <t>TOTAL POIDS</t>
  </si>
  <si>
    <t>PF656125</t>
  </si>
  <si>
    <t>PF658025</t>
  </si>
  <si>
    <t>PF655525</t>
  </si>
  <si>
    <t>PF685125</t>
  </si>
  <si>
    <t>PF685225</t>
  </si>
  <si>
    <t>NEG6401</t>
  </si>
  <si>
    <t>NEG6416</t>
  </si>
  <si>
    <t>SAC6502</t>
  </si>
  <si>
    <t>NEG6406</t>
  </si>
  <si>
    <t>PF659525</t>
  </si>
  <si>
    <t>NEG215020</t>
  </si>
  <si>
    <t>PF680325</t>
  </si>
  <si>
    <t>PF680425</t>
  </si>
  <si>
    <t>NEG6408</t>
  </si>
  <si>
    <t>NEG6437</t>
  </si>
  <si>
    <t>NEG6436</t>
  </si>
  <si>
    <t>NEG6435</t>
  </si>
  <si>
    <t>NEG091425</t>
  </si>
  <si>
    <t>PF303520</t>
  </si>
  <si>
    <t>PF303025</t>
  </si>
  <si>
    <t>NEG6370</t>
  </si>
  <si>
    <t>PF655425</t>
  </si>
  <si>
    <t>NEG6438</t>
  </si>
  <si>
    <t>NEG6433</t>
  </si>
  <si>
    <t>NEG6432</t>
  </si>
  <si>
    <t>NEG210925</t>
  </si>
  <si>
    <t>NEG6434</t>
  </si>
  <si>
    <t>NEG6440</t>
  </si>
  <si>
    <t>PF661025</t>
  </si>
  <si>
    <t>PF681025</t>
  </si>
  <si>
    <t>NEG211220</t>
  </si>
  <si>
    <t>PF685525</t>
  </si>
  <si>
    <t>PF008025</t>
  </si>
  <si>
    <t>PF660525</t>
  </si>
  <si>
    <t>PF688225</t>
  </si>
  <si>
    <t>NEG218705</t>
  </si>
  <si>
    <t>NEG210610</t>
  </si>
  <si>
    <t>NEG215825</t>
  </si>
  <si>
    <t>NEG218010</t>
  </si>
  <si>
    <t>NEG213815</t>
  </si>
  <si>
    <t>PF930325</t>
  </si>
  <si>
    <t>NEG210010</t>
  </si>
  <si>
    <t>NEG211925</t>
  </si>
  <si>
    <t>NEG218605</t>
  </si>
  <si>
    <t>PF530025</t>
  </si>
  <si>
    <t>NEG6443</t>
  </si>
  <si>
    <t>NEG6445</t>
  </si>
  <si>
    <t>PF659825</t>
  </si>
  <si>
    <t>PF685025</t>
  </si>
  <si>
    <t>PF686625</t>
  </si>
  <si>
    <t>NEG220425</t>
  </si>
  <si>
    <t>NEG210410</t>
  </si>
  <si>
    <t>NEG511825</t>
  </si>
  <si>
    <t>PF930125</t>
  </si>
  <si>
    <t>PF900125</t>
  </si>
  <si>
    <t>NEG6441</t>
  </si>
  <si>
    <t>=</t>
  </si>
  <si>
    <t>NEG213525</t>
  </si>
  <si>
    <t>PF905225</t>
  </si>
  <si>
    <t>PF659425</t>
  </si>
  <si>
    <t>NEG221305</t>
  </si>
  <si>
    <t>PF529025</t>
  </si>
  <si>
    <t>PF936925</t>
  </si>
  <si>
    <t>PF937125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</si>
</sst>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sz val="2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fill>
        <patternFill patternType="solid">
          <fgColor indexed="64"/>
          <bgColor rgb="FF00B0F0"/>
        </patternFill>
      </fill>
      <alignment horizontal="general" vertical="center" textRotation="0" wrapText="0" indent="0" justifyLastLine="0" shrinkToFit="0" readingOrder="0"/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STOCK%20NOUVEL%20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SORTIE-ENTREE"/>
      <sheetName val="ART"/>
    </sheetNames>
    <sheetDataSet>
      <sheetData sheetId="0"/>
      <sheetData sheetId="1"/>
      <sheetData sheetId="2">
        <row r="1">
          <cell r="A1" t="str">
            <v>PF656125</v>
          </cell>
          <cell r="C1">
            <v>25</v>
          </cell>
        </row>
        <row r="2">
          <cell r="A2" t="str">
            <v>PF659525</v>
          </cell>
          <cell r="C2">
            <v>25</v>
          </cell>
        </row>
        <row r="3">
          <cell r="A3" t="str">
            <v>PF680425</v>
          </cell>
          <cell r="C3">
            <v>25</v>
          </cell>
        </row>
        <row r="4">
          <cell r="A4" t="str">
            <v>PF680325</v>
          </cell>
          <cell r="C4">
            <v>25</v>
          </cell>
        </row>
        <row r="5">
          <cell r="A5" t="str">
            <v>NEG091425</v>
          </cell>
          <cell r="C5">
            <v>25</v>
          </cell>
        </row>
        <row r="6">
          <cell r="A6" t="str">
            <v>NEG215020</v>
          </cell>
          <cell r="C6">
            <v>20</v>
          </cell>
        </row>
        <row r="7">
          <cell r="A7" t="str">
            <v>PF685225</v>
          </cell>
          <cell r="C7">
            <v>0</v>
          </cell>
        </row>
        <row r="8">
          <cell r="A8" t="str">
            <v>PF685525</v>
          </cell>
          <cell r="C8">
            <v>25</v>
          </cell>
        </row>
        <row r="9">
          <cell r="A9" t="str">
            <v>PF655525</v>
          </cell>
          <cell r="C9">
            <v>25</v>
          </cell>
        </row>
        <row r="10">
          <cell r="A10" t="str">
            <v>PF008025</v>
          </cell>
          <cell r="C10">
            <v>25</v>
          </cell>
        </row>
        <row r="11">
          <cell r="A11" t="str">
            <v>PF681025</v>
          </cell>
          <cell r="C11">
            <v>25</v>
          </cell>
        </row>
        <row r="12">
          <cell r="A12" t="str">
            <v>PF685125</v>
          </cell>
          <cell r="C12">
            <v>25</v>
          </cell>
        </row>
        <row r="13">
          <cell r="A13" t="str">
            <v>PF655425</v>
          </cell>
          <cell r="C13">
            <v>25</v>
          </cell>
        </row>
        <row r="14">
          <cell r="A14" t="str">
            <v>PF303520</v>
          </cell>
          <cell r="C14">
            <v>25</v>
          </cell>
        </row>
        <row r="15">
          <cell r="A15" t="str">
            <v>PF303025</v>
          </cell>
          <cell r="C15">
            <v>25</v>
          </cell>
        </row>
        <row r="16">
          <cell r="A16" t="str">
            <v>NEG211220</v>
          </cell>
          <cell r="C16">
            <v>25</v>
          </cell>
        </row>
        <row r="17">
          <cell r="A17" t="str">
            <v>NEG215825</v>
          </cell>
          <cell r="C17">
            <v>25</v>
          </cell>
        </row>
        <row r="18">
          <cell r="A18" t="str">
            <v>PF659825</v>
          </cell>
          <cell r="C18">
            <v>25</v>
          </cell>
        </row>
        <row r="19">
          <cell r="A19" t="str">
            <v>PF685025</v>
          </cell>
          <cell r="C19">
            <v>25</v>
          </cell>
        </row>
        <row r="20">
          <cell r="A20" t="str">
            <v>PF686625</v>
          </cell>
          <cell r="C20">
            <v>25</v>
          </cell>
        </row>
        <row r="21">
          <cell r="A21" t="str">
            <v>NEG211925</v>
          </cell>
          <cell r="C21">
            <v>25</v>
          </cell>
        </row>
        <row r="22">
          <cell r="A22" t="str">
            <v>NEG218010</v>
          </cell>
          <cell r="C22">
            <v>25</v>
          </cell>
        </row>
        <row r="23">
          <cell r="A23" t="str">
            <v>NEG218705</v>
          </cell>
          <cell r="C23">
            <v>25</v>
          </cell>
        </row>
        <row r="24">
          <cell r="A24" t="str">
            <v>NEG213525</v>
          </cell>
          <cell r="C24">
            <v>25</v>
          </cell>
        </row>
        <row r="25">
          <cell r="A25" t="str">
            <v>NEG210410</v>
          </cell>
          <cell r="C25">
            <v>25</v>
          </cell>
        </row>
        <row r="26">
          <cell r="A26" t="str">
            <v>NEG210610</v>
          </cell>
          <cell r="C26">
            <v>25</v>
          </cell>
        </row>
        <row r="27">
          <cell r="A27" t="str">
            <v>NEG212025</v>
          </cell>
          <cell r="C27">
            <v>25</v>
          </cell>
        </row>
        <row r="28">
          <cell r="A28" t="str">
            <v>SAC6502</v>
          </cell>
          <cell r="C28">
            <v>0</v>
          </cell>
        </row>
        <row r="29">
          <cell r="A29" t="str">
            <v>NEG6401</v>
          </cell>
          <cell r="C29">
            <v>0</v>
          </cell>
        </row>
        <row r="30">
          <cell r="A30" t="str">
            <v>NEG6416</v>
          </cell>
          <cell r="C30">
            <v>0</v>
          </cell>
        </row>
        <row r="31">
          <cell r="A31" t="str">
            <v>NEG6440</v>
          </cell>
          <cell r="C31">
            <v>0</v>
          </cell>
        </row>
        <row r="32">
          <cell r="A32" t="str">
            <v>NEG6408</v>
          </cell>
          <cell r="C32">
            <v>0</v>
          </cell>
        </row>
        <row r="33">
          <cell r="A33" t="str">
            <v>NEG6438</v>
          </cell>
          <cell r="C33">
            <v>0</v>
          </cell>
        </row>
        <row r="34">
          <cell r="A34" t="str">
            <v>NEG6406</v>
          </cell>
          <cell r="C34">
            <v>0</v>
          </cell>
        </row>
        <row r="35">
          <cell r="A35" t="str">
            <v>NEG6435</v>
          </cell>
          <cell r="C35">
            <v>0</v>
          </cell>
        </row>
        <row r="36">
          <cell r="A36" t="str">
            <v>NEG6436</v>
          </cell>
          <cell r="C36">
            <v>0</v>
          </cell>
        </row>
        <row r="37">
          <cell r="A37" t="str">
            <v>NEG6437</v>
          </cell>
          <cell r="C37">
            <v>0</v>
          </cell>
        </row>
        <row r="38">
          <cell r="A38" t="str">
            <v>NEG6432</v>
          </cell>
          <cell r="C38">
            <v>0</v>
          </cell>
        </row>
        <row r="39">
          <cell r="A39" t="str">
            <v>NEG6433</v>
          </cell>
          <cell r="C39">
            <v>0</v>
          </cell>
        </row>
        <row r="40">
          <cell r="A40" t="str">
            <v>NEG6434</v>
          </cell>
          <cell r="C40">
            <v>0</v>
          </cell>
        </row>
        <row r="41">
          <cell r="A41" t="str">
            <v>NEG6370</v>
          </cell>
          <cell r="C41">
            <v>0</v>
          </cell>
        </row>
        <row r="42">
          <cell r="A42" t="str">
            <v>NEG6441</v>
          </cell>
          <cell r="C42">
            <v>0</v>
          </cell>
        </row>
        <row r="43">
          <cell r="A43" t="str">
            <v>NEG6443</v>
          </cell>
          <cell r="C43">
            <v>0</v>
          </cell>
        </row>
        <row r="44">
          <cell r="A44" t="str">
            <v>PF659425</v>
          </cell>
          <cell r="C44">
            <v>25</v>
          </cell>
        </row>
        <row r="45">
          <cell r="A45" t="str">
            <v>PF658025</v>
          </cell>
          <cell r="C45">
            <v>25</v>
          </cell>
        </row>
        <row r="46">
          <cell r="A46" t="str">
            <v>PF660525</v>
          </cell>
          <cell r="C46">
            <v>25</v>
          </cell>
        </row>
        <row r="47">
          <cell r="A47" t="str">
            <v>PF900125</v>
          </cell>
          <cell r="C47">
            <v>25</v>
          </cell>
        </row>
        <row r="48">
          <cell r="A48" t="str">
            <v>PF937125</v>
          </cell>
          <cell r="C48">
            <v>25</v>
          </cell>
        </row>
        <row r="49">
          <cell r="A49" t="str">
            <v>NEG511825</v>
          </cell>
          <cell r="C49">
            <v>25</v>
          </cell>
        </row>
        <row r="50">
          <cell r="A50" t="str">
            <v>PF688225</v>
          </cell>
          <cell r="C50">
            <v>25</v>
          </cell>
        </row>
        <row r="51">
          <cell r="A51" t="str">
            <v>PF661025</v>
          </cell>
          <cell r="C51">
            <v>25</v>
          </cell>
        </row>
        <row r="52">
          <cell r="A52" t="str">
            <v>PF930125</v>
          </cell>
          <cell r="C52">
            <v>25</v>
          </cell>
        </row>
        <row r="53">
          <cell r="A53" t="str">
            <v>PF900725</v>
          </cell>
          <cell r="C53">
            <v>25</v>
          </cell>
        </row>
        <row r="54">
          <cell r="A54" t="str">
            <v>NEG218605</v>
          </cell>
          <cell r="C54">
            <v>25</v>
          </cell>
        </row>
        <row r="55">
          <cell r="A55" t="str">
            <v>NEG210925</v>
          </cell>
          <cell r="C55">
            <v>25</v>
          </cell>
        </row>
        <row r="56">
          <cell r="A56" t="str">
            <v>PF530025</v>
          </cell>
          <cell r="C56">
            <v>25</v>
          </cell>
        </row>
        <row r="57">
          <cell r="A57" t="str">
            <v>NEG210010</v>
          </cell>
          <cell r="C57">
            <v>25</v>
          </cell>
        </row>
        <row r="58">
          <cell r="A58" t="str">
            <v>NEG213815</v>
          </cell>
          <cell r="C58">
            <v>25</v>
          </cell>
        </row>
        <row r="59">
          <cell r="A59" t="str">
            <v>PF529025</v>
          </cell>
          <cell r="C59">
            <v>25</v>
          </cell>
        </row>
        <row r="60">
          <cell r="A60" t="str">
            <v>NEG221305</v>
          </cell>
          <cell r="C60">
            <v>25</v>
          </cell>
        </row>
        <row r="61">
          <cell r="A61" t="str">
            <v>NEG220425</v>
          </cell>
          <cell r="C61">
            <v>25</v>
          </cell>
        </row>
        <row r="62">
          <cell r="A62" t="str">
            <v>NEG211410</v>
          </cell>
          <cell r="C62">
            <v>25</v>
          </cell>
        </row>
        <row r="63">
          <cell r="A63" t="str">
            <v>NEG221005</v>
          </cell>
          <cell r="C63">
            <v>25</v>
          </cell>
        </row>
        <row r="64">
          <cell r="A64" t="str">
            <v>NEG218404</v>
          </cell>
          <cell r="C64">
            <v>25</v>
          </cell>
        </row>
        <row r="65">
          <cell r="A65" t="str">
            <v>NEG218505</v>
          </cell>
          <cell r="C65">
            <v>25</v>
          </cell>
        </row>
        <row r="66">
          <cell r="A66" t="str">
            <v>NEG218805</v>
          </cell>
          <cell r="C66">
            <v>25</v>
          </cell>
        </row>
        <row r="67">
          <cell r="A67" t="str">
            <v>NEG218905</v>
          </cell>
          <cell r="C67">
            <v>25</v>
          </cell>
        </row>
        <row r="68">
          <cell r="A68" t="str">
            <v>NEG219005</v>
          </cell>
          <cell r="C68">
            <v>25</v>
          </cell>
        </row>
        <row r="69">
          <cell r="A69" t="str">
            <v>NEG220025</v>
          </cell>
          <cell r="C69">
            <v>25</v>
          </cell>
        </row>
        <row r="70">
          <cell r="A70" t="str">
            <v>PF908225</v>
          </cell>
          <cell r="C70">
            <v>25</v>
          </cell>
        </row>
        <row r="71">
          <cell r="A71" t="str">
            <v>PF908825</v>
          </cell>
          <cell r="C71">
            <v>25</v>
          </cell>
        </row>
        <row r="72">
          <cell r="A72" t="str">
            <v>PF907225</v>
          </cell>
          <cell r="C72">
            <v>25</v>
          </cell>
        </row>
        <row r="73">
          <cell r="A73" t="str">
            <v>PF530125</v>
          </cell>
          <cell r="C73">
            <v>25</v>
          </cell>
        </row>
        <row r="74">
          <cell r="A74" t="str">
            <v>PF659125</v>
          </cell>
          <cell r="C74">
            <v>25</v>
          </cell>
        </row>
        <row r="75">
          <cell r="A75" t="str">
            <v>PF657825</v>
          </cell>
          <cell r="C75">
            <v>25</v>
          </cell>
        </row>
        <row r="76">
          <cell r="A76" t="str">
            <v>PF660325</v>
          </cell>
          <cell r="C76">
            <v>25</v>
          </cell>
        </row>
        <row r="77">
          <cell r="A77" t="str">
            <v>PF656025</v>
          </cell>
          <cell r="C77">
            <v>25</v>
          </cell>
        </row>
        <row r="78">
          <cell r="A78" t="str">
            <v>PF655925</v>
          </cell>
          <cell r="C78">
            <v>25</v>
          </cell>
        </row>
        <row r="79">
          <cell r="A79" t="str">
            <v>PF680025</v>
          </cell>
          <cell r="C79">
            <v>25</v>
          </cell>
        </row>
        <row r="80">
          <cell r="A80" t="str">
            <v>PF656925</v>
          </cell>
          <cell r="C80">
            <v>25</v>
          </cell>
        </row>
        <row r="81">
          <cell r="A81" t="str">
            <v>PF656725</v>
          </cell>
          <cell r="C81">
            <v>25</v>
          </cell>
        </row>
        <row r="82">
          <cell r="A82" t="str">
            <v>PF658125</v>
          </cell>
          <cell r="C82">
            <v>25</v>
          </cell>
        </row>
        <row r="83">
          <cell r="A83" t="str">
            <v>PF659225</v>
          </cell>
          <cell r="C83">
            <v>25</v>
          </cell>
        </row>
        <row r="84">
          <cell r="A84" t="str">
            <v>NEG210725</v>
          </cell>
          <cell r="C84">
            <v>25</v>
          </cell>
        </row>
        <row r="85">
          <cell r="A85" t="str">
            <v>NEG215605</v>
          </cell>
          <cell r="C85">
            <v>25</v>
          </cell>
        </row>
        <row r="86">
          <cell r="A86" t="str">
            <v>NEG219305</v>
          </cell>
          <cell r="C86">
            <v>25</v>
          </cell>
        </row>
        <row r="87">
          <cell r="A87" t="str">
            <v>NEG219405</v>
          </cell>
          <cell r="C87">
            <v>25</v>
          </cell>
        </row>
        <row r="88">
          <cell r="A88" t="str">
            <v>NEG219505</v>
          </cell>
          <cell r="C88">
            <v>25</v>
          </cell>
        </row>
        <row r="89">
          <cell r="A89" t="str">
            <v>NEG215705</v>
          </cell>
          <cell r="C89">
            <v>25</v>
          </cell>
        </row>
        <row r="90">
          <cell r="A90" t="str">
            <v>NEG219805</v>
          </cell>
          <cell r="C90">
            <v>25</v>
          </cell>
        </row>
        <row r="91">
          <cell r="A91" t="str">
            <v>NEG219905</v>
          </cell>
          <cell r="C91">
            <v>25</v>
          </cell>
        </row>
        <row r="92">
          <cell r="A92" t="str">
            <v>PF687125</v>
          </cell>
          <cell r="C92">
            <v>25</v>
          </cell>
        </row>
        <row r="93">
          <cell r="A93" t="str">
            <v>NEG217225</v>
          </cell>
          <cell r="C93">
            <v>25</v>
          </cell>
        </row>
        <row r="94">
          <cell r="A94" t="str">
            <v>NEG213125</v>
          </cell>
          <cell r="C94">
            <v>25</v>
          </cell>
        </row>
        <row r="95">
          <cell r="A95" t="str">
            <v>NEG216710</v>
          </cell>
          <cell r="C95">
            <v>25</v>
          </cell>
        </row>
        <row r="96">
          <cell r="A96" t="str">
            <v>NEG214015</v>
          </cell>
          <cell r="C96">
            <v>25</v>
          </cell>
        </row>
        <row r="97">
          <cell r="A97" t="str">
            <v>NEG214110</v>
          </cell>
          <cell r="C97">
            <v>25</v>
          </cell>
        </row>
        <row r="98">
          <cell r="A98" t="str">
            <v>NEG222910</v>
          </cell>
          <cell r="C98">
            <v>25</v>
          </cell>
        </row>
        <row r="99">
          <cell r="A99" t="str">
            <v>NEG213615</v>
          </cell>
          <cell r="C99">
            <v>25</v>
          </cell>
        </row>
        <row r="100">
          <cell r="A100" t="str">
            <v>NEG216505</v>
          </cell>
          <cell r="C100">
            <v>25</v>
          </cell>
        </row>
        <row r="101">
          <cell r="A101" t="str">
            <v>NEG222225</v>
          </cell>
          <cell r="C101">
            <v>25</v>
          </cell>
        </row>
        <row r="102">
          <cell r="A102" t="str">
            <v>NEG222425</v>
          </cell>
          <cell r="C102">
            <v>25</v>
          </cell>
        </row>
        <row r="103">
          <cell r="A103" t="str">
            <v>NEG222525</v>
          </cell>
          <cell r="C103">
            <v>25</v>
          </cell>
        </row>
        <row r="104">
          <cell r="A104" t="str">
            <v>NEG091210</v>
          </cell>
          <cell r="C104">
            <v>25</v>
          </cell>
        </row>
        <row r="105">
          <cell r="A105" t="str">
            <v>NEG091325</v>
          </cell>
          <cell r="C105">
            <v>25</v>
          </cell>
        </row>
        <row r="106">
          <cell r="A106" t="str">
            <v>PF301525</v>
          </cell>
          <cell r="C106">
            <v>25</v>
          </cell>
        </row>
        <row r="107">
          <cell r="A107" t="str">
            <v>PF302625</v>
          </cell>
          <cell r="C107">
            <v>25</v>
          </cell>
        </row>
        <row r="108">
          <cell r="A108" t="str">
            <v>NEG214610</v>
          </cell>
          <cell r="C108">
            <v>25</v>
          </cell>
        </row>
        <row r="109">
          <cell r="A109" t="str">
            <v>NEG223110</v>
          </cell>
          <cell r="C109">
            <v>25</v>
          </cell>
        </row>
        <row r="110">
          <cell r="A110" t="str">
            <v>NEG223204</v>
          </cell>
          <cell r="C110">
            <v>25</v>
          </cell>
        </row>
        <row r="111">
          <cell r="A111" t="str">
            <v>AD034</v>
          </cell>
          <cell r="C111">
            <v>25</v>
          </cell>
        </row>
        <row r="112">
          <cell r="A112" t="str">
            <v>NEG211625</v>
          </cell>
          <cell r="C112">
            <v>25</v>
          </cell>
        </row>
        <row r="113">
          <cell r="A113" t="str">
            <v>NEG211825</v>
          </cell>
          <cell r="C113">
            <v>25</v>
          </cell>
        </row>
        <row r="114">
          <cell r="A114" t="str">
            <v>PF659325</v>
          </cell>
          <cell r="C114">
            <v>25</v>
          </cell>
        </row>
        <row r="115">
          <cell r="A115" t="str">
            <v>PF687625</v>
          </cell>
          <cell r="C115">
            <v>25</v>
          </cell>
        </row>
        <row r="116">
          <cell r="A116" t="str">
            <v>PF687425</v>
          </cell>
          <cell r="C116">
            <v>25</v>
          </cell>
        </row>
        <row r="117">
          <cell r="A117" t="str">
            <v>PF687325</v>
          </cell>
          <cell r="C117">
            <v>25</v>
          </cell>
        </row>
        <row r="118">
          <cell r="A118" t="str">
            <v>PF685325</v>
          </cell>
          <cell r="C118">
            <v>25</v>
          </cell>
        </row>
        <row r="119">
          <cell r="A119" t="str">
            <v>PF685425</v>
          </cell>
          <cell r="C119">
            <v>25</v>
          </cell>
        </row>
        <row r="120">
          <cell r="A120" t="str">
            <v>NEG211125</v>
          </cell>
          <cell r="C120">
            <v>25</v>
          </cell>
        </row>
        <row r="121">
          <cell r="A121" t="str">
            <v>PF686725</v>
          </cell>
          <cell r="C121">
            <v>25</v>
          </cell>
        </row>
        <row r="122">
          <cell r="A122" t="str">
            <v>PF686825</v>
          </cell>
          <cell r="C122">
            <v>25</v>
          </cell>
        </row>
        <row r="123">
          <cell r="A123" t="str">
            <v>PF687225</v>
          </cell>
          <cell r="C123">
            <v>25</v>
          </cell>
        </row>
        <row r="124">
          <cell r="A124" t="str">
            <v>NEG210125</v>
          </cell>
          <cell r="C124">
            <v>25</v>
          </cell>
        </row>
        <row r="125">
          <cell r="A125" t="str">
            <v>NEG211725</v>
          </cell>
          <cell r="C125">
            <v>25</v>
          </cell>
        </row>
        <row r="126">
          <cell r="A126" t="str">
            <v>PF685725</v>
          </cell>
          <cell r="C126">
            <v>25</v>
          </cell>
        </row>
        <row r="127">
          <cell r="A127" t="str">
            <v>PF930325</v>
          </cell>
          <cell r="C127">
            <v>25</v>
          </cell>
        </row>
        <row r="128">
          <cell r="A128" t="str">
            <v>PF930425</v>
          </cell>
          <cell r="C128">
            <v>25</v>
          </cell>
        </row>
        <row r="129">
          <cell r="A129" t="str">
            <v>PF921025</v>
          </cell>
          <cell r="C129">
            <v>25</v>
          </cell>
        </row>
        <row r="130">
          <cell r="A130" t="str">
            <v>PF936925</v>
          </cell>
          <cell r="C130">
            <v>25</v>
          </cell>
        </row>
        <row r="131">
          <cell r="A131" t="str">
            <v>PF921225</v>
          </cell>
          <cell r="C131">
            <v>25</v>
          </cell>
        </row>
        <row r="132">
          <cell r="A132" t="str">
            <v>PF905525</v>
          </cell>
          <cell r="C132">
            <v>25</v>
          </cell>
        </row>
        <row r="133">
          <cell r="A133" t="str">
            <v>PF906155</v>
          </cell>
          <cell r="C133">
            <v>25</v>
          </cell>
        </row>
        <row r="134">
          <cell r="A134" t="str">
            <v>PF905225</v>
          </cell>
          <cell r="C134">
            <v>25</v>
          </cell>
        </row>
        <row r="135">
          <cell r="A135" t="str">
            <v>PF905425</v>
          </cell>
          <cell r="C135">
            <v>25</v>
          </cell>
        </row>
        <row r="136">
          <cell r="A136" t="str">
            <v>PF906925</v>
          </cell>
          <cell r="C136">
            <v>25</v>
          </cell>
        </row>
        <row r="137">
          <cell r="A137" t="str">
            <v>PF901225</v>
          </cell>
          <cell r="C137">
            <v>25</v>
          </cell>
        </row>
        <row r="138">
          <cell r="A138" t="str">
            <v>NEG222625</v>
          </cell>
          <cell r="C138">
            <v>25</v>
          </cell>
        </row>
        <row r="139">
          <cell r="A139" t="str">
            <v>NEG202825</v>
          </cell>
          <cell r="C139">
            <v>25</v>
          </cell>
        </row>
        <row r="140">
          <cell r="A140" t="str">
            <v>PF002925</v>
          </cell>
          <cell r="C140">
            <v>25</v>
          </cell>
        </row>
        <row r="141">
          <cell r="A141" t="str">
            <v>PF904425</v>
          </cell>
          <cell r="C141">
            <v>25</v>
          </cell>
        </row>
        <row r="142">
          <cell r="A142" t="str">
            <v>PF511110</v>
          </cell>
          <cell r="C142">
            <v>25</v>
          </cell>
        </row>
        <row r="143">
          <cell r="A143" t="str">
            <v>NEG901605</v>
          </cell>
          <cell r="C143">
            <v>25</v>
          </cell>
        </row>
        <row r="144">
          <cell r="A144" t="str">
            <v>AD036110</v>
          </cell>
          <cell r="C144">
            <v>25</v>
          </cell>
        </row>
        <row r="145">
          <cell r="A145" t="str">
            <v>NEG901905</v>
          </cell>
          <cell r="C145">
            <v>25</v>
          </cell>
        </row>
        <row r="146">
          <cell r="A146" t="str">
            <v>NEG6445</v>
          </cell>
          <cell r="C146">
            <v>0</v>
          </cell>
        </row>
        <row r="147">
          <cell r="A147" t="str">
            <v>NEG6409</v>
          </cell>
          <cell r="C147">
            <v>0</v>
          </cell>
        </row>
        <row r="148">
          <cell r="A148" t="str">
            <v>NEG6402</v>
          </cell>
          <cell r="C148">
            <v>0</v>
          </cell>
        </row>
        <row r="149">
          <cell r="A149" t="str">
            <v>NEG6410</v>
          </cell>
          <cell r="C149">
            <v>0</v>
          </cell>
        </row>
        <row r="150">
          <cell r="A150" t="str">
            <v>NEG6423</v>
          </cell>
          <cell r="C150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243A31-8364-4D60-8CD7-3DEA7C1B96EB}" name="Tableau2" displayName="Tableau2" ref="A2:J785" totalsRowShown="0" headerRowDxfId="8">
  <autoFilter ref="A2:J785" xr:uid="{B34BF4F5-4F84-4E80-B6DF-26AF1FF96E87}"/>
  <tableColumns count="10">
    <tableColumn id="1" xr3:uid="{024901C0-A25F-420B-B01A-6ECA7698CC5E}" name="DATE"/>
    <tableColumn id="2" xr3:uid="{53835A41-BB03-44B2-8CDC-FEAD8EDB7C2B}" name="CODE"/>
    <tableColumn id="3" xr3:uid="{BD0AE0D7-4C0D-475D-B87F-E5FFCE6F3EA3}" name="DESIGNATION" dataDxfId="7">
      <calculatedColumnFormula>IFERROR(_xlfn.XLOOKUP(Tableau2[[#This Row],[CODE]],[1]!Tableau1[CODE],[1]!Tableau1[DESIGNATION]),"")</calculatedColumnFormula>
    </tableColumn>
    <tableColumn id="4" xr3:uid="{592C6442-C84A-470A-B44A-F63F5459E165}" name="ENTREE" dataDxfId="6"/>
    <tableColumn id="5" xr3:uid="{8FA72519-2947-4D7B-9C8D-FA915260EA56}" name="SORTIE" dataDxfId="5"/>
    <tableColumn id="6" xr3:uid="{F7B15135-FC63-4F23-8BE5-57B7607CE2DD}" name="CREVES" dataDxfId="4"/>
    <tableColumn id="7" xr3:uid="{5EDE1BF0-EF32-42B4-84D8-5B9D49B98C79}" name="DETRUIT" dataDxfId="3"/>
    <tableColumn id="8" xr3:uid="{69B2640C-1E9D-4370-A6D4-B0449CF05830}" name="TOTAL" dataDxfId="2">
      <calculatedColumnFormula>SUM(Tableau2[[#This Row],[SORTIE]:[DETRUIT]])</calculatedColumnFormula>
    </tableColumn>
    <tableColumn id="9" xr3:uid="{56B76AD5-6DED-4A2A-9936-B2E78366ECD6}" name="POIDS" dataDxfId="1">
      <calculatedColumnFormula>_xlfn.XLOOKUP(Tableau2[[#This Row],[CODE]],[1]ART!A:A,[1]ART!C:C)</calculatedColumnFormula>
    </tableColumn>
    <tableColumn id="10" xr3:uid="{29E9D7BC-568E-42A1-BC17-F97D99A9CB9B}" name="TOTAL POIDS" dataDxfId="0">
      <calculatedColumnFormula>SUM(Tableau2[[#This Row],[TOTAL]]*Tableau2[[#This Row],[POIDS]])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329E0-1F15-4932-82D7-7F2A5E0D5087}">
  <sheetPr codeName="Feuil2"/>
  <dimension ref="A1:L785"/>
  <sheetViews>
    <sheetView tabSelected="1" workbookViewId="0">
      <pane ySplit="2" topLeftCell="A318" activePane="bottomLeft" state="frozen"/>
      <selection pane="bottomLeft" activeCell="E551" sqref="E551"/>
    </sheetView>
  </sheetViews>
  <sheetFormatPr baseColWidth="10" defaultRowHeight="13.8" x14ac:dyDescent="0.25"/>
  <cols>
    <col min="1" max="1" width="10.109375" bestFit="1" customWidth="1"/>
    <col min="2" max="2" width="11.109375" bestFit="1" customWidth="1"/>
    <col min="3" max="3" width="55.88671875" bestFit="1" customWidth="1"/>
    <col min="4" max="4" width="11" style="6" bestFit="1" customWidth="1"/>
    <col min="5" max="5" width="10.5546875" style="6" bestFit="1" customWidth="1"/>
    <col min="6" max="6" width="11.109375" style="6" bestFit="1" customWidth="1"/>
    <col min="7" max="7" width="12" style="6" bestFit="1" customWidth="1"/>
    <col min="8" max="8" width="10" style="6" bestFit="1" customWidth="1"/>
    <col min="10" max="10" width="14.5546875" customWidth="1"/>
  </cols>
  <sheetData>
    <row r="1" spans="1:10" ht="6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4" customFormat="1" ht="49.95" customHeight="1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 t="s">
        <v>9</v>
      </c>
      <c r="J2" s="2" t="s">
        <v>10</v>
      </c>
    </row>
    <row r="3" spans="1:10" x14ac:dyDescent="0.25">
      <c r="A3" s="5">
        <v>45232</v>
      </c>
      <c r="B3" t="s">
        <v>11</v>
      </c>
      <c r="C3" t="str">
        <f>IFERROR(_xlfn.XLOOKUP(Tableau2[[#This Row],[CODE]],[1]!Tableau1[CODE],[1]!Tableau1[DESIGNATION]),"")</f>
        <v>FARINE PUR FROMENT ROUGE</v>
      </c>
      <c r="E3" s="6">
        <v>320</v>
      </c>
      <c r="H3" s="6">
        <f>SUM(Tableau2[[#This Row],[SORTIE]:[DETRUIT]])</f>
        <v>320</v>
      </c>
      <c r="I3" s="6">
        <f>_xlfn.XLOOKUP(Tableau2[[#This Row],[CODE]],[1]ART!A:A,[1]ART!C:C)</f>
        <v>25</v>
      </c>
      <c r="J3" s="6">
        <f>SUM(Tableau2[[#This Row],[TOTAL]]*Tableau2[[#This Row],[POIDS]])</f>
        <v>8000</v>
      </c>
    </row>
    <row r="4" spans="1:10" x14ac:dyDescent="0.25">
      <c r="A4" s="5">
        <v>45232</v>
      </c>
      <c r="B4" t="s">
        <v>12</v>
      </c>
      <c r="C4" t="str">
        <f>IFERROR(_xlfn.XLOOKUP(Tableau2[[#This Row],[CODE]],[1]!Tableau1[CODE],[1]!Tableau1[DESIGNATION]),"")</f>
        <v>FARINE FESTIVAL TYPE 65</v>
      </c>
      <c r="E4" s="6">
        <v>10</v>
      </c>
      <c r="H4" s="6">
        <f>SUM(Tableau2[[#This Row],[SORTIE]:[DETRUIT]])</f>
        <v>10</v>
      </c>
      <c r="I4" s="6">
        <f>_xlfn.XLOOKUP(Tableau2[[#This Row],[CODE]],[1]ART!A:A,[1]ART!C:C)</f>
        <v>25</v>
      </c>
      <c r="J4" s="6">
        <f>SUM(Tableau2[[#This Row],[TOTAL]]*Tableau2[[#This Row],[POIDS]])</f>
        <v>250</v>
      </c>
    </row>
    <row r="5" spans="1:10" x14ac:dyDescent="0.25">
      <c r="A5" s="5">
        <v>45232</v>
      </c>
      <c r="B5" t="s">
        <v>13</v>
      </c>
      <c r="C5" t="str">
        <f>IFERROR(_xlfn.XLOOKUP(Tableau2[[#This Row],[CODE]],[1]!Tableau1[CODE],[1]!Tableau1[DESIGNATION]),"")</f>
        <v>FARINE TRADITION PRESTIGE T65</v>
      </c>
      <c r="E5" s="6">
        <v>10</v>
      </c>
      <c r="H5" s="6">
        <f>SUM(Tableau2[[#This Row],[SORTIE]:[DETRUIT]])</f>
        <v>10</v>
      </c>
      <c r="I5" s="6">
        <f>_xlfn.XLOOKUP(Tableau2[[#This Row],[CODE]],[1]ART!A:A,[1]ART!C:C)</f>
        <v>25</v>
      </c>
      <c r="J5" s="6">
        <f>SUM(Tableau2[[#This Row],[TOTAL]]*Tableau2[[#This Row],[POIDS]])</f>
        <v>250</v>
      </c>
    </row>
    <row r="6" spans="1:10" x14ac:dyDescent="0.25">
      <c r="A6" s="5">
        <v>45232</v>
      </c>
      <c r="B6" t="s">
        <v>14</v>
      </c>
      <c r="C6" t="str">
        <f>IFERROR(_xlfn.XLOOKUP(Tableau2[[#This Row],[CODE]],[1]!Tableau1[CODE],[1]!Tableau1[DESIGNATION]),"")</f>
        <v>FESTI CEREALES*</v>
      </c>
      <c r="E6" s="6">
        <v>1</v>
      </c>
      <c r="H6" s="6">
        <f>SUM(Tableau2[[#This Row],[SORTIE]:[DETRUIT]])</f>
        <v>1</v>
      </c>
      <c r="I6" s="6">
        <f>_xlfn.XLOOKUP(Tableau2[[#This Row],[CODE]],[1]ART!A:A,[1]ART!C:C)</f>
        <v>25</v>
      </c>
      <c r="J6" s="6">
        <f>SUM(Tableau2[[#This Row],[TOTAL]]*Tableau2[[#This Row],[POIDS]])</f>
        <v>25</v>
      </c>
    </row>
    <row r="7" spans="1:10" x14ac:dyDescent="0.25">
      <c r="A7" s="5">
        <v>45232</v>
      </c>
      <c r="B7" t="s">
        <v>15</v>
      </c>
      <c r="C7" t="str">
        <f>IFERROR(_xlfn.XLOOKUP(Tableau2[[#This Row],[CODE]],[1]!Tableau1[CODE],[1]!Tableau1[DESIGNATION]),"")</f>
        <v>FESTI COMPLET*</v>
      </c>
      <c r="E7" s="6">
        <v>3</v>
      </c>
      <c r="H7" s="6">
        <f>SUM(Tableau2[[#This Row],[SORTIE]:[DETRUIT]])</f>
        <v>3</v>
      </c>
      <c r="I7" s="6">
        <f>_xlfn.XLOOKUP(Tableau2[[#This Row],[CODE]],[1]ART!A:A,[1]ART!C:C)</f>
        <v>0</v>
      </c>
      <c r="J7" s="6">
        <f>SUM(Tableau2[[#This Row],[TOTAL]]*Tableau2[[#This Row],[POIDS]])</f>
        <v>0</v>
      </c>
    </row>
    <row r="8" spans="1:10" x14ac:dyDescent="0.25">
      <c r="A8" s="5">
        <v>45232</v>
      </c>
      <c r="B8" t="s">
        <v>16</v>
      </c>
      <c r="C8" t="str">
        <f>IFERROR(_xlfn.XLOOKUP(Tableau2[[#This Row],[CODE]],[1]!Tableau1[CODE],[1]!Tableau1[DESIGNATION]),"")</f>
        <v>SACHET BAGUETTE NEUTRE ARTISANAL ART1</v>
      </c>
      <c r="E8" s="6">
        <v>21</v>
      </c>
      <c r="H8" s="6">
        <f>SUM(Tableau2[[#This Row],[SORTIE]:[DETRUIT]])</f>
        <v>21</v>
      </c>
      <c r="I8" s="6">
        <f>_xlfn.XLOOKUP(Tableau2[[#This Row],[CODE]],[1]ART!A:A,[1]ART!C:C)</f>
        <v>0</v>
      </c>
      <c r="J8" s="6">
        <f>SUM(Tableau2[[#This Row],[TOTAL]]*Tableau2[[#This Row],[POIDS]])</f>
        <v>0</v>
      </c>
    </row>
    <row r="9" spans="1:10" x14ac:dyDescent="0.25">
      <c r="A9" s="5">
        <v>45232</v>
      </c>
      <c r="B9" t="s">
        <v>17</v>
      </c>
      <c r="C9" t="str">
        <f>IFERROR(_xlfn.XLOOKUP(Tableau2[[#This Row],[CODE]],[1]!Tableau1[CODE],[1]!Tableau1[DESIGNATION]),"")</f>
        <v>SACHET FLUTE NEUTRE ARTISANAL ART2</v>
      </c>
      <c r="E9" s="6">
        <v>19</v>
      </c>
      <c r="H9" s="6">
        <f>SUM(Tableau2[[#This Row],[SORTIE]:[DETRUIT]])</f>
        <v>19</v>
      </c>
      <c r="I9" s="6">
        <f>_xlfn.XLOOKUP(Tableau2[[#This Row],[CODE]],[1]ART!A:A,[1]ART!C:C)</f>
        <v>0</v>
      </c>
      <c r="J9" s="6">
        <f>SUM(Tableau2[[#This Row],[TOTAL]]*Tableau2[[#This Row],[POIDS]])</f>
        <v>0</v>
      </c>
    </row>
    <row r="10" spans="1:10" x14ac:dyDescent="0.25">
      <c r="A10" s="5">
        <v>45232</v>
      </c>
      <c r="B10" t="s">
        <v>18</v>
      </c>
      <c r="C10" t="str">
        <f>IFERROR(_xlfn.XLOOKUP(Tableau2[[#This Row],[CODE]],[1]!Tableau1[CODE],[1]!Tableau1[DESIGNATION]),"")</f>
        <v>SACS VIDES REGROUPEMENT</v>
      </c>
      <c r="E10" s="6">
        <v>1525</v>
      </c>
      <c r="H10" s="6">
        <f>SUM(Tableau2[[#This Row],[SORTIE]:[DETRUIT]])</f>
        <v>1525</v>
      </c>
      <c r="I10" s="6">
        <f>_xlfn.XLOOKUP(Tableau2[[#This Row],[CODE]],[1]ART!A:A,[1]ART!C:C)</f>
        <v>0</v>
      </c>
      <c r="J10" s="6">
        <f>SUM(Tableau2[[#This Row],[TOTAL]]*Tableau2[[#This Row],[POIDS]])</f>
        <v>0</v>
      </c>
    </row>
    <row r="11" spans="1:10" x14ac:dyDescent="0.25">
      <c r="A11" s="5">
        <v>45232</v>
      </c>
      <c r="B11" t="s">
        <v>19</v>
      </c>
      <c r="C11" t="str">
        <f>IFERROR(_xlfn.XLOOKUP(Tableau2[[#This Row],[CODE]],[1]!Tableau1[CODE],[1]!Tableau1[DESIGNATION]),"")</f>
        <v>SACHET 2 BAGUETTE  FESTIVAL  E22N</v>
      </c>
      <c r="E11" s="6">
        <v>3</v>
      </c>
      <c r="H11" s="6">
        <f>SUM(Tableau2[[#This Row],[SORTIE]:[DETRUIT]])</f>
        <v>3</v>
      </c>
      <c r="I11" s="6">
        <f>_xlfn.XLOOKUP(Tableau2[[#This Row],[CODE]],[1]ART!A:A,[1]ART!C:C)</f>
        <v>0</v>
      </c>
      <c r="J11" s="6">
        <f>SUM(Tableau2[[#This Row],[TOTAL]]*Tableau2[[#This Row],[POIDS]])</f>
        <v>0</v>
      </c>
    </row>
    <row r="12" spans="1:10" x14ac:dyDescent="0.25">
      <c r="A12" s="5">
        <v>45232</v>
      </c>
      <c r="B12" t="s">
        <v>20</v>
      </c>
      <c r="C12" t="str">
        <f>IFERROR(_xlfn.XLOOKUP(Tableau2[[#This Row],[CODE]],[1]!Tableau1[CODE],[1]!Tableau1[DESIGNATION]),"")</f>
        <v>FARINE SUPERIEURE T55</v>
      </c>
      <c r="E12" s="6">
        <v>367</v>
      </c>
      <c r="H12" s="6">
        <f>SUM(Tableau2[[#This Row],[SORTIE]:[DETRUIT]])</f>
        <v>367</v>
      </c>
      <c r="I12" s="6">
        <f>_xlfn.XLOOKUP(Tableau2[[#This Row],[CODE]],[1]ART!A:A,[1]ART!C:C)</f>
        <v>25</v>
      </c>
      <c r="J12" s="6">
        <f>SUM(Tableau2[[#This Row],[TOTAL]]*Tableau2[[#This Row],[POIDS]])</f>
        <v>9175</v>
      </c>
    </row>
    <row r="13" spans="1:10" x14ac:dyDescent="0.25">
      <c r="A13" s="5">
        <v>45232</v>
      </c>
      <c r="B13" t="s">
        <v>21</v>
      </c>
      <c r="C13" t="str">
        <f>IFERROR(_xlfn.XLOOKUP(Tableau2[[#This Row],[CODE]],[1]!Tableau1[CODE],[1]!Tableau1[DESIGNATION]),"")</f>
        <v>SOLUTION FROID CRMF</v>
      </c>
      <c r="E13" s="6">
        <v>7</v>
      </c>
      <c r="H13" s="6">
        <f>SUM(Tableau2[[#This Row],[SORTIE]:[DETRUIT]])</f>
        <v>7</v>
      </c>
      <c r="I13" s="6">
        <f>_xlfn.XLOOKUP(Tableau2[[#This Row],[CODE]],[1]ART!A:A,[1]ART!C:C)</f>
        <v>20</v>
      </c>
      <c r="J13" s="6">
        <f>SUM(Tableau2[[#This Row],[TOTAL]]*Tableau2[[#This Row],[POIDS]])</f>
        <v>140</v>
      </c>
    </row>
    <row r="14" spans="1:10" x14ac:dyDescent="0.25">
      <c r="A14" s="5">
        <v>45232</v>
      </c>
      <c r="B14" t="s">
        <v>22</v>
      </c>
      <c r="C14" t="str">
        <f>IFERROR(_xlfn.XLOOKUP(Tableau2[[#This Row],[CODE]],[1]!Tableau1[CODE],[1]!Tableau1[DESIGNATION]),"")</f>
        <v>FARINE FOURNEE D'ANTAN</v>
      </c>
      <c r="E14" s="6">
        <v>9</v>
      </c>
      <c r="H14" s="6">
        <f>SUM(Tableau2[[#This Row],[SORTIE]:[DETRUIT]])</f>
        <v>9</v>
      </c>
      <c r="I14" s="6">
        <f>_xlfn.XLOOKUP(Tableau2[[#This Row],[CODE]],[1]ART!A:A,[1]ART!C:C)</f>
        <v>25</v>
      </c>
      <c r="J14" s="6">
        <f>SUM(Tableau2[[#This Row],[TOTAL]]*Tableau2[[#This Row],[POIDS]])</f>
        <v>225</v>
      </c>
    </row>
    <row r="15" spans="1:10" x14ac:dyDescent="0.25">
      <c r="A15" s="5">
        <v>45232</v>
      </c>
      <c r="B15" t="s">
        <v>23</v>
      </c>
      <c r="C15" t="str">
        <f>IFERROR(_xlfn.XLOOKUP(Tableau2[[#This Row],[CODE]],[1]!Tableau1[CODE],[1]!Tableau1[DESIGNATION]),"")</f>
        <v>FARINE IMPERIALE</v>
      </c>
      <c r="E15" s="6">
        <v>10</v>
      </c>
      <c r="H15" s="6">
        <f>SUM(Tableau2[[#This Row],[SORTIE]:[DETRUIT]])</f>
        <v>10</v>
      </c>
      <c r="I15" s="6">
        <f>_xlfn.XLOOKUP(Tableau2[[#This Row],[CODE]],[1]ART!A:A,[1]ART!C:C)</f>
        <v>25</v>
      </c>
      <c r="J15" s="6">
        <f>SUM(Tableau2[[#This Row],[TOTAL]]*Tableau2[[#This Row],[POIDS]])</f>
        <v>250</v>
      </c>
    </row>
    <row r="16" spans="1:10" x14ac:dyDescent="0.25">
      <c r="A16" s="5">
        <v>45232</v>
      </c>
      <c r="B16" t="s">
        <v>24</v>
      </c>
      <c r="C16" t="str">
        <f>IFERROR(_xlfn.XLOOKUP(Tableau2[[#This Row],[CODE]],[1]!Tableau1[CODE],[1]!Tableau1[DESIGNATION]),"")</f>
        <v>SACHET BAGUETTE FOURNEE</v>
      </c>
      <c r="E16" s="6">
        <v>9</v>
      </c>
      <c r="H16" s="6">
        <f>SUM(Tableau2[[#This Row],[SORTIE]:[DETRUIT]])</f>
        <v>9</v>
      </c>
      <c r="I16" s="6">
        <f>_xlfn.XLOOKUP(Tableau2[[#This Row],[CODE]],[1]ART!A:A,[1]ART!C:C)</f>
        <v>0</v>
      </c>
      <c r="J16" s="6">
        <f>SUM(Tableau2[[#This Row],[TOTAL]]*Tableau2[[#This Row],[POIDS]])</f>
        <v>0</v>
      </c>
    </row>
    <row r="17" spans="1:12" x14ac:dyDescent="0.25">
      <c r="A17" s="5">
        <v>45232</v>
      </c>
      <c r="B17" t="s">
        <v>25</v>
      </c>
      <c r="C17" t="str">
        <f>IFERROR(_xlfn.XLOOKUP(Tableau2[[#This Row],[CODE]],[1]!Tableau1[CODE],[1]!Tableau1[DESIGNATION]),"")</f>
        <v>SACHET VIENNOISERIE NEUTRE GRAND FORMAT N5N</v>
      </c>
      <c r="E17" s="6">
        <v>1</v>
      </c>
      <c r="H17" s="6">
        <f>SUM(Tableau2[[#This Row],[SORTIE]:[DETRUIT]])</f>
        <v>1</v>
      </c>
      <c r="I17" s="6">
        <f>_xlfn.XLOOKUP(Tableau2[[#This Row],[CODE]],[1]ART!A:A,[1]ART!C:C)</f>
        <v>0</v>
      </c>
      <c r="J17" s="6">
        <f>SUM(Tableau2[[#This Row],[TOTAL]]*Tableau2[[#This Row],[POIDS]])</f>
        <v>0</v>
      </c>
    </row>
    <row r="18" spans="1:12" x14ac:dyDescent="0.25">
      <c r="A18" s="5">
        <v>45232</v>
      </c>
      <c r="B18" t="s">
        <v>26</v>
      </c>
      <c r="C18" t="str">
        <f>IFERROR(_xlfn.XLOOKUP(Tableau2[[#This Row],[CODE]],[1]!Tableau1[CODE],[1]!Tableau1[DESIGNATION]),"")</f>
        <v>SACHET VIENNOISERIE NEUTRE MOYEN FORMAT N4N</v>
      </c>
      <c r="E18" s="6">
        <v>5</v>
      </c>
      <c r="H18" s="6">
        <f>SUM(Tableau2[[#This Row],[SORTIE]:[DETRUIT]])</f>
        <v>5</v>
      </c>
      <c r="I18" s="6">
        <f>_xlfn.XLOOKUP(Tableau2[[#This Row],[CODE]],[1]ART!A:A,[1]ART!C:C)</f>
        <v>0</v>
      </c>
      <c r="J18" s="6">
        <f>SUM(Tableau2[[#This Row],[TOTAL]]*Tableau2[[#This Row],[POIDS]])</f>
        <v>0</v>
      </c>
    </row>
    <row r="19" spans="1:12" x14ac:dyDescent="0.25">
      <c r="A19" s="5">
        <v>45232</v>
      </c>
      <c r="B19" t="s">
        <v>27</v>
      </c>
      <c r="C19" t="str">
        <f>IFERROR(_xlfn.XLOOKUP(Tableau2[[#This Row],[CODE]],[1]!Tableau1[CODE],[1]!Tableau1[DESIGNATION]),"")</f>
        <v>SACHET VIENNOISERIE NEUTRE PETIT FORMAT N3N</v>
      </c>
      <c r="E19" s="6">
        <v>3</v>
      </c>
      <c r="H19" s="6">
        <f>SUM(Tableau2[[#This Row],[SORTIE]:[DETRUIT]])</f>
        <v>3</v>
      </c>
      <c r="I19" s="6">
        <f>_xlfn.XLOOKUP(Tableau2[[#This Row],[CODE]],[1]ART!A:A,[1]ART!C:C)</f>
        <v>0</v>
      </c>
      <c r="J19" s="6">
        <f>SUM(Tableau2[[#This Row],[TOTAL]]*Tableau2[[#This Row],[POIDS]])</f>
        <v>0</v>
      </c>
    </row>
    <row r="20" spans="1:12" x14ac:dyDescent="0.25">
      <c r="A20" s="5">
        <v>45232</v>
      </c>
      <c r="B20" t="s">
        <v>28</v>
      </c>
      <c r="C20" t="str">
        <f>IFERROR(_xlfn.XLOOKUP(Tableau2[[#This Row],[CODE]],[1]!Tableau1[CODE],[1]!Tableau1[DESIGNATION]),"")</f>
        <v>SEL FIN DE MER</v>
      </c>
      <c r="E20" s="6">
        <v>7</v>
      </c>
      <c r="H20" s="6">
        <f>SUM(Tableau2[[#This Row],[SORTIE]:[DETRUIT]])</f>
        <v>7</v>
      </c>
      <c r="I20" s="6">
        <f>_xlfn.XLOOKUP(Tableau2[[#This Row],[CODE]],[1]ART!A:A,[1]ART!C:C)</f>
        <v>25</v>
      </c>
      <c r="J20" s="6">
        <f>SUM(Tableau2[[#This Row],[TOTAL]]*Tableau2[[#This Row],[POIDS]])</f>
        <v>175</v>
      </c>
    </row>
    <row r="21" spans="1:12" x14ac:dyDescent="0.25">
      <c r="A21" s="5">
        <v>45232</v>
      </c>
      <c r="B21" t="s">
        <v>29</v>
      </c>
      <c r="C21" t="str">
        <f>IFERROR(_xlfn.XLOOKUP(Tableau2[[#This Row],[CODE]],[1]!Tableau1[CODE],[1]!Tableau1[DESIGNATION]),"")</f>
        <v>SON DE BLE</v>
      </c>
      <c r="E21" s="6">
        <v>1</v>
      </c>
      <c r="H21" s="6">
        <f>SUM(Tableau2[[#This Row],[SORTIE]:[DETRUIT]])</f>
        <v>1</v>
      </c>
      <c r="I21" s="6">
        <f>_xlfn.XLOOKUP(Tableau2[[#This Row],[CODE]],[1]ART!A:A,[1]ART!C:C)</f>
        <v>25</v>
      </c>
      <c r="J21" s="6">
        <f>SUM(Tableau2[[#This Row],[TOTAL]]*Tableau2[[#This Row],[POIDS]])</f>
        <v>25</v>
      </c>
    </row>
    <row r="22" spans="1:12" x14ac:dyDescent="0.25">
      <c r="A22" s="5">
        <v>45232</v>
      </c>
      <c r="B22" t="s">
        <v>30</v>
      </c>
      <c r="C22" t="str">
        <f>IFERROR(_xlfn.XLOOKUP(Tableau2[[#This Row],[CODE]],[1]!Tableau1[CODE],[1]!Tableau1[DESIGNATION]),"")</f>
        <v>REPASSE DE BLE</v>
      </c>
      <c r="E22" s="6">
        <v>1</v>
      </c>
      <c r="H22" s="6">
        <f>SUM(Tableau2[[#This Row],[SORTIE]:[DETRUIT]])</f>
        <v>1</v>
      </c>
      <c r="I22" s="6">
        <f>_xlfn.XLOOKUP(Tableau2[[#This Row],[CODE]],[1]ART!A:A,[1]ART!C:C)</f>
        <v>25</v>
      </c>
      <c r="J22" s="6">
        <f>SUM(Tableau2[[#This Row],[TOTAL]]*Tableau2[[#This Row],[POIDS]])</f>
        <v>25</v>
      </c>
    </row>
    <row r="23" spans="1:12" x14ac:dyDescent="0.25">
      <c r="A23" s="5">
        <v>45232</v>
      </c>
      <c r="B23" t="s">
        <v>31</v>
      </c>
      <c r="C23" t="str">
        <f>IFERROR(_xlfn.XLOOKUP(Tableau2[[#This Row],[CODE]],[1]!Tableau1[CODE],[1]!Tableau1[DESIGNATION]),"")</f>
        <v>BARQUETTES BOIS E29</v>
      </c>
      <c r="E23" s="6">
        <v>1</v>
      </c>
      <c r="H23" s="6">
        <f>SUM(Tableau2[[#This Row],[SORTIE]:[DETRUIT]])</f>
        <v>1</v>
      </c>
      <c r="I23" s="6">
        <f>_xlfn.XLOOKUP(Tableau2[[#This Row],[CODE]],[1]ART!A:A,[1]ART!C:C)</f>
        <v>0</v>
      </c>
      <c r="J23" s="6">
        <f>SUM(Tableau2[[#This Row],[TOTAL]]*Tableau2[[#This Row],[POIDS]])</f>
        <v>0</v>
      </c>
    </row>
    <row r="24" spans="1:12" x14ac:dyDescent="0.25">
      <c r="A24" s="5">
        <v>45232</v>
      </c>
      <c r="B24" t="s">
        <v>32</v>
      </c>
      <c r="C24" t="str">
        <f>IFERROR(_xlfn.XLOOKUP(Tableau2[[#This Row],[CODE]],[1]!Tableau1[CODE],[1]!Tableau1[DESIGNATION]),"")</f>
        <v>FARINE TRADITION T65</v>
      </c>
      <c r="E24" s="6">
        <v>20</v>
      </c>
      <c r="H24" s="6">
        <f>SUM(Tableau2[[#This Row],[SORTIE]:[DETRUIT]])</f>
        <v>20</v>
      </c>
      <c r="I24" s="6">
        <f>_xlfn.XLOOKUP(Tableau2[[#This Row],[CODE]],[1]ART!A:A,[1]ART!C:C)</f>
        <v>25</v>
      </c>
      <c r="J24" s="6">
        <f>SUM(Tableau2[[#This Row],[TOTAL]]*Tableau2[[#This Row],[POIDS]])</f>
        <v>500</v>
      </c>
    </row>
    <row r="25" spans="1:12" x14ac:dyDescent="0.25">
      <c r="A25" s="5">
        <v>45232</v>
      </c>
      <c r="B25" t="s">
        <v>33</v>
      </c>
      <c r="C25" t="str">
        <f>IFERROR(_xlfn.XLOOKUP(Tableau2[[#This Row],[CODE]],[1]!Tableau1[CODE],[1]!Tableau1[DESIGNATION]),"")</f>
        <v>SACHET BAGUETTE  LA FESTIVAL E385</v>
      </c>
      <c r="E25" s="6">
        <v>1</v>
      </c>
      <c r="H25" s="6">
        <f>SUM(Tableau2[[#This Row],[SORTIE]:[DETRUIT]])</f>
        <v>1</v>
      </c>
      <c r="I25" s="6">
        <f>_xlfn.XLOOKUP(Tableau2[[#This Row],[CODE]],[1]ART!A:A,[1]ART!C:C)</f>
        <v>0</v>
      </c>
      <c r="J25" s="6">
        <f>SUM(Tableau2[[#This Row],[TOTAL]]*Tableau2[[#This Row],[POIDS]])</f>
        <v>0</v>
      </c>
      <c r="L25" s="6">
        <f>SUM(J3:J25)</f>
        <v>19040</v>
      </c>
    </row>
    <row r="26" spans="1:12" x14ac:dyDescent="0.25">
      <c r="A26" s="5">
        <v>45233</v>
      </c>
      <c r="B26" t="s">
        <v>20</v>
      </c>
      <c r="C26" t="str">
        <f>IFERROR(_xlfn.XLOOKUP(Tableau2[[#This Row],[CODE]],[1]!Tableau1[CODE],[1]!Tableau1[DESIGNATION]),"")</f>
        <v>FARINE SUPERIEURE T55</v>
      </c>
      <c r="E26" s="6">
        <v>244</v>
      </c>
      <c r="H26" s="6">
        <f>SUM(Tableau2[[#This Row],[SORTIE]:[DETRUIT]])</f>
        <v>244</v>
      </c>
      <c r="I26" s="6">
        <f>_xlfn.XLOOKUP(Tableau2[[#This Row],[CODE]],[1]ART!A:A,[1]ART!C:C)</f>
        <v>25</v>
      </c>
      <c r="J26" s="6">
        <f>SUM(Tableau2[[#This Row],[TOTAL]]*Tableau2[[#This Row],[POIDS]])</f>
        <v>6100</v>
      </c>
    </row>
    <row r="27" spans="1:12" x14ac:dyDescent="0.25">
      <c r="A27" s="5">
        <v>45233</v>
      </c>
      <c r="B27" t="s">
        <v>19</v>
      </c>
      <c r="C27" t="str">
        <f>IFERROR(_xlfn.XLOOKUP(Tableau2[[#This Row],[CODE]],[1]!Tableau1[CODE],[1]!Tableau1[DESIGNATION]),"")</f>
        <v>SACHET 2 BAGUETTE  FESTIVAL  E22N</v>
      </c>
      <c r="E27" s="6">
        <v>4</v>
      </c>
      <c r="H27" s="6">
        <f>SUM(Tableau2[[#This Row],[SORTIE]:[DETRUIT]])</f>
        <v>4</v>
      </c>
      <c r="I27" s="6">
        <f>_xlfn.XLOOKUP(Tableau2[[#This Row],[CODE]],[1]ART!A:A,[1]ART!C:C)</f>
        <v>0</v>
      </c>
      <c r="J27" s="6">
        <f>SUM(Tableau2[[#This Row],[TOTAL]]*Tableau2[[#This Row],[POIDS]])</f>
        <v>0</v>
      </c>
    </row>
    <row r="28" spans="1:12" x14ac:dyDescent="0.25">
      <c r="A28" s="5">
        <v>45233</v>
      </c>
      <c r="B28" t="s">
        <v>33</v>
      </c>
      <c r="C28" t="str">
        <f>IFERROR(_xlfn.XLOOKUP(Tableau2[[#This Row],[CODE]],[1]!Tableau1[CODE],[1]!Tableau1[DESIGNATION]),"")</f>
        <v>SACHET BAGUETTE  LA FESTIVAL E385</v>
      </c>
      <c r="E28" s="6">
        <v>3</v>
      </c>
      <c r="H28" s="6">
        <f>SUM(Tableau2[[#This Row],[SORTIE]:[DETRUIT]])</f>
        <v>3</v>
      </c>
      <c r="I28" s="6">
        <f>_xlfn.XLOOKUP(Tableau2[[#This Row],[CODE]],[1]ART!A:A,[1]ART!C:C)</f>
        <v>0</v>
      </c>
      <c r="J28" s="6">
        <f>SUM(Tableau2[[#This Row],[TOTAL]]*Tableau2[[#This Row],[POIDS]])</f>
        <v>0</v>
      </c>
    </row>
    <row r="29" spans="1:12" x14ac:dyDescent="0.25">
      <c r="A29" s="5">
        <v>45233</v>
      </c>
      <c r="B29" t="s">
        <v>34</v>
      </c>
      <c r="C29" t="str">
        <f>IFERROR(_xlfn.XLOOKUP(Tableau2[[#This Row],[CODE]],[1]!Tableau1[CODE],[1]!Tableau1[DESIGNATION]),"")</f>
        <v>SACHET VIENNOISERIE FESTIVAL MOYEN FORMAT E24N</v>
      </c>
      <c r="E29" s="6">
        <v>4</v>
      </c>
      <c r="H29" s="6">
        <f>SUM(Tableau2[[#This Row],[SORTIE]:[DETRUIT]])</f>
        <v>4</v>
      </c>
      <c r="I29" s="6">
        <f>_xlfn.XLOOKUP(Tableau2[[#This Row],[CODE]],[1]ART!A:A,[1]ART!C:C)</f>
        <v>0</v>
      </c>
      <c r="J29" s="6">
        <f>SUM(Tableau2[[#This Row],[TOTAL]]*Tableau2[[#This Row],[POIDS]])</f>
        <v>0</v>
      </c>
    </row>
    <row r="30" spans="1:12" x14ac:dyDescent="0.25">
      <c r="A30" s="5">
        <v>45233</v>
      </c>
      <c r="B30" t="s">
        <v>35</v>
      </c>
      <c r="C30" t="str">
        <f>IFERROR(_xlfn.XLOOKUP(Tableau2[[#This Row],[CODE]],[1]!Tableau1[CODE],[1]!Tableau1[DESIGNATION]),"")</f>
        <v>SACHET VIENNOISERIE FESTIVAL PETIT FORMAT E23N</v>
      </c>
      <c r="E30" s="6">
        <v>3</v>
      </c>
      <c r="H30" s="6">
        <f>SUM(Tableau2[[#This Row],[SORTIE]:[DETRUIT]])</f>
        <v>3</v>
      </c>
      <c r="I30" s="6">
        <f>_xlfn.XLOOKUP(Tableau2[[#This Row],[CODE]],[1]ART!A:A,[1]ART!C:C)</f>
        <v>0</v>
      </c>
      <c r="J30" s="6">
        <f>SUM(Tableau2[[#This Row],[TOTAL]]*Tableau2[[#This Row],[POIDS]])</f>
        <v>0</v>
      </c>
    </row>
    <row r="31" spans="1:12" x14ac:dyDescent="0.25">
      <c r="A31" s="5">
        <v>45233</v>
      </c>
      <c r="B31" t="s">
        <v>18</v>
      </c>
      <c r="C31" t="str">
        <f>IFERROR(_xlfn.XLOOKUP(Tableau2[[#This Row],[CODE]],[1]!Tableau1[CODE],[1]!Tableau1[DESIGNATION]),"")</f>
        <v>SACS VIDES REGROUPEMENT</v>
      </c>
      <c r="E31" s="6">
        <v>1725</v>
      </c>
      <c r="H31" s="6">
        <f>SUM(Tableau2[[#This Row],[SORTIE]:[DETRUIT]])</f>
        <v>1725</v>
      </c>
      <c r="I31" s="6">
        <f>_xlfn.XLOOKUP(Tableau2[[#This Row],[CODE]],[1]ART!A:A,[1]ART!C:C)</f>
        <v>0</v>
      </c>
      <c r="J31" s="6">
        <f>SUM(Tableau2[[#This Row],[TOTAL]]*Tableau2[[#This Row],[POIDS]])</f>
        <v>0</v>
      </c>
    </row>
    <row r="32" spans="1:12" x14ac:dyDescent="0.25">
      <c r="A32" s="5">
        <v>45233</v>
      </c>
      <c r="B32" t="s">
        <v>11</v>
      </c>
      <c r="C32" t="str">
        <f>IFERROR(_xlfn.XLOOKUP(Tableau2[[#This Row],[CODE]],[1]!Tableau1[CODE],[1]!Tableau1[DESIGNATION]),"")</f>
        <v>FARINE PUR FROMENT ROUGE</v>
      </c>
      <c r="D32" s="6">
        <v>1120</v>
      </c>
      <c r="E32" s="6">
        <v>473</v>
      </c>
      <c r="H32" s="6">
        <f>SUM(Tableau2[[#This Row],[SORTIE]:[DETRUIT]])</f>
        <v>473</v>
      </c>
      <c r="I32" s="6">
        <f>_xlfn.XLOOKUP(Tableau2[[#This Row],[CODE]],[1]ART!A:A,[1]ART!C:C)</f>
        <v>25</v>
      </c>
      <c r="J32" s="6">
        <f>SUM(Tableau2[[#This Row],[TOTAL]]*Tableau2[[#This Row],[POIDS]])</f>
        <v>11825</v>
      </c>
    </row>
    <row r="33" spans="1:10" x14ac:dyDescent="0.25">
      <c r="A33" s="5">
        <v>45233</v>
      </c>
      <c r="B33" t="s">
        <v>36</v>
      </c>
      <c r="C33" t="str">
        <f>IFERROR(_xlfn.XLOOKUP(Tableau2[[#This Row],[CODE]],[1]!Tableau1[CODE],[1]!Tableau1[DESIGNATION]),"")</f>
        <v>FESTILLOU*</v>
      </c>
      <c r="E33" s="6">
        <v>1</v>
      </c>
      <c r="H33" s="6">
        <f>SUM(Tableau2[[#This Row],[SORTIE]:[DETRUIT]])</f>
        <v>1</v>
      </c>
      <c r="I33" s="6">
        <f>_xlfn.XLOOKUP(Tableau2[[#This Row],[CODE]],[1]ART!A:A,[1]ART!C:C)</f>
        <v>25</v>
      </c>
      <c r="J33" s="6">
        <f>SUM(Tableau2[[#This Row],[TOTAL]]*Tableau2[[#This Row],[POIDS]])</f>
        <v>25</v>
      </c>
    </row>
    <row r="34" spans="1:10" x14ac:dyDescent="0.25">
      <c r="A34" s="5">
        <v>45233</v>
      </c>
      <c r="B34" t="s">
        <v>16</v>
      </c>
      <c r="C34" t="str">
        <f>IFERROR(_xlfn.XLOOKUP(Tableau2[[#This Row],[CODE]],[1]!Tableau1[CODE],[1]!Tableau1[DESIGNATION]),"")</f>
        <v>SACHET BAGUETTE NEUTRE ARTISANAL ART1</v>
      </c>
      <c r="E34" s="6">
        <v>7</v>
      </c>
      <c r="H34" s="6">
        <f>SUM(Tableau2[[#This Row],[SORTIE]:[DETRUIT]])</f>
        <v>7</v>
      </c>
      <c r="I34" s="6">
        <f>_xlfn.XLOOKUP(Tableau2[[#This Row],[CODE]],[1]ART!A:A,[1]ART!C:C)</f>
        <v>0</v>
      </c>
      <c r="J34" s="6">
        <f>SUM(Tableau2[[#This Row],[TOTAL]]*Tableau2[[#This Row],[POIDS]])</f>
        <v>0</v>
      </c>
    </row>
    <row r="35" spans="1:10" x14ac:dyDescent="0.25">
      <c r="A35" s="5">
        <v>45233</v>
      </c>
      <c r="B35" t="s">
        <v>17</v>
      </c>
      <c r="C35" t="str">
        <f>IFERROR(_xlfn.XLOOKUP(Tableau2[[#This Row],[CODE]],[1]!Tableau1[CODE],[1]!Tableau1[DESIGNATION]),"")</f>
        <v>SACHET FLUTE NEUTRE ARTISANAL ART2</v>
      </c>
      <c r="E35" s="6">
        <v>15</v>
      </c>
      <c r="H35" s="6">
        <f>SUM(Tableau2[[#This Row],[SORTIE]:[DETRUIT]])</f>
        <v>15</v>
      </c>
      <c r="I35" s="6">
        <f>_xlfn.XLOOKUP(Tableau2[[#This Row],[CODE]],[1]ART!A:A,[1]ART!C:C)</f>
        <v>0</v>
      </c>
      <c r="J35" s="6">
        <f>SUM(Tableau2[[#This Row],[TOTAL]]*Tableau2[[#This Row],[POIDS]])</f>
        <v>0</v>
      </c>
    </row>
    <row r="36" spans="1:10" x14ac:dyDescent="0.25">
      <c r="A36" s="5">
        <v>45233</v>
      </c>
      <c r="B36" t="s">
        <v>22</v>
      </c>
      <c r="C36" t="str">
        <f>IFERROR(_xlfn.XLOOKUP(Tableau2[[#This Row],[CODE]],[1]!Tableau1[CODE],[1]!Tableau1[DESIGNATION]),"")</f>
        <v>FARINE FOURNEE D'ANTAN</v>
      </c>
      <c r="E36" s="6">
        <v>16</v>
      </c>
      <c r="H36" s="6">
        <f>SUM(Tableau2[[#This Row],[SORTIE]:[DETRUIT]])</f>
        <v>16</v>
      </c>
      <c r="I36" s="6">
        <f>_xlfn.XLOOKUP(Tableau2[[#This Row],[CODE]],[1]ART!A:A,[1]ART!C:C)</f>
        <v>25</v>
      </c>
      <c r="J36" s="6">
        <f>SUM(Tableau2[[#This Row],[TOTAL]]*Tableau2[[#This Row],[POIDS]])</f>
        <v>400</v>
      </c>
    </row>
    <row r="37" spans="1:10" x14ac:dyDescent="0.25">
      <c r="A37" s="5">
        <v>45233</v>
      </c>
      <c r="B37" t="s">
        <v>23</v>
      </c>
      <c r="C37" t="str">
        <f>IFERROR(_xlfn.XLOOKUP(Tableau2[[#This Row],[CODE]],[1]!Tableau1[CODE],[1]!Tableau1[DESIGNATION]),"")</f>
        <v>FARINE IMPERIALE</v>
      </c>
      <c r="E37" s="6">
        <v>31</v>
      </c>
      <c r="H37" s="6">
        <f>SUM(Tableau2[[#This Row],[SORTIE]:[DETRUIT]])</f>
        <v>31</v>
      </c>
      <c r="I37" s="6">
        <f>_xlfn.XLOOKUP(Tableau2[[#This Row],[CODE]],[1]ART!A:A,[1]ART!C:C)</f>
        <v>25</v>
      </c>
      <c r="J37" s="6">
        <f>SUM(Tableau2[[#This Row],[TOTAL]]*Tableau2[[#This Row],[POIDS]])</f>
        <v>775</v>
      </c>
    </row>
    <row r="38" spans="1:10" x14ac:dyDescent="0.25">
      <c r="A38" s="5">
        <v>45233</v>
      </c>
      <c r="B38" t="s">
        <v>24</v>
      </c>
      <c r="C38" t="str">
        <f>IFERROR(_xlfn.XLOOKUP(Tableau2[[#This Row],[CODE]],[1]!Tableau1[CODE],[1]!Tableau1[DESIGNATION]),"")</f>
        <v>SACHET BAGUETTE FOURNEE</v>
      </c>
      <c r="E38" s="6">
        <v>1</v>
      </c>
      <c r="H38" s="6">
        <f>SUM(Tableau2[[#This Row],[SORTIE]:[DETRUIT]])</f>
        <v>1</v>
      </c>
      <c r="I38" s="6">
        <f>_xlfn.XLOOKUP(Tableau2[[#This Row],[CODE]],[1]ART!A:A,[1]ART!C:C)</f>
        <v>0</v>
      </c>
      <c r="J38" s="6">
        <f>SUM(Tableau2[[#This Row],[TOTAL]]*Tableau2[[#This Row],[POIDS]])</f>
        <v>0</v>
      </c>
    </row>
    <row r="39" spans="1:10" x14ac:dyDescent="0.25">
      <c r="A39" s="5">
        <v>45233</v>
      </c>
      <c r="B39" t="s">
        <v>37</v>
      </c>
      <c r="C39" t="str">
        <f>IFERROR(_xlfn.XLOOKUP(Tableau2[[#This Row],[CODE]],[1]!Tableau1[CODE],[1]!Tableau1[DESIGNATION]),"")</f>
        <v>SACHET VIENNOISERIE FESTIVAL GRAND FORMAT E25N</v>
      </c>
      <c r="E39" s="6">
        <v>5</v>
      </c>
      <c r="H39" s="6">
        <f>SUM(Tableau2[[#This Row],[SORTIE]:[DETRUIT]])</f>
        <v>5</v>
      </c>
      <c r="I39" s="6">
        <f>_xlfn.XLOOKUP(Tableau2[[#This Row],[CODE]],[1]ART!A:A,[1]ART!C:C)</f>
        <v>0</v>
      </c>
      <c r="J39" s="6">
        <f>SUM(Tableau2[[#This Row],[TOTAL]]*Tableau2[[#This Row],[POIDS]])</f>
        <v>0</v>
      </c>
    </row>
    <row r="40" spans="1:10" x14ac:dyDescent="0.25">
      <c r="A40" s="5">
        <v>45233</v>
      </c>
      <c r="B40" t="s">
        <v>28</v>
      </c>
      <c r="C40" t="str">
        <f>IFERROR(_xlfn.XLOOKUP(Tableau2[[#This Row],[CODE]],[1]!Tableau1[CODE],[1]!Tableau1[DESIGNATION]),"")</f>
        <v>SEL FIN DE MER</v>
      </c>
      <c r="E40" s="6">
        <v>16</v>
      </c>
      <c r="H40" s="6">
        <f>SUM(Tableau2[[#This Row],[SORTIE]:[DETRUIT]])</f>
        <v>16</v>
      </c>
      <c r="I40" s="6">
        <f>_xlfn.XLOOKUP(Tableau2[[#This Row],[CODE]],[1]ART!A:A,[1]ART!C:C)</f>
        <v>25</v>
      </c>
      <c r="J40" s="6">
        <f>SUM(Tableau2[[#This Row],[TOTAL]]*Tableau2[[#This Row],[POIDS]])</f>
        <v>400</v>
      </c>
    </row>
    <row r="41" spans="1:10" x14ac:dyDescent="0.25">
      <c r="A41" s="5">
        <v>45233</v>
      </c>
      <c r="B41" t="s">
        <v>26</v>
      </c>
      <c r="C41" t="str">
        <f>IFERROR(_xlfn.XLOOKUP(Tableau2[[#This Row],[CODE]],[1]!Tableau1[CODE],[1]!Tableau1[DESIGNATION]),"")</f>
        <v>SACHET VIENNOISERIE NEUTRE MOYEN FORMAT N4N</v>
      </c>
      <c r="E41" s="6">
        <v>1</v>
      </c>
      <c r="H41" s="6">
        <f>SUM(Tableau2[[#This Row],[SORTIE]:[DETRUIT]])</f>
        <v>1</v>
      </c>
      <c r="I41" s="6">
        <f>_xlfn.XLOOKUP(Tableau2[[#This Row],[CODE]],[1]ART!A:A,[1]ART!C:C)</f>
        <v>0</v>
      </c>
      <c r="J41" s="6">
        <f>SUM(Tableau2[[#This Row],[TOTAL]]*Tableau2[[#This Row],[POIDS]])</f>
        <v>0</v>
      </c>
    </row>
    <row r="42" spans="1:10" x14ac:dyDescent="0.25">
      <c r="A42" s="5">
        <v>45233</v>
      </c>
      <c r="B42" t="s">
        <v>25</v>
      </c>
      <c r="C42" t="str">
        <f>IFERROR(_xlfn.XLOOKUP(Tableau2[[#This Row],[CODE]],[1]!Tableau1[CODE],[1]!Tableau1[DESIGNATION]),"")</f>
        <v>SACHET VIENNOISERIE NEUTRE GRAND FORMAT N5N</v>
      </c>
      <c r="E42" s="6">
        <v>2</v>
      </c>
      <c r="H42" s="6">
        <f>SUM(Tableau2[[#This Row],[SORTIE]:[DETRUIT]])</f>
        <v>2</v>
      </c>
      <c r="I42" s="6">
        <f>_xlfn.XLOOKUP(Tableau2[[#This Row],[CODE]],[1]ART!A:A,[1]ART!C:C)</f>
        <v>0</v>
      </c>
      <c r="J42" s="6">
        <f>SUM(Tableau2[[#This Row],[TOTAL]]*Tableau2[[#This Row],[POIDS]])</f>
        <v>0</v>
      </c>
    </row>
    <row r="43" spans="1:10" x14ac:dyDescent="0.25">
      <c r="A43" s="5">
        <v>45233</v>
      </c>
      <c r="B43" t="s">
        <v>38</v>
      </c>
      <c r="C43" t="str">
        <f>IFERROR(_xlfn.XLOOKUP(Tableau2[[#This Row],[CODE]],[1]!Tableau1[CODE],[1]!Tableau1[DESIGNATION]),"")</f>
        <v>MOUSSELINE "LE PAIN" 33X40</v>
      </c>
      <c r="E43" s="6">
        <v>11</v>
      </c>
      <c r="H43" s="6">
        <f>SUM(Tableau2[[#This Row],[SORTIE]:[DETRUIT]])</f>
        <v>11</v>
      </c>
      <c r="I43" s="6">
        <f>_xlfn.XLOOKUP(Tableau2[[#This Row],[CODE]],[1]ART!A:A,[1]ART!C:C)</f>
        <v>0</v>
      </c>
      <c r="J43" s="6">
        <f>SUM(Tableau2[[#This Row],[TOTAL]]*Tableau2[[#This Row],[POIDS]])</f>
        <v>0</v>
      </c>
    </row>
    <row r="44" spans="1:10" x14ac:dyDescent="0.25">
      <c r="A44" s="5">
        <v>45233</v>
      </c>
      <c r="B44" t="s">
        <v>14</v>
      </c>
      <c r="C44" t="str">
        <f>IFERROR(_xlfn.XLOOKUP(Tableau2[[#This Row],[CODE]],[1]!Tableau1[CODE],[1]!Tableau1[DESIGNATION]),"")</f>
        <v>FESTI CEREALES*</v>
      </c>
      <c r="E44" s="6">
        <v>1</v>
      </c>
      <c r="H44" s="6">
        <f>SUM(Tableau2[[#This Row],[SORTIE]:[DETRUIT]])</f>
        <v>1</v>
      </c>
      <c r="I44" s="6">
        <f>_xlfn.XLOOKUP(Tableau2[[#This Row],[CODE]],[1]ART!A:A,[1]ART!C:C)</f>
        <v>25</v>
      </c>
      <c r="J44" s="6">
        <f>SUM(Tableau2[[#This Row],[TOTAL]]*Tableau2[[#This Row],[POIDS]])</f>
        <v>25</v>
      </c>
    </row>
    <row r="45" spans="1:10" x14ac:dyDescent="0.25">
      <c r="A45" s="5">
        <v>45233</v>
      </c>
      <c r="B45" t="s">
        <v>21</v>
      </c>
      <c r="C45" t="str">
        <f>IFERROR(_xlfn.XLOOKUP(Tableau2[[#This Row],[CODE]],[1]!Tableau1[CODE],[1]!Tableau1[DESIGNATION]),"")</f>
        <v>SOLUTION FROID CRMF</v>
      </c>
      <c r="E45" s="6">
        <v>6</v>
      </c>
      <c r="H45" s="6">
        <f>SUM(Tableau2[[#This Row],[SORTIE]:[DETRUIT]])</f>
        <v>6</v>
      </c>
      <c r="I45" s="6">
        <f>_xlfn.XLOOKUP(Tableau2[[#This Row],[CODE]],[1]ART!A:A,[1]ART!C:C)</f>
        <v>20</v>
      </c>
      <c r="J45" s="6">
        <f>SUM(Tableau2[[#This Row],[TOTAL]]*Tableau2[[#This Row],[POIDS]])</f>
        <v>120</v>
      </c>
    </row>
    <row r="46" spans="1:10" x14ac:dyDescent="0.25">
      <c r="A46" s="5">
        <v>45233</v>
      </c>
      <c r="B46" t="s">
        <v>39</v>
      </c>
      <c r="C46" t="str">
        <f>IFERROR(_xlfn.XLOOKUP(Tableau2[[#This Row],[CODE]],[1]!Tableau1[CODE],[1]!Tableau1[DESIGNATION]),"")</f>
        <v>FARINE BIO T80</v>
      </c>
      <c r="E46" s="6">
        <v>1</v>
      </c>
      <c r="H46" s="6">
        <f>SUM(Tableau2[[#This Row],[SORTIE]:[DETRUIT]])</f>
        <v>1</v>
      </c>
      <c r="I46" s="6">
        <f>_xlfn.XLOOKUP(Tableau2[[#This Row],[CODE]],[1]ART!A:A,[1]ART!C:C)</f>
        <v>25</v>
      </c>
      <c r="J46" s="6">
        <f>SUM(Tableau2[[#This Row],[TOTAL]]*Tableau2[[#This Row],[POIDS]])</f>
        <v>25</v>
      </c>
    </row>
    <row r="47" spans="1:10" x14ac:dyDescent="0.25">
      <c r="A47" s="5">
        <v>45233</v>
      </c>
      <c r="B47" t="s">
        <v>40</v>
      </c>
      <c r="C47" t="str">
        <f>IFERROR(_xlfn.XLOOKUP(Tableau2[[#This Row],[CODE]],[1]!Tableau1[CODE],[1]!Tableau1[DESIGNATION]),"")</f>
        <v>FARINE GRUAU</v>
      </c>
      <c r="E47" s="6">
        <v>6</v>
      </c>
      <c r="H47" s="6">
        <f>SUM(Tableau2[[#This Row],[SORTIE]:[DETRUIT]])</f>
        <v>6</v>
      </c>
      <c r="I47" s="6">
        <f>_xlfn.XLOOKUP(Tableau2[[#This Row],[CODE]],[1]ART!A:A,[1]ART!C:C)</f>
        <v>25</v>
      </c>
      <c r="J47" s="6">
        <f>SUM(Tableau2[[#This Row],[TOTAL]]*Tableau2[[#This Row],[POIDS]])</f>
        <v>150</v>
      </c>
    </row>
    <row r="48" spans="1:10" x14ac:dyDescent="0.25">
      <c r="A48" s="5">
        <v>45233</v>
      </c>
      <c r="B48" t="s">
        <v>15</v>
      </c>
      <c r="C48" t="str">
        <f>IFERROR(_xlfn.XLOOKUP(Tableau2[[#This Row],[CODE]],[1]!Tableau1[CODE],[1]!Tableau1[DESIGNATION]),"")</f>
        <v>FESTI COMPLET*</v>
      </c>
      <c r="E48" s="6">
        <v>1</v>
      </c>
      <c r="H48" s="6">
        <f>SUM(Tableau2[[#This Row],[SORTIE]:[DETRUIT]])</f>
        <v>1</v>
      </c>
      <c r="I48" s="6">
        <f>_xlfn.XLOOKUP(Tableau2[[#This Row],[CODE]],[1]ART!A:A,[1]ART!C:C)</f>
        <v>0</v>
      </c>
      <c r="J48" s="6">
        <f>SUM(Tableau2[[#This Row],[TOTAL]]*Tableau2[[#This Row],[POIDS]])</f>
        <v>0</v>
      </c>
    </row>
    <row r="49" spans="1:10" x14ac:dyDescent="0.25">
      <c r="A49" s="5">
        <v>45233</v>
      </c>
      <c r="B49" t="s">
        <v>41</v>
      </c>
      <c r="C49" t="str">
        <f>IFERROR(_xlfn.XLOOKUP(Tableau2[[#This Row],[CODE]],[1]!Tableau1[CODE],[1]!Tableau1[DESIGNATION]),"")</f>
        <v>FESTI MAIS*</v>
      </c>
      <c r="E49" s="6">
        <v>1</v>
      </c>
      <c r="H49" s="6">
        <f>SUM(Tableau2[[#This Row],[SORTIE]:[DETRUIT]])</f>
        <v>1</v>
      </c>
      <c r="I49" s="6">
        <f>_xlfn.XLOOKUP(Tableau2[[#This Row],[CODE]],[1]ART!A:A,[1]ART!C:C)</f>
        <v>25</v>
      </c>
      <c r="J49" s="6">
        <f>SUM(Tableau2[[#This Row],[TOTAL]]*Tableau2[[#This Row],[POIDS]])</f>
        <v>25</v>
      </c>
    </row>
    <row r="50" spans="1:10" x14ac:dyDescent="0.25">
      <c r="A50" s="5">
        <v>45233</v>
      </c>
      <c r="B50" t="s">
        <v>42</v>
      </c>
      <c r="C50" t="str">
        <f>IFERROR(_xlfn.XLOOKUP(Tableau2[[#This Row],[CODE]],[1]!Tableau1[CODE],[1]!Tableau1[DESIGNATION]),"")</f>
        <v>FESTI SEIGLE 25 KG*</v>
      </c>
      <c r="E50" s="6">
        <v>3</v>
      </c>
      <c r="H50" s="6">
        <f>SUM(Tableau2[[#This Row],[SORTIE]:[DETRUIT]])</f>
        <v>3</v>
      </c>
      <c r="I50" s="6">
        <f>_xlfn.XLOOKUP(Tableau2[[#This Row],[CODE]],[1]ART!A:A,[1]ART!C:C)</f>
        <v>25</v>
      </c>
      <c r="J50" s="6">
        <f>SUM(Tableau2[[#This Row],[TOTAL]]*Tableau2[[#This Row],[POIDS]])</f>
        <v>75</v>
      </c>
    </row>
    <row r="51" spans="1:10" x14ac:dyDescent="0.25">
      <c r="A51" s="5">
        <v>45233</v>
      </c>
      <c r="B51" t="s">
        <v>43</v>
      </c>
      <c r="C51" t="str">
        <f>IFERROR(_xlfn.XLOOKUP(Tableau2[[#This Row],[CODE]],[1]!Tableau1[CODE],[1]!Tableau1[DESIGNATION]),"")</f>
        <v>FARINE GRUAU FINE T45 CRC</v>
      </c>
      <c r="E51" s="6">
        <v>4</v>
      </c>
      <c r="H51" s="6">
        <f>SUM(Tableau2[[#This Row],[SORTIE]:[DETRUIT]])</f>
        <v>4</v>
      </c>
      <c r="I51" s="6">
        <f>_xlfn.XLOOKUP(Tableau2[[#This Row],[CODE]],[1]ART!A:A,[1]ART!C:C)</f>
        <v>25</v>
      </c>
      <c r="J51" s="6">
        <f>SUM(Tableau2[[#This Row],[TOTAL]]*Tableau2[[#This Row],[POIDS]])</f>
        <v>100</v>
      </c>
    </row>
    <row r="52" spans="1:10" x14ac:dyDescent="0.25">
      <c r="A52" s="5">
        <v>45233</v>
      </c>
      <c r="B52" t="s">
        <v>30</v>
      </c>
      <c r="C52" t="str">
        <f>IFERROR(_xlfn.XLOOKUP(Tableau2[[#This Row],[CODE]],[1]!Tableau1[CODE],[1]!Tableau1[DESIGNATION]),"")</f>
        <v>REPASSE DE BLE</v>
      </c>
      <c r="E52" s="6">
        <v>1</v>
      </c>
      <c r="H52" s="6">
        <f>SUM(Tableau2[[#This Row],[SORTIE]:[DETRUIT]])</f>
        <v>1</v>
      </c>
      <c r="I52" s="6">
        <f>_xlfn.XLOOKUP(Tableau2[[#This Row],[CODE]],[1]ART!A:A,[1]ART!C:C)</f>
        <v>25</v>
      </c>
      <c r="J52" s="6">
        <f>SUM(Tableau2[[#This Row],[TOTAL]]*Tableau2[[#This Row],[POIDS]])</f>
        <v>25</v>
      </c>
    </row>
    <row r="53" spans="1:10" x14ac:dyDescent="0.25">
      <c r="A53" s="5">
        <v>45233</v>
      </c>
      <c r="B53" t="s">
        <v>29</v>
      </c>
      <c r="C53" t="str">
        <f>IFERROR(_xlfn.XLOOKUP(Tableau2[[#This Row],[CODE]],[1]!Tableau1[CODE],[1]!Tableau1[DESIGNATION]),"")</f>
        <v>SON DE BLE</v>
      </c>
      <c r="E53" s="6">
        <v>1</v>
      </c>
      <c r="H53" s="6">
        <f>SUM(Tableau2[[#This Row],[SORTIE]:[DETRUIT]])</f>
        <v>1</v>
      </c>
      <c r="I53" s="6">
        <f>_xlfn.XLOOKUP(Tableau2[[#This Row],[CODE]],[1]ART!A:A,[1]ART!C:C)</f>
        <v>25</v>
      </c>
      <c r="J53" s="6">
        <f>SUM(Tableau2[[#This Row],[TOTAL]]*Tableau2[[#This Row],[POIDS]])</f>
        <v>25</v>
      </c>
    </row>
    <row r="54" spans="1:10" x14ac:dyDescent="0.25">
      <c r="A54" s="5">
        <v>45236</v>
      </c>
      <c r="B54" t="s">
        <v>11</v>
      </c>
      <c r="C54" t="str">
        <f>IFERROR(_xlfn.XLOOKUP(Tableau2[[#This Row],[CODE]],[1]!Tableau1[CODE],[1]!Tableau1[DESIGNATION]),"")</f>
        <v>FARINE PUR FROMENT ROUGE</v>
      </c>
      <c r="E54" s="6">
        <v>452</v>
      </c>
      <c r="H54" s="6">
        <f>SUM(Tableau2[[#This Row],[SORTIE]:[DETRUIT]])</f>
        <v>452</v>
      </c>
      <c r="I54" s="6">
        <f>_xlfn.XLOOKUP(Tableau2[[#This Row],[CODE]],[1]ART!A:A,[1]ART!C:C)</f>
        <v>25</v>
      </c>
      <c r="J54" s="6">
        <f>SUM(Tableau2[[#This Row],[TOTAL]]*Tableau2[[#This Row],[POIDS]])</f>
        <v>11300</v>
      </c>
    </row>
    <row r="55" spans="1:10" x14ac:dyDescent="0.25">
      <c r="A55" s="5">
        <v>45236</v>
      </c>
      <c r="B55" t="s">
        <v>18</v>
      </c>
      <c r="C55" t="str">
        <f>IFERROR(_xlfn.XLOOKUP(Tableau2[[#This Row],[CODE]],[1]!Tableau1[CODE],[1]!Tableau1[DESIGNATION]),"")</f>
        <v>SACS VIDES REGROUPEMENT</v>
      </c>
      <c r="E55" s="6">
        <v>950</v>
      </c>
      <c r="H55" s="6">
        <f>SUM(Tableau2[[#This Row],[SORTIE]:[DETRUIT]])</f>
        <v>950</v>
      </c>
      <c r="I55" s="6">
        <f>_xlfn.XLOOKUP(Tableau2[[#This Row],[CODE]],[1]ART!A:A,[1]ART!C:C)</f>
        <v>0</v>
      </c>
      <c r="J55" s="6">
        <f>SUM(Tableau2[[#This Row],[TOTAL]]*Tableau2[[#This Row],[POIDS]])</f>
        <v>0</v>
      </c>
    </row>
    <row r="56" spans="1:10" x14ac:dyDescent="0.25">
      <c r="A56" s="5">
        <v>45236</v>
      </c>
      <c r="B56" t="s">
        <v>20</v>
      </c>
      <c r="C56" t="str">
        <f>IFERROR(_xlfn.XLOOKUP(Tableau2[[#This Row],[CODE]],[1]!Tableau1[CODE],[1]!Tableau1[DESIGNATION]),"")</f>
        <v>FARINE SUPERIEURE T55</v>
      </c>
      <c r="E56" s="6">
        <v>185</v>
      </c>
      <c r="H56" s="6">
        <f>SUM(Tableau2[[#This Row],[SORTIE]:[DETRUIT]])</f>
        <v>185</v>
      </c>
      <c r="I56" s="6">
        <f>_xlfn.XLOOKUP(Tableau2[[#This Row],[CODE]],[1]ART!A:A,[1]ART!C:C)</f>
        <v>25</v>
      </c>
      <c r="J56" s="6">
        <f>SUM(Tableau2[[#This Row],[TOTAL]]*Tableau2[[#This Row],[POIDS]])</f>
        <v>4625</v>
      </c>
    </row>
    <row r="57" spans="1:10" x14ac:dyDescent="0.25">
      <c r="A57" s="5">
        <v>45236</v>
      </c>
      <c r="B57" t="s">
        <v>15</v>
      </c>
      <c r="C57" t="str">
        <f>IFERROR(_xlfn.XLOOKUP(Tableau2[[#This Row],[CODE]],[1]!Tableau1[CODE],[1]!Tableau1[DESIGNATION]),"")</f>
        <v>FESTI COMPLET*</v>
      </c>
      <c r="E57" s="6">
        <v>5</v>
      </c>
      <c r="H57" s="6">
        <f>SUM(Tableau2[[#This Row],[SORTIE]:[DETRUIT]])</f>
        <v>5</v>
      </c>
      <c r="I57" s="6">
        <f>_xlfn.XLOOKUP(Tableau2[[#This Row],[CODE]],[1]ART!A:A,[1]ART!C:C)</f>
        <v>0</v>
      </c>
      <c r="J57" s="6">
        <f>SUM(Tableau2[[#This Row],[TOTAL]]*Tableau2[[#This Row],[POIDS]])</f>
        <v>0</v>
      </c>
    </row>
    <row r="58" spans="1:10" x14ac:dyDescent="0.25">
      <c r="A58" s="5">
        <v>45236</v>
      </c>
      <c r="B58" t="s">
        <v>17</v>
      </c>
      <c r="C58" t="str">
        <f>IFERROR(_xlfn.XLOOKUP(Tableau2[[#This Row],[CODE]],[1]!Tableau1[CODE],[1]!Tableau1[DESIGNATION]),"")</f>
        <v>SACHET FLUTE NEUTRE ARTISANAL ART2</v>
      </c>
      <c r="E58" s="6">
        <v>8</v>
      </c>
      <c r="H58" s="6">
        <f>SUM(Tableau2[[#This Row],[SORTIE]:[DETRUIT]])</f>
        <v>8</v>
      </c>
      <c r="I58" s="6">
        <f>_xlfn.XLOOKUP(Tableau2[[#This Row],[CODE]],[1]ART!A:A,[1]ART!C:C)</f>
        <v>0</v>
      </c>
      <c r="J58" s="6">
        <f>SUM(Tableau2[[#This Row],[TOTAL]]*Tableau2[[#This Row],[POIDS]])</f>
        <v>0</v>
      </c>
    </row>
    <row r="59" spans="1:10" x14ac:dyDescent="0.25">
      <c r="A59" s="5">
        <v>45236</v>
      </c>
      <c r="B59" t="s">
        <v>25</v>
      </c>
      <c r="C59" t="str">
        <f>IFERROR(_xlfn.XLOOKUP(Tableau2[[#This Row],[CODE]],[1]!Tableau1[CODE],[1]!Tableau1[DESIGNATION]),"")</f>
        <v>SACHET VIENNOISERIE NEUTRE GRAND FORMAT N5N</v>
      </c>
      <c r="E59" s="6">
        <v>2</v>
      </c>
      <c r="H59" s="6">
        <f>SUM(Tableau2[[#This Row],[SORTIE]:[DETRUIT]])</f>
        <v>2</v>
      </c>
      <c r="I59" s="6">
        <f>_xlfn.XLOOKUP(Tableau2[[#This Row],[CODE]],[1]ART!A:A,[1]ART!C:C)</f>
        <v>0</v>
      </c>
      <c r="J59" s="6">
        <f>SUM(Tableau2[[#This Row],[TOTAL]]*Tableau2[[#This Row],[POIDS]])</f>
        <v>0</v>
      </c>
    </row>
    <row r="60" spans="1:10" x14ac:dyDescent="0.25">
      <c r="A60" s="5">
        <v>45236</v>
      </c>
      <c r="B60" t="s">
        <v>26</v>
      </c>
      <c r="C60" t="str">
        <f>IFERROR(_xlfn.XLOOKUP(Tableau2[[#This Row],[CODE]],[1]!Tableau1[CODE],[1]!Tableau1[DESIGNATION]),"")</f>
        <v>SACHET VIENNOISERIE NEUTRE MOYEN FORMAT N4N</v>
      </c>
      <c r="E60" s="6">
        <v>1</v>
      </c>
      <c r="H60" s="6">
        <f>SUM(Tableau2[[#This Row],[SORTIE]:[DETRUIT]])</f>
        <v>1</v>
      </c>
      <c r="I60" s="6">
        <f>_xlfn.XLOOKUP(Tableau2[[#This Row],[CODE]],[1]ART!A:A,[1]ART!C:C)</f>
        <v>0</v>
      </c>
      <c r="J60" s="6">
        <f>SUM(Tableau2[[#This Row],[TOTAL]]*Tableau2[[#This Row],[POIDS]])</f>
        <v>0</v>
      </c>
    </row>
    <row r="61" spans="1:10" x14ac:dyDescent="0.25">
      <c r="A61" s="5">
        <v>45236</v>
      </c>
      <c r="B61" t="s">
        <v>27</v>
      </c>
      <c r="C61" t="str">
        <f>IFERROR(_xlfn.XLOOKUP(Tableau2[[#This Row],[CODE]],[1]!Tableau1[CODE],[1]!Tableau1[DESIGNATION]),"")</f>
        <v>SACHET VIENNOISERIE NEUTRE PETIT FORMAT N3N</v>
      </c>
      <c r="E61" s="6">
        <v>1</v>
      </c>
      <c r="H61" s="6">
        <f>SUM(Tableau2[[#This Row],[SORTIE]:[DETRUIT]])</f>
        <v>1</v>
      </c>
      <c r="I61" s="6">
        <f>_xlfn.XLOOKUP(Tableau2[[#This Row],[CODE]],[1]ART!A:A,[1]ART!C:C)</f>
        <v>0</v>
      </c>
      <c r="J61" s="6">
        <f>SUM(Tableau2[[#This Row],[TOTAL]]*Tableau2[[#This Row],[POIDS]])</f>
        <v>0</v>
      </c>
    </row>
    <row r="62" spans="1:10" x14ac:dyDescent="0.25">
      <c r="A62" s="5">
        <v>45236</v>
      </c>
      <c r="B62" t="s">
        <v>42</v>
      </c>
      <c r="C62" t="str">
        <f>IFERROR(_xlfn.XLOOKUP(Tableau2[[#This Row],[CODE]],[1]!Tableau1[CODE],[1]!Tableau1[DESIGNATION]),"")</f>
        <v>FESTI SEIGLE 25 KG*</v>
      </c>
      <c r="E62" s="6">
        <v>1</v>
      </c>
      <c r="H62" s="6">
        <f>SUM(Tableau2[[#This Row],[SORTIE]:[DETRUIT]])</f>
        <v>1</v>
      </c>
      <c r="I62" s="6">
        <f>_xlfn.XLOOKUP(Tableau2[[#This Row],[CODE]],[1]ART!A:A,[1]ART!C:C)</f>
        <v>25</v>
      </c>
      <c r="J62" s="6">
        <f>SUM(Tableau2[[#This Row],[TOTAL]]*Tableau2[[#This Row],[POIDS]])</f>
        <v>25</v>
      </c>
    </row>
    <row r="63" spans="1:10" x14ac:dyDescent="0.25">
      <c r="A63" s="5">
        <v>45236</v>
      </c>
      <c r="B63" t="s">
        <v>28</v>
      </c>
      <c r="C63" t="str">
        <f>IFERROR(_xlfn.XLOOKUP(Tableau2[[#This Row],[CODE]],[1]!Tableau1[CODE],[1]!Tableau1[DESIGNATION]),"")</f>
        <v>SEL FIN DE MER</v>
      </c>
      <c r="E63" s="6">
        <v>6</v>
      </c>
      <c r="H63" s="6">
        <f>SUM(Tableau2[[#This Row],[SORTIE]:[DETRUIT]])</f>
        <v>6</v>
      </c>
      <c r="I63" s="6">
        <f>_xlfn.XLOOKUP(Tableau2[[#This Row],[CODE]],[1]ART!A:A,[1]ART!C:C)</f>
        <v>25</v>
      </c>
      <c r="J63" s="6">
        <f>SUM(Tableau2[[#This Row],[TOTAL]]*Tableau2[[#This Row],[POIDS]])</f>
        <v>150</v>
      </c>
    </row>
    <row r="64" spans="1:10" x14ac:dyDescent="0.25">
      <c r="A64" s="5">
        <v>45236</v>
      </c>
      <c r="B64" t="s">
        <v>22</v>
      </c>
      <c r="C64" t="str">
        <f>IFERROR(_xlfn.XLOOKUP(Tableau2[[#This Row],[CODE]],[1]!Tableau1[CODE],[1]!Tableau1[DESIGNATION]),"")</f>
        <v>FARINE FOURNEE D'ANTAN</v>
      </c>
      <c r="E64" s="6">
        <v>21</v>
      </c>
      <c r="H64" s="6">
        <f>SUM(Tableau2[[#This Row],[SORTIE]:[DETRUIT]])</f>
        <v>21</v>
      </c>
      <c r="I64" s="6">
        <f>_xlfn.XLOOKUP(Tableau2[[#This Row],[CODE]],[1]ART!A:A,[1]ART!C:C)</f>
        <v>25</v>
      </c>
      <c r="J64" s="6">
        <f>SUM(Tableau2[[#This Row],[TOTAL]]*Tableau2[[#This Row],[POIDS]])</f>
        <v>525</v>
      </c>
    </row>
    <row r="65" spans="1:10" x14ac:dyDescent="0.25">
      <c r="A65" s="5">
        <v>45236</v>
      </c>
      <c r="B65" t="s">
        <v>13</v>
      </c>
      <c r="C65" t="str">
        <f>IFERROR(_xlfn.XLOOKUP(Tableau2[[#This Row],[CODE]],[1]!Tableau1[CODE],[1]!Tableau1[DESIGNATION]),"")</f>
        <v>FARINE TRADITION PRESTIGE T65</v>
      </c>
      <c r="E65" s="6">
        <v>2</v>
      </c>
      <c r="H65" s="6">
        <f>SUM(Tableau2[[#This Row],[SORTIE]:[DETRUIT]])</f>
        <v>2</v>
      </c>
      <c r="I65" s="6">
        <f>_xlfn.XLOOKUP(Tableau2[[#This Row],[CODE]],[1]ART!A:A,[1]ART!C:C)</f>
        <v>25</v>
      </c>
      <c r="J65" s="6">
        <f>SUM(Tableau2[[#This Row],[TOTAL]]*Tableau2[[#This Row],[POIDS]])</f>
        <v>50</v>
      </c>
    </row>
    <row r="66" spans="1:10" x14ac:dyDescent="0.25">
      <c r="A66" s="5">
        <v>45236</v>
      </c>
      <c r="B66" t="s">
        <v>24</v>
      </c>
      <c r="C66" t="str">
        <f>IFERROR(_xlfn.XLOOKUP(Tableau2[[#This Row],[CODE]],[1]!Tableau1[CODE],[1]!Tableau1[DESIGNATION]),"")</f>
        <v>SACHET BAGUETTE FOURNEE</v>
      </c>
      <c r="E66" s="6">
        <v>10</v>
      </c>
      <c r="H66" s="6">
        <f>SUM(Tableau2[[#This Row],[SORTIE]:[DETRUIT]])</f>
        <v>10</v>
      </c>
      <c r="I66" s="6">
        <f>_xlfn.XLOOKUP(Tableau2[[#This Row],[CODE]],[1]ART!A:A,[1]ART!C:C)</f>
        <v>0</v>
      </c>
      <c r="J66" s="6">
        <f>SUM(Tableau2[[#This Row],[TOTAL]]*Tableau2[[#This Row],[POIDS]])</f>
        <v>0</v>
      </c>
    </row>
    <row r="67" spans="1:10" x14ac:dyDescent="0.25">
      <c r="A67" s="5">
        <v>45236</v>
      </c>
      <c r="B67" t="s">
        <v>16</v>
      </c>
      <c r="C67" t="str">
        <f>IFERROR(_xlfn.XLOOKUP(Tableau2[[#This Row],[CODE]],[1]!Tableau1[CODE],[1]!Tableau1[DESIGNATION]),"")</f>
        <v>SACHET BAGUETTE NEUTRE ARTISANAL ART1</v>
      </c>
      <c r="E67" s="6">
        <v>5</v>
      </c>
      <c r="H67" s="6">
        <f>SUM(Tableau2[[#This Row],[SORTIE]:[DETRUIT]])</f>
        <v>5</v>
      </c>
      <c r="I67" s="6">
        <f>_xlfn.XLOOKUP(Tableau2[[#This Row],[CODE]],[1]ART!A:A,[1]ART!C:C)</f>
        <v>0</v>
      </c>
      <c r="J67" s="6">
        <f>SUM(Tableau2[[#This Row],[TOTAL]]*Tableau2[[#This Row],[POIDS]])</f>
        <v>0</v>
      </c>
    </row>
    <row r="68" spans="1:10" x14ac:dyDescent="0.25">
      <c r="A68" s="5">
        <v>45236</v>
      </c>
      <c r="B68" t="s">
        <v>19</v>
      </c>
      <c r="C68" t="str">
        <f>IFERROR(_xlfn.XLOOKUP(Tableau2[[#This Row],[CODE]],[1]!Tableau1[CODE],[1]!Tableau1[DESIGNATION]),"")</f>
        <v>SACHET 2 BAGUETTE  FESTIVAL  E22N</v>
      </c>
      <c r="E68" s="6">
        <v>6</v>
      </c>
      <c r="H68" s="6">
        <f>SUM(Tableau2[[#This Row],[SORTIE]:[DETRUIT]])</f>
        <v>6</v>
      </c>
      <c r="I68" s="6">
        <f>_xlfn.XLOOKUP(Tableau2[[#This Row],[CODE]],[1]ART!A:A,[1]ART!C:C)</f>
        <v>0</v>
      </c>
      <c r="J68" s="6">
        <f>SUM(Tableau2[[#This Row],[TOTAL]]*Tableau2[[#This Row],[POIDS]])</f>
        <v>0</v>
      </c>
    </row>
    <row r="69" spans="1:10" x14ac:dyDescent="0.25">
      <c r="A69" s="5">
        <v>45236</v>
      </c>
      <c r="B69" t="s">
        <v>33</v>
      </c>
      <c r="C69" t="str">
        <f>IFERROR(_xlfn.XLOOKUP(Tableau2[[#This Row],[CODE]],[1]!Tableau1[CODE],[1]!Tableau1[DESIGNATION]),"")</f>
        <v>SACHET BAGUETTE  LA FESTIVAL E385</v>
      </c>
      <c r="E69" s="6">
        <v>3</v>
      </c>
      <c r="H69" s="6">
        <f>SUM(Tableau2[[#This Row],[SORTIE]:[DETRUIT]])</f>
        <v>3</v>
      </c>
      <c r="I69" s="6">
        <f>_xlfn.XLOOKUP(Tableau2[[#This Row],[CODE]],[1]ART!A:A,[1]ART!C:C)</f>
        <v>0</v>
      </c>
      <c r="J69" s="6">
        <f>SUM(Tableau2[[#This Row],[TOTAL]]*Tableau2[[#This Row],[POIDS]])</f>
        <v>0</v>
      </c>
    </row>
    <row r="70" spans="1:10" x14ac:dyDescent="0.25">
      <c r="A70" s="5">
        <v>45236</v>
      </c>
      <c r="B70" t="s">
        <v>34</v>
      </c>
      <c r="C70" t="str">
        <f>IFERROR(_xlfn.XLOOKUP(Tableau2[[#This Row],[CODE]],[1]!Tableau1[CODE],[1]!Tableau1[DESIGNATION]),"")</f>
        <v>SACHET VIENNOISERIE FESTIVAL MOYEN FORMAT E24N</v>
      </c>
      <c r="E70" s="6">
        <v>3</v>
      </c>
      <c r="H70" s="6">
        <f>SUM(Tableau2[[#This Row],[SORTIE]:[DETRUIT]])</f>
        <v>3</v>
      </c>
      <c r="I70" s="6">
        <f>_xlfn.XLOOKUP(Tableau2[[#This Row],[CODE]],[1]ART!A:A,[1]ART!C:C)</f>
        <v>0</v>
      </c>
      <c r="J70" s="6">
        <f>SUM(Tableau2[[#This Row],[TOTAL]]*Tableau2[[#This Row],[POIDS]])</f>
        <v>0</v>
      </c>
    </row>
    <row r="71" spans="1:10" x14ac:dyDescent="0.25">
      <c r="A71" s="5">
        <v>45236</v>
      </c>
      <c r="B71" t="s">
        <v>35</v>
      </c>
      <c r="C71" t="str">
        <f>IFERROR(_xlfn.XLOOKUP(Tableau2[[#This Row],[CODE]],[1]!Tableau1[CODE],[1]!Tableau1[DESIGNATION]),"")</f>
        <v>SACHET VIENNOISERIE FESTIVAL PETIT FORMAT E23N</v>
      </c>
      <c r="E71" s="6">
        <v>1</v>
      </c>
      <c r="H71" s="6">
        <f>SUM(Tableau2[[#This Row],[SORTIE]:[DETRUIT]])</f>
        <v>1</v>
      </c>
      <c r="I71" s="6">
        <f>_xlfn.XLOOKUP(Tableau2[[#This Row],[CODE]],[1]ART!A:A,[1]ART!C:C)</f>
        <v>0</v>
      </c>
      <c r="J71" s="6">
        <f>SUM(Tableau2[[#This Row],[TOTAL]]*Tableau2[[#This Row],[POIDS]])</f>
        <v>0</v>
      </c>
    </row>
    <row r="72" spans="1:10" x14ac:dyDescent="0.25">
      <c r="A72" s="5">
        <v>45236</v>
      </c>
      <c r="B72" t="s">
        <v>21</v>
      </c>
      <c r="C72" t="str">
        <f>IFERROR(_xlfn.XLOOKUP(Tableau2[[#This Row],[CODE]],[1]!Tableau1[CODE],[1]!Tableau1[DESIGNATION]),"")</f>
        <v>SOLUTION FROID CRMF</v>
      </c>
      <c r="E72" s="6">
        <v>5</v>
      </c>
      <c r="H72" s="6">
        <f>SUM(Tableau2[[#This Row],[SORTIE]:[DETRUIT]])</f>
        <v>5</v>
      </c>
      <c r="I72" s="6">
        <f>_xlfn.XLOOKUP(Tableau2[[#This Row],[CODE]],[1]ART!A:A,[1]ART!C:C)</f>
        <v>20</v>
      </c>
      <c r="J72" s="6">
        <f>SUM(Tableau2[[#This Row],[TOTAL]]*Tableau2[[#This Row],[POIDS]])</f>
        <v>100</v>
      </c>
    </row>
    <row r="73" spans="1:10" x14ac:dyDescent="0.25">
      <c r="A73" s="5">
        <v>45236</v>
      </c>
      <c r="B73" t="s">
        <v>38</v>
      </c>
      <c r="C73" t="str">
        <f>IFERROR(_xlfn.XLOOKUP(Tableau2[[#This Row],[CODE]],[1]!Tableau1[CODE],[1]!Tableau1[DESIGNATION]),"")</f>
        <v>MOUSSELINE "LE PAIN" 33X40</v>
      </c>
      <c r="E73" s="6">
        <v>2</v>
      </c>
      <c r="H73" s="6">
        <f>SUM(Tableau2[[#This Row],[SORTIE]:[DETRUIT]])</f>
        <v>2</v>
      </c>
      <c r="I73" s="6">
        <f>_xlfn.XLOOKUP(Tableau2[[#This Row],[CODE]],[1]ART!A:A,[1]ART!C:C)</f>
        <v>0</v>
      </c>
      <c r="J73" s="6">
        <f>SUM(Tableau2[[#This Row],[TOTAL]]*Tableau2[[#This Row],[POIDS]])</f>
        <v>0</v>
      </c>
    </row>
    <row r="74" spans="1:10" x14ac:dyDescent="0.25">
      <c r="A74" s="5">
        <v>45236</v>
      </c>
      <c r="B74" t="s">
        <v>32</v>
      </c>
      <c r="C74" t="str">
        <f>IFERROR(_xlfn.XLOOKUP(Tableau2[[#This Row],[CODE]],[1]!Tableau1[CODE],[1]!Tableau1[DESIGNATION]),"")</f>
        <v>FARINE TRADITION T65</v>
      </c>
      <c r="E74" s="6">
        <v>2</v>
      </c>
      <c r="H74" s="6">
        <f>SUM(Tableau2[[#This Row],[SORTIE]:[DETRUIT]])</f>
        <v>2</v>
      </c>
      <c r="I74" s="6">
        <f>_xlfn.XLOOKUP(Tableau2[[#This Row],[CODE]],[1]ART!A:A,[1]ART!C:C)</f>
        <v>25</v>
      </c>
      <c r="J74" s="6">
        <f>SUM(Tableau2[[#This Row],[TOTAL]]*Tableau2[[#This Row],[POIDS]])</f>
        <v>50</v>
      </c>
    </row>
    <row r="75" spans="1:10" x14ac:dyDescent="0.25">
      <c r="A75" s="5">
        <v>45236</v>
      </c>
      <c r="B75" t="s">
        <v>31</v>
      </c>
      <c r="C75" t="str">
        <f>IFERROR(_xlfn.XLOOKUP(Tableau2[[#This Row],[CODE]],[1]!Tableau1[CODE],[1]!Tableau1[DESIGNATION]),"")</f>
        <v>BARQUETTES BOIS E29</v>
      </c>
      <c r="E75" s="6">
        <v>1</v>
      </c>
      <c r="H75" s="6">
        <f>SUM(Tableau2[[#This Row],[SORTIE]:[DETRUIT]])</f>
        <v>1</v>
      </c>
      <c r="I75" s="6">
        <f>_xlfn.XLOOKUP(Tableau2[[#This Row],[CODE]],[1]ART!A:A,[1]ART!C:C)</f>
        <v>0</v>
      </c>
      <c r="J75" s="6">
        <f>SUM(Tableau2[[#This Row],[TOTAL]]*Tableau2[[#This Row],[POIDS]])</f>
        <v>0</v>
      </c>
    </row>
    <row r="76" spans="1:10" x14ac:dyDescent="0.25">
      <c r="A76" s="5">
        <v>45236</v>
      </c>
      <c r="B76" t="s">
        <v>44</v>
      </c>
      <c r="C76" t="str">
        <f>IFERROR(_xlfn.XLOOKUP(Tableau2[[#This Row],[CODE]],[1]!Tableau1[CODE],[1]!Tableau1[DESIGNATION]),"")</f>
        <v>FARINE BIO T65</v>
      </c>
      <c r="E76" s="6">
        <v>1</v>
      </c>
      <c r="H76" s="6">
        <f>SUM(Tableau2[[#This Row],[SORTIE]:[DETRUIT]])</f>
        <v>1</v>
      </c>
      <c r="I76" s="6">
        <f>_xlfn.XLOOKUP(Tableau2[[#This Row],[CODE]],[1]ART!A:A,[1]ART!C:C)</f>
        <v>25</v>
      </c>
      <c r="J76" s="6">
        <f>SUM(Tableau2[[#This Row],[TOTAL]]*Tableau2[[#This Row],[POIDS]])</f>
        <v>25</v>
      </c>
    </row>
    <row r="77" spans="1:10" x14ac:dyDescent="0.25">
      <c r="A77" s="5">
        <v>45236</v>
      </c>
      <c r="B77" t="s">
        <v>45</v>
      </c>
      <c r="C77" t="str">
        <f>IFERROR(_xlfn.XLOOKUP(Tableau2[[#This Row],[CODE]],[1]!Tableau1[CODE],[1]!Tableau1[DESIGNATION]),"")</f>
        <v>FARINE DE MEULE COMPLETE T150 BIO</v>
      </c>
      <c r="E77" s="6">
        <v>1</v>
      </c>
      <c r="H77" s="6">
        <f>SUM(Tableau2[[#This Row],[SORTIE]:[DETRUIT]])</f>
        <v>1</v>
      </c>
      <c r="I77" s="6">
        <f>_xlfn.XLOOKUP(Tableau2[[#This Row],[CODE]],[1]ART!A:A,[1]ART!C:C)</f>
        <v>25</v>
      </c>
      <c r="J77" s="6">
        <f>SUM(Tableau2[[#This Row],[TOTAL]]*Tableau2[[#This Row],[POIDS]])</f>
        <v>25</v>
      </c>
    </row>
    <row r="78" spans="1:10" x14ac:dyDescent="0.25">
      <c r="A78" s="5">
        <v>45236</v>
      </c>
      <c r="B78" t="s">
        <v>40</v>
      </c>
      <c r="C78" t="str">
        <f>IFERROR(_xlfn.XLOOKUP(Tableau2[[#This Row],[CODE]],[1]!Tableau1[CODE],[1]!Tableau1[DESIGNATION]),"")</f>
        <v>FARINE GRUAU</v>
      </c>
      <c r="E78" s="6">
        <v>1</v>
      </c>
      <c r="H78" s="6">
        <f>SUM(Tableau2[[#This Row],[SORTIE]:[DETRUIT]])</f>
        <v>1</v>
      </c>
      <c r="I78" s="6">
        <f>_xlfn.XLOOKUP(Tableau2[[#This Row],[CODE]],[1]ART!A:A,[1]ART!C:C)</f>
        <v>25</v>
      </c>
      <c r="J78" s="6">
        <f>SUM(Tableau2[[#This Row],[TOTAL]]*Tableau2[[#This Row],[POIDS]])</f>
        <v>25</v>
      </c>
    </row>
    <row r="79" spans="1:10" x14ac:dyDescent="0.25">
      <c r="A79" s="5">
        <v>45236</v>
      </c>
      <c r="B79" t="s">
        <v>14</v>
      </c>
      <c r="C79" t="str">
        <f>IFERROR(_xlfn.XLOOKUP(Tableau2[[#This Row],[CODE]],[1]!Tableau1[CODE],[1]!Tableau1[DESIGNATION]),"")</f>
        <v>FESTI CEREALES*</v>
      </c>
      <c r="E79" s="6">
        <v>1</v>
      </c>
      <c r="H79" s="6">
        <f>SUM(Tableau2[[#This Row],[SORTIE]:[DETRUIT]])</f>
        <v>1</v>
      </c>
      <c r="I79" s="6">
        <f>_xlfn.XLOOKUP(Tableau2[[#This Row],[CODE]],[1]ART!A:A,[1]ART!C:C)</f>
        <v>25</v>
      </c>
      <c r="J79" s="6">
        <f>SUM(Tableau2[[#This Row],[TOTAL]]*Tableau2[[#This Row],[POIDS]])</f>
        <v>25</v>
      </c>
    </row>
    <row r="80" spans="1:10" x14ac:dyDescent="0.25">
      <c r="A80" s="5">
        <v>45236</v>
      </c>
      <c r="B80" t="s">
        <v>46</v>
      </c>
      <c r="C80" t="str">
        <f>IFERROR(_xlfn.XLOOKUP(Tableau2[[#This Row],[CODE]],[1]!Tableau1[CODE],[1]!Tableau1[DESIGNATION]),"")</f>
        <v>GRAINES DE SESAME 5 KG</v>
      </c>
      <c r="E80" s="6">
        <v>1</v>
      </c>
      <c r="H80" s="6">
        <f>SUM(Tableau2[[#This Row],[SORTIE]:[DETRUIT]])</f>
        <v>1</v>
      </c>
      <c r="I80" s="6">
        <f>_xlfn.XLOOKUP(Tableau2[[#This Row],[CODE]],[1]ART!A:A,[1]ART!C:C)</f>
        <v>25</v>
      </c>
      <c r="J80" s="6">
        <f>SUM(Tableau2[[#This Row],[TOTAL]]*Tableau2[[#This Row],[POIDS]])</f>
        <v>25</v>
      </c>
    </row>
    <row r="81" spans="1:10" x14ac:dyDescent="0.25">
      <c r="A81" s="5">
        <v>45237</v>
      </c>
      <c r="B81" t="s">
        <v>11</v>
      </c>
      <c r="C81" t="str">
        <f>IFERROR(_xlfn.XLOOKUP(Tableau2[[#This Row],[CODE]],[1]!Tableau1[CODE],[1]!Tableau1[DESIGNATION]),"")</f>
        <v>FARINE PUR FROMENT ROUGE</v>
      </c>
      <c r="D81" s="6">
        <v>400</v>
      </c>
      <c r="E81" s="6">
        <v>437</v>
      </c>
      <c r="H81" s="6">
        <f>SUM(Tableau2[[#This Row],[SORTIE]:[DETRUIT]])</f>
        <v>437</v>
      </c>
      <c r="I81" s="6">
        <f>_xlfn.XLOOKUP(Tableau2[[#This Row],[CODE]],[1]ART!A:A,[1]ART!C:C)</f>
        <v>25</v>
      </c>
      <c r="J81" s="6">
        <f>SUM(Tableau2[[#This Row],[TOTAL]]*Tableau2[[#This Row],[POIDS]])</f>
        <v>10925</v>
      </c>
    </row>
    <row r="82" spans="1:10" x14ac:dyDescent="0.25">
      <c r="A82" s="5">
        <v>45237</v>
      </c>
      <c r="B82" t="s">
        <v>20</v>
      </c>
      <c r="C82" t="str">
        <f>IFERROR(_xlfn.XLOOKUP(Tableau2[[#This Row],[CODE]],[1]!Tableau1[CODE],[1]!Tableau1[DESIGNATION]),"")</f>
        <v>FARINE SUPERIEURE T55</v>
      </c>
      <c r="E82" s="6">
        <v>156</v>
      </c>
      <c r="H82" s="6">
        <f>SUM(Tableau2[[#This Row],[SORTIE]:[DETRUIT]])</f>
        <v>156</v>
      </c>
      <c r="I82" s="6">
        <f>_xlfn.XLOOKUP(Tableau2[[#This Row],[CODE]],[1]ART!A:A,[1]ART!C:C)</f>
        <v>25</v>
      </c>
      <c r="J82" s="6">
        <f>SUM(Tableau2[[#This Row],[TOTAL]]*Tableau2[[#This Row],[POIDS]])</f>
        <v>3900</v>
      </c>
    </row>
    <row r="83" spans="1:10" x14ac:dyDescent="0.25">
      <c r="A83" s="5">
        <v>45237</v>
      </c>
      <c r="B83" t="s">
        <v>47</v>
      </c>
      <c r="C83" t="str">
        <f>IFERROR(_xlfn.XLOOKUP(Tableau2[[#This Row],[CODE]],[1]!Tableau1[CODE],[1]!Tableau1[DESIGNATION]),"")</f>
        <v>FESTI CHATAIGNE*</v>
      </c>
      <c r="D83" s="6">
        <v>1</v>
      </c>
      <c r="H83" s="6">
        <f>SUM(Tableau2[[#This Row],[SORTIE]:[DETRUIT]])</f>
        <v>0</v>
      </c>
      <c r="I83" s="6">
        <f>_xlfn.XLOOKUP(Tableau2[[#This Row],[CODE]],[1]ART!A:A,[1]ART!C:C)</f>
        <v>25</v>
      </c>
      <c r="J83" s="6">
        <f>SUM(Tableau2[[#This Row],[TOTAL]]*Tableau2[[#This Row],[POIDS]])</f>
        <v>0</v>
      </c>
    </row>
    <row r="84" spans="1:10" x14ac:dyDescent="0.25">
      <c r="A84" s="5">
        <v>45237</v>
      </c>
      <c r="B84" t="s">
        <v>48</v>
      </c>
      <c r="C84" t="str">
        <f>IFERROR(_xlfn.XLOOKUP(Tableau2[[#This Row],[CODE]],[1]!Tableau1[CODE],[1]!Tableau1[DESIGNATION]),"")</f>
        <v>DRACKAR 50%*</v>
      </c>
      <c r="D84" s="6">
        <v>2</v>
      </c>
      <c r="H84" s="6">
        <f>SUM(Tableau2[[#This Row],[SORTIE]:[DETRUIT]])</f>
        <v>0</v>
      </c>
      <c r="I84" s="6">
        <f>_xlfn.XLOOKUP(Tableau2[[#This Row],[CODE]],[1]ART!A:A,[1]ART!C:C)</f>
        <v>25</v>
      </c>
      <c r="J84" s="6">
        <f>SUM(Tableau2[[#This Row],[TOTAL]]*Tableau2[[#This Row],[POIDS]])</f>
        <v>0</v>
      </c>
    </row>
    <row r="85" spans="1:10" x14ac:dyDescent="0.25">
      <c r="A85" s="5">
        <v>45237</v>
      </c>
      <c r="B85" t="s">
        <v>49</v>
      </c>
      <c r="C85" t="str">
        <f>IFERROR(_xlfn.XLOOKUP(Tableau2[[#This Row],[CODE]],[1]!Tableau1[CODE],[1]!Tableau1[DESIGNATION]),"")</f>
        <v>MELANGE 6 GRAINES</v>
      </c>
      <c r="D85" s="6">
        <v>2</v>
      </c>
      <c r="H85" s="6">
        <f>SUM(Tableau2[[#This Row],[SORTIE]:[DETRUIT]])</f>
        <v>0</v>
      </c>
      <c r="I85" s="6">
        <f>_xlfn.XLOOKUP(Tableau2[[#This Row],[CODE]],[1]ART!A:A,[1]ART!C:C)</f>
        <v>25</v>
      </c>
      <c r="J85" s="6">
        <f>SUM(Tableau2[[#This Row],[TOTAL]]*Tableau2[[#This Row],[POIDS]])</f>
        <v>0</v>
      </c>
    </row>
    <row r="86" spans="1:10" x14ac:dyDescent="0.25">
      <c r="A86" s="5">
        <v>45237</v>
      </c>
      <c r="B86" t="s">
        <v>50</v>
      </c>
      <c r="C86" t="str">
        <f>IFERROR(_xlfn.XLOOKUP(Tableau2[[#This Row],[CODE]],[1]!Tableau1[CODE],[1]!Tableau1[DESIGNATION]),"")</f>
        <v>BAGUETTE CHIA 50%*</v>
      </c>
      <c r="D86" s="6">
        <v>1</v>
      </c>
      <c r="H86" s="6">
        <f>SUM(Tableau2[[#This Row],[SORTIE]:[DETRUIT]])</f>
        <v>0</v>
      </c>
      <c r="I86" s="6">
        <f>_xlfn.XLOOKUP(Tableau2[[#This Row],[CODE]],[1]ART!A:A,[1]ART!C:C)</f>
        <v>25</v>
      </c>
      <c r="J86" s="6">
        <f>SUM(Tableau2[[#This Row],[TOTAL]]*Tableau2[[#This Row],[POIDS]])</f>
        <v>0</v>
      </c>
    </row>
    <row r="87" spans="1:10" x14ac:dyDescent="0.25">
      <c r="A87" s="5">
        <v>45237</v>
      </c>
      <c r="B87" t="s">
        <v>44</v>
      </c>
      <c r="C87" t="str">
        <f>IFERROR(_xlfn.XLOOKUP(Tableau2[[#This Row],[CODE]],[1]!Tableau1[CODE],[1]!Tableau1[DESIGNATION]),"")</f>
        <v>FARINE BIO T65</v>
      </c>
      <c r="D87" s="6">
        <v>1</v>
      </c>
      <c r="H87" s="6">
        <f>SUM(Tableau2[[#This Row],[SORTIE]:[DETRUIT]])</f>
        <v>0</v>
      </c>
      <c r="I87" s="6">
        <f>_xlfn.XLOOKUP(Tableau2[[#This Row],[CODE]],[1]ART!A:A,[1]ART!C:C)</f>
        <v>25</v>
      </c>
      <c r="J87" s="6">
        <f>SUM(Tableau2[[#This Row],[TOTAL]]*Tableau2[[#This Row],[POIDS]])</f>
        <v>0</v>
      </c>
    </row>
    <row r="88" spans="1:10" x14ac:dyDescent="0.25">
      <c r="A88" s="5">
        <v>45237</v>
      </c>
      <c r="B88" t="s">
        <v>51</v>
      </c>
      <c r="C88" t="str">
        <f>IFERROR(_xlfn.XLOOKUP(Tableau2[[#This Row],[CODE]],[1]!Tableau1[CODE],[1]!Tableau1[DESIGNATION]),"")</f>
        <v>FAR BLE BIOMEULE T150 25 KG</v>
      </c>
      <c r="D88" s="6">
        <v>1</v>
      </c>
      <c r="H88" s="6">
        <f>SUM(Tableau2[[#This Row],[SORTIE]:[DETRUIT]])</f>
        <v>0</v>
      </c>
      <c r="I88" s="6">
        <f>_xlfn.XLOOKUP(Tableau2[[#This Row],[CODE]],[1]ART!A:A,[1]ART!C:C)</f>
        <v>25</v>
      </c>
      <c r="J88" s="6">
        <f>SUM(Tableau2[[#This Row],[TOTAL]]*Tableau2[[#This Row],[POIDS]])</f>
        <v>0</v>
      </c>
    </row>
    <row r="89" spans="1:10" x14ac:dyDescent="0.25">
      <c r="A89" s="5">
        <v>45237</v>
      </c>
      <c r="B89" t="s">
        <v>52</v>
      </c>
      <c r="C89" t="str">
        <f>IFERROR(_xlfn.XLOOKUP(Tableau2[[#This Row],[CODE]],[1]!Tableau1[CODE],[1]!Tableau1[DESIGNATION]),"")</f>
        <v>GRAIN 2 FORME*</v>
      </c>
      <c r="D89" s="6">
        <v>1</v>
      </c>
      <c r="H89" s="6">
        <f>SUM(Tableau2[[#This Row],[SORTIE]:[DETRUIT]])</f>
        <v>0</v>
      </c>
      <c r="I89" s="6">
        <f>_xlfn.XLOOKUP(Tableau2[[#This Row],[CODE]],[1]ART!A:A,[1]ART!C:C)</f>
        <v>25</v>
      </c>
      <c r="J89" s="6">
        <f>SUM(Tableau2[[#This Row],[TOTAL]]*Tableau2[[#This Row],[POIDS]])</f>
        <v>0</v>
      </c>
    </row>
    <row r="90" spans="1:10" x14ac:dyDescent="0.25">
      <c r="A90" s="5">
        <v>45237</v>
      </c>
      <c r="B90" t="s">
        <v>17</v>
      </c>
      <c r="C90" t="str">
        <f>IFERROR(_xlfn.XLOOKUP(Tableau2[[#This Row],[CODE]],[1]!Tableau1[CODE],[1]!Tableau1[DESIGNATION]),"")</f>
        <v>SACHET FLUTE NEUTRE ARTISANAL ART2</v>
      </c>
      <c r="D90" s="6">
        <v>420</v>
      </c>
      <c r="H90" s="6">
        <f>SUM(Tableau2[[#This Row],[SORTIE]:[DETRUIT]])</f>
        <v>0</v>
      </c>
      <c r="I90" s="6">
        <f>_xlfn.XLOOKUP(Tableau2[[#This Row],[CODE]],[1]ART!A:A,[1]ART!C:C)</f>
        <v>0</v>
      </c>
      <c r="J90" s="6">
        <f>SUM(Tableau2[[#This Row],[TOTAL]]*Tableau2[[#This Row],[POIDS]])</f>
        <v>0</v>
      </c>
    </row>
    <row r="91" spans="1:10" x14ac:dyDescent="0.25">
      <c r="A91" s="5">
        <v>45237</v>
      </c>
      <c r="B91" t="s">
        <v>27</v>
      </c>
      <c r="C91" t="str">
        <f>IFERROR(_xlfn.XLOOKUP(Tableau2[[#This Row],[CODE]],[1]!Tableau1[CODE],[1]!Tableau1[DESIGNATION]),"")</f>
        <v>SACHET VIENNOISERIE NEUTRE PETIT FORMAT N3N</v>
      </c>
      <c r="D91" s="6">
        <v>20</v>
      </c>
      <c r="H91" s="6">
        <f>SUM(Tableau2[[#This Row],[SORTIE]:[DETRUIT]])</f>
        <v>0</v>
      </c>
      <c r="I91" s="6">
        <f>_xlfn.XLOOKUP(Tableau2[[#This Row],[CODE]],[1]ART!A:A,[1]ART!C:C)</f>
        <v>0</v>
      </c>
      <c r="J91" s="6">
        <f>SUM(Tableau2[[#This Row],[TOTAL]]*Tableau2[[#This Row],[POIDS]])</f>
        <v>0</v>
      </c>
    </row>
    <row r="92" spans="1:10" x14ac:dyDescent="0.25">
      <c r="A92" s="5">
        <v>45237</v>
      </c>
      <c r="B92" t="s">
        <v>18</v>
      </c>
      <c r="C92" t="str">
        <f>IFERROR(_xlfn.XLOOKUP(Tableau2[[#This Row],[CODE]],[1]!Tableau1[CODE],[1]!Tableau1[DESIGNATION]),"")</f>
        <v>SACS VIDES REGROUPEMENT</v>
      </c>
      <c r="E92" s="6">
        <v>1625</v>
      </c>
      <c r="H92" s="6">
        <f>SUM(Tableau2[[#This Row],[SORTIE]:[DETRUIT]])</f>
        <v>1625</v>
      </c>
      <c r="I92" s="6">
        <f>_xlfn.XLOOKUP(Tableau2[[#This Row],[CODE]],[1]ART!A:A,[1]ART!C:C)</f>
        <v>0</v>
      </c>
      <c r="J92" s="6">
        <f>SUM(Tableau2[[#This Row],[TOTAL]]*Tableau2[[#This Row],[POIDS]])</f>
        <v>0</v>
      </c>
    </row>
    <row r="93" spans="1:10" x14ac:dyDescent="0.25">
      <c r="A93" s="5">
        <v>45237</v>
      </c>
      <c r="B93" t="s">
        <v>22</v>
      </c>
      <c r="C93" t="str">
        <f>IFERROR(_xlfn.XLOOKUP(Tableau2[[#This Row],[CODE]],[1]!Tableau1[CODE],[1]!Tableau1[DESIGNATION]),"")</f>
        <v>FARINE FOURNEE D'ANTAN</v>
      </c>
      <c r="D93" s="6">
        <v>40</v>
      </c>
      <c r="E93" s="6">
        <v>11</v>
      </c>
      <c r="H93" s="6">
        <f>SUM(Tableau2[[#This Row],[SORTIE]:[DETRUIT]])</f>
        <v>11</v>
      </c>
      <c r="I93" s="6">
        <f>_xlfn.XLOOKUP(Tableau2[[#This Row],[CODE]],[1]ART!A:A,[1]ART!C:C)</f>
        <v>25</v>
      </c>
      <c r="J93" s="6">
        <f>SUM(Tableau2[[#This Row],[TOTAL]]*Tableau2[[#This Row],[POIDS]])</f>
        <v>275</v>
      </c>
    </row>
    <row r="94" spans="1:10" x14ac:dyDescent="0.25">
      <c r="A94" s="5">
        <v>45237</v>
      </c>
      <c r="B94" t="s">
        <v>23</v>
      </c>
      <c r="C94" t="str">
        <f>IFERROR(_xlfn.XLOOKUP(Tableau2[[#This Row],[CODE]],[1]!Tableau1[CODE],[1]!Tableau1[DESIGNATION]),"")</f>
        <v>FARINE IMPERIALE</v>
      </c>
      <c r="E94" s="6">
        <v>35</v>
      </c>
      <c r="H94" s="6">
        <f>SUM(Tableau2[[#This Row],[SORTIE]:[DETRUIT]])</f>
        <v>35</v>
      </c>
      <c r="I94" s="6">
        <f>_xlfn.XLOOKUP(Tableau2[[#This Row],[CODE]],[1]ART!A:A,[1]ART!C:C)</f>
        <v>25</v>
      </c>
      <c r="J94" s="6">
        <f>SUM(Tableau2[[#This Row],[TOTAL]]*Tableau2[[#This Row],[POIDS]])</f>
        <v>875</v>
      </c>
    </row>
    <row r="95" spans="1:10" x14ac:dyDescent="0.25">
      <c r="A95" s="5">
        <v>45237</v>
      </c>
      <c r="B95" t="s">
        <v>53</v>
      </c>
      <c r="C95" t="str">
        <f>IFERROR(_xlfn.XLOOKUP(Tableau2[[#This Row],[CODE]],[1]!Tableau1[CODE],[1]!Tableau1[DESIGNATION]),"")</f>
        <v>FESTI VIENNOIS*</v>
      </c>
      <c r="E95" s="6">
        <v>1</v>
      </c>
      <c r="H95" s="6">
        <f>SUM(Tableau2[[#This Row],[SORTIE]:[DETRUIT]])</f>
        <v>1</v>
      </c>
      <c r="I95" s="6">
        <f>_xlfn.XLOOKUP(Tableau2[[#This Row],[CODE]],[1]ART!A:A,[1]ART!C:C)</f>
        <v>25</v>
      </c>
      <c r="J95" s="6">
        <f>SUM(Tableau2[[#This Row],[TOTAL]]*Tableau2[[#This Row],[POIDS]])</f>
        <v>25</v>
      </c>
    </row>
    <row r="96" spans="1:10" x14ac:dyDescent="0.25">
      <c r="A96" s="5">
        <v>45237</v>
      </c>
      <c r="B96" t="s">
        <v>54</v>
      </c>
      <c r="C96" t="str">
        <f>IFERROR(_xlfn.XLOOKUP(Tableau2[[#This Row],[CODE]],[1]!Tableau1[CODE],[1]!Tableau1[DESIGNATION]),"")</f>
        <v>GRAINES DE PAVOT 5KG</v>
      </c>
      <c r="D96" s="6">
        <v>2</v>
      </c>
      <c r="E96" s="6">
        <v>1</v>
      </c>
      <c r="H96" s="6">
        <f>SUM(Tableau2[[#This Row],[SORTIE]:[DETRUIT]])</f>
        <v>1</v>
      </c>
      <c r="I96" s="6">
        <f>_xlfn.XLOOKUP(Tableau2[[#This Row],[CODE]],[1]ART!A:A,[1]ART!C:C)</f>
        <v>25</v>
      </c>
      <c r="J96" s="6">
        <f>SUM(Tableau2[[#This Row],[TOTAL]]*Tableau2[[#This Row],[POIDS]])</f>
        <v>25</v>
      </c>
    </row>
    <row r="97" spans="1:10" x14ac:dyDescent="0.25">
      <c r="A97" s="5">
        <v>45237</v>
      </c>
      <c r="B97" t="s">
        <v>24</v>
      </c>
      <c r="C97" t="str">
        <f>IFERROR(_xlfn.XLOOKUP(Tableau2[[#This Row],[CODE]],[1]!Tableau1[CODE],[1]!Tableau1[DESIGNATION]),"")</f>
        <v>SACHET BAGUETTE FOURNEE</v>
      </c>
      <c r="E97" s="6">
        <v>10</v>
      </c>
      <c r="H97" s="6">
        <f>SUM(Tableau2[[#This Row],[SORTIE]:[DETRUIT]])</f>
        <v>10</v>
      </c>
      <c r="I97" s="6">
        <f>_xlfn.XLOOKUP(Tableau2[[#This Row],[CODE]],[1]ART!A:A,[1]ART!C:C)</f>
        <v>0</v>
      </c>
      <c r="J97" s="6">
        <f>SUM(Tableau2[[#This Row],[TOTAL]]*Tableau2[[#This Row],[POIDS]])</f>
        <v>0</v>
      </c>
    </row>
    <row r="98" spans="1:10" x14ac:dyDescent="0.25">
      <c r="A98" s="5">
        <v>45237</v>
      </c>
      <c r="B98" t="s">
        <v>16</v>
      </c>
      <c r="C98" t="str">
        <f>IFERROR(_xlfn.XLOOKUP(Tableau2[[#This Row],[CODE]],[1]!Tableau1[CODE],[1]!Tableau1[DESIGNATION]),"")</f>
        <v>SACHET BAGUETTE NEUTRE ARTISANAL ART1</v>
      </c>
      <c r="E98" s="6">
        <v>15</v>
      </c>
      <c r="H98" s="6">
        <f>SUM(Tableau2[[#This Row],[SORTIE]:[DETRUIT]])</f>
        <v>15</v>
      </c>
      <c r="I98" s="6">
        <f>_xlfn.XLOOKUP(Tableau2[[#This Row],[CODE]],[1]ART!A:A,[1]ART!C:C)</f>
        <v>0</v>
      </c>
      <c r="J98" s="6">
        <f>SUM(Tableau2[[#This Row],[TOTAL]]*Tableau2[[#This Row],[POIDS]])</f>
        <v>0</v>
      </c>
    </row>
    <row r="99" spans="1:10" x14ac:dyDescent="0.25">
      <c r="A99" s="5">
        <v>45237</v>
      </c>
      <c r="B99" t="s">
        <v>17</v>
      </c>
      <c r="C99" t="str">
        <f>IFERROR(_xlfn.XLOOKUP(Tableau2[[#This Row],[CODE]],[1]!Tableau1[CODE],[1]!Tableau1[DESIGNATION]),"")</f>
        <v>SACHET FLUTE NEUTRE ARTISANAL ART2</v>
      </c>
      <c r="E99" s="6">
        <v>19</v>
      </c>
      <c r="H99" s="6">
        <f>SUM(Tableau2[[#This Row],[SORTIE]:[DETRUIT]])</f>
        <v>19</v>
      </c>
      <c r="I99" s="6">
        <f>_xlfn.XLOOKUP(Tableau2[[#This Row],[CODE]],[1]ART!A:A,[1]ART!C:C)</f>
        <v>0</v>
      </c>
      <c r="J99" s="6">
        <f>SUM(Tableau2[[#This Row],[TOTAL]]*Tableau2[[#This Row],[POIDS]])</f>
        <v>0</v>
      </c>
    </row>
    <row r="100" spans="1:10" x14ac:dyDescent="0.25">
      <c r="A100" s="5">
        <v>45237</v>
      </c>
      <c r="B100" t="s">
        <v>28</v>
      </c>
      <c r="C100" t="str">
        <f>IFERROR(_xlfn.XLOOKUP(Tableau2[[#This Row],[CODE]],[1]!Tableau1[CODE],[1]!Tableau1[DESIGNATION]),"")</f>
        <v>SEL FIN DE MER</v>
      </c>
      <c r="D100" s="6">
        <v>40</v>
      </c>
      <c r="E100" s="6">
        <v>16</v>
      </c>
      <c r="H100" s="6">
        <f>SUM(Tableau2[[#This Row],[SORTIE]:[DETRUIT]])</f>
        <v>16</v>
      </c>
      <c r="I100" s="6">
        <f>_xlfn.XLOOKUP(Tableau2[[#This Row],[CODE]],[1]ART!A:A,[1]ART!C:C)</f>
        <v>25</v>
      </c>
      <c r="J100" s="6">
        <f>SUM(Tableau2[[#This Row],[TOTAL]]*Tableau2[[#This Row],[POIDS]])</f>
        <v>400</v>
      </c>
    </row>
    <row r="101" spans="1:10" x14ac:dyDescent="0.25">
      <c r="A101" s="5">
        <v>45237</v>
      </c>
      <c r="B101" t="s">
        <v>55</v>
      </c>
      <c r="C101" t="str">
        <f>IFERROR(_xlfn.XLOOKUP(Tableau2[[#This Row],[CODE]],[1]!Tableau1[CODE],[1]!Tableau1[DESIGNATION]),"")</f>
        <v>FARINE DE SEIGLE T170</v>
      </c>
      <c r="E101" s="6">
        <v>1</v>
      </c>
      <c r="H101" s="6">
        <f>SUM(Tableau2[[#This Row],[SORTIE]:[DETRUIT]])</f>
        <v>1</v>
      </c>
      <c r="I101" s="6">
        <f>_xlfn.XLOOKUP(Tableau2[[#This Row],[CODE]],[1]ART!A:A,[1]ART!C:C)</f>
        <v>25</v>
      </c>
      <c r="J101" s="6">
        <f>SUM(Tableau2[[#This Row],[TOTAL]]*Tableau2[[#This Row],[POIDS]])</f>
        <v>25</v>
      </c>
    </row>
    <row r="102" spans="1:10" x14ac:dyDescent="0.25">
      <c r="A102" s="5">
        <v>45237</v>
      </c>
      <c r="B102" t="s">
        <v>13</v>
      </c>
      <c r="C102" t="str">
        <f>IFERROR(_xlfn.XLOOKUP(Tableau2[[#This Row],[CODE]],[1]!Tableau1[CODE],[1]!Tableau1[DESIGNATION]),"")</f>
        <v>FARINE TRADITION PRESTIGE T65</v>
      </c>
      <c r="E102" s="6">
        <v>67</v>
      </c>
      <c r="H102" s="6">
        <f>SUM(Tableau2[[#This Row],[SORTIE]:[DETRUIT]])</f>
        <v>67</v>
      </c>
      <c r="I102" s="6">
        <f>_xlfn.XLOOKUP(Tableau2[[#This Row],[CODE]],[1]ART!A:A,[1]ART!C:C)</f>
        <v>25</v>
      </c>
      <c r="J102" s="6">
        <f>SUM(Tableau2[[#This Row],[TOTAL]]*Tableau2[[#This Row],[POIDS]])</f>
        <v>1675</v>
      </c>
    </row>
    <row r="103" spans="1:10" x14ac:dyDescent="0.25">
      <c r="A103" s="5">
        <v>45237</v>
      </c>
      <c r="B103" t="s">
        <v>40</v>
      </c>
      <c r="C103" t="str">
        <f>IFERROR(_xlfn.XLOOKUP(Tableau2[[#This Row],[CODE]],[1]!Tableau1[CODE],[1]!Tableau1[DESIGNATION]),"")</f>
        <v>FARINE GRUAU</v>
      </c>
      <c r="E103" s="6">
        <v>2</v>
      </c>
      <c r="H103" s="6">
        <f>SUM(Tableau2[[#This Row],[SORTIE]:[DETRUIT]])</f>
        <v>2</v>
      </c>
      <c r="I103" s="6">
        <f>_xlfn.XLOOKUP(Tableau2[[#This Row],[CODE]],[1]ART!A:A,[1]ART!C:C)</f>
        <v>25</v>
      </c>
      <c r="J103" s="6">
        <f>SUM(Tableau2[[#This Row],[TOTAL]]*Tableau2[[#This Row],[POIDS]])</f>
        <v>50</v>
      </c>
    </row>
    <row r="104" spans="1:10" x14ac:dyDescent="0.25">
      <c r="A104" s="5">
        <v>45237</v>
      </c>
      <c r="B104" t="s">
        <v>14</v>
      </c>
      <c r="C104" t="str">
        <f>IFERROR(_xlfn.XLOOKUP(Tableau2[[#This Row],[CODE]],[1]!Tableau1[CODE],[1]!Tableau1[DESIGNATION]),"")</f>
        <v>FESTI CEREALES*</v>
      </c>
      <c r="E104" s="6">
        <v>5</v>
      </c>
      <c r="H104" s="6">
        <f>SUM(Tableau2[[#This Row],[SORTIE]:[DETRUIT]])</f>
        <v>5</v>
      </c>
      <c r="I104" s="6">
        <f>_xlfn.XLOOKUP(Tableau2[[#This Row],[CODE]],[1]ART!A:A,[1]ART!C:C)</f>
        <v>25</v>
      </c>
      <c r="J104" s="6">
        <f>SUM(Tableau2[[#This Row],[TOTAL]]*Tableau2[[#This Row],[POIDS]])</f>
        <v>125</v>
      </c>
    </row>
    <row r="105" spans="1:10" x14ac:dyDescent="0.25">
      <c r="A105" s="5">
        <v>45237</v>
      </c>
      <c r="B105" t="s">
        <v>26</v>
      </c>
      <c r="C105" t="str">
        <f>IFERROR(_xlfn.XLOOKUP(Tableau2[[#This Row],[CODE]],[1]!Tableau1[CODE],[1]!Tableau1[DESIGNATION]),"")</f>
        <v>SACHET VIENNOISERIE NEUTRE MOYEN FORMAT N4N</v>
      </c>
      <c r="E105" s="6">
        <v>1</v>
      </c>
      <c r="H105" s="6">
        <f>SUM(Tableau2[[#This Row],[SORTIE]:[DETRUIT]])</f>
        <v>1</v>
      </c>
      <c r="I105" s="6">
        <f>_xlfn.XLOOKUP(Tableau2[[#This Row],[CODE]],[1]ART!A:A,[1]ART!C:C)</f>
        <v>0</v>
      </c>
      <c r="J105" s="6">
        <f>SUM(Tableau2[[#This Row],[TOTAL]]*Tableau2[[#This Row],[POIDS]])</f>
        <v>0</v>
      </c>
    </row>
    <row r="106" spans="1:10" x14ac:dyDescent="0.25">
      <c r="A106" s="5">
        <v>45237</v>
      </c>
      <c r="B106" t="s">
        <v>21</v>
      </c>
      <c r="C106" t="str">
        <f>IFERROR(_xlfn.XLOOKUP(Tableau2[[#This Row],[CODE]],[1]!Tableau1[CODE],[1]!Tableau1[DESIGNATION]),"")</f>
        <v>SOLUTION FROID CRMF</v>
      </c>
      <c r="D106" s="6">
        <v>50</v>
      </c>
      <c r="E106" s="6">
        <v>8</v>
      </c>
      <c r="H106" s="6">
        <f>SUM(Tableau2[[#This Row],[SORTIE]:[DETRUIT]])</f>
        <v>8</v>
      </c>
      <c r="I106" s="6">
        <f>_xlfn.XLOOKUP(Tableau2[[#This Row],[CODE]],[1]ART!A:A,[1]ART!C:C)</f>
        <v>20</v>
      </c>
      <c r="J106" s="6">
        <f>SUM(Tableau2[[#This Row],[TOTAL]]*Tableau2[[#This Row],[POIDS]])</f>
        <v>160</v>
      </c>
    </row>
    <row r="107" spans="1:10" x14ac:dyDescent="0.25">
      <c r="A107" s="5">
        <v>45237</v>
      </c>
      <c r="B107" t="s">
        <v>12</v>
      </c>
      <c r="C107" t="str">
        <f>IFERROR(_xlfn.XLOOKUP(Tableau2[[#This Row],[CODE]],[1]!Tableau1[CODE],[1]!Tableau1[DESIGNATION]),"")</f>
        <v>FARINE FESTIVAL TYPE 65</v>
      </c>
      <c r="E107" s="6">
        <v>2</v>
      </c>
      <c r="H107" s="6">
        <f>SUM(Tableau2[[#This Row],[SORTIE]:[DETRUIT]])</f>
        <v>2</v>
      </c>
      <c r="I107" s="6">
        <f>_xlfn.XLOOKUP(Tableau2[[#This Row],[CODE]],[1]ART!A:A,[1]ART!C:C)</f>
        <v>25</v>
      </c>
      <c r="J107" s="6">
        <f>SUM(Tableau2[[#This Row],[TOTAL]]*Tableau2[[#This Row],[POIDS]])</f>
        <v>50</v>
      </c>
    </row>
    <row r="108" spans="1:10" x14ac:dyDescent="0.25">
      <c r="A108" s="5">
        <v>45237</v>
      </c>
      <c r="B108" t="s">
        <v>15</v>
      </c>
      <c r="C108" t="str">
        <f>IFERROR(_xlfn.XLOOKUP(Tableau2[[#This Row],[CODE]],[1]!Tableau1[CODE],[1]!Tableau1[DESIGNATION]),"")</f>
        <v>FESTI COMPLET*</v>
      </c>
      <c r="E108" s="6">
        <v>6</v>
      </c>
      <c r="H108" s="6">
        <f>SUM(Tableau2[[#This Row],[SORTIE]:[DETRUIT]])</f>
        <v>6</v>
      </c>
      <c r="I108" s="6">
        <f>_xlfn.XLOOKUP(Tableau2[[#This Row],[CODE]],[1]ART!A:A,[1]ART!C:C)</f>
        <v>0</v>
      </c>
      <c r="J108" s="6">
        <f>SUM(Tableau2[[#This Row],[TOTAL]]*Tableau2[[#This Row],[POIDS]])</f>
        <v>0</v>
      </c>
    </row>
    <row r="109" spans="1:10" x14ac:dyDescent="0.25">
      <c r="A109" s="5">
        <v>45237</v>
      </c>
      <c r="B109" t="s">
        <v>43</v>
      </c>
      <c r="C109" t="str">
        <f>IFERROR(_xlfn.XLOOKUP(Tableau2[[#This Row],[CODE]],[1]!Tableau1[CODE],[1]!Tableau1[DESIGNATION]),"")</f>
        <v>FARINE GRUAU FINE T45 CRC</v>
      </c>
      <c r="E109" s="6">
        <v>2</v>
      </c>
      <c r="H109" s="6">
        <f>SUM(Tableau2[[#This Row],[SORTIE]:[DETRUIT]])</f>
        <v>2</v>
      </c>
      <c r="I109" s="6">
        <f>_xlfn.XLOOKUP(Tableau2[[#This Row],[CODE]],[1]ART!A:A,[1]ART!C:C)</f>
        <v>25</v>
      </c>
      <c r="J109" s="6">
        <f>SUM(Tableau2[[#This Row],[TOTAL]]*Tableau2[[#This Row],[POIDS]])</f>
        <v>50</v>
      </c>
    </row>
    <row r="110" spans="1:10" x14ac:dyDescent="0.25">
      <c r="A110" s="5">
        <v>45237</v>
      </c>
      <c r="B110" t="s">
        <v>19</v>
      </c>
      <c r="C110" t="str">
        <f>IFERROR(_xlfn.XLOOKUP(Tableau2[[#This Row],[CODE]],[1]!Tableau1[CODE],[1]!Tableau1[DESIGNATION]),"")</f>
        <v>SACHET 2 BAGUETTE  FESTIVAL  E22N</v>
      </c>
      <c r="E110" s="6">
        <v>3</v>
      </c>
      <c r="H110" s="6">
        <f>SUM(Tableau2[[#This Row],[SORTIE]:[DETRUIT]])</f>
        <v>3</v>
      </c>
      <c r="I110" s="6">
        <f>_xlfn.XLOOKUP(Tableau2[[#This Row],[CODE]],[1]ART!A:A,[1]ART!C:C)</f>
        <v>0</v>
      </c>
      <c r="J110" s="6">
        <f>SUM(Tableau2[[#This Row],[TOTAL]]*Tableau2[[#This Row],[POIDS]])</f>
        <v>0</v>
      </c>
    </row>
    <row r="111" spans="1:10" x14ac:dyDescent="0.25">
      <c r="A111" s="5">
        <v>45237</v>
      </c>
      <c r="B111" t="s">
        <v>33</v>
      </c>
      <c r="C111" t="str">
        <f>IFERROR(_xlfn.XLOOKUP(Tableau2[[#This Row],[CODE]],[1]!Tableau1[CODE],[1]!Tableau1[DESIGNATION]),"")</f>
        <v>SACHET BAGUETTE  LA FESTIVAL E385</v>
      </c>
      <c r="E111" s="6">
        <v>3</v>
      </c>
      <c r="H111" s="6">
        <f>SUM(Tableau2[[#This Row],[SORTIE]:[DETRUIT]])</f>
        <v>3</v>
      </c>
      <c r="I111" s="6">
        <f>_xlfn.XLOOKUP(Tableau2[[#This Row],[CODE]],[1]ART!A:A,[1]ART!C:C)</f>
        <v>0</v>
      </c>
      <c r="J111" s="6">
        <f>SUM(Tableau2[[#This Row],[TOTAL]]*Tableau2[[#This Row],[POIDS]])</f>
        <v>0</v>
      </c>
    </row>
    <row r="112" spans="1:10" x14ac:dyDescent="0.25">
      <c r="A112" s="5">
        <v>45237</v>
      </c>
      <c r="B112" t="s">
        <v>25</v>
      </c>
      <c r="C112" t="str">
        <f>IFERROR(_xlfn.XLOOKUP(Tableau2[[#This Row],[CODE]],[1]!Tableau1[CODE],[1]!Tableau1[DESIGNATION]),"")</f>
        <v>SACHET VIENNOISERIE NEUTRE GRAND FORMAT N5N</v>
      </c>
      <c r="E112" s="6">
        <v>1</v>
      </c>
      <c r="H112" s="6">
        <f>SUM(Tableau2[[#This Row],[SORTIE]:[DETRUIT]])</f>
        <v>1</v>
      </c>
      <c r="I112" s="6">
        <f>_xlfn.XLOOKUP(Tableau2[[#This Row],[CODE]],[1]ART!A:A,[1]ART!C:C)</f>
        <v>0</v>
      </c>
      <c r="J112" s="6">
        <f>SUM(Tableau2[[#This Row],[TOTAL]]*Tableau2[[#This Row],[POIDS]])</f>
        <v>0</v>
      </c>
    </row>
    <row r="113" spans="1:10" x14ac:dyDescent="0.25">
      <c r="A113" s="5">
        <v>45237</v>
      </c>
      <c r="B113" t="s">
        <v>38</v>
      </c>
      <c r="C113" t="str">
        <f>IFERROR(_xlfn.XLOOKUP(Tableau2[[#This Row],[CODE]],[1]!Tableau1[CODE],[1]!Tableau1[DESIGNATION]),"")</f>
        <v>MOUSSELINE "LE PAIN" 33X40</v>
      </c>
      <c r="E113" s="6">
        <v>10</v>
      </c>
      <c r="H113" s="6">
        <f>SUM(Tableau2[[#This Row],[SORTIE]:[DETRUIT]])</f>
        <v>10</v>
      </c>
      <c r="I113" s="6">
        <f>_xlfn.XLOOKUP(Tableau2[[#This Row],[CODE]],[1]ART!A:A,[1]ART!C:C)</f>
        <v>0</v>
      </c>
      <c r="J113" s="6">
        <f>SUM(Tableau2[[#This Row],[TOTAL]]*Tableau2[[#This Row],[POIDS]])</f>
        <v>0</v>
      </c>
    </row>
    <row r="114" spans="1:10" x14ac:dyDescent="0.25">
      <c r="A114" s="5">
        <v>45237</v>
      </c>
      <c r="B114" t="s">
        <v>29</v>
      </c>
      <c r="C114" t="str">
        <f>IFERROR(_xlfn.XLOOKUP(Tableau2[[#This Row],[CODE]],[1]!Tableau1[CODE],[1]!Tableau1[DESIGNATION]),"")</f>
        <v>SON DE BLE</v>
      </c>
      <c r="E114" s="6">
        <v>1</v>
      </c>
      <c r="H114" s="6">
        <f>SUM(Tableau2[[#This Row],[SORTIE]:[DETRUIT]])</f>
        <v>1</v>
      </c>
      <c r="I114" s="6">
        <f>_xlfn.XLOOKUP(Tableau2[[#This Row],[CODE]],[1]ART!A:A,[1]ART!C:C)</f>
        <v>25</v>
      </c>
      <c r="J114" s="6">
        <f>SUM(Tableau2[[#This Row],[TOTAL]]*Tableau2[[#This Row],[POIDS]])</f>
        <v>25</v>
      </c>
    </row>
    <row r="115" spans="1:10" x14ac:dyDescent="0.25">
      <c r="A115" s="5">
        <v>45237</v>
      </c>
      <c r="B115" t="s">
        <v>32</v>
      </c>
      <c r="C115" t="str">
        <f>IFERROR(_xlfn.XLOOKUP(Tableau2[[#This Row],[CODE]],[1]!Tableau1[CODE],[1]!Tableau1[DESIGNATION]),"")</f>
        <v>FARINE TRADITION T65</v>
      </c>
      <c r="E115" s="6">
        <v>2</v>
      </c>
      <c r="H115" s="6">
        <f>SUM(Tableau2[[#This Row],[SORTIE]:[DETRUIT]])</f>
        <v>2</v>
      </c>
      <c r="I115" s="6">
        <f>_xlfn.XLOOKUP(Tableau2[[#This Row],[CODE]],[1]ART!A:A,[1]ART!C:C)</f>
        <v>25</v>
      </c>
      <c r="J115" s="6">
        <f>SUM(Tableau2[[#This Row],[TOTAL]]*Tableau2[[#This Row],[POIDS]])</f>
        <v>50</v>
      </c>
    </row>
    <row r="116" spans="1:10" x14ac:dyDescent="0.25">
      <c r="A116" s="5">
        <v>45237</v>
      </c>
      <c r="B116" t="s">
        <v>42</v>
      </c>
      <c r="C116" t="str">
        <f>IFERROR(_xlfn.XLOOKUP(Tableau2[[#This Row],[CODE]],[1]!Tableau1[CODE],[1]!Tableau1[DESIGNATION]),"")</f>
        <v>FESTI SEIGLE 25 KG*</v>
      </c>
      <c r="E116" s="6">
        <v>2</v>
      </c>
      <c r="H116" s="6">
        <f>SUM(Tableau2[[#This Row],[SORTIE]:[DETRUIT]])</f>
        <v>2</v>
      </c>
      <c r="I116" s="6">
        <f>_xlfn.XLOOKUP(Tableau2[[#This Row],[CODE]],[1]ART!A:A,[1]ART!C:C)</f>
        <v>25</v>
      </c>
      <c r="J116" s="6">
        <f>SUM(Tableau2[[#This Row],[TOTAL]]*Tableau2[[#This Row],[POIDS]])</f>
        <v>50</v>
      </c>
    </row>
    <row r="117" spans="1:10" x14ac:dyDescent="0.25">
      <c r="A117" s="5">
        <v>45237</v>
      </c>
      <c r="B117" t="s">
        <v>25</v>
      </c>
      <c r="C117" t="str">
        <f>IFERROR(_xlfn.XLOOKUP(Tableau2[[#This Row],[CODE]],[1]!Tableau1[CODE],[1]!Tableau1[DESIGNATION]),"")</f>
        <v>SACHET VIENNOISERIE NEUTRE GRAND FORMAT N5N</v>
      </c>
      <c r="E117" s="6">
        <v>2</v>
      </c>
      <c r="H117" s="6">
        <f>SUM(Tableau2[[#This Row],[SORTIE]:[DETRUIT]])</f>
        <v>2</v>
      </c>
      <c r="I117" s="6">
        <f>_xlfn.XLOOKUP(Tableau2[[#This Row],[CODE]],[1]ART!A:A,[1]ART!C:C)</f>
        <v>0</v>
      </c>
      <c r="J117" s="6">
        <f>SUM(Tableau2[[#This Row],[TOTAL]]*Tableau2[[#This Row],[POIDS]])</f>
        <v>0</v>
      </c>
    </row>
    <row r="118" spans="1:10" x14ac:dyDescent="0.25">
      <c r="A118" s="5">
        <v>45237</v>
      </c>
      <c r="B118" t="s">
        <v>26</v>
      </c>
      <c r="C118" t="str">
        <f>IFERROR(_xlfn.XLOOKUP(Tableau2[[#This Row],[CODE]],[1]!Tableau1[CODE],[1]!Tableau1[DESIGNATION]),"")</f>
        <v>SACHET VIENNOISERIE NEUTRE MOYEN FORMAT N4N</v>
      </c>
      <c r="E118" s="6">
        <v>4</v>
      </c>
      <c r="H118" s="6">
        <f>SUM(Tableau2[[#This Row],[SORTIE]:[DETRUIT]])</f>
        <v>4</v>
      </c>
      <c r="I118" s="6">
        <f>_xlfn.XLOOKUP(Tableau2[[#This Row],[CODE]],[1]ART!A:A,[1]ART!C:C)</f>
        <v>0</v>
      </c>
      <c r="J118" s="6">
        <f>SUM(Tableau2[[#This Row],[TOTAL]]*Tableau2[[#This Row],[POIDS]])</f>
        <v>0</v>
      </c>
    </row>
    <row r="119" spans="1:10" x14ac:dyDescent="0.25">
      <c r="A119" s="5">
        <v>45237</v>
      </c>
      <c r="B119" t="s">
        <v>27</v>
      </c>
      <c r="C119" t="str">
        <f>IFERROR(_xlfn.XLOOKUP(Tableau2[[#This Row],[CODE]],[1]!Tableau1[CODE],[1]!Tableau1[DESIGNATION]),"")</f>
        <v>SACHET VIENNOISERIE NEUTRE PETIT FORMAT N3N</v>
      </c>
      <c r="E119" s="6">
        <v>3</v>
      </c>
      <c r="H119" s="6">
        <f>SUM(Tableau2[[#This Row],[SORTIE]:[DETRUIT]])</f>
        <v>3</v>
      </c>
      <c r="I119" s="6">
        <f>_xlfn.XLOOKUP(Tableau2[[#This Row],[CODE]],[1]ART!A:A,[1]ART!C:C)</f>
        <v>0</v>
      </c>
      <c r="J119" s="6">
        <f>SUM(Tableau2[[#This Row],[TOTAL]]*Tableau2[[#This Row],[POIDS]])</f>
        <v>0</v>
      </c>
    </row>
    <row r="120" spans="1:10" x14ac:dyDescent="0.25">
      <c r="A120" s="5">
        <v>45237</v>
      </c>
      <c r="B120" t="s">
        <v>30</v>
      </c>
      <c r="C120" t="str">
        <f>IFERROR(_xlfn.XLOOKUP(Tableau2[[#This Row],[CODE]],[1]!Tableau1[CODE],[1]!Tableau1[DESIGNATION]),"")</f>
        <v>REPASSE DE BLE</v>
      </c>
      <c r="E120" s="6">
        <v>3</v>
      </c>
      <c r="H120" s="6">
        <f>SUM(Tableau2[[#This Row],[SORTIE]:[DETRUIT]])</f>
        <v>3</v>
      </c>
      <c r="I120" s="6">
        <f>_xlfn.XLOOKUP(Tableau2[[#This Row],[CODE]],[1]ART!A:A,[1]ART!C:C)</f>
        <v>25</v>
      </c>
      <c r="J120" s="6">
        <f>SUM(Tableau2[[#This Row],[TOTAL]]*Tableau2[[#This Row],[POIDS]])</f>
        <v>75</v>
      </c>
    </row>
    <row r="121" spans="1:10" x14ac:dyDescent="0.25">
      <c r="A121" s="5">
        <v>45237</v>
      </c>
      <c r="B121" t="s">
        <v>29</v>
      </c>
      <c r="C121" t="str">
        <f>IFERROR(_xlfn.XLOOKUP(Tableau2[[#This Row],[CODE]],[1]!Tableau1[CODE],[1]!Tableau1[DESIGNATION]),"")</f>
        <v>SON DE BLE</v>
      </c>
      <c r="E121" s="6">
        <v>4</v>
      </c>
      <c r="H121" s="6">
        <f>SUM(Tableau2[[#This Row],[SORTIE]:[DETRUIT]])</f>
        <v>4</v>
      </c>
      <c r="I121" s="6">
        <f>_xlfn.XLOOKUP(Tableau2[[#This Row],[CODE]],[1]ART!A:A,[1]ART!C:C)</f>
        <v>25</v>
      </c>
      <c r="J121" s="6">
        <f>SUM(Tableau2[[#This Row],[TOTAL]]*Tableau2[[#This Row],[POIDS]])</f>
        <v>100</v>
      </c>
    </row>
    <row r="122" spans="1:10" x14ac:dyDescent="0.25">
      <c r="A122" s="5">
        <v>45238</v>
      </c>
      <c r="B122" t="s">
        <v>11</v>
      </c>
      <c r="C122" t="str">
        <f>IFERROR(_xlfn.XLOOKUP(Tableau2[[#This Row],[CODE]],[1]!Tableau1[CODE],[1]!Tableau1[DESIGNATION]),"")</f>
        <v>FARINE PUR FROMENT ROUGE</v>
      </c>
      <c r="D122" s="6">
        <v>560</v>
      </c>
      <c r="H122" s="6">
        <f>SUM(Tableau2[[#This Row],[SORTIE]:[DETRUIT]])</f>
        <v>0</v>
      </c>
      <c r="I122" s="6">
        <f>_xlfn.XLOOKUP(Tableau2[[#This Row],[CODE]],[1]ART!A:A,[1]ART!C:C)</f>
        <v>25</v>
      </c>
      <c r="J122" s="6">
        <f>SUM(Tableau2[[#This Row],[TOTAL]]*Tableau2[[#This Row],[POIDS]])</f>
        <v>0</v>
      </c>
    </row>
    <row r="123" spans="1:10" x14ac:dyDescent="0.25">
      <c r="A123" s="5">
        <v>45238</v>
      </c>
      <c r="B123" t="s">
        <v>20</v>
      </c>
      <c r="C123" t="str">
        <f>IFERROR(_xlfn.XLOOKUP(Tableau2[[#This Row],[CODE]],[1]!Tableau1[CODE],[1]!Tableau1[DESIGNATION]),"")</f>
        <v>FARINE SUPERIEURE T55</v>
      </c>
      <c r="D123" s="6">
        <v>560</v>
      </c>
      <c r="H123" s="6">
        <f>SUM(Tableau2[[#This Row],[SORTIE]:[DETRUIT]])</f>
        <v>0</v>
      </c>
      <c r="I123" s="6">
        <f>_xlfn.XLOOKUP(Tableau2[[#This Row],[CODE]],[1]ART!A:A,[1]ART!C:C)</f>
        <v>25</v>
      </c>
      <c r="J123" s="6">
        <f>SUM(Tableau2[[#This Row],[TOTAL]]*Tableau2[[#This Row],[POIDS]])</f>
        <v>0</v>
      </c>
    </row>
    <row r="124" spans="1:10" x14ac:dyDescent="0.25">
      <c r="A124" s="5">
        <v>45238</v>
      </c>
      <c r="B124" t="s">
        <v>44</v>
      </c>
      <c r="C124" t="str">
        <f>IFERROR(_xlfn.XLOOKUP(Tableau2[[#This Row],[CODE]],[1]!Tableau1[CODE],[1]!Tableau1[DESIGNATION]),"")</f>
        <v>FARINE BIO T65</v>
      </c>
      <c r="D124" s="6">
        <v>4</v>
      </c>
      <c r="H124" s="6">
        <f>SUM(Tableau2[[#This Row],[SORTIE]:[DETRUIT]])</f>
        <v>0</v>
      </c>
      <c r="I124" s="6">
        <f>_xlfn.XLOOKUP(Tableau2[[#This Row],[CODE]],[1]ART!A:A,[1]ART!C:C)</f>
        <v>25</v>
      </c>
      <c r="J124" s="6">
        <f>SUM(Tableau2[[#This Row],[TOTAL]]*Tableau2[[#This Row],[POIDS]])</f>
        <v>0</v>
      </c>
    </row>
    <row r="125" spans="1:10" x14ac:dyDescent="0.25">
      <c r="A125" s="5">
        <v>45238</v>
      </c>
      <c r="B125" t="s">
        <v>11</v>
      </c>
      <c r="C125" t="str">
        <f>IFERROR(_xlfn.XLOOKUP(Tableau2[[#This Row],[CODE]],[1]!Tableau1[CODE],[1]!Tableau1[DESIGNATION]),"")</f>
        <v>FARINE PUR FROMENT ROUGE</v>
      </c>
      <c r="E125" s="6">
        <v>399</v>
      </c>
      <c r="H125" s="6">
        <f>SUM(Tableau2[[#This Row],[SORTIE]:[DETRUIT]])</f>
        <v>399</v>
      </c>
      <c r="I125" s="6">
        <f>_xlfn.XLOOKUP(Tableau2[[#This Row],[CODE]],[1]ART!A:A,[1]ART!C:C)</f>
        <v>25</v>
      </c>
      <c r="J125" s="6">
        <f>SUM(Tableau2[[#This Row],[TOTAL]]*Tableau2[[#This Row],[POIDS]])</f>
        <v>9975</v>
      </c>
    </row>
    <row r="126" spans="1:10" x14ac:dyDescent="0.25">
      <c r="A126" s="5">
        <v>45238</v>
      </c>
      <c r="B126" t="s">
        <v>20</v>
      </c>
      <c r="C126" t="str">
        <f>IFERROR(_xlfn.XLOOKUP(Tableau2[[#This Row],[CODE]],[1]!Tableau1[CODE],[1]!Tableau1[DESIGNATION]),"")</f>
        <v>FARINE SUPERIEURE T55</v>
      </c>
      <c r="E126" s="6">
        <v>112</v>
      </c>
      <c r="H126" s="6">
        <f>SUM(Tableau2[[#This Row],[SORTIE]:[DETRUIT]])</f>
        <v>112</v>
      </c>
      <c r="I126" s="6">
        <f>_xlfn.XLOOKUP(Tableau2[[#This Row],[CODE]],[1]ART!A:A,[1]ART!C:C)</f>
        <v>25</v>
      </c>
      <c r="J126" s="6">
        <f>SUM(Tableau2[[#This Row],[TOTAL]]*Tableau2[[#This Row],[POIDS]])</f>
        <v>2800</v>
      </c>
    </row>
    <row r="127" spans="1:10" x14ac:dyDescent="0.25">
      <c r="A127" s="5">
        <v>45238</v>
      </c>
      <c r="B127" t="s">
        <v>28</v>
      </c>
      <c r="C127" t="str">
        <f>IFERROR(_xlfn.XLOOKUP(Tableau2[[#This Row],[CODE]],[1]!Tableau1[CODE],[1]!Tableau1[DESIGNATION]),"")</f>
        <v>SEL FIN DE MER</v>
      </c>
      <c r="E127" s="6">
        <v>9</v>
      </c>
      <c r="H127" s="6">
        <f>SUM(Tableau2[[#This Row],[SORTIE]:[DETRUIT]])</f>
        <v>9</v>
      </c>
      <c r="I127" s="6">
        <f>_xlfn.XLOOKUP(Tableau2[[#This Row],[CODE]],[1]ART!A:A,[1]ART!C:C)</f>
        <v>25</v>
      </c>
      <c r="J127" s="6">
        <f>SUM(Tableau2[[#This Row],[TOTAL]]*Tableau2[[#This Row],[POIDS]])</f>
        <v>225</v>
      </c>
    </row>
    <row r="128" spans="1:10" x14ac:dyDescent="0.25">
      <c r="A128" s="5">
        <v>45238</v>
      </c>
      <c r="B128" t="s">
        <v>18</v>
      </c>
      <c r="C128" t="str">
        <f>IFERROR(_xlfn.XLOOKUP(Tableau2[[#This Row],[CODE]],[1]!Tableau1[CODE],[1]!Tableau1[DESIGNATION]),"")</f>
        <v>SACS VIDES REGROUPEMENT</v>
      </c>
      <c r="E128" s="6">
        <v>1650</v>
      </c>
      <c r="H128" s="6">
        <f>SUM(Tableau2[[#This Row],[SORTIE]:[DETRUIT]])</f>
        <v>1650</v>
      </c>
      <c r="I128" s="6">
        <f>_xlfn.XLOOKUP(Tableau2[[#This Row],[CODE]],[1]ART!A:A,[1]ART!C:C)</f>
        <v>0</v>
      </c>
      <c r="J128" s="6">
        <f>SUM(Tableau2[[#This Row],[TOTAL]]*Tableau2[[#This Row],[POIDS]])</f>
        <v>0</v>
      </c>
    </row>
    <row r="129" spans="1:10" x14ac:dyDescent="0.25">
      <c r="A129" s="5">
        <v>45238</v>
      </c>
      <c r="B129" t="s">
        <v>16</v>
      </c>
      <c r="C129" t="str">
        <f>IFERROR(_xlfn.XLOOKUP(Tableau2[[#This Row],[CODE]],[1]!Tableau1[CODE],[1]!Tableau1[DESIGNATION]),"")</f>
        <v>SACHET BAGUETTE NEUTRE ARTISANAL ART1</v>
      </c>
      <c r="E129" s="6">
        <v>8</v>
      </c>
      <c r="H129" s="6">
        <f>SUM(Tableau2[[#This Row],[SORTIE]:[DETRUIT]])</f>
        <v>8</v>
      </c>
      <c r="I129" s="6">
        <f>_xlfn.XLOOKUP(Tableau2[[#This Row],[CODE]],[1]ART!A:A,[1]ART!C:C)</f>
        <v>0</v>
      </c>
      <c r="J129" s="6">
        <f>SUM(Tableau2[[#This Row],[TOTAL]]*Tableau2[[#This Row],[POIDS]])</f>
        <v>0</v>
      </c>
    </row>
    <row r="130" spans="1:10" x14ac:dyDescent="0.25">
      <c r="A130" s="5">
        <v>45238</v>
      </c>
      <c r="B130" t="s">
        <v>17</v>
      </c>
      <c r="C130" t="str">
        <f>IFERROR(_xlfn.XLOOKUP(Tableau2[[#This Row],[CODE]],[1]!Tableau1[CODE],[1]!Tableau1[DESIGNATION]),"")</f>
        <v>SACHET FLUTE NEUTRE ARTISANAL ART2</v>
      </c>
      <c r="E130" s="6">
        <v>10</v>
      </c>
      <c r="H130" s="6">
        <f>SUM(Tableau2[[#This Row],[SORTIE]:[DETRUIT]])</f>
        <v>10</v>
      </c>
      <c r="I130" s="6">
        <f>_xlfn.XLOOKUP(Tableau2[[#This Row],[CODE]],[1]ART!A:A,[1]ART!C:C)</f>
        <v>0</v>
      </c>
      <c r="J130" s="6">
        <f>SUM(Tableau2[[#This Row],[TOTAL]]*Tableau2[[#This Row],[POIDS]])</f>
        <v>0</v>
      </c>
    </row>
    <row r="131" spans="1:10" x14ac:dyDescent="0.25">
      <c r="A131" s="5">
        <v>45238</v>
      </c>
      <c r="B131" t="s">
        <v>35</v>
      </c>
      <c r="C131" t="str">
        <f>IFERROR(_xlfn.XLOOKUP(Tableau2[[#This Row],[CODE]],[1]!Tableau1[CODE],[1]!Tableau1[DESIGNATION]),"")</f>
        <v>SACHET VIENNOISERIE FESTIVAL PETIT FORMAT E23N</v>
      </c>
      <c r="E131" s="6">
        <v>1</v>
      </c>
      <c r="H131" s="6">
        <f>SUM(Tableau2[[#This Row],[SORTIE]:[DETRUIT]])</f>
        <v>1</v>
      </c>
      <c r="I131" s="6">
        <f>_xlfn.XLOOKUP(Tableau2[[#This Row],[CODE]],[1]ART!A:A,[1]ART!C:C)</f>
        <v>0</v>
      </c>
      <c r="J131" s="6">
        <f>SUM(Tableau2[[#This Row],[TOTAL]]*Tableau2[[#This Row],[POIDS]])</f>
        <v>0</v>
      </c>
    </row>
    <row r="132" spans="1:10" x14ac:dyDescent="0.25">
      <c r="A132" s="5">
        <v>45238</v>
      </c>
      <c r="B132" t="s">
        <v>34</v>
      </c>
      <c r="C132" t="str">
        <f>IFERROR(_xlfn.XLOOKUP(Tableau2[[#This Row],[CODE]],[1]!Tableau1[CODE],[1]!Tableau1[DESIGNATION]),"")</f>
        <v>SACHET VIENNOISERIE FESTIVAL MOYEN FORMAT E24N</v>
      </c>
      <c r="E132" s="6">
        <v>2</v>
      </c>
      <c r="H132" s="6">
        <f>SUM(Tableau2[[#This Row],[SORTIE]:[DETRUIT]])</f>
        <v>2</v>
      </c>
      <c r="I132" s="6">
        <f>_xlfn.XLOOKUP(Tableau2[[#This Row],[CODE]],[1]ART!A:A,[1]ART!C:C)</f>
        <v>0</v>
      </c>
      <c r="J132" s="6">
        <f>SUM(Tableau2[[#This Row],[TOTAL]]*Tableau2[[#This Row],[POIDS]])</f>
        <v>0</v>
      </c>
    </row>
    <row r="133" spans="1:10" x14ac:dyDescent="0.25">
      <c r="A133" s="5">
        <v>45238</v>
      </c>
      <c r="B133" t="s">
        <v>37</v>
      </c>
      <c r="C133" t="str">
        <f>IFERROR(_xlfn.XLOOKUP(Tableau2[[#This Row],[CODE]],[1]!Tableau1[CODE],[1]!Tableau1[DESIGNATION]),"")</f>
        <v>SACHET VIENNOISERIE FESTIVAL GRAND FORMAT E25N</v>
      </c>
      <c r="E133" s="6">
        <v>1</v>
      </c>
      <c r="H133" s="6">
        <f>SUM(Tableau2[[#This Row],[SORTIE]:[DETRUIT]])</f>
        <v>1</v>
      </c>
      <c r="I133" s="6">
        <f>_xlfn.XLOOKUP(Tableau2[[#This Row],[CODE]],[1]ART!A:A,[1]ART!C:C)</f>
        <v>0</v>
      </c>
      <c r="J133" s="6">
        <f>SUM(Tableau2[[#This Row],[TOTAL]]*Tableau2[[#This Row],[POIDS]])</f>
        <v>0</v>
      </c>
    </row>
    <row r="134" spans="1:10" x14ac:dyDescent="0.25">
      <c r="A134" s="5">
        <v>45238</v>
      </c>
      <c r="B134" t="s">
        <v>49</v>
      </c>
      <c r="C134" t="str">
        <f>IFERROR(_xlfn.XLOOKUP(Tableau2[[#This Row],[CODE]],[1]!Tableau1[CODE],[1]!Tableau1[DESIGNATION]),"")</f>
        <v>MELANGE 6 GRAINES</v>
      </c>
      <c r="E134" s="6">
        <v>1</v>
      </c>
      <c r="H134" s="6">
        <f>SUM(Tableau2[[#This Row],[SORTIE]:[DETRUIT]])</f>
        <v>1</v>
      </c>
      <c r="I134" s="6">
        <f>_xlfn.XLOOKUP(Tableau2[[#This Row],[CODE]],[1]ART!A:A,[1]ART!C:C)</f>
        <v>25</v>
      </c>
      <c r="J134" s="6">
        <f>SUM(Tableau2[[#This Row],[TOTAL]]*Tableau2[[#This Row],[POIDS]])</f>
        <v>25</v>
      </c>
    </row>
    <row r="135" spans="1:10" x14ac:dyDescent="0.25">
      <c r="A135" s="5">
        <v>45238</v>
      </c>
      <c r="B135" t="s">
        <v>56</v>
      </c>
      <c r="C135" t="str">
        <f>IFERROR(_xlfn.XLOOKUP(Tableau2[[#This Row],[CODE]],[1]!Tableau1[CODE],[1]!Tableau1[DESIGNATION]),"")</f>
        <v>MOUSSELINE FESTIVAL GRANDES FEUILLES E403</v>
      </c>
      <c r="E135" s="6">
        <v>1</v>
      </c>
      <c r="H135" s="6">
        <f>SUM(Tableau2[[#This Row],[SORTIE]:[DETRUIT]])</f>
        <v>1</v>
      </c>
      <c r="I135" s="6">
        <f>_xlfn.XLOOKUP(Tableau2[[#This Row],[CODE]],[1]ART!A:A,[1]ART!C:C)</f>
        <v>0</v>
      </c>
      <c r="J135" s="6">
        <f>SUM(Tableau2[[#This Row],[TOTAL]]*Tableau2[[#This Row],[POIDS]])</f>
        <v>0</v>
      </c>
    </row>
    <row r="136" spans="1:10" x14ac:dyDescent="0.25">
      <c r="A136" s="5">
        <v>45238</v>
      </c>
      <c r="B136" t="s">
        <v>57</v>
      </c>
      <c r="C136" t="str">
        <f>IFERROR(_xlfn.XLOOKUP(Tableau2[[#This Row],[CODE]],[1]!Tableau1[CODE],[1]!Tableau1[DESIGNATION]),"")</f>
        <v>MOUSSELINE NEUTRE GRANDES FEUILLES N378</v>
      </c>
      <c r="E136" s="6">
        <v>1</v>
      </c>
      <c r="H136" s="6">
        <f>SUM(Tableau2[[#This Row],[SORTIE]:[DETRUIT]])</f>
        <v>1</v>
      </c>
      <c r="I136" s="6">
        <f>_xlfn.XLOOKUP(Tableau2[[#This Row],[CODE]],[1]ART!A:A,[1]ART!C:C)</f>
        <v>0</v>
      </c>
      <c r="J136" s="6">
        <f>SUM(Tableau2[[#This Row],[TOTAL]]*Tableau2[[#This Row],[POIDS]])</f>
        <v>0</v>
      </c>
    </row>
    <row r="137" spans="1:10" x14ac:dyDescent="0.25">
      <c r="A137" s="5">
        <v>45238</v>
      </c>
      <c r="B137" t="s">
        <v>32</v>
      </c>
      <c r="C137" t="str">
        <f>IFERROR(_xlfn.XLOOKUP(Tableau2[[#This Row],[CODE]],[1]!Tableau1[CODE],[1]!Tableau1[DESIGNATION]),"")</f>
        <v>FARINE TRADITION T65</v>
      </c>
      <c r="E137" s="6">
        <v>12</v>
      </c>
      <c r="H137" s="6">
        <f>SUM(Tableau2[[#This Row],[SORTIE]:[DETRUIT]])</f>
        <v>12</v>
      </c>
      <c r="I137" s="6">
        <f>_xlfn.XLOOKUP(Tableau2[[#This Row],[CODE]],[1]ART!A:A,[1]ART!C:C)</f>
        <v>25</v>
      </c>
      <c r="J137" s="6">
        <f>SUM(Tableau2[[#This Row],[TOTAL]]*Tableau2[[#This Row],[POIDS]])</f>
        <v>300</v>
      </c>
    </row>
    <row r="138" spans="1:10" x14ac:dyDescent="0.25">
      <c r="A138" s="5">
        <v>45238</v>
      </c>
      <c r="B138" t="s">
        <v>24</v>
      </c>
      <c r="C138" t="str">
        <f>IFERROR(_xlfn.XLOOKUP(Tableau2[[#This Row],[CODE]],[1]!Tableau1[CODE],[1]!Tableau1[DESIGNATION]),"")</f>
        <v>SACHET BAGUETTE FOURNEE</v>
      </c>
      <c r="E138" s="6">
        <v>11</v>
      </c>
      <c r="H138" s="6">
        <f>SUM(Tableau2[[#This Row],[SORTIE]:[DETRUIT]])</f>
        <v>11</v>
      </c>
      <c r="I138" s="6">
        <f>_xlfn.XLOOKUP(Tableau2[[#This Row],[CODE]],[1]ART!A:A,[1]ART!C:C)</f>
        <v>0</v>
      </c>
      <c r="J138" s="6">
        <f>SUM(Tableau2[[#This Row],[TOTAL]]*Tableau2[[#This Row],[POIDS]])</f>
        <v>0</v>
      </c>
    </row>
    <row r="139" spans="1:10" x14ac:dyDescent="0.25">
      <c r="A139" s="5">
        <v>45238</v>
      </c>
      <c r="B139" t="s">
        <v>22</v>
      </c>
      <c r="C139" t="str">
        <f>IFERROR(_xlfn.XLOOKUP(Tableau2[[#This Row],[CODE]],[1]!Tableau1[CODE],[1]!Tableau1[DESIGNATION]),"")</f>
        <v>FARINE FOURNEE D'ANTAN</v>
      </c>
      <c r="E139" s="6">
        <v>11</v>
      </c>
      <c r="H139" s="6">
        <f>SUM(Tableau2[[#This Row],[SORTIE]:[DETRUIT]])</f>
        <v>11</v>
      </c>
      <c r="I139" s="6">
        <f>_xlfn.XLOOKUP(Tableau2[[#This Row],[CODE]],[1]ART!A:A,[1]ART!C:C)</f>
        <v>25</v>
      </c>
      <c r="J139" s="6">
        <f>SUM(Tableau2[[#This Row],[TOTAL]]*Tableau2[[#This Row],[POIDS]])</f>
        <v>275</v>
      </c>
    </row>
    <row r="140" spans="1:10" x14ac:dyDescent="0.25">
      <c r="A140" s="5">
        <v>45238</v>
      </c>
      <c r="B140" t="s">
        <v>58</v>
      </c>
      <c r="C140" t="str">
        <f>IFERROR(_xlfn.XLOOKUP(Tableau2[[#This Row],[CODE]],[1]!Tableau1[CODE],[1]!Tableau1[DESIGNATION]),"")</f>
        <v>FARINE DUO BLE DUR/BLE</v>
      </c>
      <c r="E140" s="6">
        <v>4</v>
      </c>
      <c r="H140" s="6">
        <f>SUM(Tableau2[[#This Row],[SORTIE]:[DETRUIT]])</f>
        <v>4</v>
      </c>
      <c r="I140" s="6">
        <f>_xlfn.XLOOKUP(Tableau2[[#This Row],[CODE]],[1]ART!A:A,[1]ART!C:C)</f>
        <v>25</v>
      </c>
      <c r="J140" s="6">
        <f>SUM(Tableau2[[#This Row],[TOTAL]]*Tableau2[[#This Row],[POIDS]])</f>
        <v>100</v>
      </c>
    </row>
    <row r="141" spans="1:10" x14ac:dyDescent="0.25">
      <c r="A141" s="5">
        <v>45238</v>
      </c>
      <c r="B141" t="s">
        <v>31</v>
      </c>
      <c r="C141" t="str">
        <f>IFERROR(_xlfn.XLOOKUP(Tableau2[[#This Row],[CODE]],[1]!Tableau1[CODE],[1]!Tableau1[DESIGNATION]),"")</f>
        <v>BARQUETTES BOIS E29</v>
      </c>
      <c r="E141" s="6">
        <v>1</v>
      </c>
      <c r="H141" s="6">
        <f>SUM(Tableau2[[#This Row],[SORTIE]:[DETRUIT]])</f>
        <v>1</v>
      </c>
      <c r="I141" s="6">
        <f>_xlfn.XLOOKUP(Tableau2[[#This Row],[CODE]],[1]ART!A:A,[1]ART!C:C)</f>
        <v>0</v>
      </c>
      <c r="J141" s="6">
        <f>SUM(Tableau2[[#This Row],[TOTAL]]*Tableau2[[#This Row],[POIDS]])</f>
        <v>0</v>
      </c>
    </row>
    <row r="142" spans="1:10" x14ac:dyDescent="0.25">
      <c r="A142" s="5">
        <v>45238</v>
      </c>
      <c r="B142" t="s">
        <v>47</v>
      </c>
      <c r="C142" t="str">
        <f>IFERROR(_xlfn.XLOOKUP(Tableau2[[#This Row],[CODE]],[1]!Tableau1[CODE],[1]!Tableau1[DESIGNATION]),"")</f>
        <v>FESTI CHATAIGNE*</v>
      </c>
      <c r="E142" s="6">
        <v>1</v>
      </c>
      <c r="H142" s="6">
        <f>SUM(Tableau2[[#This Row],[SORTIE]:[DETRUIT]])</f>
        <v>1</v>
      </c>
      <c r="I142" s="6">
        <f>_xlfn.XLOOKUP(Tableau2[[#This Row],[CODE]],[1]ART!A:A,[1]ART!C:C)</f>
        <v>25</v>
      </c>
      <c r="J142" s="6">
        <f>SUM(Tableau2[[#This Row],[TOTAL]]*Tableau2[[#This Row],[POIDS]])</f>
        <v>25</v>
      </c>
    </row>
    <row r="143" spans="1:10" x14ac:dyDescent="0.25">
      <c r="A143" s="5">
        <v>45238</v>
      </c>
      <c r="B143" t="s">
        <v>38</v>
      </c>
      <c r="C143" t="str">
        <f>IFERROR(_xlfn.XLOOKUP(Tableau2[[#This Row],[CODE]],[1]!Tableau1[CODE],[1]!Tableau1[DESIGNATION]),"")</f>
        <v>MOUSSELINE "LE PAIN" 33X40</v>
      </c>
      <c r="E143" s="6">
        <v>6</v>
      </c>
      <c r="H143" s="6">
        <f>SUM(Tableau2[[#This Row],[SORTIE]:[DETRUIT]])</f>
        <v>6</v>
      </c>
      <c r="I143" s="6">
        <f>_xlfn.XLOOKUP(Tableau2[[#This Row],[CODE]],[1]ART!A:A,[1]ART!C:C)</f>
        <v>0</v>
      </c>
      <c r="J143" s="6">
        <f>SUM(Tableau2[[#This Row],[TOTAL]]*Tableau2[[#This Row],[POIDS]])</f>
        <v>0</v>
      </c>
    </row>
    <row r="144" spans="1:10" x14ac:dyDescent="0.25">
      <c r="A144" s="5">
        <v>45238</v>
      </c>
      <c r="B144" t="s">
        <v>21</v>
      </c>
      <c r="C144" t="str">
        <f>IFERROR(_xlfn.XLOOKUP(Tableau2[[#This Row],[CODE]],[1]!Tableau1[CODE],[1]!Tableau1[DESIGNATION]),"")</f>
        <v>SOLUTION FROID CRMF</v>
      </c>
      <c r="E144" s="6">
        <v>5</v>
      </c>
      <c r="H144" s="6">
        <f>SUM(Tableau2[[#This Row],[SORTIE]:[DETRUIT]])</f>
        <v>5</v>
      </c>
      <c r="I144" s="6">
        <f>_xlfn.XLOOKUP(Tableau2[[#This Row],[CODE]],[1]ART!A:A,[1]ART!C:C)</f>
        <v>20</v>
      </c>
      <c r="J144" s="6">
        <f>SUM(Tableau2[[#This Row],[TOTAL]]*Tableau2[[#This Row],[POIDS]])</f>
        <v>100</v>
      </c>
    </row>
    <row r="145" spans="1:10" x14ac:dyDescent="0.25">
      <c r="A145" s="5">
        <v>45238</v>
      </c>
      <c r="B145" t="s">
        <v>14</v>
      </c>
      <c r="C145" t="str">
        <f>IFERROR(_xlfn.XLOOKUP(Tableau2[[#This Row],[CODE]],[1]!Tableau1[CODE],[1]!Tableau1[DESIGNATION]),"")</f>
        <v>FESTI CEREALES*</v>
      </c>
      <c r="E145" s="6">
        <v>2</v>
      </c>
      <c r="H145" s="6">
        <f>SUM(Tableau2[[#This Row],[SORTIE]:[DETRUIT]])</f>
        <v>2</v>
      </c>
      <c r="I145" s="6">
        <f>_xlfn.XLOOKUP(Tableau2[[#This Row],[CODE]],[1]ART!A:A,[1]ART!C:C)</f>
        <v>25</v>
      </c>
      <c r="J145" s="6">
        <f>SUM(Tableau2[[#This Row],[TOTAL]]*Tableau2[[#This Row],[POIDS]])</f>
        <v>50</v>
      </c>
    </row>
    <row r="146" spans="1:10" x14ac:dyDescent="0.25">
      <c r="A146" s="5">
        <v>45238</v>
      </c>
      <c r="B146" t="s">
        <v>15</v>
      </c>
      <c r="C146" t="str">
        <f>IFERROR(_xlfn.XLOOKUP(Tableau2[[#This Row],[CODE]],[1]!Tableau1[CODE],[1]!Tableau1[DESIGNATION]),"")</f>
        <v>FESTI COMPLET*</v>
      </c>
      <c r="E146" s="6">
        <v>2</v>
      </c>
      <c r="H146" s="6">
        <f>SUM(Tableau2[[#This Row],[SORTIE]:[DETRUIT]])</f>
        <v>2</v>
      </c>
      <c r="I146" s="6">
        <f>_xlfn.XLOOKUP(Tableau2[[#This Row],[CODE]],[1]ART!A:A,[1]ART!C:C)</f>
        <v>0</v>
      </c>
      <c r="J146" s="6">
        <f>SUM(Tableau2[[#This Row],[TOTAL]]*Tableau2[[#This Row],[POIDS]])</f>
        <v>0</v>
      </c>
    </row>
    <row r="147" spans="1:10" x14ac:dyDescent="0.25">
      <c r="A147" s="5">
        <v>45238</v>
      </c>
      <c r="B147" t="s">
        <v>13</v>
      </c>
      <c r="C147" t="str">
        <f>IFERROR(_xlfn.XLOOKUP(Tableau2[[#This Row],[CODE]],[1]!Tableau1[CODE],[1]!Tableau1[DESIGNATION]),"")</f>
        <v>FARINE TRADITION PRESTIGE T65</v>
      </c>
      <c r="E147" s="6">
        <v>1</v>
      </c>
      <c r="H147" s="6">
        <f>SUM(Tableau2[[#This Row],[SORTIE]:[DETRUIT]])</f>
        <v>1</v>
      </c>
      <c r="I147" s="6">
        <f>_xlfn.XLOOKUP(Tableau2[[#This Row],[CODE]],[1]ART!A:A,[1]ART!C:C)</f>
        <v>25</v>
      </c>
      <c r="J147" s="6">
        <f>SUM(Tableau2[[#This Row],[TOTAL]]*Tableau2[[#This Row],[POIDS]])</f>
        <v>25</v>
      </c>
    </row>
    <row r="148" spans="1:10" x14ac:dyDescent="0.25">
      <c r="A148" s="5">
        <v>45238</v>
      </c>
      <c r="B148" t="s">
        <v>42</v>
      </c>
      <c r="C148" t="str">
        <f>IFERROR(_xlfn.XLOOKUP(Tableau2[[#This Row],[CODE]],[1]!Tableau1[CODE],[1]!Tableau1[DESIGNATION]),"")</f>
        <v>FESTI SEIGLE 25 KG*</v>
      </c>
      <c r="E148" s="6">
        <v>1</v>
      </c>
      <c r="H148" s="6">
        <f>SUM(Tableau2[[#This Row],[SORTIE]:[DETRUIT]])</f>
        <v>1</v>
      </c>
      <c r="I148" s="6">
        <f>_xlfn.XLOOKUP(Tableau2[[#This Row],[CODE]],[1]ART!A:A,[1]ART!C:C)</f>
        <v>25</v>
      </c>
      <c r="J148" s="6">
        <f>SUM(Tableau2[[#This Row],[TOTAL]]*Tableau2[[#This Row],[POIDS]])</f>
        <v>25</v>
      </c>
    </row>
    <row r="149" spans="1:10" x14ac:dyDescent="0.25">
      <c r="A149" s="5">
        <v>45238</v>
      </c>
      <c r="B149" t="s">
        <v>23</v>
      </c>
      <c r="C149" t="str">
        <f>IFERROR(_xlfn.XLOOKUP(Tableau2[[#This Row],[CODE]],[1]!Tableau1[CODE],[1]!Tableau1[DESIGNATION]),"")</f>
        <v>FARINE IMPERIALE</v>
      </c>
      <c r="E149" s="6">
        <v>14</v>
      </c>
      <c r="H149" s="6">
        <f>SUM(Tableau2[[#This Row],[SORTIE]:[DETRUIT]])</f>
        <v>14</v>
      </c>
      <c r="I149" s="6">
        <f>_xlfn.XLOOKUP(Tableau2[[#This Row],[CODE]],[1]ART!A:A,[1]ART!C:C)</f>
        <v>25</v>
      </c>
      <c r="J149" s="6">
        <f>SUM(Tableau2[[#This Row],[TOTAL]]*Tableau2[[#This Row],[POIDS]])</f>
        <v>350</v>
      </c>
    </row>
    <row r="150" spans="1:10" x14ac:dyDescent="0.25">
      <c r="A150" s="5">
        <v>45238</v>
      </c>
      <c r="B150" t="s">
        <v>41</v>
      </c>
      <c r="C150" t="str">
        <f>IFERROR(_xlfn.XLOOKUP(Tableau2[[#This Row],[CODE]],[1]!Tableau1[CODE],[1]!Tableau1[DESIGNATION]),"")</f>
        <v>FESTI MAIS*</v>
      </c>
      <c r="E150" s="6">
        <v>1</v>
      </c>
      <c r="H150" s="6">
        <f>SUM(Tableau2[[#This Row],[SORTIE]:[DETRUIT]])</f>
        <v>1</v>
      </c>
      <c r="I150" s="6">
        <f>_xlfn.XLOOKUP(Tableau2[[#This Row],[CODE]],[1]ART!A:A,[1]ART!C:C)</f>
        <v>25</v>
      </c>
      <c r="J150" s="6">
        <f>SUM(Tableau2[[#This Row],[TOTAL]]*Tableau2[[#This Row],[POIDS]])</f>
        <v>25</v>
      </c>
    </row>
    <row r="151" spans="1:10" x14ac:dyDescent="0.25">
      <c r="A151" s="5">
        <v>45238</v>
      </c>
      <c r="B151" t="s">
        <v>54</v>
      </c>
      <c r="C151" t="str">
        <f>IFERROR(_xlfn.XLOOKUP(Tableau2[[#This Row],[CODE]],[1]!Tableau1[CODE],[1]!Tableau1[DESIGNATION]),"")</f>
        <v>GRAINES DE PAVOT 5KG</v>
      </c>
      <c r="E151" s="6">
        <v>1</v>
      </c>
      <c r="H151" s="6">
        <f>SUM(Tableau2[[#This Row],[SORTIE]:[DETRUIT]])</f>
        <v>1</v>
      </c>
      <c r="I151" s="6">
        <f>_xlfn.XLOOKUP(Tableau2[[#This Row],[CODE]],[1]ART!A:A,[1]ART!C:C)</f>
        <v>25</v>
      </c>
      <c r="J151" s="6">
        <f>SUM(Tableau2[[#This Row],[TOTAL]]*Tableau2[[#This Row],[POIDS]])</f>
        <v>25</v>
      </c>
    </row>
    <row r="152" spans="1:10" x14ac:dyDescent="0.25">
      <c r="A152" s="5">
        <v>45238</v>
      </c>
      <c r="B152" t="s">
        <v>19</v>
      </c>
      <c r="C152" t="str">
        <f>IFERROR(_xlfn.XLOOKUP(Tableau2[[#This Row],[CODE]],[1]!Tableau1[CODE],[1]!Tableau1[DESIGNATION]),"")</f>
        <v>SACHET 2 BAGUETTE  FESTIVAL  E22N</v>
      </c>
      <c r="E152" s="6">
        <v>2</v>
      </c>
      <c r="H152" s="6">
        <f>SUM(Tableau2[[#This Row],[SORTIE]:[DETRUIT]])</f>
        <v>2</v>
      </c>
      <c r="I152" s="6">
        <f>_xlfn.XLOOKUP(Tableau2[[#This Row],[CODE]],[1]ART!A:A,[1]ART!C:C)</f>
        <v>0</v>
      </c>
      <c r="J152" s="6">
        <f>SUM(Tableau2[[#This Row],[TOTAL]]*Tableau2[[#This Row],[POIDS]])</f>
        <v>0</v>
      </c>
    </row>
    <row r="153" spans="1:10" x14ac:dyDescent="0.25">
      <c r="A153" s="5">
        <v>45238</v>
      </c>
      <c r="B153" t="s">
        <v>33</v>
      </c>
      <c r="C153" t="str">
        <f>IFERROR(_xlfn.XLOOKUP(Tableau2[[#This Row],[CODE]],[1]!Tableau1[CODE],[1]!Tableau1[DESIGNATION]),"")</f>
        <v>SACHET BAGUETTE  LA FESTIVAL E385</v>
      </c>
      <c r="E153" s="6">
        <v>2</v>
      </c>
      <c r="H153" s="6">
        <f>SUM(Tableau2[[#This Row],[SORTIE]:[DETRUIT]])</f>
        <v>2</v>
      </c>
      <c r="I153" s="6">
        <f>_xlfn.XLOOKUP(Tableau2[[#This Row],[CODE]],[1]ART!A:A,[1]ART!C:C)</f>
        <v>0</v>
      </c>
      <c r="J153" s="6">
        <f>SUM(Tableau2[[#This Row],[TOTAL]]*Tableau2[[#This Row],[POIDS]])</f>
        <v>0</v>
      </c>
    </row>
    <row r="154" spans="1:10" x14ac:dyDescent="0.25">
      <c r="A154" s="5">
        <v>45238</v>
      </c>
      <c r="B154" t="s">
        <v>27</v>
      </c>
      <c r="C154" t="str">
        <f>IFERROR(_xlfn.XLOOKUP(Tableau2[[#This Row],[CODE]],[1]!Tableau1[CODE],[1]!Tableau1[DESIGNATION]),"")</f>
        <v>SACHET VIENNOISERIE NEUTRE PETIT FORMAT N3N</v>
      </c>
      <c r="E154" s="6">
        <v>1</v>
      </c>
      <c r="H154" s="6">
        <f>SUM(Tableau2[[#This Row],[SORTIE]:[DETRUIT]])</f>
        <v>1</v>
      </c>
      <c r="I154" s="6">
        <f>_xlfn.XLOOKUP(Tableau2[[#This Row],[CODE]],[1]ART!A:A,[1]ART!C:C)</f>
        <v>0</v>
      </c>
      <c r="J154" s="6">
        <f>SUM(Tableau2[[#This Row],[TOTAL]]*Tableau2[[#This Row],[POIDS]])</f>
        <v>0</v>
      </c>
    </row>
    <row r="155" spans="1:10" x14ac:dyDescent="0.25">
      <c r="A155" s="5">
        <v>45238</v>
      </c>
      <c r="B155" t="s">
        <v>26</v>
      </c>
      <c r="C155" t="str">
        <f>IFERROR(_xlfn.XLOOKUP(Tableau2[[#This Row],[CODE]],[1]!Tableau1[CODE],[1]!Tableau1[DESIGNATION]),"")</f>
        <v>SACHET VIENNOISERIE NEUTRE MOYEN FORMAT N4N</v>
      </c>
      <c r="E155" s="6">
        <v>1</v>
      </c>
      <c r="H155" s="6">
        <f>SUM(Tableau2[[#This Row],[SORTIE]:[DETRUIT]])</f>
        <v>1</v>
      </c>
      <c r="I155" s="6">
        <f>_xlfn.XLOOKUP(Tableau2[[#This Row],[CODE]],[1]ART!A:A,[1]ART!C:C)</f>
        <v>0</v>
      </c>
      <c r="J155" s="6">
        <f>SUM(Tableau2[[#This Row],[TOTAL]]*Tableau2[[#This Row],[POIDS]])</f>
        <v>0</v>
      </c>
    </row>
    <row r="156" spans="1:10" x14ac:dyDescent="0.25">
      <c r="A156" s="5">
        <v>45238</v>
      </c>
      <c r="B156" t="s">
        <v>25</v>
      </c>
      <c r="C156" t="str">
        <f>IFERROR(_xlfn.XLOOKUP(Tableau2[[#This Row],[CODE]],[1]!Tableau1[CODE],[1]!Tableau1[DESIGNATION]),"")</f>
        <v>SACHET VIENNOISERIE NEUTRE GRAND FORMAT N5N</v>
      </c>
      <c r="E156" s="6">
        <v>1</v>
      </c>
      <c r="H156" s="6">
        <f>SUM(Tableau2[[#This Row],[SORTIE]:[DETRUIT]])</f>
        <v>1</v>
      </c>
      <c r="I156" s="6">
        <f>_xlfn.XLOOKUP(Tableau2[[#This Row],[CODE]],[1]ART!A:A,[1]ART!C:C)</f>
        <v>0</v>
      </c>
      <c r="J156" s="6">
        <f>SUM(Tableau2[[#This Row],[TOTAL]]*Tableau2[[#This Row],[POIDS]])</f>
        <v>0</v>
      </c>
    </row>
    <row r="157" spans="1:10" x14ac:dyDescent="0.25">
      <c r="A157" s="5">
        <v>45238</v>
      </c>
      <c r="B157" t="s">
        <v>43</v>
      </c>
      <c r="C157" t="str">
        <f>IFERROR(_xlfn.XLOOKUP(Tableau2[[#This Row],[CODE]],[1]!Tableau1[CODE],[1]!Tableau1[DESIGNATION]),"")</f>
        <v>FARINE GRUAU FINE T45 CRC</v>
      </c>
      <c r="E157" s="6">
        <v>2</v>
      </c>
      <c r="H157" s="6">
        <f>SUM(Tableau2[[#This Row],[SORTIE]:[DETRUIT]])</f>
        <v>2</v>
      </c>
      <c r="I157" s="6">
        <f>_xlfn.XLOOKUP(Tableau2[[#This Row],[CODE]],[1]ART!A:A,[1]ART!C:C)</f>
        <v>25</v>
      </c>
      <c r="J157" s="6">
        <f>SUM(Tableau2[[#This Row],[TOTAL]]*Tableau2[[#This Row],[POIDS]])</f>
        <v>50</v>
      </c>
    </row>
    <row r="158" spans="1:10" x14ac:dyDescent="0.25">
      <c r="A158" s="5">
        <v>45239</v>
      </c>
      <c r="B158" t="s">
        <v>11</v>
      </c>
      <c r="C158" t="str">
        <f>IFERROR(_xlfn.XLOOKUP(Tableau2[[#This Row],[CODE]],[1]!Tableau1[CODE],[1]!Tableau1[DESIGNATION]),"")</f>
        <v>FARINE PUR FROMENT ROUGE</v>
      </c>
      <c r="D158" s="6">
        <v>1080</v>
      </c>
      <c r="H158" s="6">
        <f>SUM(Tableau2[[#This Row],[SORTIE]:[DETRUIT]])</f>
        <v>0</v>
      </c>
      <c r="I158" s="6">
        <f>_xlfn.XLOOKUP(Tableau2[[#This Row],[CODE]],[1]ART!A:A,[1]ART!C:C)</f>
        <v>25</v>
      </c>
      <c r="J158" s="6">
        <f>SUM(Tableau2[[#This Row],[TOTAL]]*Tableau2[[#This Row],[POIDS]])</f>
        <v>0</v>
      </c>
    </row>
    <row r="159" spans="1:10" x14ac:dyDescent="0.25">
      <c r="A159" s="5">
        <v>45239</v>
      </c>
      <c r="B159" t="s">
        <v>28</v>
      </c>
      <c r="C159" t="str">
        <f>IFERROR(_xlfn.XLOOKUP(Tableau2[[#This Row],[CODE]],[1]!Tableau1[CODE],[1]!Tableau1[DESIGNATION]),"")</f>
        <v>SEL FIN DE MER</v>
      </c>
      <c r="D159" s="6">
        <v>40</v>
      </c>
      <c r="H159" s="6">
        <f>SUM(Tableau2[[#This Row],[SORTIE]:[DETRUIT]])</f>
        <v>0</v>
      </c>
      <c r="I159" s="6">
        <f>_xlfn.XLOOKUP(Tableau2[[#This Row],[CODE]],[1]ART!A:A,[1]ART!C:C)</f>
        <v>25</v>
      </c>
      <c r="J159" s="6">
        <f>SUM(Tableau2[[#This Row],[TOTAL]]*Tableau2[[#This Row],[POIDS]])</f>
        <v>0</v>
      </c>
    </row>
    <row r="160" spans="1:10" x14ac:dyDescent="0.25">
      <c r="A160" s="5">
        <v>45239</v>
      </c>
      <c r="B160" t="s">
        <v>59</v>
      </c>
      <c r="C160" t="str">
        <f>IFERROR(_xlfn.XLOOKUP(Tableau2[[#This Row],[CODE]],[1]!Tableau1[CODE],[1]!Tableau1[DESIGNATION]),"")</f>
        <v>FESTI CAMPAGNE*</v>
      </c>
      <c r="D160" s="6">
        <v>2</v>
      </c>
      <c r="H160" s="6">
        <f>SUM(Tableau2[[#This Row],[SORTIE]:[DETRUIT]])</f>
        <v>0</v>
      </c>
      <c r="I160" s="6">
        <f>_xlfn.XLOOKUP(Tableau2[[#This Row],[CODE]],[1]ART!A:A,[1]ART!C:C)</f>
        <v>25</v>
      </c>
      <c r="J160" s="6">
        <f>SUM(Tableau2[[#This Row],[TOTAL]]*Tableau2[[#This Row],[POIDS]])</f>
        <v>0</v>
      </c>
    </row>
    <row r="161" spans="1:10" x14ac:dyDescent="0.25">
      <c r="A161" s="5">
        <v>45239</v>
      </c>
      <c r="B161" t="s">
        <v>55</v>
      </c>
      <c r="C161" t="str">
        <f>IFERROR(_xlfn.XLOOKUP(Tableau2[[#This Row],[CODE]],[1]!Tableau1[CODE],[1]!Tableau1[DESIGNATION]),"")</f>
        <v>FARINE DE SEIGLE T170</v>
      </c>
      <c r="D161" s="6">
        <v>1</v>
      </c>
      <c r="H161" s="6">
        <f>SUM(Tableau2[[#This Row],[SORTIE]:[DETRUIT]])</f>
        <v>0</v>
      </c>
      <c r="I161" s="6">
        <f>_xlfn.XLOOKUP(Tableau2[[#This Row],[CODE]],[1]ART!A:A,[1]ART!C:C)</f>
        <v>25</v>
      </c>
      <c r="J161" s="6">
        <f>SUM(Tableau2[[#This Row],[TOTAL]]*Tableau2[[#This Row],[POIDS]])</f>
        <v>0</v>
      </c>
    </row>
    <row r="162" spans="1:10" x14ac:dyDescent="0.25">
      <c r="A162" s="5">
        <v>45239</v>
      </c>
      <c r="B162" t="s">
        <v>33</v>
      </c>
      <c r="C162" t="str">
        <f>IFERROR(_xlfn.XLOOKUP(Tableau2[[#This Row],[CODE]],[1]!Tableau1[CODE],[1]!Tableau1[DESIGNATION]),"")</f>
        <v>SACHET BAGUETTE  LA FESTIVAL E385</v>
      </c>
      <c r="D162" s="6">
        <v>10</v>
      </c>
      <c r="H162" s="6">
        <f>SUM(Tableau2[[#This Row],[SORTIE]:[DETRUIT]])</f>
        <v>0</v>
      </c>
      <c r="I162" s="6">
        <f>_xlfn.XLOOKUP(Tableau2[[#This Row],[CODE]],[1]ART!A:A,[1]ART!C:C)</f>
        <v>0</v>
      </c>
      <c r="J162" s="6">
        <f>SUM(Tableau2[[#This Row],[TOTAL]]*Tableau2[[#This Row],[POIDS]])</f>
        <v>0</v>
      </c>
    </row>
    <row r="163" spans="1:10" x14ac:dyDescent="0.25">
      <c r="A163" s="5">
        <v>45239</v>
      </c>
      <c r="B163" t="s">
        <v>34</v>
      </c>
      <c r="C163" t="str">
        <f>IFERROR(_xlfn.XLOOKUP(Tableau2[[#This Row],[CODE]],[1]!Tableau1[CODE],[1]!Tableau1[DESIGNATION]),"")</f>
        <v>SACHET VIENNOISERIE FESTIVAL MOYEN FORMAT E24N</v>
      </c>
      <c r="D163" s="6">
        <v>5</v>
      </c>
      <c r="H163" s="6">
        <f>SUM(Tableau2[[#This Row],[SORTIE]:[DETRUIT]])</f>
        <v>0</v>
      </c>
      <c r="I163" s="6">
        <f>_xlfn.XLOOKUP(Tableau2[[#This Row],[CODE]],[1]ART!A:A,[1]ART!C:C)</f>
        <v>0</v>
      </c>
      <c r="J163" s="6">
        <f>SUM(Tableau2[[#This Row],[TOTAL]]*Tableau2[[#This Row],[POIDS]])</f>
        <v>0</v>
      </c>
    </row>
    <row r="164" spans="1:10" x14ac:dyDescent="0.25">
      <c r="A164" s="5">
        <v>45239</v>
      </c>
      <c r="B164" t="s">
        <v>54</v>
      </c>
      <c r="C164" t="str">
        <f>IFERROR(_xlfn.XLOOKUP(Tableau2[[#This Row],[CODE]],[1]!Tableau1[CODE],[1]!Tableau1[DESIGNATION]),"")</f>
        <v>GRAINES DE PAVOT 5KG</v>
      </c>
      <c r="D164" s="6">
        <v>1</v>
      </c>
      <c r="H164" s="6">
        <f>SUM(Tableau2[[#This Row],[SORTIE]:[DETRUIT]])</f>
        <v>0</v>
      </c>
      <c r="I164" s="6">
        <f>_xlfn.XLOOKUP(Tableau2[[#This Row],[CODE]],[1]ART!A:A,[1]ART!C:C)</f>
        <v>25</v>
      </c>
      <c r="J164" s="6">
        <f>SUM(Tableau2[[#This Row],[TOTAL]]*Tableau2[[#This Row],[POIDS]])</f>
        <v>0</v>
      </c>
    </row>
    <row r="165" spans="1:10" x14ac:dyDescent="0.25">
      <c r="A165" s="5">
        <v>45239</v>
      </c>
      <c r="B165" t="s">
        <v>11</v>
      </c>
      <c r="C165" t="str">
        <f>IFERROR(_xlfn.XLOOKUP(Tableau2[[#This Row],[CODE]],[1]!Tableau1[CODE],[1]!Tableau1[DESIGNATION]),"")</f>
        <v>FARINE PUR FROMENT ROUGE</v>
      </c>
      <c r="E165" s="6">
        <v>207</v>
      </c>
      <c r="H165" s="6">
        <f>SUM(Tableau2[[#This Row],[SORTIE]:[DETRUIT]])</f>
        <v>207</v>
      </c>
      <c r="I165" s="6">
        <f>_xlfn.XLOOKUP(Tableau2[[#This Row],[CODE]],[1]ART!A:A,[1]ART!C:C)</f>
        <v>25</v>
      </c>
      <c r="J165" s="6">
        <f>SUM(Tableau2[[#This Row],[TOTAL]]*Tableau2[[#This Row],[POIDS]])</f>
        <v>5175</v>
      </c>
    </row>
    <row r="166" spans="1:10" x14ac:dyDescent="0.25">
      <c r="A166" s="5">
        <v>45239</v>
      </c>
      <c r="B166" t="s">
        <v>20</v>
      </c>
      <c r="C166" t="str">
        <f>IFERROR(_xlfn.XLOOKUP(Tableau2[[#This Row],[CODE]],[1]!Tableau1[CODE],[1]!Tableau1[DESIGNATION]),"")</f>
        <v>FARINE SUPERIEURE T55</v>
      </c>
      <c r="E166" s="6">
        <v>212</v>
      </c>
      <c r="H166" s="6">
        <f>SUM(Tableau2[[#This Row],[SORTIE]:[DETRUIT]])</f>
        <v>212</v>
      </c>
      <c r="I166" s="6">
        <f>_xlfn.XLOOKUP(Tableau2[[#This Row],[CODE]],[1]ART!A:A,[1]ART!C:C)</f>
        <v>25</v>
      </c>
      <c r="J166" s="6">
        <f>SUM(Tableau2[[#This Row],[TOTAL]]*Tableau2[[#This Row],[POIDS]])</f>
        <v>5300</v>
      </c>
    </row>
    <row r="167" spans="1:10" x14ac:dyDescent="0.25">
      <c r="A167" s="5">
        <v>45239</v>
      </c>
      <c r="B167" t="s">
        <v>28</v>
      </c>
      <c r="C167" t="str">
        <f>IFERROR(_xlfn.XLOOKUP(Tableau2[[#This Row],[CODE]],[1]!Tableau1[CODE],[1]!Tableau1[DESIGNATION]),"")</f>
        <v>SEL FIN DE MER</v>
      </c>
      <c r="E167" s="6">
        <v>4</v>
      </c>
      <c r="H167" s="6">
        <f>SUM(Tableau2[[#This Row],[SORTIE]:[DETRUIT]])</f>
        <v>4</v>
      </c>
      <c r="I167" s="6">
        <f>_xlfn.XLOOKUP(Tableau2[[#This Row],[CODE]],[1]ART!A:A,[1]ART!C:C)</f>
        <v>25</v>
      </c>
      <c r="J167" s="6">
        <f>SUM(Tableau2[[#This Row],[TOTAL]]*Tableau2[[#This Row],[POIDS]])</f>
        <v>100</v>
      </c>
    </row>
    <row r="168" spans="1:10" x14ac:dyDescent="0.25">
      <c r="A168" s="5">
        <v>45239</v>
      </c>
      <c r="B168" t="s">
        <v>18</v>
      </c>
      <c r="C168" t="str">
        <f>IFERROR(_xlfn.XLOOKUP(Tableau2[[#This Row],[CODE]],[1]!Tableau1[CODE],[1]!Tableau1[DESIGNATION]),"")</f>
        <v>SACS VIDES REGROUPEMENT</v>
      </c>
      <c r="E168" s="6">
        <v>1450</v>
      </c>
      <c r="H168" s="6">
        <f>SUM(Tableau2[[#This Row],[SORTIE]:[DETRUIT]])</f>
        <v>1450</v>
      </c>
      <c r="I168" s="6">
        <f>_xlfn.XLOOKUP(Tableau2[[#This Row],[CODE]],[1]ART!A:A,[1]ART!C:C)</f>
        <v>0</v>
      </c>
      <c r="J168" s="6">
        <f>SUM(Tableau2[[#This Row],[TOTAL]]*Tableau2[[#This Row],[POIDS]])</f>
        <v>0</v>
      </c>
    </row>
    <row r="169" spans="1:10" x14ac:dyDescent="0.25">
      <c r="A169" s="5">
        <v>45239</v>
      </c>
      <c r="B169" t="s">
        <v>44</v>
      </c>
      <c r="C169" t="str">
        <f>IFERROR(_xlfn.XLOOKUP(Tableau2[[#This Row],[CODE]],[1]!Tableau1[CODE],[1]!Tableau1[DESIGNATION]),"")</f>
        <v>FARINE BIO T65</v>
      </c>
      <c r="E169" s="6">
        <v>2</v>
      </c>
      <c r="H169" s="6">
        <f>SUM(Tableau2[[#This Row],[SORTIE]:[DETRUIT]])</f>
        <v>2</v>
      </c>
      <c r="I169" s="6">
        <f>_xlfn.XLOOKUP(Tableau2[[#This Row],[CODE]],[1]ART!A:A,[1]ART!C:C)</f>
        <v>25</v>
      </c>
      <c r="J169" s="6">
        <f>SUM(Tableau2[[#This Row],[TOTAL]]*Tableau2[[#This Row],[POIDS]])</f>
        <v>50</v>
      </c>
    </row>
    <row r="170" spans="1:10" x14ac:dyDescent="0.25">
      <c r="A170" s="5">
        <v>45239</v>
      </c>
      <c r="B170" t="s">
        <v>48</v>
      </c>
      <c r="C170" t="str">
        <f>IFERROR(_xlfn.XLOOKUP(Tableau2[[#This Row],[CODE]],[1]!Tableau1[CODE],[1]!Tableau1[DESIGNATION]),"")</f>
        <v>DRACKAR 50%*</v>
      </c>
      <c r="E170" s="6">
        <v>3</v>
      </c>
      <c r="H170" s="6">
        <f>SUM(Tableau2[[#This Row],[SORTIE]:[DETRUIT]])</f>
        <v>3</v>
      </c>
      <c r="I170" s="6">
        <f>_xlfn.XLOOKUP(Tableau2[[#This Row],[CODE]],[1]ART!A:A,[1]ART!C:C)</f>
        <v>25</v>
      </c>
      <c r="J170" s="6">
        <f>SUM(Tableau2[[#This Row],[TOTAL]]*Tableau2[[#This Row],[POIDS]])</f>
        <v>75</v>
      </c>
    </row>
    <row r="171" spans="1:10" x14ac:dyDescent="0.25">
      <c r="A171" s="5">
        <v>45239</v>
      </c>
      <c r="B171" t="s">
        <v>45</v>
      </c>
      <c r="C171" t="str">
        <f>IFERROR(_xlfn.XLOOKUP(Tableau2[[#This Row],[CODE]],[1]!Tableau1[CODE],[1]!Tableau1[DESIGNATION]),"")</f>
        <v>FARINE DE MEULE COMPLETE T150 BIO</v>
      </c>
      <c r="E171" s="6">
        <v>1</v>
      </c>
      <c r="H171" s="6">
        <f>SUM(Tableau2[[#This Row],[SORTIE]:[DETRUIT]])</f>
        <v>1</v>
      </c>
      <c r="I171" s="6">
        <f>_xlfn.XLOOKUP(Tableau2[[#This Row],[CODE]],[1]ART!A:A,[1]ART!C:C)</f>
        <v>25</v>
      </c>
      <c r="J171" s="6">
        <f>SUM(Tableau2[[#This Row],[TOTAL]]*Tableau2[[#This Row],[POIDS]])</f>
        <v>25</v>
      </c>
    </row>
    <row r="172" spans="1:10" x14ac:dyDescent="0.25">
      <c r="A172" s="5">
        <v>45239</v>
      </c>
      <c r="B172" t="s">
        <v>60</v>
      </c>
      <c r="C172" t="str">
        <f>IFERROR(_xlfn.XLOOKUP(Tableau2[[#This Row],[CODE]],[1]!Tableau1[CODE],[1]!Tableau1[DESIGNATION]),"")</f>
        <v>FARINE FLEUR DE LIN*</v>
      </c>
      <c r="E172" s="6">
        <v>2</v>
      </c>
      <c r="H172" s="6">
        <f>SUM(Tableau2[[#This Row],[SORTIE]:[DETRUIT]])</f>
        <v>2</v>
      </c>
      <c r="I172" s="6">
        <f>_xlfn.XLOOKUP(Tableau2[[#This Row],[CODE]],[1]ART!A:A,[1]ART!C:C)</f>
        <v>25</v>
      </c>
      <c r="J172" s="6">
        <f>SUM(Tableau2[[#This Row],[TOTAL]]*Tableau2[[#This Row],[POIDS]])</f>
        <v>50</v>
      </c>
    </row>
    <row r="173" spans="1:10" x14ac:dyDescent="0.25">
      <c r="A173" s="5">
        <v>45239</v>
      </c>
      <c r="B173" t="s">
        <v>13</v>
      </c>
      <c r="C173" t="str">
        <f>IFERROR(_xlfn.XLOOKUP(Tableau2[[#This Row],[CODE]],[1]!Tableau1[CODE],[1]!Tableau1[DESIGNATION]),"")</f>
        <v>FARINE TRADITION PRESTIGE T65</v>
      </c>
      <c r="E173" s="6">
        <v>40</v>
      </c>
      <c r="H173" s="6">
        <f>SUM(Tableau2[[#This Row],[SORTIE]:[DETRUIT]])</f>
        <v>40</v>
      </c>
      <c r="I173" s="6">
        <f>_xlfn.XLOOKUP(Tableau2[[#This Row],[CODE]],[1]ART!A:A,[1]ART!C:C)</f>
        <v>25</v>
      </c>
      <c r="J173" s="6">
        <f>SUM(Tableau2[[#This Row],[TOTAL]]*Tableau2[[#This Row],[POIDS]])</f>
        <v>1000</v>
      </c>
    </row>
    <row r="174" spans="1:10" x14ac:dyDescent="0.25">
      <c r="A174" s="5">
        <v>45239</v>
      </c>
      <c r="B174" t="s">
        <v>59</v>
      </c>
      <c r="C174" t="str">
        <f>IFERROR(_xlfn.XLOOKUP(Tableau2[[#This Row],[CODE]],[1]!Tableau1[CODE],[1]!Tableau1[DESIGNATION]),"")</f>
        <v>FESTI CAMPAGNE*</v>
      </c>
      <c r="E174" s="6">
        <v>3</v>
      </c>
      <c r="H174" s="6">
        <f>SUM(Tableau2[[#This Row],[SORTIE]:[DETRUIT]])</f>
        <v>3</v>
      </c>
      <c r="I174" s="6">
        <f>_xlfn.XLOOKUP(Tableau2[[#This Row],[CODE]],[1]ART!A:A,[1]ART!C:C)</f>
        <v>25</v>
      </c>
      <c r="J174" s="6">
        <f>SUM(Tableau2[[#This Row],[TOTAL]]*Tableau2[[#This Row],[POIDS]])</f>
        <v>75</v>
      </c>
    </row>
    <row r="175" spans="1:10" x14ac:dyDescent="0.25">
      <c r="A175" s="5">
        <v>45239</v>
      </c>
      <c r="B175" t="s">
        <v>14</v>
      </c>
      <c r="C175" t="str">
        <f>IFERROR(_xlfn.XLOOKUP(Tableau2[[#This Row],[CODE]],[1]!Tableau1[CODE],[1]!Tableau1[DESIGNATION]),"")</f>
        <v>FESTI CEREALES*</v>
      </c>
      <c r="E175" s="6">
        <v>3</v>
      </c>
      <c r="H175" s="6">
        <f>SUM(Tableau2[[#This Row],[SORTIE]:[DETRUIT]])</f>
        <v>3</v>
      </c>
      <c r="I175" s="6">
        <f>_xlfn.XLOOKUP(Tableau2[[#This Row],[CODE]],[1]ART!A:A,[1]ART!C:C)</f>
        <v>25</v>
      </c>
      <c r="J175" s="6">
        <f>SUM(Tableau2[[#This Row],[TOTAL]]*Tableau2[[#This Row],[POIDS]])</f>
        <v>75</v>
      </c>
    </row>
    <row r="176" spans="1:10" x14ac:dyDescent="0.25">
      <c r="A176" s="5">
        <v>45239</v>
      </c>
      <c r="B176" t="s">
        <v>15</v>
      </c>
      <c r="C176" t="str">
        <f>IFERROR(_xlfn.XLOOKUP(Tableau2[[#This Row],[CODE]],[1]!Tableau1[CODE],[1]!Tableau1[DESIGNATION]),"")</f>
        <v>FESTI COMPLET*</v>
      </c>
      <c r="E176" s="6">
        <v>6</v>
      </c>
      <c r="H176" s="6">
        <f>SUM(Tableau2[[#This Row],[SORTIE]:[DETRUIT]])</f>
        <v>6</v>
      </c>
      <c r="I176" s="6">
        <f>_xlfn.XLOOKUP(Tableau2[[#This Row],[CODE]],[1]ART!A:A,[1]ART!C:C)</f>
        <v>0</v>
      </c>
      <c r="J176" s="6">
        <f>SUM(Tableau2[[#This Row],[TOTAL]]*Tableau2[[#This Row],[POIDS]])</f>
        <v>0</v>
      </c>
    </row>
    <row r="177" spans="1:10" x14ac:dyDescent="0.25">
      <c r="A177" s="5">
        <v>45239</v>
      </c>
      <c r="B177" t="s">
        <v>41</v>
      </c>
      <c r="C177" t="str">
        <f>IFERROR(_xlfn.XLOOKUP(Tableau2[[#This Row],[CODE]],[1]!Tableau1[CODE],[1]!Tableau1[DESIGNATION]),"")</f>
        <v>FESTI MAIS*</v>
      </c>
      <c r="E177" s="6">
        <v>4</v>
      </c>
      <c r="H177" s="6">
        <f>SUM(Tableau2[[#This Row],[SORTIE]:[DETRUIT]])</f>
        <v>4</v>
      </c>
      <c r="I177" s="6">
        <f>_xlfn.XLOOKUP(Tableau2[[#This Row],[CODE]],[1]ART!A:A,[1]ART!C:C)</f>
        <v>25</v>
      </c>
      <c r="J177" s="6">
        <f>SUM(Tableau2[[#This Row],[TOTAL]]*Tableau2[[#This Row],[POIDS]])</f>
        <v>100</v>
      </c>
    </row>
    <row r="178" spans="1:10" x14ac:dyDescent="0.25">
      <c r="A178" s="5">
        <v>45239</v>
      </c>
      <c r="B178" t="s">
        <v>42</v>
      </c>
      <c r="C178" t="str">
        <f>IFERROR(_xlfn.XLOOKUP(Tableau2[[#This Row],[CODE]],[1]!Tableau1[CODE],[1]!Tableau1[DESIGNATION]),"")</f>
        <v>FESTI SEIGLE 25 KG*</v>
      </c>
      <c r="E178" s="6">
        <v>3</v>
      </c>
      <c r="H178" s="6">
        <f>SUM(Tableau2[[#This Row],[SORTIE]:[DETRUIT]])</f>
        <v>3</v>
      </c>
      <c r="I178" s="6">
        <f>_xlfn.XLOOKUP(Tableau2[[#This Row],[CODE]],[1]ART!A:A,[1]ART!C:C)</f>
        <v>25</v>
      </c>
      <c r="J178" s="6">
        <f>SUM(Tableau2[[#This Row],[TOTAL]]*Tableau2[[#This Row],[POIDS]])</f>
        <v>75</v>
      </c>
    </row>
    <row r="179" spans="1:10" x14ac:dyDescent="0.25">
      <c r="A179" s="5">
        <v>45239</v>
      </c>
      <c r="B179" t="s">
        <v>49</v>
      </c>
      <c r="C179" t="str">
        <f>IFERROR(_xlfn.XLOOKUP(Tableau2[[#This Row],[CODE]],[1]!Tableau1[CODE],[1]!Tableau1[DESIGNATION]),"")</f>
        <v>MELANGE 6 GRAINES</v>
      </c>
      <c r="E179" s="6">
        <v>1</v>
      </c>
      <c r="H179" s="6">
        <f>SUM(Tableau2[[#This Row],[SORTIE]:[DETRUIT]])</f>
        <v>1</v>
      </c>
      <c r="I179" s="6">
        <f>_xlfn.XLOOKUP(Tableau2[[#This Row],[CODE]],[1]ART!A:A,[1]ART!C:C)</f>
        <v>25</v>
      </c>
      <c r="J179" s="6">
        <f>SUM(Tableau2[[#This Row],[TOTAL]]*Tableau2[[#This Row],[POIDS]])</f>
        <v>25</v>
      </c>
    </row>
    <row r="180" spans="1:10" x14ac:dyDescent="0.25">
      <c r="A180" s="5">
        <v>45239</v>
      </c>
      <c r="B180" t="s">
        <v>16</v>
      </c>
      <c r="C180" t="str">
        <f>IFERROR(_xlfn.XLOOKUP(Tableau2[[#This Row],[CODE]],[1]!Tableau1[CODE],[1]!Tableau1[DESIGNATION]),"")</f>
        <v>SACHET BAGUETTE NEUTRE ARTISANAL ART1</v>
      </c>
      <c r="E180" s="6">
        <v>15</v>
      </c>
      <c r="H180" s="6">
        <f>SUM(Tableau2[[#This Row],[SORTIE]:[DETRUIT]])</f>
        <v>15</v>
      </c>
      <c r="I180" s="6">
        <f>_xlfn.XLOOKUP(Tableau2[[#This Row],[CODE]],[1]ART!A:A,[1]ART!C:C)</f>
        <v>0</v>
      </c>
      <c r="J180" s="6">
        <f>SUM(Tableau2[[#This Row],[TOTAL]]*Tableau2[[#This Row],[POIDS]])</f>
        <v>0</v>
      </c>
    </row>
    <row r="181" spans="1:10" x14ac:dyDescent="0.25">
      <c r="A181" s="5">
        <v>45239</v>
      </c>
      <c r="B181" t="s">
        <v>21</v>
      </c>
      <c r="C181" t="str">
        <f>IFERROR(_xlfn.XLOOKUP(Tableau2[[#This Row],[CODE]],[1]!Tableau1[CODE],[1]!Tableau1[DESIGNATION]),"")</f>
        <v>SOLUTION FROID CRMF</v>
      </c>
      <c r="E181" s="6">
        <v>5</v>
      </c>
      <c r="H181" s="6">
        <f>SUM(Tableau2[[#This Row],[SORTIE]:[DETRUIT]])</f>
        <v>5</v>
      </c>
      <c r="I181" s="6">
        <f>_xlfn.XLOOKUP(Tableau2[[#This Row],[CODE]],[1]ART!A:A,[1]ART!C:C)</f>
        <v>20</v>
      </c>
      <c r="J181" s="6">
        <f>SUM(Tableau2[[#This Row],[TOTAL]]*Tableau2[[#This Row],[POIDS]])</f>
        <v>100</v>
      </c>
    </row>
    <row r="182" spans="1:10" x14ac:dyDescent="0.25">
      <c r="A182" s="5">
        <v>45239</v>
      </c>
      <c r="B182" t="s">
        <v>17</v>
      </c>
      <c r="C182" t="str">
        <f>IFERROR(_xlfn.XLOOKUP(Tableau2[[#This Row],[CODE]],[1]!Tableau1[CODE],[1]!Tableau1[DESIGNATION]),"")</f>
        <v>SACHET FLUTE NEUTRE ARTISANAL ART2</v>
      </c>
      <c r="E182" s="6">
        <v>17</v>
      </c>
      <c r="H182" s="6">
        <f>SUM(Tableau2[[#This Row],[SORTIE]:[DETRUIT]])</f>
        <v>17</v>
      </c>
      <c r="I182" s="6">
        <f>_xlfn.XLOOKUP(Tableau2[[#This Row],[CODE]],[1]ART!A:A,[1]ART!C:C)</f>
        <v>0</v>
      </c>
      <c r="J182" s="6">
        <f>SUM(Tableau2[[#This Row],[TOTAL]]*Tableau2[[#This Row],[POIDS]])</f>
        <v>0</v>
      </c>
    </row>
    <row r="183" spans="1:10" x14ac:dyDescent="0.25">
      <c r="A183" s="5">
        <v>45239</v>
      </c>
      <c r="B183" t="s">
        <v>25</v>
      </c>
      <c r="C183" t="str">
        <f>IFERROR(_xlfn.XLOOKUP(Tableau2[[#This Row],[CODE]],[1]!Tableau1[CODE],[1]!Tableau1[DESIGNATION]),"")</f>
        <v>SACHET VIENNOISERIE NEUTRE GRAND FORMAT N5N</v>
      </c>
      <c r="E183" s="6">
        <v>1</v>
      </c>
      <c r="H183" s="6">
        <f>SUM(Tableau2[[#This Row],[SORTIE]:[DETRUIT]])</f>
        <v>1</v>
      </c>
      <c r="I183" s="6">
        <f>_xlfn.XLOOKUP(Tableau2[[#This Row],[CODE]],[1]ART!A:A,[1]ART!C:C)</f>
        <v>0</v>
      </c>
      <c r="J183" s="6">
        <f>SUM(Tableau2[[#This Row],[TOTAL]]*Tableau2[[#This Row],[POIDS]])</f>
        <v>0</v>
      </c>
    </row>
    <row r="184" spans="1:10" x14ac:dyDescent="0.25">
      <c r="A184" s="5">
        <v>45239</v>
      </c>
      <c r="B184" t="s">
        <v>38</v>
      </c>
      <c r="C184" t="str">
        <f>IFERROR(_xlfn.XLOOKUP(Tableau2[[#This Row],[CODE]],[1]!Tableau1[CODE],[1]!Tableau1[DESIGNATION]),"")</f>
        <v>MOUSSELINE "LE PAIN" 33X40</v>
      </c>
      <c r="E184" s="6">
        <v>3</v>
      </c>
      <c r="H184" s="6">
        <f>SUM(Tableau2[[#This Row],[SORTIE]:[DETRUIT]])</f>
        <v>3</v>
      </c>
      <c r="I184" s="6">
        <f>_xlfn.XLOOKUP(Tableau2[[#This Row],[CODE]],[1]ART!A:A,[1]ART!C:C)</f>
        <v>0</v>
      </c>
      <c r="J184" s="6">
        <f>SUM(Tableau2[[#This Row],[TOTAL]]*Tableau2[[#This Row],[POIDS]])</f>
        <v>0</v>
      </c>
    </row>
    <row r="185" spans="1:10" x14ac:dyDescent="0.25">
      <c r="A185" s="5">
        <v>45239</v>
      </c>
      <c r="B185" t="s">
        <v>22</v>
      </c>
      <c r="C185" t="str">
        <f>IFERROR(_xlfn.XLOOKUP(Tableau2[[#This Row],[CODE]],[1]!Tableau1[CODE],[1]!Tableau1[DESIGNATION]),"")</f>
        <v>FARINE FOURNEE D'ANTAN</v>
      </c>
      <c r="E185" s="6">
        <v>2</v>
      </c>
      <c r="H185" s="6">
        <f>SUM(Tableau2[[#This Row],[SORTIE]:[DETRUIT]])</f>
        <v>2</v>
      </c>
      <c r="I185" s="6">
        <f>_xlfn.XLOOKUP(Tableau2[[#This Row],[CODE]],[1]ART!A:A,[1]ART!C:C)</f>
        <v>25</v>
      </c>
      <c r="J185" s="6">
        <f>SUM(Tableau2[[#This Row],[TOTAL]]*Tableau2[[#This Row],[POIDS]])</f>
        <v>50</v>
      </c>
    </row>
    <row r="186" spans="1:10" x14ac:dyDescent="0.25">
      <c r="A186" s="5">
        <v>45239</v>
      </c>
      <c r="B186" t="s">
        <v>24</v>
      </c>
      <c r="C186" t="str">
        <f>IFERROR(_xlfn.XLOOKUP(Tableau2[[#This Row],[CODE]],[1]!Tableau1[CODE],[1]!Tableau1[DESIGNATION]),"")</f>
        <v>SACHET BAGUETTE FOURNEE</v>
      </c>
      <c r="E186" s="6">
        <v>1</v>
      </c>
      <c r="H186" s="6">
        <f>SUM(Tableau2[[#This Row],[SORTIE]:[DETRUIT]])</f>
        <v>1</v>
      </c>
      <c r="I186" s="6">
        <f>_xlfn.XLOOKUP(Tableau2[[#This Row],[CODE]],[1]ART!A:A,[1]ART!C:C)</f>
        <v>0</v>
      </c>
      <c r="J186" s="6">
        <f>SUM(Tableau2[[#This Row],[TOTAL]]*Tableau2[[#This Row],[POIDS]])</f>
        <v>0</v>
      </c>
    </row>
    <row r="187" spans="1:10" x14ac:dyDescent="0.25">
      <c r="A187" s="5">
        <v>45239</v>
      </c>
      <c r="B187" t="s">
        <v>61</v>
      </c>
      <c r="C187" t="str">
        <f>IFERROR(_xlfn.XLOOKUP(Tableau2[[#This Row],[CODE]],[1]!Tableau1[CODE],[1]!Tableau1[DESIGNATION]),"")</f>
        <v>FARINE DE RIZ</v>
      </c>
      <c r="E187" s="6">
        <v>1</v>
      </c>
      <c r="H187" s="6">
        <f>SUM(Tableau2[[#This Row],[SORTIE]:[DETRUIT]])</f>
        <v>1</v>
      </c>
      <c r="I187" s="6">
        <f>_xlfn.XLOOKUP(Tableau2[[#This Row],[CODE]],[1]ART!A:A,[1]ART!C:C)</f>
        <v>25</v>
      </c>
      <c r="J187" s="6">
        <f>SUM(Tableau2[[#This Row],[TOTAL]]*Tableau2[[#This Row],[POIDS]])</f>
        <v>25</v>
      </c>
    </row>
    <row r="188" spans="1:10" x14ac:dyDescent="0.25">
      <c r="A188" s="5">
        <v>45239</v>
      </c>
      <c r="B188" t="s">
        <v>62</v>
      </c>
      <c r="C188" t="str">
        <f>IFERROR(_xlfn.XLOOKUP(Tableau2[[#This Row],[CODE]],[1]!Tableau1[CODE],[1]!Tableau1[DESIGNATION]),"")</f>
        <v>FESTI CEREBRUN*</v>
      </c>
      <c r="E188" s="6">
        <v>1</v>
      </c>
      <c r="H188" s="6">
        <f>SUM(Tableau2[[#This Row],[SORTIE]:[DETRUIT]])</f>
        <v>1</v>
      </c>
      <c r="I188" s="6">
        <f>_xlfn.XLOOKUP(Tableau2[[#This Row],[CODE]],[1]ART!A:A,[1]ART!C:C)</f>
        <v>25</v>
      </c>
      <c r="J188" s="6">
        <f>SUM(Tableau2[[#This Row],[TOTAL]]*Tableau2[[#This Row],[POIDS]])</f>
        <v>25</v>
      </c>
    </row>
    <row r="189" spans="1:10" x14ac:dyDescent="0.25">
      <c r="A189" s="5">
        <v>45239</v>
      </c>
      <c r="B189" t="s">
        <v>63</v>
      </c>
      <c r="C189" t="str">
        <f>IFERROR(_xlfn.XLOOKUP(Tableau2[[#This Row],[CODE]],[1]!Tableau1[CODE],[1]!Tableau1[DESIGNATION]),"")</f>
        <v>PAIN AU MAÏS ET CURCUMA BIO</v>
      </c>
      <c r="E189" s="6">
        <v>2</v>
      </c>
      <c r="H189" s="6">
        <f>SUM(Tableau2[[#This Row],[SORTIE]:[DETRUIT]])</f>
        <v>2</v>
      </c>
      <c r="I189" s="6">
        <f>_xlfn.XLOOKUP(Tableau2[[#This Row],[CODE]],[1]ART!A:A,[1]ART!C:C)</f>
        <v>25</v>
      </c>
      <c r="J189" s="6">
        <f>SUM(Tableau2[[#This Row],[TOTAL]]*Tableau2[[#This Row],[POIDS]])</f>
        <v>50</v>
      </c>
    </row>
    <row r="190" spans="1:10" x14ac:dyDescent="0.25">
      <c r="A190" s="5">
        <v>45240</v>
      </c>
      <c r="B190" t="s">
        <v>11</v>
      </c>
      <c r="C190" t="str">
        <f>IFERROR(_xlfn.XLOOKUP(Tableau2[[#This Row],[CODE]],[1]!Tableau1[CODE],[1]!Tableau1[DESIGNATION]),"")</f>
        <v>FARINE PUR FROMENT ROUGE</v>
      </c>
      <c r="D190" s="6">
        <v>440</v>
      </c>
      <c r="H190" s="6">
        <f>SUM(Tableau2[[#This Row],[SORTIE]:[DETRUIT]])</f>
        <v>0</v>
      </c>
      <c r="I190" s="6">
        <f>_xlfn.XLOOKUP(Tableau2[[#This Row],[CODE]],[1]ART!A:A,[1]ART!C:C)</f>
        <v>25</v>
      </c>
      <c r="J190" s="6">
        <f>SUM(Tableau2[[#This Row],[TOTAL]]*Tableau2[[#This Row],[POIDS]])</f>
        <v>0</v>
      </c>
    </row>
    <row r="191" spans="1:10" x14ac:dyDescent="0.25">
      <c r="A191" s="5">
        <v>45240</v>
      </c>
      <c r="B191" t="s">
        <v>20</v>
      </c>
      <c r="C191" t="str">
        <f>IFERROR(_xlfn.XLOOKUP(Tableau2[[#This Row],[CODE]],[1]!Tableau1[CODE],[1]!Tableau1[DESIGNATION]),"")</f>
        <v>FARINE SUPERIEURE T55</v>
      </c>
      <c r="D191" s="6">
        <v>480</v>
      </c>
      <c r="H191" s="6">
        <f>SUM(Tableau2[[#This Row],[SORTIE]:[DETRUIT]])</f>
        <v>0</v>
      </c>
      <c r="I191" s="6">
        <f>_xlfn.XLOOKUP(Tableau2[[#This Row],[CODE]],[1]ART!A:A,[1]ART!C:C)</f>
        <v>25</v>
      </c>
      <c r="J191" s="6">
        <f>SUM(Tableau2[[#This Row],[TOTAL]]*Tableau2[[#This Row],[POIDS]])</f>
        <v>0</v>
      </c>
    </row>
    <row r="192" spans="1:10" x14ac:dyDescent="0.25">
      <c r="A192" s="5">
        <v>45240</v>
      </c>
      <c r="B192" t="s">
        <v>23</v>
      </c>
      <c r="C192" t="str">
        <f>IFERROR(_xlfn.XLOOKUP(Tableau2[[#This Row],[CODE]],[1]!Tableau1[CODE],[1]!Tableau1[DESIGNATION]),"")</f>
        <v>FARINE IMPERIALE</v>
      </c>
      <c r="D192" s="6">
        <v>160</v>
      </c>
      <c r="H192" s="6">
        <f>SUM(Tableau2[[#This Row],[SORTIE]:[DETRUIT]])</f>
        <v>0</v>
      </c>
      <c r="I192" s="6">
        <f>_xlfn.XLOOKUP(Tableau2[[#This Row],[CODE]],[1]ART!A:A,[1]ART!C:C)</f>
        <v>25</v>
      </c>
      <c r="J192" s="6">
        <f>SUM(Tableau2[[#This Row],[TOTAL]]*Tableau2[[#This Row],[POIDS]])</f>
        <v>0</v>
      </c>
    </row>
    <row r="193" spans="1:10" x14ac:dyDescent="0.25">
      <c r="A193" s="5">
        <v>45240</v>
      </c>
      <c r="B193" t="s">
        <v>64</v>
      </c>
      <c r="C193" t="str">
        <f>IFERROR(_xlfn.XLOOKUP(Tableau2[[#This Row],[CODE]],[1]!Tableau1[CODE],[1]!Tableau1[DESIGNATION]),"")</f>
        <v>FARINE DE MEULE BISE BIO</v>
      </c>
      <c r="D193" s="6">
        <v>1</v>
      </c>
      <c r="H193" s="6">
        <f>SUM(Tableau2[[#This Row],[SORTIE]:[DETRUIT]])</f>
        <v>0</v>
      </c>
      <c r="I193" s="6">
        <f>_xlfn.XLOOKUP(Tableau2[[#This Row],[CODE]],[1]ART!A:A,[1]ART!C:C)</f>
        <v>25</v>
      </c>
      <c r="J193" s="6">
        <f>SUM(Tableau2[[#This Row],[TOTAL]]*Tableau2[[#This Row],[POIDS]])</f>
        <v>0</v>
      </c>
    </row>
    <row r="194" spans="1:10" x14ac:dyDescent="0.25">
      <c r="A194" s="5">
        <v>45240</v>
      </c>
      <c r="B194" t="s">
        <v>49</v>
      </c>
      <c r="C194" t="str">
        <f>IFERROR(_xlfn.XLOOKUP(Tableau2[[#This Row],[CODE]],[1]!Tableau1[CODE],[1]!Tableau1[DESIGNATION]),"")</f>
        <v>MELANGE 6 GRAINES</v>
      </c>
      <c r="D194" s="6">
        <v>2</v>
      </c>
      <c r="H194" s="6">
        <f>SUM(Tableau2[[#This Row],[SORTIE]:[DETRUIT]])</f>
        <v>0</v>
      </c>
      <c r="I194" s="6">
        <f>_xlfn.XLOOKUP(Tableau2[[#This Row],[CODE]],[1]ART!A:A,[1]ART!C:C)</f>
        <v>25</v>
      </c>
      <c r="J194" s="6">
        <f>SUM(Tableau2[[#This Row],[TOTAL]]*Tableau2[[#This Row],[POIDS]])</f>
        <v>0</v>
      </c>
    </row>
    <row r="195" spans="1:10" x14ac:dyDescent="0.25">
      <c r="A195" s="5">
        <v>45240</v>
      </c>
      <c r="B195" t="s">
        <v>65</v>
      </c>
      <c r="C195" t="str">
        <f>IFERROR(_xlfn.XLOOKUP(Tableau2[[#This Row],[CODE]],[1]!Tableau1[CODE],[1]!Tableau1[DESIGNATION]),"")</f>
        <v>FARINE GRAND EPEAUTRE BISE BIO</v>
      </c>
      <c r="D195" s="6">
        <v>1</v>
      </c>
      <c r="H195" s="6">
        <f>SUM(Tableau2[[#This Row],[SORTIE]:[DETRUIT]])</f>
        <v>0</v>
      </c>
      <c r="I195" s="6">
        <f>_xlfn.XLOOKUP(Tableau2[[#This Row],[CODE]],[1]ART!A:A,[1]ART!C:C)</f>
        <v>25</v>
      </c>
      <c r="J195" s="6">
        <f>SUM(Tableau2[[#This Row],[TOTAL]]*Tableau2[[#This Row],[POIDS]])</f>
        <v>0</v>
      </c>
    </row>
    <row r="196" spans="1:10" x14ac:dyDescent="0.25">
      <c r="A196" s="5">
        <v>45240</v>
      </c>
      <c r="B196" t="s">
        <v>11</v>
      </c>
      <c r="C196" t="str">
        <f>IFERROR(_xlfn.XLOOKUP(Tableau2[[#This Row],[CODE]],[1]!Tableau1[CODE],[1]!Tableau1[DESIGNATION]),"")</f>
        <v>FARINE PUR FROMENT ROUGE</v>
      </c>
      <c r="E196" s="6">
        <v>387</v>
      </c>
      <c r="H196" s="6">
        <f>SUM(Tableau2[[#This Row],[SORTIE]:[DETRUIT]])</f>
        <v>387</v>
      </c>
      <c r="I196" s="6">
        <f>_xlfn.XLOOKUP(Tableau2[[#This Row],[CODE]],[1]ART!A:A,[1]ART!C:C)</f>
        <v>25</v>
      </c>
      <c r="J196" s="6">
        <f>SUM(Tableau2[[#This Row],[TOTAL]]*Tableau2[[#This Row],[POIDS]])</f>
        <v>9675</v>
      </c>
    </row>
    <row r="197" spans="1:10" x14ac:dyDescent="0.25">
      <c r="A197" s="5">
        <v>45240</v>
      </c>
      <c r="B197" t="s">
        <v>20</v>
      </c>
      <c r="C197" t="str">
        <f>IFERROR(_xlfn.XLOOKUP(Tableau2[[#This Row],[CODE]],[1]!Tableau1[CODE],[1]!Tableau1[DESIGNATION]),"")</f>
        <v>FARINE SUPERIEURE T55</v>
      </c>
      <c r="E197" s="6">
        <v>149</v>
      </c>
      <c r="H197" s="6">
        <f>SUM(Tableau2[[#This Row],[SORTIE]:[DETRUIT]])</f>
        <v>149</v>
      </c>
      <c r="I197" s="6">
        <f>_xlfn.XLOOKUP(Tableau2[[#This Row],[CODE]],[1]ART!A:A,[1]ART!C:C)</f>
        <v>25</v>
      </c>
      <c r="J197" s="6">
        <f>SUM(Tableau2[[#This Row],[TOTAL]]*Tableau2[[#This Row],[POIDS]])</f>
        <v>3725</v>
      </c>
    </row>
    <row r="198" spans="1:10" x14ac:dyDescent="0.25">
      <c r="A198" s="5">
        <v>45240</v>
      </c>
      <c r="B198" t="s">
        <v>28</v>
      </c>
      <c r="C198" t="str">
        <f>IFERROR(_xlfn.XLOOKUP(Tableau2[[#This Row],[CODE]],[1]!Tableau1[CODE],[1]!Tableau1[DESIGNATION]),"")</f>
        <v>SEL FIN DE MER</v>
      </c>
      <c r="E198" s="6">
        <v>13</v>
      </c>
      <c r="H198" s="6">
        <f>SUM(Tableau2[[#This Row],[SORTIE]:[DETRUIT]])</f>
        <v>13</v>
      </c>
      <c r="I198" s="6">
        <f>_xlfn.XLOOKUP(Tableau2[[#This Row],[CODE]],[1]ART!A:A,[1]ART!C:C)</f>
        <v>25</v>
      </c>
      <c r="J198" s="6">
        <f>SUM(Tableau2[[#This Row],[TOTAL]]*Tableau2[[#This Row],[POIDS]])</f>
        <v>325</v>
      </c>
    </row>
    <row r="199" spans="1:10" x14ac:dyDescent="0.25">
      <c r="A199" s="5">
        <v>45240</v>
      </c>
      <c r="B199" t="s">
        <v>18</v>
      </c>
      <c r="C199" t="str">
        <f>IFERROR(_xlfn.XLOOKUP(Tableau2[[#This Row],[CODE]],[1]!Tableau1[CODE],[1]!Tableau1[DESIGNATION]),"")</f>
        <v>SACS VIDES REGROUPEMENT</v>
      </c>
      <c r="E199" s="6">
        <v>1500</v>
      </c>
      <c r="H199" s="6">
        <f>SUM(Tableau2[[#This Row],[SORTIE]:[DETRUIT]])</f>
        <v>1500</v>
      </c>
      <c r="I199" s="6">
        <f>_xlfn.XLOOKUP(Tableau2[[#This Row],[CODE]],[1]ART!A:A,[1]ART!C:C)</f>
        <v>0</v>
      </c>
      <c r="J199" s="6">
        <f>SUM(Tableau2[[#This Row],[TOTAL]]*Tableau2[[#This Row],[POIDS]])</f>
        <v>0</v>
      </c>
    </row>
    <row r="200" spans="1:10" x14ac:dyDescent="0.25">
      <c r="A200" s="5">
        <v>45240</v>
      </c>
      <c r="B200" t="s">
        <v>42</v>
      </c>
      <c r="C200" t="str">
        <f>IFERROR(_xlfn.XLOOKUP(Tableau2[[#This Row],[CODE]],[1]!Tableau1[CODE],[1]!Tableau1[DESIGNATION]),"")</f>
        <v>FESTI SEIGLE 25 KG*</v>
      </c>
      <c r="E200" s="6">
        <v>2</v>
      </c>
      <c r="H200" s="6">
        <f>SUM(Tableau2[[#This Row],[SORTIE]:[DETRUIT]])</f>
        <v>2</v>
      </c>
      <c r="I200" s="6">
        <f>_xlfn.XLOOKUP(Tableau2[[#This Row],[CODE]],[1]ART!A:A,[1]ART!C:C)</f>
        <v>25</v>
      </c>
      <c r="J200" s="6">
        <f>SUM(Tableau2[[#This Row],[TOTAL]]*Tableau2[[#This Row],[POIDS]])</f>
        <v>50</v>
      </c>
    </row>
    <row r="201" spans="1:10" x14ac:dyDescent="0.25">
      <c r="A201" s="5">
        <v>45240</v>
      </c>
      <c r="B201" t="s">
        <v>21</v>
      </c>
      <c r="C201" t="str">
        <f>IFERROR(_xlfn.XLOOKUP(Tableau2[[#This Row],[CODE]],[1]!Tableau1[CODE],[1]!Tableau1[DESIGNATION]),"")</f>
        <v>SOLUTION FROID CRMF</v>
      </c>
      <c r="E201" s="6">
        <v>4</v>
      </c>
      <c r="H201" s="6">
        <f>SUM(Tableau2[[#This Row],[SORTIE]:[DETRUIT]])</f>
        <v>4</v>
      </c>
      <c r="I201" s="6">
        <f>_xlfn.XLOOKUP(Tableau2[[#This Row],[CODE]],[1]ART!A:A,[1]ART!C:C)</f>
        <v>20</v>
      </c>
      <c r="J201" s="6">
        <f>SUM(Tableau2[[#This Row],[TOTAL]]*Tableau2[[#This Row],[POIDS]])</f>
        <v>80</v>
      </c>
    </row>
    <row r="202" spans="1:10" x14ac:dyDescent="0.25">
      <c r="A202" s="5">
        <v>45240</v>
      </c>
      <c r="B202" t="s">
        <v>51</v>
      </c>
      <c r="C202" t="str">
        <f>IFERROR(_xlfn.XLOOKUP(Tableau2[[#This Row],[CODE]],[1]!Tableau1[CODE],[1]!Tableau1[DESIGNATION]),"")</f>
        <v>FAR BLE BIOMEULE T150 25 KG</v>
      </c>
      <c r="E202" s="6">
        <v>1</v>
      </c>
      <c r="H202" s="6">
        <f>SUM(Tableau2[[#This Row],[SORTIE]:[DETRUIT]])</f>
        <v>1</v>
      </c>
      <c r="I202" s="6">
        <f>_xlfn.XLOOKUP(Tableau2[[#This Row],[CODE]],[1]ART!A:A,[1]ART!C:C)</f>
        <v>25</v>
      </c>
      <c r="J202" s="6">
        <f>SUM(Tableau2[[#This Row],[TOTAL]]*Tableau2[[#This Row],[POIDS]])</f>
        <v>25</v>
      </c>
    </row>
    <row r="203" spans="1:10" x14ac:dyDescent="0.25">
      <c r="A203" s="5">
        <v>45240</v>
      </c>
      <c r="B203" t="s">
        <v>55</v>
      </c>
      <c r="C203" t="str">
        <f>IFERROR(_xlfn.XLOOKUP(Tableau2[[#This Row],[CODE]],[1]!Tableau1[CODE],[1]!Tableau1[DESIGNATION]),"")</f>
        <v>FARINE DE SEIGLE T170</v>
      </c>
      <c r="E203" s="6">
        <v>1</v>
      </c>
      <c r="H203" s="6">
        <f>SUM(Tableau2[[#This Row],[SORTIE]:[DETRUIT]])</f>
        <v>1</v>
      </c>
      <c r="I203" s="6">
        <f>_xlfn.XLOOKUP(Tableau2[[#This Row],[CODE]],[1]ART!A:A,[1]ART!C:C)</f>
        <v>25</v>
      </c>
      <c r="J203" s="6">
        <f>SUM(Tableau2[[#This Row],[TOTAL]]*Tableau2[[#This Row],[POIDS]])</f>
        <v>25</v>
      </c>
    </row>
    <row r="204" spans="1:10" x14ac:dyDescent="0.25">
      <c r="A204" s="5">
        <v>45240</v>
      </c>
      <c r="B204" t="s">
        <v>40</v>
      </c>
      <c r="C204" t="str">
        <f>IFERROR(_xlfn.XLOOKUP(Tableau2[[#This Row],[CODE]],[1]!Tableau1[CODE],[1]!Tableau1[DESIGNATION]),"")</f>
        <v>FARINE GRUAU</v>
      </c>
      <c r="E204" s="6">
        <v>3</v>
      </c>
      <c r="H204" s="6">
        <f>SUM(Tableau2[[#This Row],[SORTIE]:[DETRUIT]])</f>
        <v>3</v>
      </c>
      <c r="I204" s="6">
        <f>_xlfn.XLOOKUP(Tableau2[[#This Row],[CODE]],[1]ART!A:A,[1]ART!C:C)</f>
        <v>25</v>
      </c>
      <c r="J204" s="6">
        <f>SUM(Tableau2[[#This Row],[TOTAL]]*Tableau2[[#This Row],[POIDS]])</f>
        <v>75</v>
      </c>
    </row>
    <row r="205" spans="1:10" x14ac:dyDescent="0.25">
      <c r="A205" s="5">
        <v>45240</v>
      </c>
      <c r="B205" t="s">
        <v>23</v>
      </c>
      <c r="C205" t="str">
        <f>IFERROR(_xlfn.XLOOKUP(Tableau2[[#This Row],[CODE]],[1]!Tableau1[CODE],[1]!Tableau1[DESIGNATION]),"")</f>
        <v>FARINE IMPERIALE</v>
      </c>
      <c r="E205" s="6">
        <v>36</v>
      </c>
      <c r="H205" s="6">
        <f>SUM(Tableau2[[#This Row],[SORTIE]:[DETRUIT]])</f>
        <v>36</v>
      </c>
      <c r="I205" s="6">
        <f>_xlfn.XLOOKUP(Tableau2[[#This Row],[CODE]],[1]ART!A:A,[1]ART!C:C)</f>
        <v>25</v>
      </c>
      <c r="J205" s="6">
        <f>SUM(Tableau2[[#This Row],[TOTAL]]*Tableau2[[#This Row],[POIDS]])</f>
        <v>900</v>
      </c>
    </row>
    <row r="206" spans="1:10" x14ac:dyDescent="0.25">
      <c r="A206" s="5">
        <v>45240</v>
      </c>
      <c r="B206" t="s">
        <v>14</v>
      </c>
      <c r="C206" t="str">
        <f>IFERROR(_xlfn.XLOOKUP(Tableau2[[#This Row],[CODE]],[1]!Tableau1[CODE],[1]!Tableau1[DESIGNATION]),"")</f>
        <v>FESTI CEREALES*</v>
      </c>
      <c r="E206" s="6">
        <v>3</v>
      </c>
      <c r="H206" s="6">
        <f>SUM(Tableau2[[#This Row],[SORTIE]:[DETRUIT]])</f>
        <v>3</v>
      </c>
      <c r="I206" s="6">
        <f>_xlfn.XLOOKUP(Tableau2[[#This Row],[CODE]],[1]ART!A:A,[1]ART!C:C)</f>
        <v>25</v>
      </c>
      <c r="J206" s="6">
        <f>SUM(Tableau2[[#This Row],[TOTAL]]*Tableau2[[#This Row],[POIDS]])</f>
        <v>75</v>
      </c>
    </row>
    <row r="207" spans="1:10" x14ac:dyDescent="0.25">
      <c r="A207" s="5">
        <v>45240</v>
      </c>
      <c r="B207" t="s">
        <v>15</v>
      </c>
      <c r="C207" t="str">
        <f>IFERROR(_xlfn.XLOOKUP(Tableau2[[#This Row],[CODE]],[1]!Tableau1[CODE],[1]!Tableau1[DESIGNATION]),"")</f>
        <v>FESTI COMPLET*</v>
      </c>
      <c r="E207" s="6">
        <v>3</v>
      </c>
      <c r="H207" s="6">
        <f>SUM(Tableau2[[#This Row],[SORTIE]:[DETRUIT]])</f>
        <v>3</v>
      </c>
      <c r="I207" s="6">
        <f>_xlfn.XLOOKUP(Tableau2[[#This Row],[CODE]],[1]ART!A:A,[1]ART!C:C)</f>
        <v>0</v>
      </c>
      <c r="J207" s="6">
        <f>SUM(Tableau2[[#This Row],[TOTAL]]*Tableau2[[#This Row],[POIDS]])</f>
        <v>0</v>
      </c>
    </row>
    <row r="208" spans="1:10" x14ac:dyDescent="0.25">
      <c r="A208" s="5">
        <v>45240</v>
      </c>
      <c r="B208" t="s">
        <v>41</v>
      </c>
      <c r="C208" t="str">
        <f>IFERROR(_xlfn.XLOOKUP(Tableau2[[#This Row],[CODE]],[1]!Tableau1[CODE],[1]!Tableau1[DESIGNATION]),"")</f>
        <v>FESTI MAIS*</v>
      </c>
      <c r="E208" s="6">
        <v>1</v>
      </c>
      <c r="H208" s="6">
        <f>SUM(Tableau2[[#This Row],[SORTIE]:[DETRUIT]])</f>
        <v>1</v>
      </c>
      <c r="I208" s="6">
        <f>_xlfn.XLOOKUP(Tableau2[[#This Row],[CODE]],[1]ART!A:A,[1]ART!C:C)</f>
        <v>25</v>
      </c>
      <c r="J208" s="6">
        <f>SUM(Tableau2[[#This Row],[TOTAL]]*Tableau2[[#This Row],[POIDS]])</f>
        <v>25</v>
      </c>
    </row>
    <row r="209" spans="1:10" x14ac:dyDescent="0.25">
      <c r="A209" s="5">
        <v>45240</v>
      </c>
      <c r="B209" t="s">
        <v>46</v>
      </c>
      <c r="C209" t="str">
        <f>IFERROR(_xlfn.XLOOKUP(Tableau2[[#This Row],[CODE]],[1]!Tableau1[CODE],[1]!Tableau1[DESIGNATION]),"")</f>
        <v>GRAINES DE SESAME 5 KG</v>
      </c>
      <c r="E209" s="6">
        <v>1</v>
      </c>
      <c r="H209" s="6">
        <f>SUM(Tableau2[[#This Row],[SORTIE]:[DETRUIT]])</f>
        <v>1</v>
      </c>
      <c r="I209" s="6">
        <f>_xlfn.XLOOKUP(Tableau2[[#This Row],[CODE]],[1]ART!A:A,[1]ART!C:C)</f>
        <v>25</v>
      </c>
      <c r="J209" s="6">
        <f>SUM(Tableau2[[#This Row],[TOTAL]]*Tableau2[[#This Row],[POIDS]])</f>
        <v>25</v>
      </c>
    </row>
    <row r="210" spans="1:10" x14ac:dyDescent="0.25">
      <c r="A210" s="5">
        <v>45240</v>
      </c>
      <c r="B210" t="s">
        <v>49</v>
      </c>
      <c r="C210" t="str">
        <f>IFERROR(_xlfn.XLOOKUP(Tableau2[[#This Row],[CODE]],[1]!Tableau1[CODE],[1]!Tableau1[DESIGNATION]),"")</f>
        <v>MELANGE 6 GRAINES</v>
      </c>
      <c r="E210" s="6">
        <v>2</v>
      </c>
      <c r="H210" s="6">
        <f>SUM(Tableau2[[#This Row],[SORTIE]:[DETRUIT]])</f>
        <v>2</v>
      </c>
      <c r="I210" s="6">
        <f>_xlfn.XLOOKUP(Tableau2[[#This Row],[CODE]],[1]ART!A:A,[1]ART!C:C)</f>
        <v>25</v>
      </c>
      <c r="J210" s="6">
        <f>SUM(Tableau2[[#This Row],[TOTAL]]*Tableau2[[#This Row],[POIDS]])</f>
        <v>50</v>
      </c>
    </row>
    <row r="211" spans="1:10" x14ac:dyDescent="0.25">
      <c r="A211" s="5">
        <v>45240</v>
      </c>
      <c r="B211" t="s">
        <v>19</v>
      </c>
      <c r="C211" t="str">
        <f>IFERROR(_xlfn.XLOOKUP(Tableau2[[#This Row],[CODE]],[1]!Tableau1[CODE],[1]!Tableau1[DESIGNATION]),"")</f>
        <v>SACHET 2 BAGUETTE  FESTIVAL  E22N</v>
      </c>
      <c r="E211" s="6">
        <v>2</v>
      </c>
      <c r="H211" s="6">
        <f>SUM(Tableau2[[#This Row],[SORTIE]:[DETRUIT]])</f>
        <v>2</v>
      </c>
      <c r="I211" s="6">
        <f>_xlfn.XLOOKUP(Tableau2[[#This Row],[CODE]],[1]ART!A:A,[1]ART!C:C)</f>
        <v>0</v>
      </c>
      <c r="J211" s="6">
        <f>SUM(Tableau2[[#This Row],[TOTAL]]*Tableau2[[#This Row],[POIDS]])</f>
        <v>0</v>
      </c>
    </row>
    <row r="212" spans="1:10" x14ac:dyDescent="0.25">
      <c r="A212" s="5">
        <v>45240</v>
      </c>
      <c r="B212" t="s">
        <v>33</v>
      </c>
      <c r="C212" t="str">
        <f>IFERROR(_xlfn.XLOOKUP(Tableau2[[#This Row],[CODE]],[1]!Tableau1[CODE],[1]!Tableau1[DESIGNATION]),"")</f>
        <v>SACHET BAGUETTE  LA FESTIVAL E385</v>
      </c>
      <c r="E212" s="6">
        <v>2</v>
      </c>
      <c r="H212" s="6">
        <f>SUM(Tableau2[[#This Row],[SORTIE]:[DETRUIT]])</f>
        <v>2</v>
      </c>
      <c r="I212" s="6">
        <f>_xlfn.XLOOKUP(Tableau2[[#This Row],[CODE]],[1]ART!A:A,[1]ART!C:C)</f>
        <v>0</v>
      </c>
      <c r="J212" s="6">
        <f>SUM(Tableau2[[#This Row],[TOTAL]]*Tableau2[[#This Row],[POIDS]])</f>
        <v>0</v>
      </c>
    </row>
    <row r="213" spans="1:10" x14ac:dyDescent="0.25">
      <c r="A213" s="5">
        <v>45240</v>
      </c>
      <c r="B213" t="s">
        <v>35</v>
      </c>
      <c r="C213" t="str">
        <f>IFERROR(_xlfn.XLOOKUP(Tableau2[[#This Row],[CODE]],[1]!Tableau1[CODE],[1]!Tableau1[DESIGNATION]),"")</f>
        <v>SACHET VIENNOISERIE FESTIVAL PETIT FORMAT E23N</v>
      </c>
      <c r="E213" s="6">
        <v>1</v>
      </c>
      <c r="H213" s="6">
        <f>SUM(Tableau2[[#This Row],[SORTIE]:[DETRUIT]])</f>
        <v>1</v>
      </c>
      <c r="I213" s="6">
        <f>_xlfn.XLOOKUP(Tableau2[[#This Row],[CODE]],[1]ART!A:A,[1]ART!C:C)</f>
        <v>0</v>
      </c>
      <c r="J213" s="6">
        <f>SUM(Tableau2[[#This Row],[TOTAL]]*Tableau2[[#This Row],[POIDS]])</f>
        <v>0</v>
      </c>
    </row>
    <row r="214" spans="1:10" x14ac:dyDescent="0.25">
      <c r="A214" s="5">
        <v>45240</v>
      </c>
      <c r="B214" t="s">
        <v>34</v>
      </c>
      <c r="C214" t="str">
        <f>IFERROR(_xlfn.XLOOKUP(Tableau2[[#This Row],[CODE]],[1]!Tableau1[CODE],[1]!Tableau1[DESIGNATION]),"")</f>
        <v>SACHET VIENNOISERIE FESTIVAL MOYEN FORMAT E24N</v>
      </c>
      <c r="E214" s="6">
        <v>1</v>
      </c>
      <c r="H214" s="6">
        <f>SUM(Tableau2[[#This Row],[SORTIE]:[DETRUIT]])</f>
        <v>1</v>
      </c>
      <c r="I214" s="6">
        <f>_xlfn.XLOOKUP(Tableau2[[#This Row],[CODE]],[1]ART!A:A,[1]ART!C:C)</f>
        <v>0</v>
      </c>
      <c r="J214" s="6">
        <f>SUM(Tableau2[[#This Row],[TOTAL]]*Tableau2[[#This Row],[POIDS]])</f>
        <v>0</v>
      </c>
    </row>
    <row r="215" spans="1:10" x14ac:dyDescent="0.25">
      <c r="A215" s="5">
        <v>45240</v>
      </c>
      <c r="B215" t="s">
        <v>50</v>
      </c>
      <c r="C215" t="str">
        <f>IFERROR(_xlfn.XLOOKUP(Tableau2[[#This Row],[CODE]],[1]!Tableau1[CODE],[1]!Tableau1[DESIGNATION]),"")</f>
        <v>BAGUETTE CHIA 50%*</v>
      </c>
      <c r="E215" s="6">
        <v>1</v>
      </c>
      <c r="H215" s="6">
        <f>SUM(Tableau2[[#This Row],[SORTIE]:[DETRUIT]])</f>
        <v>1</v>
      </c>
      <c r="I215" s="6">
        <f>_xlfn.XLOOKUP(Tableau2[[#This Row],[CODE]],[1]ART!A:A,[1]ART!C:C)</f>
        <v>25</v>
      </c>
      <c r="J215" s="6">
        <f>SUM(Tableau2[[#This Row],[TOTAL]]*Tableau2[[#This Row],[POIDS]])</f>
        <v>25</v>
      </c>
    </row>
    <row r="216" spans="1:10" x14ac:dyDescent="0.25">
      <c r="A216" s="5">
        <v>45240</v>
      </c>
      <c r="B216" t="s">
        <v>48</v>
      </c>
      <c r="C216" t="str">
        <f>IFERROR(_xlfn.XLOOKUP(Tableau2[[#This Row],[CODE]],[1]!Tableau1[CODE],[1]!Tableau1[DESIGNATION]),"")</f>
        <v>DRACKAR 50%*</v>
      </c>
      <c r="E216" s="6">
        <v>1</v>
      </c>
      <c r="H216" s="6">
        <f>SUM(Tableau2[[#This Row],[SORTIE]:[DETRUIT]])</f>
        <v>1</v>
      </c>
      <c r="I216" s="6">
        <f>_xlfn.XLOOKUP(Tableau2[[#This Row],[CODE]],[1]ART!A:A,[1]ART!C:C)</f>
        <v>25</v>
      </c>
      <c r="J216" s="6">
        <f>SUM(Tableau2[[#This Row],[TOTAL]]*Tableau2[[#This Row],[POIDS]])</f>
        <v>25</v>
      </c>
    </row>
    <row r="217" spans="1:10" x14ac:dyDescent="0.25">
      <c r="A217" s="5">
        <v>45240</v>
      </c>
      <c r="B217" t="s">
        <v>17</v>
      </c>
      <c r="C217" t="str">
        <f>IFERROR(_xlfn.XLOOKUP(Tableau2[[#This Row],[CODE]],[1]!Tableau1[CODE],[1]!Tableau1[DESIGNATION]),"")</f>
        <v>SACHET FLUTE NEUTRE ARTISANAL ART2</v>
      </c>
      <c r="E217" s="6">
        <v>11</v>
      </c>
      <c r="H217" s="6">
        <f>SUM(Tableau2[[#This Row],[SORTIE]:[DETRUIT]])</f>
        <v>11</v>
      </c>
      <c r="I217" s="6">
        <f>_xlfn.XLOOKUP(Tableau2[[#This Row],[CODE]],[1]ART!A:A,[1]ART!C:C)</f>
        <v>0</v>
      </c>
      <c r="J217" s="6">
        <f>SUM(Tableau2[[#This Row],[TOTAL]]*Tableau2[[#This Row],[POIDS]])</f>
        <v>0</v>
      </c>
    </row>
    <row r="218" spans="1:10" x14ac:dyDescent="0.25">
      <c r="A218" s="5">
        <v>45240</v>
      </c>
      <c r="B218" t="s">
        <v>16</v>
      </c>
      <c r="C218" t="str">
        <f>IFERROR(_xlfn.XLOOKUP(Tableau2[[#This Row],[CODE]],[1]!Tableau1[CODE],[1]!Tableau1[DESIGNATION]),"")</f>
        <v>SACHET BAGUETTE NEUTRE ARTISANAL ART1</v>
      </c>
      <c r="E218" s="6">
        <v>5</v>
      </c>
      <c r="H218" s="6">
        <f>SUM(Tableau2[[#This Row],[SORTIE]:[DETRUIT]])</f>
        <v>5</v>
      </c>
      <c r="I218" s="6">
        <f>_xlfn.XLOOKUP(Tableau2[[#This Row],[CODE]],[1]ART!A:A,[1]ART!C:C)</f>
        <v>0</v>
      </c>
      <c r="J218" s="6">
        <f>SUM(Tableau2[[#This Row],[TOTAL]]*Tableau2[[#This Row],[POIDS]])</f>
        <v>0</v>
      </c>
    </row>
    <row r="219" spans="1:10" x14ac:dyDescent="0.25">
      <c r="A219" s="5">
        <v>45240</v>
      </c>
      <c r="B219" t="s">
        <v>38</v>
      </c>
      <c r="C219" t="str">
        <f>IFERROR(_xlfn.XLOOKUP(Tableau2[[#This Row],[CODE]],[1]!Tableau1[CODE],[1]!Tableau1[DESIGNATION]),"")</f>
        <v>MOUSSELINE "LE PAIN" 33X40</v>
      </c>
      <c r="E219" s="6">
        <v>3</v>
      </c>
      <c r="H219" s="6">
        <f>SUM(Tableau2[[#This Row],[SORTIE]:[DETRUIT]])</f>
        <v>3</v>
      </c>
      <c r="I219" s="6">
        <f>_xlfn.XLOOKUP(Tableau2[[#This Row],[CODE]],[1]ART!A:A,[1]ART!C:C)</f>
        <v>0</v>
      </c>
      <c r="J219" s="6">
        <f>SUM(Tableau2[[#This Row],[TOTAL]]*Tableau2[[#This Row],[POIDS]])</f>
        <v>0</v>
      </c>
    </row>
    <row r="220" spans="1:10" x14ac:dyDescent="0.25">
      <c r="A220" s="5">
        <v>45240</v>
      </c>
      <c r="B220" t="s">
        <v>26</v>
      </c>
      <c r="C220" t="str">
        <f>IFERROR(_xlfn.XLOOKUP(Tableau2[[#This Row],[CODE]],[1]!Tableau1[CODE],[1]!Tableau1[DESIGNATION]),"")</f>
        <v>SACHET VIENNOISERIE NEUTRE MOYEN FORMAT N4N</v>
      </c>
      <c r="E220" s="6">
        <v>1</v>
      </c>
      <c r="H220" s="6">
        <f>SUM(Tableau2[[#This Row],[SORTIE]:[DETRUIT]])</f>
        <v>1</v>
      </c>
      <c r="I220" s="6">
        <f>_xlfn.XLOOKUP(Tableau2[[#This Row],[CODE]],[1]ART!A:A,[1]ART!C:C)</f>
        <v>0</v>
      </c>
      <c r="J220" s="6">
        <f>SUM(Tableau2[[#This Row],[TOTAL]]*Tableau2[[#This Row],[POIDS]])</f>
        <v>0</v>
      </c>
    </row>
    <row r="221" spans="1:10" x14ac:dyDescent="0.25">
      <c r="A221" s="5">
        <v>45240</v>
      </c>
      <c r="B221" t="s">
        <v>66</v>
      </c>
      <c r="C221" t="str">
        <f>IFERROR(_xlfn.XLOOKUP(Tableau2[[#This Row],[CODE]],[1]!Tableau1[CODE],[1]!Tableau1[DESIGNATION]),"")</f>
        <v>MOUSSELINE FESTIVAL PETITES FEUILLES E373</v>
      </c>
      <c r="E221" s="6">
        <v>4</v>
      </c>
      <c r="H221" s="6">
        <f>SUM(Tableau2[[#This Row],[SORTIE]:[DETRUIT]])</f>
        <v>4</v>
      </c>
      <c r="I221" s="6">
        <f>_xlfn.XLOOKUP(Tableau2[[#This Row],[CODE]],[1]ART!A:A,[1]ART!C:C)</f>
        <v>0</v>
      </c>
      <c r="J221" s="6">
        <f>SUM(Tableau2[[#This Row],[TOTAL]]*Tableau2[[#This Row],[POIDS]])</f>
        <v>0</v>
      </c>
    </row>
    <row r="222" spans="1:10" x14ac:dyDescent="0.25">
      <c r="A222" s="5">
        <v>45240</v>
      </c>
      <c r="B222" t="s">
        <v>30</v>
      </c>
      <c r="C222" t="str">
        <f>IFERROR(_xlfn.XLOOKUP(Tableau2[[#This Row],[CODE]],[1]!Tableau1[CODE],[1]!Tableau1[DESIGNATION]),"")</f>
        <v>REPASSE DE BLE</v>
      </c>
      <c r="E222" s="6">
        <v>2</v>
      </c>
      <c r="H222" s="6">
        <f>SUM(Tableau2[[#This Row],[SORTIE]:[DETRUIT]])</f>
        <v>2</v>
      </c>
      <c r="I222" s="6">
        <f>_xlfn.XLOOKUP(Tableau2[[#This Row],[CODE]],[1]ART!A:A,[1]ART!C:C)</f>
        <v>25</v>
      </c>
      <c r="J222" s="6">
        <f>SUM(Tableau2[[#This Row],[TOTAL]]*Tableau2[[#This Row],[POIDS]])</f>
        <v>50</v>
      </c>
    </row>
    <row r="223" spans="1:10" x14ac:dyDescent="0.25">
      <c r="A223" s="5">
        <v>45240</v>
      </c>
      <c r="B223" t="s">
        <v>29</v>
      </c>
      <c r="C223" t="str">
        <f>IFERROR(_xlfn.XLOOKUP(Tableau2[[#This Row],[CODE]],[1]!Tableau1[CODE],[1]!Tableau1[DESIGNATION]),"")</f>
        <v>SON DE BLE</v>
      </c>
      <c r="E223" s="6">
        <v>2</v>
      </c>
      <c r="H223" s="6">
        <f>SUM(Tableau2[[#This Row],[SORTIE]:[DETRUIT]])</f>
        <v>2</v>
      </c>
      <c r="I223" s="6">
        <f>_xlfn.XLOOKUP(Tableau2[[#This Row],[CODE]],[1]ART!A:A,[1]ART!C:C)</f>
        <v>25</v>
      </c>
      <c r="J223" s="6">
        <f>SUM(Tableau2[[#This Row],[TOTAL]]*Tableau2[[#This Row],[POIDS]])</f>
        <v>50</v>
      </c>
    </row>
    <row r="224" spans="1:10" x14ac:dyDescent="0.25">
      <c r="A224" s="5">
        <v>45240</v>
      </c>
      <c r="B224" t="s">
        <v>27</v>
      </c>
      <c r="C224" t="str">
        <f>IFERROR(_xlfn.XLOOKUP(Tableau2[[#This Row],[CODE]],[1]!Tableau1[CODE],[1]!Tableau1[DESIGNATION]),"")</f>
        <v>SACHET VIENNOISERIE NEUTRE PETIT FORMAT N3N</v>
      </c>
      <c r="E224" s="6">
        <v>2</v>
      </c>
      <c r="H224" s="6">
        <f>SUM(Tableau2[[#This Row],[SORTIE]:[DETRUIT]])</f>
        <v>2</v>
      </c>
      <c r="I224" s="6">
        <f>_xlfn.XLOOKUP(Tableau2[[#This Row],[CODE]],[1]ART!A:A,[1]ART!C:C)</f>
        <v>0</v>
      </c>
      <c r="J224" s="6">
        <f>SUM(Tableau2[[#This Row],[TOTAL]]*Tableau2[[#This Row],[POIDS]])</f>
        <v>0</v>
      </c>
    </row>
    <row r="225" spans="1:10" x14ac:dyDescent="0.25">
      <c r="A225" s="5">
        <v>45243</v>
      </c>
      <c r="B225" t="s">
        <v>28</v>
      </c>
      <c r="C225" t="str">
        <f>IFERROR(_xlfn.XLOOKUP(Tableau2[[#This Row],[CODE]],[1]!Tableau1[CODE],[1]!Tableau1[DESIGNATION]),"")</f>
        <v>SEL FIN DE MER</v>
      </c>
      <c r="D225" s="6">
        <v>40</v>
      </c>
      <c r="E225" s="6" t="s">
        <v>67</v>
      </c>
      <c r="H225" s="6">
        <f>SUM(Tableau2[[#This Row],[SORTIE]:[DETRUIT]])</f>
        <v>0</v>
      </c>
      <c r="I225" s="6">
        <f>_xlfn.XLOOKUP(Tableau2[[#This Row],[CODE]],[1]ART!A:A,[1]ART!C:C)</f>
        <v>25</v>
      </c>
      <c r="J225" s="6">
        <f>SUM(Tableau2[[#This Row],[TOTAL]]*Tableau2[[#This Row],[POIDS]])</f>
        <v>0</v>
      </c>
    </row>
    <row r="226" spans="1:10" x14ac:dyDescent="0.25">
      <c r="A226" s="5">
        <v>45243</v>
      </c>
      <c r="B226" t="s">
        <v>41</v>
      </c>
      <c r="C226" t="str">
        <f>IFERROR(_xlfn.XLOOKUP(Tableau2[[#This Row],[CODE]],[1]!Tableau1[CODE],[1]!Tableau1[DESIGNATION]),"")</f>
        <v>FESTI MAIS*</v>
      </c>
      <c r="D226" s="6">
        <v>6</v>
      </c>
      <c r="E226" s="6" t="s">
        <v>67</v>
      </c>
      <c r="H226" s="6">
        <f>SUM(Tableau2[[#This Row],[SORTIE]:[DETRUIT]])</f>
        <v>0</v>
      </c>
      <c r="I226" s="6">
        <f>_xlfn.XLOOKUP(Tableau2[[#This Row],[CODE]],[1]ART!A:A,[1]ART!C:C)</f>
        <v>25</v>
      </c>
      <c r="J226" s="6">
        <f>SUM(Tableau2[[#This Row],[TOTAL]]*Tableau2[[#This Row],[POIDS]])</f>
        <v>0</v>
      </c>
    </row>
    <row r="227" spans="1:10" x14ac:dyDescent="0.25">
      <c r="A227" s="5">
        <v>45243</v>
      </c>
      <c r="B227" t="s">
        <v>68</v>
      </c>
      <c r="C227" t="str">
        <f>IFERROR(_xlfn.XLOOKUP(Tableau2[[#This Row],[CODE]],[1]!Tableau1[CODE],[1]!Tableau1[DESIGNATION]),"")</f>
        <v>BRIOCHE EXTRA *</v>
      </c>
      <c r="D227" s="6">
        <v>1</v>
      </c>
      <c r="E227" s="6" t="s">
        <v>67</v>
      </c>
      <c r="H227" s="6">
        <f>SUM(Tableau2[[#This Row],[SORTIE]:[DETRUIT]])</f>
        <v>0</v>
      </c>
      <c r="I227" s="6">
        <f>_xlfn.XLOOKUP(Tableau2[[#This Row],[CODE]],[1]ART!A:A,[1]ART!C:C)</f>
        <v>25</v>
      </c>
      <c r="J227" s="6">
        <f>SUM(Tableau2[[#This Row],[TOTAL]]*Tableau2[[#This Row],[POIDS]])</f>
        <v>0</v>
      </c>
    </row>
    <row r="228" spans="1:10" x14ac:dyDescent="0.25">
      <c r="A228" s="5">
        <v>45243</v>
      </c>
      <c r="B228" t="s">
        <v>21</v>
      </c>
      <c r="C228" t="str">
        <f>IFERROR(_xlfn.XLOOKUP(Tableau2[[#This Row],[CODE]],[1]!Tableau1[CODE],[1]!Tableau1[DESIGNATION]),"")</f>
        <v>SOLUTION FROID CRMF</v>
      </c>
      <c r="D228" s="6">
        <v>50</v>
      </c>
      <c r="E228" s="6" t="s">
        <v>67</v>
      </c>
      <c r="H228" s="6">
        <f>SUM(Tableau2[[#This Row],[SORTIE]:[DETRUIT]])</f>
        <v>0</v>
      </c>
      <c r="I228" s="6">
        <f>_xlfn.XLOOKUP(Tableau2[[#This Row],[CODE]],[1]ART!A:A,[1]ART!C:C)</f>
        <v>20</v>
      </c>
      <c r="J228" s="6">
        <f>SUM(Tableau2[[#This Row],[TOTAL]]*Tableau2[[#This Row],[POIDS]])</f>
        <v>0</v>
      </c>
    </row>
    <row r="229" spans="1:10" x14ac:dyDescent="0.25">
      <c r="A229" s="5">
        <v>45243</v>
      </c>
      <c r="B229" t="s">
        <v>48</v>
      </c>
      <c r="C229" t="str">
        <f>IFERROR(_xlfn.XLOOKUP(Tableau2[[#This Row],[CODE]],[1]!Tableau1[CODE],[1]!Tableau1[DESIGNATION]),"")</f>
        <v>DRACKAR 50%*</v>
      </c>
      <c r="D229" s="6">
        <v>2</v>
      </c>
      <c r="E229" s="6" t="s">
        <v>67</v>
      </c>
      <c r="H229" s="6">
        <f>SUM(Tableau2[[#This Row],[SORTIE]:[DETRUIT]])</f>
        <v>0</v>
      </c>
      <c r="I229" s="6">
        <f>_xlfn.XLOOKUP(Tableau2[[#This Row],[CODE]],[1]ART!A:A,[1]ART!C:C)</f>
        <v>25</v>
      </c>
      <c r="J229" s="6">
        <f>SUM(Tableau2[[#This Row],[TOTAL]]*Tableau2[[#This Row],[POIDS]])</f>
        <v>0</v>
      </c>
    </row>
    <row r="230" spans="1:10" x14ac:dyDescent="0.25">
      <c r="A230" s="5">
        <v>45243</v>
      </c>
      <c r="B230" t="s">
        <v>49</v>
      </c>
      <c r="C230" t="str">
        <f>IFERROR(_xlfn.XLOOKUP(Tableau2[[#This Row],[CODE]],[1]!Tableau1[CODE],[1]!Tableau1[DESIGNATION]),"")</f>
        <v>MELANGE 6 GRAINES</v>
      </c>
      <c r="D230" s="6">
        <v>4</v>
      </c>
      <c r="E230" s="6" t="s">
        <v>67</v>
      </c>
      <c r="H230" s="6">
        <f>SUM(Tableau2[[#This Row],[SORTIE]:[DETRUIT]])</f>
        <v>0</v>
      </c>
      <c r="I230" s="6">
        <f>_xlfn.XLOOKUP(Tableau2[[#This Row],[CODE]],[1]ART!A:A,[1]ART!C:C)</f>
        <v>25</v>
      </c>
      <c r="J230" s="6">
        <f>SUM(Tableau2[[#This Row],[TOTAL]]*Tableau2[[#This Row],[POIDS]])</f>
        <v>0</v>
      </c>
    </row>
    <row r="231" spans="1:10" x14ac:dyDescent="0.25">
      <c r="A231" s="5">
        <v>45243</v>
      </c>
      <c r="B231" t="s">
        <v>31</v>
      </c>
      <c r="C231" t="str">
        <f>IFERROR(_xlfn.XLOOKUP(Tableau2[[#This Row],[CODE]],[1]!Tableau1[CODE],[1]!Tableau1[DESIGNATION]),"")</f>
        <v>BARQUETTES BOIS E29</v>
      </c>
      <c r="D231" s="6">
        <v>5</v>
      </c>
      <c r="E231" s="6" t="s">
        <v>67</v>
      </c>
      <c r="H231" s="6">
        <f>SUM(Tableau2[[#This Row],[SORTIE]:[DETRUIT]])</f>
        <v>0</v>
      </c>
      <c r="I231" s="6">
        <f>_xlfn.XLOOKUP(Tableau2[[#This Row],[CODE]],[1]ART!A:A,[1]ART!C:C)</f>
        <v>0</v>
      </c>
      <c r="J231" s="6">
        <f>SUM(Tableau2[[#This Row],[TOTAL]]*Tableau2[[#This Row],[POIDS]])</f>
        <v>0</v>
      </c>
    </row>
    <row r="232" spans="1:10" x14ac:dyDescent="0.25">
      <c r="A232" s="5">
        <v>45243</v>
      </c>
      <c r="B232" t="s">
        <v>34</v>
      </c>
      <c r="C232" t="str">
        <f>IFERROR(_xlfn.XLOOKUP(Tableau2[[#This Row],[CODE]],[1]!Tableau1[CODE],[1]!Tableau1[DESIGNATION]),"")</f>
        <v>SACHET VIENNOISERIE FESTIVAL MOYEN FORMAT E24N</v>
      </c>
      <c r="D232" s="6">
        <v>2</v>
      </c>
      <c r="E232" s="6" t="s">
        <v>67</v>
      </c>
      <c r="H232" s="6">
        <f>SUM(Tableau2[[#This Row],[SORTIE]:[DETRUIT]])</f>
        <v>0</v>
      </c>
      <c r="I232" s="6">
        <f>_xlfn.XLOOKUP(Tableau2[[#This Row],[CODE]],[1]ART!A:A,[1]ART!C:C)</f>
        <v>0</v>
      </c>
      <c r="J232" s="6">
        <f>SUM(Tableau2[[#This Row],[TOTAL]]*Tableau2[[#This Row],[POIDS]])</f>
        <v>0</v>
      </c>
    </row>
    <row r="233" spans="1:10" x14ac:dyDescent="0.25">
      <c r="A233" s="5">
        <v>45243</v>
      </c>
      <c r="B233" t="s">
        <v>33</v>
      </c>
      <c r="C233" t="str">
        <f>IFERROR(_xlfn.XLOOKUP(Tableau2[[#This Row],[CODE]],[1]!Tableau1[CODE],[1]!Tableau1[DESIGNATION]),"")</f>
        <v>SACHET BAGUETTE  LA FESTIVAL E385</v>
      </c>
      <c r="D233" s="6">
        <v>10</v>
      </c>
      <c r="E233" s="6" t="s">
        <v>67</v>
      </c>
      <c r="H233" s="6">
        <f>SUM(Tableau2[[#This Row],[SORTIE]:[DETRUIT]])</f>
        <v>0</v>
      </c>
      <c r="I233" s="6">
        <f>_xlfn.XLOOKUP(Tableau2[[#This Row],[CODE]],[1]ART!A:A,[1]ART!C:C)</f>
        <v>0</v>
      </c>
      <c r="J233" s="6">
        <f>SUM(Tableau2[[#This Row],[TOTAL]]*Tableau2[[#This Row],[POIDS]])</f>
        <v>0</v>
      </c>
    </row>
    <row r="234" spans="1:10" x14ac:dyDescent="0.25">
      <c r="A234" s="5">
        <v>45243</v>
      </c>
      <c r="B234" t="s">
        <v>55</v>
      </c>
      <c r="C234" t="str">
        <f>IFERROR(_xlfn.XLOOKUP(Tableau2[[#This Row],[CODE]],[1]!Tableau1[CODE],[1]!Tableau1[DESIGNATION]),"")</f>
        <v>FARINE DE SEIGLE T170</v>
      </c>
      <c r="D234" s="6">
        <v>1</v>
      </c>
      <c r="E234" s="6" t="s">
        <v>67</v>
      </c>
      <c r="H234" s="6">
        <f>SUM(Tableau2[[#This Row],[SORTIE]:[DETRUIT]])</f>
        <v>0</v>
      </c>
      <c r="I234" s="6">
        <f>_xlfn.XLOOKUP(Tableau2[[#This Row],[CODE]],[1]ART!A:A,[1]ART!C:C)</f>
        <v>25</v>
      </c>
      <c r="J234" s="6">
        <f>SUM(Tableau2[[#This Row],[TOTAL]]*Tableau2[[#This Row],[POIDS]])</f>
        <v>0</v>
      </c>
    </row>
    <row r="235" spans="1:10" x14ac:dyDescent="0.25">
      <c r="A235" s="5">
        <v>45243</v>
      </c>
      <c r="B235" t="s">
        <v>32</v>
      </c>
      <c r="C235" t="str">
        <f>IFERROR(_xlfn.XLOOKUP(Tableau2[[#This Row],[CODE]],[1]!Tableau1[CODE],[1]!Tableau1[DESIGNATION]),"")</f>
        <v>FARINE TRADITION T65</v>
      </c>
      <c r="D235" s="6">
        <v>40</v>
      </c>
      <c r="E235" s="6" t="s">
        <v>67</v>
      </c>
      <c r="H235" s="6">
        <f>SUM(Tableau2[[#This Row],[SORTIE]:[DETRUIT]])</f>
        <v>0</v>
      </c>
      <c r="I235" s="6">
        <f>_xlfn.XLOOKUP(Tableau2[[#This Row],[CODE]],[1]ART!A:A,[1]ART!C:C)</f>
        <v>25</v>
      </c>
      <c r="J235" s="6">
        <f>SUM(Tableau2[[#This Row],[TOTAL]]*Tableau2[[#This Row],[POIDS]])</f>
        <v>0</v>
      </c>
    </row>
    <row r="236" spans="1:10" x14ac:dyDescent="0.25">
      <c r="A236" s="5">
        <v>45243</v>
      </c>
      <c r="B236" t="s">
        <v>11</v>
      </c>
      <c r="C236" t="str">
        <f>IFERROR(_xlfn.XLOOKUP(Tableau2[[#This Row],[CODE]],[1]!Tableau1[CODE],[1]!Tableau1[DESIGNATION]),"")</f>
        <v>FARINE PUR FROMENT ROUGE</v>
      </c>
      <c r="D236" s="6">
        <v>360</v>
      </c>
      <c r="E236" s="6" t="s">
        <v>67</v>
      </c>
      <c r="H236" s="6">
        <f>SUM(Tableau2[[#This Row],[SORTIE]:[DETRUIT]])</f>
        <v>0</v>
      </c>
      <c r="I236" s="6">
        <f>_xlfn.XLOOKUP(Tableau2[[#This Row],[CODE]],[1]ART!A:A,[1]ART!C:C)</f>
        <v>25</v>
      </c>
      <c r="J236" s="6">
        <f>SUM(Tableau2[[#This Row],[TOTAL]]*Tableau2[[#This Row],[POIDS]])</f>
        <v>0</v>
      </c>
    </row>
    <row r="237" spans="1:10" x14ac:dyDescent="0.25">
      <c r="A237" s="5">
        <v>45243</v>
      </c>
      <c r="B237" t="s">
        <v>20</v>
      </c>
      <c r="C237" t="str">
        <f>IFERROR(_xlfn.XLOOKUP(Tableau2[[#This Row],[CODE]],[1]!Tableau1[CODE],[1]!Tableau1[DESIGNATION]),"")</f>
        <v>FARINE SUPERIEURE T55</v>
      </c>
      <c r="D237" s="6">
        <v>480</v>
      </c>
      <c r="E237" s="6" t="s">
        <v>67</v>
      </c>
      <c r="H237" s="6">
        <f>SUM(Tableau2[[#This Row],[SORTIE]:[DETRUIT]])</f>
        <v>0</v>
      </c>
      <c r="I237" s="6">
        <f>_xlfn.XLOOKUP(Tableau2[[#This Row],[CODE]],[1]ART!A:A,[1]ART!C:C)</f>
        <v>25</v>
      </c>
      <c r="J237" s="6">
        <f>SUM(Tableau2[[#This Row],[TOTAL]]*Tableau2[[#This Row],[POIDS]])</f>
        <v>0</v>
      </c>
    </row>
    <row r="238" spans="1:10" x14ac:dyDescent="0.25">
      <c r="A238" s="5">
        <v>45243</v>
      </c>
      <c r="B238" t="s">
        <v>58</v>
      </c>
      <c r="C238" t="str">
        <f>IFERROR(_xlfn.XLOOKUP(Tableau2[[#This Row],[CODE]],[1]!Tableau1[CODE],[1]!Tableau1[DESIGNATION]),"")</f>
        <v>FARINE DUO BLE DUR/BLE</v>
      </c>
      <c r="D238" s="6">
        <v>44</v>
      </c>
      <c r="E238" s="6" t="s">
        <v>67</v>
      </c>
      <c r="H238" s="6">
        <f>SUM(Tableau2[[#This Row],[SORTIE]:[DETRUIT]])</f>
        <v>0</v>
      </c>
      <c r="I238" s="6">
        <f>_xlfn.XLOOKUP(Tableau2[[#This Row],[CODE]],[1]ART!A:A,[1]ART!C:C)</f>
        <v>25</v>
      </c>
      <c r="J238" s="6">
        <f>SUM(Tableau2[[#This Row],[TOTAL]]*Tableau2[[#This Row],[POIDS]])</f>
        <v>0</v>
      </c>
    </row>
    <row r="239" spans="1:10" x14ac:dyDescent="0.25">
      <c r="A239" s="5">
        <v>45243</v>
      </c>
      <c r="B239" t="s">
        <v>22</v>
      </c>
      <c r="C239" t="str">
        <f>IFERROR(_xlfn.XLOOKUP(Tableau2[[#This Row],[CODE]],[1]!Tableau1[CODE],[1]!Tableau1[DESIGNATION]),"")</f>
        <v>FARINE FOURNEE D'ANTAN</v>
      </c>
      <c r="D239" s="6">
        <v>40</v>
      </c>
      <c r="E239" s="6" t="s">
        <v>67</v>
      </c>
      <c r="H239" s="6">
        <f>SUM(Tableau2[[#This Row],[SORTIE]:[DETRUIT]])</f>
        <v>0</v>
      </c>
      <c r="I239" s="6">
        <f>_xlfn.XLOOKUP(Tableau2[[#This Row],[CODE]],[1]ART!A:A,[1]ART!C:C)</f>
        <v>25</v>
      </c>
      <c r="J239" s="6">
        <f>SUM(Tableau2[[#This Row],[TOTAL]]*Tableau2[[#This Row],[POIDS]])</f>
        <v>0</v>
      </c>
    </row>
    <row r="240" spans="1:10" x14ac:dyDescent="0.25">
      <c r="A240" s="5">
        <v>45243</v>
      </c>
      <c r="B240" t="s">
        <v>59</v>
      </c>
      <c r="C240" t="str">
        <f>IFERROR(_xlfn.XLOOKUP(Tableau2[[#This Row],[CODE]],[1]!Tableau1[CODE],[1]!Tableau1[DESIGNATION]),"")</f>
        <v>FESTI CAMPAGNE*</v>
      </c>
      <c r="D240" s="6">
        <v>3</v>
      </c>
      <c r="E240" s="6" t="s">
        <v>67</v>
      </c>
      <c r="H240" s="6">
        <f>SUM(Tableau2[[#This Row],[SORTIE]:[DETRUIT]])</f>
        <v>0</v>
      </c>
      <c r="I240" s="6">
        <f>_xlfn.XLOOKUP(Tableau2[[#This Row],[CODE]],[1]ART!A:A,[1]ART!C:C)</f>
        <v>25</v>
      </c>
      <c r="J240" s="6">
        <f>SUM(Tableau2[[#This Row],[TOTAL]]*Tableau2[[#This Row],[POIDS]])</f>
        <v>0</v>
      </c>
    </row>
    <row r="241" spans="1:10" x14ac:dyDescent="0.25">
      <c r="A241" s="5">
        <v>45243</v>
      </c>
      <c r="B241" t="s">
        <v>15</v>
      </c>
      <c r="C241" t="str">
        <f>IFERROR(_xlfn.XLOOKUP(Tableau2[[#This Row],[CODE]],[1]!Tableau1[CODE],[1]!Tableau1[DESIGNATION]),"")</f>
        <v>FESTI COMPLET*</v>
      </c>
      <c r="D241" s="6">
        <v>38</v>
      </c>
      <c r="E241" s="6" t="s">
        <v>67</v>
      </c>
      <c r="H241" s="6">
        <f>SUM(Tableau2[[#This Row],[SORTIE]:[DETRUIT]])</f>
        <v>0</v>
      </c>
      <c r="I241" s="6">
        <f>_xlfn.XLOOKUP(Tableau2[[#This Row],[CODE]],[1]ART!A:A,[1]ART!C:C)</f>
        <v>0</v>
      </c>
      <c r="J241" s="6">
        <f>SUM(Tableau2[[#This Row],[TOTAL]]*Tableau2[[#This Row],[POIDS]])</f>
        <v>0</v>
      </c>
    </row>
    <row r="242" spans="1:10" x14ac:dyDescent="0.25">
      <c r="A242" s="5">
        <v>45243</v>
      </c>
      <c r="B242" t="s">
        <v>60</v>
      </c>
      <c r="C242" t="str">
        <f>IFERROR(_xlfn.XLOOKUP(Tableau2[[#This Row],[CODE]],[1]!Tableau1[CODE],[1]!Tableau1[DESIGNATION]),"")</f>
        <v>FARINE FLEUR DE LIN*</v>
      </c>
      <c r="D242" s="6">
        <v>4</v>
      </c>
      <c r="E242" s="6" t="s">
        <v>67</v>
      </c>
      <c r="H242" s="6">
        <f>SUM(Tableau2[[#This Row],[SORTIE]:[DETRUIT]])</f>
        <v>0</v>
      </c>
      <c r="I242" s="6">
        <f>_xlfn.XLOOKUP(Tableau2[[#This Row],[CODE]],[1]ART!A:A,[1]ART!C:C)</f>
        <v>25</v>
      </c>
      <c r="J242" s="6">
        <f>SUM(Tableau2[[#This Row],[TOTAL]]*Tableau2[[#This Row],[POIDS]])</f>
        <v>0</v>
      </c>
    </row>
    <row r="243" spans="1:10" x14ac:dyDescent="0.25">
      <c r="A243" s="5">
        <v>45243</v>
      </c>
      <c r="B243" t="s">
        <v>65</v>
      </c>
      <c r="C243" t="str">
        <f>IFERROR(_xlfn.XLOOKUP(Tableau2[[#This Row],[CODE]],[1]!Tableau1[CODE],[1]!Tableau1[DESIGNATION]),"")</f>
        <v>FARINE GRAND EPEAUTRE BISE BIO</v>
      </c>
      <c r="D243" s="6">
        <v>2</v>
      </c>
      <c r="E243" s="6" t="s">
        <v>67</v>
      </c>
      <c r="H243" s="6">
        <f>SUM(Tableau2[[#This Row],[SORTIE]:[DETRUIT]])</f>
        <v>0</v>
      </c>
      <c r="I243" s="6">
        <f>_xlfn.XLOOKUP(Tableau2[[#This Row],[CODE]],[1]ART!A:A,[1]ART!C:C)</f>
        <v>25</v>
      </c>
      <c r="J243" s="6">
        <f>SUM(Tableau2[[#This Row],[TOTAL]]*Tableau2[[#This Row],[POIDS]])</f>
        <v>0</v>
      </c>
    </row>
    <row r="244" spans="1:10" x14ac:dyDescent="0.25">
      <c r="A244" s="5">
        <v>45243</v>
      </c>
      <c r="B244" t="s">
        <v>51</v>
      </c>
      <c r="C244" t="str">
        <f>IFERROR(_xlfn.XLOOKUP(Tableau2[[#This Row],[CODE]],[1]!Tableau1[CODE],[1]!Tableau1[DESIGNATION]),"")</f>
        <v>FAR BLE BIOMEULE T150 25 KG</v>
      </c>
      <c r="D244" s="6">
        <v>3</v>
      </c>
      <c r="E244" s="6" t="s">
        <v>67</v>
      </c>
      <c r="H244" s="6">
        <f>SUM(Tableau2[[#This Row],[SORTIE]:[DETRUIT]])</f>
        <v>0</v>
      </c>
      <c r="I244" s="6">
        <f>_xlfn.XLOOKUP(Tableau2[[#This Row],[CODE]],[1]ART!A:A,[1]ART!C:C)</f>
        <v>25</v>
      </c>
      <c r="J244" s="6">
        <f>SUM(Tableau2[[#This Row],[TOTAL]]*Tableau2[[#This Row],[POIDS]])</f>
        <v>0</v>
      </c>
    </row>
    <row r="245" spans="1:10" x14ac:dyDescent="0.25">
      <c r="A245" s="5">
        <v>45243</v>
      </c>
      <c r="B245" t="s">
        <v>69</v>
      </c>
      <c r="C245" t="str">
        <f>IFERROR(_xlfn.XLOOKUP(Tableau2[[#This Row],[CODE]],[1]!Tableau1[CODE],[1]!Tableau1[DESIGNATION]),"")</f>
        <v>FARINE DE SEIGLE T130 BIO</v>
      </c>
      <c r="D245" s="6">
        <v>1</v>
      </c>
      <c r="E245" s="6" t="s">
        <v>67</v>
      </c>
      <c r="H245" s="6">
        <f>SUM(Tableau2[[#This Row],[SORTIE]:[DETRUIT]])</f>
        <v>0</v>
      </c>
      <c r="I245" s="6">
        <f>_xlfn.XLOOKUP(Tableau2[[#This Row],[CODE]],[1]ART!A:A,[1]ART!C:C)</f>
        <v>25</v>
      </c>
      <c r="J245" s="6">
        <f>SUM(Tableau2[[#This Row],[TOTAL]]*Tableau2[[#This Row],[POIDS]])</f>
        <v>0</v>
      </c>
    </row>
    <row r="246" spans="1:10" x14ac:dyDescent="0.25">
      <c r="A246" s="5">
        <v>45243</v>
      </c>
      <c r="B246" t="s">
        <v>11</v>
      </c>
      <c r="C246" t="str">
        <f>IFERROR(_xlfn.XLOOKUP(Tableau2[[#This Row],[CODE]],[1]!Tableau1[CODE],[1]!Tableau1[DESIGNATION]),"")</f>
        <v>FARINE PUR FROMENT ROUGE</v>
      </c>
      <c r="E246" s="6">
        <v>479</v>
      </c>
      <c r="H246" s="6">
        <f>SUM(Tableau2[[#This Row],[SORTIE]:[DETRUIT]])</f>
        <v>479</v>
      </c>
      <c r="I246" s="6">
        <f>_xlfn.XLOOKUP(Tableau2[[#This Row],[CODE]],[1]ART!A:A,[1]ART!C:C)</f>
        <v>25</v>
      </c>
      <c r="J246" s="6">
        <f>SUM(Tableau2[[#This Row],[TOTAL]]*Tableau2[[#This Row],[POIDS]])</f>
        <v>11975</v>
      </c>
    </row>
    <row r="247" spans="1:10" x14ac:dyDescent="0.25">
      <c r="A247" s="5">
        <v>45243</v>
      </c>
      <c r="B247" t="s">
        <v>18</v>
      </c>
      <c r="C247" t="str">
        <f>IFERROR(_xlfn.XLOOKUP(Tableau2[[#This Row],[CODE]],[1]!Tableau1[CODE],[1]!Tableau1[DESIGNATION]),"")</f>
        <v>SACS VIDES REGROUPEMENT</v>
      </c>
      <c r="E247" s="6">
        <v>900</v>
      </c>
      <c r="H247" s="6">
        <f>SUM(Tableau2[[#This Row],[SORTIE]:[DETRUIT]])</f>
        <v>900</v>
      </c>
      <c r="I247" s="6">
        <f>_xlfn.XLOOKUP(Tableau2[[#This Row],[CODE]],[1]ART!A:A,[1]ART!C:C)</f>
        <v>0</v>
      </c>
      <c r="J247" s="6">
        <f>SUM(Tableau2[[#This Row],[TOTAL]]*Tableau2[[#This Row],[POIDS]])</f>
        <v>0</v>
      </c>
    </row>
    <row r="248" spans="1:10" x14ac:dyDescent="0.25">
      <c r="A248" s="5">
        <v>45243</v>
      </c>
      <c r="B248" t="s">
        <v>20</v>
      </c>
      <c r="C248" t="str">
        <f>IFERROR(_xlfn.XLOOKUP(Tableau2[[#This Row],[CODE]],[1]!Tableau1[CODE],[1]!Tableau1[DESIGNATION]),"")</f>
        <v>FARINE SUPERIEURE T55</v>
      </c>
      <c r="E248" s="6">
        <v>133</v>
      </c>
      <c r="H248" s="6">
        <f>SUM(Tableau2[[#This Row],[SORTIE]:[DETRUIT]])</f>
        <v>133</v>
      </c>
      <c r="I248" s="6">
        <f>_xlfn.XLOOKUP(Tableau2[[#This Row],[CODE]],[1]ART!A:A,[1]ART!C:C)</f>
        <v>25</v>
      </c>
      <c r="J248" s="6">
        <f>SUM(Tableau2[[#This Row],[TOTAL]]*Tableau2[[#This Row],[POIDS]])</f>
        <v>3325</v>
      </c>
    </row>
    <row r="249" spans="1:10" x14ac:dyDescent="0.25">
      <c r="A249" s="5">
        <v>45243</v>
      </c>
      <c r="B249" t="s">
        <v>21</v>
      </c>
      <c r="C249" t="str">
        <f>IFERROR(_xlfn.XLOOKUP(Tableau2[[#This Row],[CODE]],[1]!Tableau1[CODE],[1]!Tableau1[DESIGNATION]),"")</f>
        <v>SOLUTION FROID CRMF</v>
      </c>
      <c r="E249" s="6">
        <v>2</v>
      </c>
      <c r="H249" s="6">
        <f>SUM(Tableau2[[#This Row],[SORTIE]:[DETRUIT]])</f>
        <v>2</v>
      </c>
      <c r="I249" s="6">
        <f>_xlfn.XLOOKUP(Tableau2[[#This Row],[CODE]],[1]ART!A:A,[1]ART!C:C)</f>
        <v>20</v>
      </c>
      <c r="J249" s="6">
        <f>SUM(Tableau2[[#This Row],[TOTAL]]*Tableau2[[#This Row],[POIDS]])</f>
        <v>40</v>
      </c>
    </row>
    <row r="250" spans="1:10" x14ac:dyDescent="0.25">
      <c r="A250" s="5">
        <v>45243</v>
      </c>
      <c r="B250" t="s">
        <v>16</v>
      </c>
      <c r="C250" t="str">
        <f>IFERROR(_xlfn.XLOOKUP(Tableau2[[#This Row],[CODE]],[1]!Tableau1[CODE],[1]!Tableau1[DESIGNATION]),"")</f>
        <v>SACHET BAGUETTE NEUTRE ARTISANAL ART1</v>
      </c>
      <c r="E250" s="6">
        <v>4</v>
      </c>
      <c r="H250" s="6">
        <f>SUM(Tableau2[[#This Row],[SORTIE]:[DETRUIT]])</f>
        <v>4</v>
      </c>
      <c r="I250" s="6">
        <f>_xlfn.XLOOKUP(Tableau2[[#This Row],[CODE]],[1]ART!A:A,[1]ART!C:C)</f>
        <v>0</v>
      </c>
      <c r="J250" s="6">
        <f>SUM(Tableau2[[#This Row],[TOTAL]]*Tableau2[[#This Row],[POIDS]])</f>
        <v>0</v>
      </c>
    </row>
    <row r="251" spans="1:10" x14ac:dyDescent="0.25">
      <c r="A251" s="5">
        <v>45243</v>
      </c>
      <c r="B251" t="s">
        <v>17</v>
      </c>
      <c r="C251" t="str">
        <f>IFERROR(_xlfn.XLOOKUP(Tableau2[[#This Row],[CODE]],[1]!Tableau1[CODE],[1]!Tableau1[DESIGNATION]),"")</f>
        <v>SACHET FLUTE NEUTRE ARTISANAL ART2</v>
      </c>
      <c r="E251" s="6">
        <v>5</v>
      </c>
      <c r="H251" s="6">
        <f>SUM(Tableau2[[#This Row],[SORTIE]:[DETRUIT]])</f>
        <v>5</v>
      </c>
      <c r="I251" s="6">
        <f>_xlfn.XLOOKUP(Tableau2[[#This Row],[CODE]],[1]ART!A:A,[1]ART!C:C)</f>
        <v>0</v>
      </c>
      <c r="J251" s="6">
        <f>SUM(Tableau2[[#This Row],[TOTAL]]*Tableau2[[#This Row],[POIDS]])</f>
        <v>0</v>
      </c>
    </row>
    <row r="252" spans="1:10" x14ac:dyDescent="0.25">
      <c r="A252" s="5">
        <v>45243</v>
      </c>
      <c r="B252" t="s">
        <v>25</v>
      </c>
      <c r="C252" t="str">
        <f>IFERROR(_xlfn.XLOOKUP(Tableau2[[#This Row],[CODE]],[1]!Tableau1[CODE],[1]!Tableau1[DESIGNATION]),"")</f>
        <v>SACHET VIENNOISERIE NEUTRE GRAND FORMAT N5N</v>
      </c>
      <c r="E252" s="6">
        <v>3</v>
      </c>
      <c r="H252" s="6">
        <f>SUM(Tableau2[[#This Row],[SORTIE]:[DETRUIT]])</f>
        <v>3</v>
      </c>
      <c r="I252" s="6">
        <f>_xlfn.XLOOKUP(Tableau2[[#This Row],[CODE]],[1]ART!A:A,[1]ART!C:C)</f>
        <v>0</v>
      </c>
      <c r="J252" s="6">
        <f>SUM(Tableau2[[#This Row],[TOTAL]]*Tableau2[[#This Row],[POIDS]])</f>
        <v>0</v>
      </c>
    </row>
    <row r="253" spans="1:10" x14ac:dyDescent="0.25">
      <c r="A253" s="5">
        <v>45243</v>
      </c>
      <c r="B253" t="s">
        <v>22</v>
      </c>
      <c r="C253" t="str">
        <f>IFERROR(_xlfn.XLOOKUP(Tableau2[[#This Row],[CODE]],[1]!Tableau1[CODE],[1]!Tableau1[DESIGNATION]),"")</f>
        <v>FARINE FOURNEE D'ANTAN</v>
      </c>
      <c r="E253" s="6">
        <v>21</v>
      </c>
      <c r="H253" s="6">
        <f>SUM(Tableau2[[#This Row],[SORTIE]:[DETRUIT]])</f>
        <v>21</v>
      </c>
      <c r="I253" s="6">
        <f>_xlfn.XLOOKUP(Tableau2[[#This Row],[CODE]],[1]ART!A:A,[1]ART!C:C)</f>
        <v>25</v>
      </c>
      <c r="J253" s="6">
        <f>SUM(Tableau2[[#This Row],[TOTAL]]*Tableau2[[#This Row],[POIDS]])</f>
        <v>525</v>
      </c>
    </row>
    <row r="254" spans="1:10" x14ac:dyDescent="0.25">
      <c r="A254" s="5">
        <v>45243</v>
      </c>
      <c r="B254" t="s">
        <v>14</v>
      </c>
      <c r="C254" t="str">
        <f>IFERROR(_xlfn.XLOOKUP(Tableau2[[#This Row],[CODE]],[1]!Tableau1[CODE],[1]!Tableau1[DESIGNATION]),"")</f>
        <v>FESTI CEREALES*</v>
      </c>
      <c r="E254" s="6">
        <v>1</v>
      </c>
      <c r="H254" s="6">
        <f>SUM(Tableau2[[#This Row],[SORTIE]:[DETRUIT]])</f>
        <v>1</v>
      </c>
      <c r="I254" s="6">
        <f>_xlfn.XLOOKUP(Tableau2[[#This Row],[CODE]],[1]ART!A:A,[1]ART!C:C)</f>
        <v>25</v>
      </c>
      <c r="J254" s="6">
        <f>SUM(Tableau2[[#This Row],[TOTAL]]*Tableau2[[#This Row],[POIDS]])</f>
        <v>25</v>
      </c>
    </row>
    <row r="255" spans="1:10" x14ac:dyDescent="0.25">
      <c r="A255" s="5">
        <v>45243</v>
      </c>
      <c r="B255" t="s">
        <v>15</v>
      </c>
      <c r="C255" t="str">
        <f>IFERROR(_xlfn.XLOOKUP(Tableau2[[#This Row],[CODE]],[1]!Tableau1[CODE],[1]!Tableau1[DESIGNATION]),"")</f>
        <v>FESTI COMPLET*</v>
      </c>
      <c r="E255" s="6">
        <v>4</v>
      </c>
      <c r="H255" s="6">
        <f>SUM(Tableau2[[#This Row],[SORTIE]:[DETRUIT]])</f>
        <v>4</v>
      </c>
      <c r="I255" s="6">
        <f>_xlfn.XLOOKUP(Tableau2[[#This Row],[CODE]],[1]ART!A:A,[1]ART!C:C)</f>
        <v>0</v>
      </c>
      <c r="J255" s="6">
        <f>SUM(Tableau2[[#This Row],[TOTAL]]*Tableau2[[#This Row],[POIDS]])</f>
        <v>0</v>
      </c>
    </row>
    <row r="256" spans="1:10" x14ac:dyDescent="0.25">
      <c r="A256" s="5">
        <v>45243</v>
      </c>
      <c r="B256" t="s">
        <v>26</v>
      </c>
      <c r="C256" t="str">
        <f>IFERROR(_xlfn.XLOOKUP(Tableau2[[#This Row],[CODE]],[1]!Tableau1[CODE],[1]!Tableau1[DESIGNATION]),"")</f>
        <v>SACHET VIENNOISERIE NEUTRE MOYEN FORMAT N4N</v>
      </c>
      <c r="E256" s="6">
        <v>3</v>
      </c>
      <c r="H256" s="6">
        <f>SUM(Tableau2[[#This Row],[SORTIE]:[DETRUIT]])</f>
        <v>3</v>
      </c>
      <c r="I256" s="6">
        <f>_xlfn.XLOOKUP(Tableau2[[#This Row],[CODE]],[1]ART!A:A,[1]ART!C:C)</f>
        <v>0</v>
      </c>
      <c r="J256" s="6">
        <f>SUM(Tableau2[[#This Row],[TOTAL]]*Tableau2[[#This Row],[POIDS]])</f>
        <v>0</v>
      </c>
    </row>
    <row r="257" spans="1:10" x14ac:dyDescent="0.25">
      <c r="A257" s="5">
        <v>45243</v>
      </c>
      <c r="B257" t="s">
        <v>27</v>
      </c>
      <c r="C257" t="str">
        <f>IFERROR(_xlfn.XLOOKUP(Tableau2[[#This Row],[CODE]],[1]!Tableau1[CODE],[1]!Tableau1[DESIGNATION]),"")</f>
        <v>SACHET VIENNOISERIE NEUTRE PETIT FORMAT N3N</v>
      </c>
      <c r="E257" s="6">
        <v>4</v>
      </c>
      <c r="H257" s="6">
        <f>SUM(Tableau2[[#This Row],[SORTIE]:[DETRUIT]])</f>
        <v>4</v>
      </c>
      <c r="I257" s="6">
        <f>_xlfn.XLOOKUP(Tableau2[[#This Row],[CODE]],[1]ART!A:A,[1]ART!C:C)</f>
        <v>0</v>
      </c>
      <c r="J257" s="6">
        <f>SUM(Tableau2[[#This Row],[TOTAL]]*Tableau2[[#This Row],[POIDS]])</f>
        <v>0</v>
      </c>
    </row>
    <row r="258" spans="1:10" x14ac:dyDescent="0.25">
      <c r="A258" s="5">
        <v>45243</v>
      </c>
      <c r="B258" t="s">
        <v>28</v>
      </c>
      <c r="C258" t="str">
        <f>IFERROR(_xlfn.XLOOKUP(Tableau2[[#This Row],[CODE]],[1]!Tableau1[CODE],[1]!Tableau1[DESIGNATION]),"")</f>
        <v>SEL FIN DE MER</v>
      </c>
      <c r="E258" s="6">
        <v>9</v>
      </c>
      <c r="H258" s="6">
        <f>SUM(Tableau2[[#This Row],[SORTIE]:[DETRUIT]])</f>
        <v>9</v>
      </c>
      <c r="I258" s="6">
        <f>_xlfn.XLOOKUP(Tableau2[[#This Row],[CODE]],[1]ART!A:A,[1]ART!C:C)</f>
        <v>25</v>
      </c>
      <c r="J258" s="6">
        <f>SUM(Tableau2[[#This Row],[TOTAL]]*Tableau2[[#This Row],[POIDS]])</f>
        <v>225</v>
      </c>
    </row>
    <row r="259" spans="1:10" x14ac:dyDescent="0.25">
      <c r="A259" s="5">
        <v>45243</v>
      </c>
      <c r="B259" t="s">
        <v>42</v>
      </c>
      <c r="C259" t="str">
        <f>IFERROR(_xlfn.XLOOKUP(Tableau2[[#This Row],[CODE]],[1]!Tableau1[CODE],[1]!Tableau1[DESIGNATION]),"")</f>
        <v>FESTI SEIGLE 25 KG*</v>
      </c>
      <c r="E259" s="6">
        <v>1</v>
      </c>
      <c r="H259" s="6">
        <f>SUM(Tableau2[[#This Row],[SORTIE]:[DETRUIT]])</f>
        <v>1</v>
      </c>
      <c r="I259" s="6">
        <f>_xlfn.XLOOKUP(Tableau2[[#This Row],[CODE]],[1]ART!A:A,[1]ART!C:C)</f>
        <v>25</v>
      </c>
      <c r="J259" s="6">
        <f>SUM(Tableau2[[#This Row],[TOTAL]]*Tableau2[[#This Row],[POIDS]])</f>
        <v>25</v>
      </c>
    </row>
    <row r="260" spans="1:10" x14ac:dyDescent="0.25">
      <c r="A260" s="5">
        <v>45243</v>
      </c>
      <c r="B260" t="s">
        <v>19</v>
      </c>
      <c r="C260" t="str">
        <f>IFERROR(_xlfn.XLOOKUP(Tableau2[[#This Row],[CODE]],[1]!Tableau1[CODE],[1]!Tableau1[DESIGNATION]),"")</f>
        <v>SACHET 2 BAGUETTE  FESTIVAL  E22N</v>
      </c>
      <c r="E260" s="6">
        <v>7</v>
      </c>
      <c r="H260" s="6">
        <f>SUM(Tableau2[[#This Row],[SORTIE]:[DETRUIT]])</f>
        <v>7</v>
      </c>
      <c r="I260" s="6">
        <f>_xlfn.XLOOKUP(Tableau2[[#This Row],[CODE]],[1]ART!A:A,[1]ART!C:C)</f>
        <v>0</v>
      </c>
      <c r="J260" s="6">
        <f>SUM(Tableau2[[#This Row],[TOTAL]]*Tableau2[[#This Row],[POIDS]])</f>
        <v>0</v>
      </c>
    </row>
    <row r="261" spans="1:10" x14ac:dyDescent="0.25">
      <c r="A261" s="5">
        <v>45243</v>
      </c>
      <c r="B261" t="s">
        <v>24</v>
      </c>
      <c r="C261" t="str">
        <f>IFERROR(_xlfn.XLOOKUP(Tableau2[[#This Row],[CODE]],[1]!Tableau1[CODE],[1]!Tableau1[DESIGNATION]),"")</f>
        <v>SACHET BAGUETTE FOURNEE</v>
      </c>
      <c r="E261" s="6">
        <v>9</v>
      </c>
      <c r="H261" s="6">
        <f>SUM(Tableau2[[#This Row],[SORTIE]:[DETRUIT]])</f>
        <v>9</v>
      </c>
      <c r="I261" s="6">
        <f>_xlfn.XLOOKUP(Tableau2[[#This Row],[CODE]],[1]ART!A:A,[1]ART!C:C)</f>
        <v>0</v>
      </c>
      <c r="J261" s="6">
        <f>SUM(Tableau2[[#This Row],[TOTAL]]*Tableau2[[#This Row],[POIDS]])</f>
        <v>0</v>
      </c>
    </row>
    <row r="262" spans="1:10" x14ac:dyDescent="0.25">
      <c r="A262" s="5">
        <v>45243</v>
      </c>
      <c r="B262" t="s">
        <v>33</v>
      </c>
      <c r="C262" t="str">
        <f>IFERROR(_xlfn.XLOOKUP(Tableau2[[#This Row],[CODE]],[1]!Tableau1[CODE],[1]!Tableau1[DESIGNATION]),"")</f>
        <v>SACHET BAGUETTE  LA FESTIVAL E385</v>
      </c>
      <c r="E262" s="6">
        <v>3</v>
      </c>
      <c r="H262" s="6">
        <f>SUM(Tableau2[[#This Row],[SORTIE]:[DETRUIT]])</f>
        <v>3</v>
      </c>
      <c r="I262" s="6">
        <f>_xlfn.XLOOKUP(Tableau2[[#This Row],[CODE]],[1]ART!A:A,[1]ART!C:C)</f>
        <v>0</v>
      </c>
      <c r="J262" s="6">
        <f>SUM(Tableau2[[#This Row],[TOTAL]]*Tableau2[[#This Row],[POIDS]])</f>
        <v>0</v>
      </c>
    </row>
    <row r="263" spans="1:10" x14ac:dyDescent="0.25">
      <c r="A263" s="5">
        <v>45243</v>
      </c>
      <c r="B263" t="s">
        <v>35</v>
      </c>
      <c r="C263" t="str">
        <f>IFERROR(_xlfn.XLOOKUP(Tableau2[[#This Row],[CODE]],[1]!Tableau1[CODE],[1]!Tableau1[DESIGNATION]),"")</f>
        <v>SACHET VIENNOISERIE FESTIVAL PETIT FORMAT E23N</v>
      </c>
      <c r="E263" s="6">
        <v>1</v>
      </c>
      <c r="H263" s="6">
        <f>SUM(Tableau2[[#This Row],[SORTIE]:[DETRUIT]])</f>
        <v>1</v>
      </c>
      <c r="I263" s="6">
        <f>_xlfn.XLOOKUP(Tableau2[[#This Row],[CODE]],[1]ART!A:A,[1]ART!C:C)</f>
        <v>0</v>
      </c>
      <c r="J263" s="6">
        <f>SUM(Tableau2[[#This Row],[TOTAL]]*Tableau2[[#This Row],[POIDS]])</f>
        <v>0</v>
      </c>
    </row>
    <row r="264" spans="1:10" x14ac:dyDescent="0.25">
      <c r="A264" s="5">
        <v>45243</v>
      </c>
      <c r="B264" t="s">
        <v>34</v>
      </c>
      <c r="C264" t="str">
        <f>IFERROR(_xlfn.XLOOKUP(Tableau2[[#This Row],[CODE]],[1]!Tableau1[CODE],[1]!Tableau1[DESIGNATION]),"")</f>
        <v>SACHET VIENNOISERIE FESTIVAL MOYEN FORMAT E24N</v>
      </c>
      <c r="E264" s="6">
        <v>2</v>
      </c>
      <c r="H264" s="6">
        <f>SUM(Tableau2[[#This Row],[SORTIE]:[DETRUIT]])</f>
        <v>2</v>
      </c>
      <c r="I264" s="6">
        <f>_xlfn.XLOOKUP(Tableau2[[#This Row],[CODE]],[1]ART!A:A,[1]ART!C:C)</f>
        <v>0</v>
      </c>
      <c r="J264" s="6">
        <f>SUM(Tableau2[[#This Row],[TOTAL]]*Tableau2[[#This Row],[POIDS]])</f>
        <v>0</v>
      </c>
    </row>
    <row r="265" spans="1:10" x14ac:dyDescent="0.25">
      <c r="A265" s="5">
        <v>45243</v>
      </c>
      <c r="B265" t="s">
        <v>32</v>
      </c>
      <c r="C265" t="str">
        <f>IFERROR(_xlfn.XLOOKUP(Tableau2[[#This Row],[CODE]],[1]!Tableau1[CODE],[1]!Tableau1[DESIGNATION]),"")</f>
        <v>FARINE TRADITION T65</v>
      </c>
      <c r="E265" s="6">
        <v>2</v>
      </c>
      <c r="H265" s="6">
        <f>SUM(Tableau2[[#This Row],[SORTIE]:[DETRUIT]])</f>
        <v>2</v>
      </c>
      <c r="I265" s="6">
        <f>_xlfn.XLOOKUP(Tableau2[[#This Row],[CODE]],[1]ART!A:A,[1]ART!C:C)</f>
        <v>25</v>
      </c>
      <c r="J265" s="6">
        <f>SUM(Tableau2[[#This Row],[TOTAL]]*Tableau2[[#This Row],[POIDS]])</f>
        <v>50</v>
      </c>
    </row>
    <row r="266" spans="1:10" x14ac:dyDescent="0.25">
      <c r="A266" s="5">
        <v>45243</v>
      </c>
      <c r="B266" t="s">
        <v>46</v>
      </c>
      <c r="C266" t="str">
        <f>IFERROR(_xlfn.XLOOKUP(Tableau2[[#This Row],[CODE]],[1]!Tableau1[CODE],[1]!Tableau1[DESIGNATION]),"")</f>
        <v>GRAINES DE SESAME 5 KG</v>
      </c>
      <c r="E266" s="6">
        <v>1</v>
      </c>
      <c r="H266" s="6">
        <f>SUM(Tableau2[[#This Row],[SORTIE]:[DETRUIT]])</f>
        <v>1</v>
      </c>
      <c r="I266" s="6">
        <f>_xlfn.XLOOKUP(Tableau2[[#This Row],[CODE]],[1]ART!A:A,[1]ART!C:C)</f>
        <v>25</v>
      </c>
      <c r="J266" s="6">
        <f>SUM(Tableau2[[#This Row],[TOTAL]]*Tableau2[[#This Row],[POIDS]])</f>
        <v>25</v>
      </c>
    </row>
    <row r="267" spans="1:10" x14ac:dyDescent="0.25">
      <c r="A267" s="5">
        <v>45243</v>
      </c>
      <c r="B267" t="s">
        <v>23</v>
      </c>
      <c r="C267" t="str">
        <f>IFERROR(_xlfn.XLOOKUP(Tableau2[[#This Row],[CODE]],[1]!Tableau1[CODE],[1]!Tableau1[DESIGNATION]),"")</f>
        <v>FARINE IMPERIALE</v>
      </c>
      <c r="E267" s="6">
        <v>9</v>
      </c>
      <c r="H267" s="6">
        <f>SUM(Tableau2[[#This Row],[SORTIE]:[DETRUIT]])</f>
        <v>9</v>
      </c>
      <c r="I267" s="6">
        <f>_xlfn.XLOOKUP(Tableau2[[#This Row],[CODE]],[1]ART!A:A,[1]ART!C:C)</f>
        <v>25</v>
      </c>
      <c r="J267" s="6">
        <f>SUM(Tableau2[[#This Row],[TOTAL]]*Tableau2[[#This Row],[POIDS]])</f>
        <v>225</v>
      </c>
    </row>
    <row r="268" spans="1:10" x14ac:dyDescent="0.25">
      <c r="A268" s="5">
        <v>45243</v>
      </c>
      <c r="B268" t="s">
        <v>31</v>
      </c>
      <c r="C268" t="str">
        <f>IFERROR(_xlfn.XLOOKUP(Tableau2[[#This Row],[CODE]],[1]!Tableau1[CODE],[1]!Tableau1[DESIGNATION]),"")</f>
        <v>BARQUETTES BOIS E29</v>
      </c>
      <c r="E268" s="6">
        <v>1</v>
      </c>
      <c r="H268" s="6">
        <f>SUM(Tableau2[[#This Row],[SORTIE]:[DETRUIT]])</f>
        <v>1</v>
      </c>
      <c r="I268" s="6">
        <f>_xlfn.XLOOKUP(Tableau2[[#This Row],[CODE]],[1]ART!A:A,[1]ART!C:C)</f>
        <v>0</v>
      </c>
      <c r="J268" s="6">
        <f>SUM(Tableau2[[#This Row],[TOTAL]]*Tableau2[[#This Row],[POIDS]])</f>
        <v>0</v>
      </c>
    </row>
    <row r="269" spans="1:10" x14ac:dyDescent="0.25">
      <c r="A269" s="5">
        <v>45243</v>
      </c>
      <c r="B269" t="s">
        <v>40</v>
      </c>
      <c r="C269" t="str">
        <f>IFERROR(_xlfn.XLOOKUP(Tableau2[[#This Row],[CODE]],[1]!Tableau1[CODE],[1]!Tableau1[DESIGNATION]),"")</f>
        <v>FARINE GRUAU</v>
      </c>
      <c r="E269" s="6">
        <v>3</v>
      </c>
      <c r="H269" s="6">
        <f>SUM(Tableau2[[#This Row],[SORTIE]:[DETRUIT]])</f>
        <v>3</v>
      </c>
      <c r="I269" s="6">
        <f>_xlfn.XLOOKUP(Tableau2[[#This Row],[CODE]],[1]ART!A:A,[1]ART!C:C)</f>
        <v>25</v>
      </c>
      <c r="J269" s="6">
        <f>SUM(Tableau2[[#This Row],[TOTAL]]*Tableau2[[#This Row],[POIDS]])</f>
        <v>75</v>
      </c>
    </row>
    <row r="270" spans="1:10" x14ac:dyDescent="0.25">
      <c r="A270" s="5">
        <v>45243</v>
      </c>
      <c r="B270" t="s">
        <v>41</v>
      </c>
      <c r="C270" t="str">
        <f>IFERROR(_xlfn.XLOOKUP(Tableau2[[#This Row],[CODE]],[1]!Tableau1[CODE],[1]!Tableau1[DESIGNATION]),"")</f>
        <v>FESTI MAIS*</v>
      </c>
      <c r="E270" s="6">
        <v>1</v>
      </c>
      <c r="H270" s="6">
        <f>SUM(Tableau2[[#This Row],[SORTIE]:[DETRUIT]])</f>
        <v>1</v>
      </c>
      <c r="I270" s="6">
        <f>_xlfn.XLOOKUP(Tableau2[[#This Row],[CODE]],[1]ART!A:A,[1]ART!C:C)</f>
        <v>25</v>
      </c>
      <c r="J270" s="6">
        <f>SUM(Tableau2[[#This Row],[TOTAL]]*Tableau2[[#This Row],[POIDS]])</f>
        <v>25</v>
      </c>
    </row>
    <row r="271" spans="1:10" x14ac:dyDescent="0.25">
      <c r="A271" s="5">
        <v>45244</v>
      </c>
      <c r="B271" t="s">
        <v>11</v>
      </c>
      <c r="C271" t="str">
        <f>IFERROR(_xlfn.XLOOKUP(Tableau2[[#This Row],[CODE]],[1]!Tableau1[CODE],[1]!Tableau1[DESIGNATION]),"")</f>
        <v>FARINE PUR FROMENT ROUGE</v>
      </c>
      <c r="D271" s="6">
        <v>480</v>
      </c>
      <c r="E271" s="6">
        <v>516</v>
      </c>
      <c r="H271" s="6">
        <f>SUM(Tableau2[[#This Row],[SORTIE]:[DETRUIT]])</f>
        <v>516</v>
      </c>
      <c r="I271" s="6">
        <f>_xlfn.XLOOKUP(Tableau2[[#This Row],[CODE]],[1]ART!A:A,[1]ART!C:C)</f>
        <v>25</v>
      </c>
      <c r="J271" s="6">
        <f>SUM(Tableau2[[#This Row],[TOTAL]]*Tableau2[[#This Row],[POIDS]])</f>
        <v>12900</v>
      </c>
    </row>
    <row r="272" spans="1:10" x14ac:dyDescent="0.25">
      <c r="A272" s="5">
        <v>45244</v>
      </c>
      <c r="B272" t="s">
        <v>13</v>
      </c>
      <c r="C272" t="str">
        <f>IFERROR(_xlfn.XLOOKUP(Tableau2[[#This Row],[CODE]],[1]!Tableau1[CODE],[1]!Tableau1[DESIGNATION]),"")</f>
        <v>FARINE TRADITION PRESTIGE T65</v>
      </c>
      <c r="D272" s="6">
        <v>160</v>
      </c>
      <c r="E272" s="6">
        <v>57</v>
      </c>
      <c r="H272" s="6">
        <f>SUM(Tableau2[[#This Row],[SORTIE]:[DETRUIT]])</f>
        <v>57</v>
      </c>
      <c r="I272" s="6">
        <f>_xlfn.XLOOKUP(Tableau2[[#This Row],[CODE]],[1]ART!A:A,[1]ART!C:C)</f>
        <v>25</v>
      </c>
      <c r="J272" s="6">
        <f>SUM(Tableau2[[#This Row],[TOTAL]]*Tableau2[[#This Row],[POIDS]])</f>
        <v>1425</v>
      </c>
    </row>
    <row r="273" spans="1:10" x14ac:dyDescent="0.25">
      <c r="A273" s="5">
        <v>45244</v>
      </c>
      <c r="B273" t="s">
        <v>20</v>
      </c>
      <c r="C273" t="str">
        <f>IFERROR(_xlfn.XLOOKUP(Tableau2[[#This Row],[CODE]],[1]!Tableau1[CODE],[1]!Tableau1[DESIGNATION]),"")</f>
        <v>FARINE SUPERIEURE T55</v>
      </c>
      <c r="D273" s="6">
        <v>480</v>
      </c>
      <c r="E273" s="6">
        <v>166</v>
      </c>
      <c r="H273" s="6">
        <f>SUM(Tableau2[[#This Row],[SORTIE]:[DETRUIT]])</f>
        <v>166</v>
      </c>
      <c r="I273" s="6">
        <f>_xlfn.XLOOKUP(Tableau2[[#This Row],[CODE]],[1]ART!A:A,[1]ART!C:C)</f>
        <v>25</v>
      </c>
      <c r="J273" s="6">
        <f>SUM(Tableau2[[#This Row],[TOTAL]]*Tableau2[[#This Row],[POIDS]])</f>
        <v>4150</v>
      </c>
    </row>
    <row r="274" spans="1:10" x14ac:dyDescent="0.25">
      <c r="A274" s="5">
        <v>45244</v>
      </c>
      <c r="B274" t="s">
        <v>18</v>
      </c>
      <c r="C274" t="str">
        <f>IFERROR(_xlfn.XLOOKUP(Tableau2[[#This Row],[CODE]],[1]!Tableau1[CODE],[1]!Tableau1[DESIGNATION]),"")</f>
        <v>SACS VIDES REGROUPEMENT</v>
      </c>
      <c r="D274" s="6">
        <v>50000</v>
      </c>
      <c r="E274" s="6" t="s">
        <v>67</v>
      </c>
      <c r="H274" s="6">
        <f>SUM(Tableau2[[#This Row],[SORTIE]:[DETRUIT]])</f>
        <v>0</v>
      </c>
      <c r="I274" s="6">
        <f>_xlfn.XLOOKUP(Tableau2[[#This Row],[CODE]],[1]ART!A:A,[1]ART!C:C)</f>
        <v>0</v>
      </c>
      <c r="J274" s="6">
        <f>SUM(Tableau2[[#This Row],[TOTAL]]*Tableau2[[#This Row],[POIDS]])</f>
        <v>0</v>
      </c>
    </row>
    <row r="275" spans="1:10" x14ac:dyDescent="0.25">
      <c r="A275" s="5">
        <v>45244</v>
      </c>
      <c r="B275" t="s">
        <v>28</v>
      </c>
      <c r="C275" t="str">
        <f>IFERROR(_xlfn.XLOOKUP(Tableau2[[#This Row],[CODE]],[1]!Tableau1[CODE],[1]!Tableau1[DESIGNATION]),"")</f>
        <v>SEL FIN DE MER</v>
      </c>
      <c r="E275" s="6">
        <v>9</v>
      </c>
      <c r="H275" s="6">
        <f>SUM(Tableau2[[#This Row],[SORTIE]:[DETRUIT]])</f>
        <v>9</v>
      </c>
      <c r="I275" s="6">
        <f>_xlfn.XLOOKUP(Tableau2[[#This Row],[CODE]],[1]ART!A:A,[1]ART!C:C)</f>
        <v>25</v>
      </c>
      <c r="J275" s="6">
        <f>SUM(Tableau2[[#This Row],[TOTAL]]*Tableau2[[#This Row],[POIDS]])</f>
        <v>225</v>
      </c>
    </row>
    <row r="276" spans="1:10" x14ac:dyDescent="0.25">
      <c r="A276" s="5">
        <v>45244</v>
      </c>
      <c r="B276" t="s">
        <v>21</v>
      </c>
      <c r="C276" t="str">
        <f>IFERROR(_xlfn.XLOOKUP(Tableau2[[#This Row],[CODE]],[1]!Tableau1[CODE],[1]!Tableau1[DESIGNATION]),"")</f>
        <v>SOLUTION FROID CRMF</v>
      </c>
      <c r="E276" s="6">
        <v>6</v>
      </c>
      <c r="H276" s="6">
        <f>SUM(Tableau2[[#This Row],[SORTIE]:[DETRUIT]])</f>
        <v>6</v>
      </c>
      <c r="I276" s="6">
        <f>_xlfn.XLOOKUP(Tableau2[[#This Row],[CODE]],[1]ART!A:A,[1]ART!C:C)</f>
        <v>20</v>
      </c>
      <c r="J276" s="6">
        <f>SUM(Tableau2[[#This Row],[TOTAL]]*Tableau2[[#This Row],[POIDS]])</f>
        <v>120</v>
      </c>
    </row>
    <row r="277" spans="1:10" x14ac:dyDescent="0.25">
      <c r="A277" s="5">
        <v>45244</v>
      </c>
      <c r="B277" t="s">
        <v>22</v>
      </c>
      <c r="C277" t="str">
        <f>IFERROR(_xlfn.XLOOKUP(Tableau2[[#This Row],[CODE]],[1]!Tableau1[CODE],[1]!Tableau1[DESIGNATION]),"")</f>
        <v>FARINE FOURNEE D'ANTAN</v>
      </c>
      <c r="E277" s="6">
        <v>9</v>
      </c>
      <c r="H277" s="6">
        <f>SUM(Tableau2[[#This Row],[SORTIE]:[DETRUIT]])</f>
        <v>9</v>
      </c>
      <c r="I277" s="6">
        <f>_xlfn.XLOOKUP(Tableau2[[#This Row],[CODE]],[1]ART!A:A,[1]ART!C:C)</f>
        <v>25</v>
      </c>
      <c r="J277" s="6">
        <f>SUM(Tableau2[[#This Row],[TOTAL]]*Tableau2[[#This Row],[POIDS]])</f>
        <v>225</v>
      </c>
    </row>
    <row r="278" spans="1:10" x14ac:dyDescent="0.25">
      <c r="A278" s="5">
        <v>45244</v>
      </c>
      <c r="B278" t="s">
        <v>41</v>
      </c>
      <c r="C278" t="str">
        <f>IFERROR(_xlfn.XLOOKUP(Tableau2[[#This Row],[CODE]],[1]!Tableau1[CODE],[1]!Tableau1[DESIGNATION]),"")</f>
        <v>FESTI MAIS*</v>
      </c>
      <c r="E278" s="6">
        <v>2</v>
      </c>
      <c r="H278" s="6">
        <f>SUM(Tableau2[[#This Row],[SORTIE]:[DETRUIT]])</f>
        <v>2</v>
      </c>
      <c r="I278" s="6">
        <f>_xlfn.XLOOKUP(Tableau2[[#This Row],[CODE]],[1]ART!A:A,[1]ART!C:C)</f>
        <v>25</v>
      </c>
      <c r="J278" s="6">
        <f>SUM(Tableau2[[#This Row],[TOTAL]]*Tableau2[[#This Row],[POIDS]])</f>
        <v>50</v>
      </c>
    </row>
    <row r="279" spans="1:10" x14ac:dyDescent="0.25">
      <c r="A279" s="5">
        <v>45244</v>
      </c>
      <c r="B279" t="s">
        <v>43</v>
      </c>
      <c r="C279" t="str">
        <f>IFERROR(_xlfn.XLOOKUP(Tableau2[[#This Row],[CODE]],[1]!Tableau1[CODE],[1]!Tableau1[DESIGNATION]),"")</f>
        <v>FARINE GRUAU FINE T45 CRC</v>
      </c>
      <c r="E279" s="6">
        <v>3</v>
      </c>
      <c r="H279" s="6">
        <f>SUM(Tableau2[[#This Row],[SORTIE]:[DETRUIT]])</f>
        <v>3</v>
      </c>
      <c r="I279" s="6">
        <f>_xlfn.XLOOKUP(Tableau2[[#This Row],[CODE]],[1]ART!A:A,[1]ART!C:C)</f>
        <v>25</v>
      </c>
      <c r="J279" s="6">
        <f>SUM(Tableau2[[#This Row],[TOTAL]]*Tableau2[[#This Row],[POIDS]])</f>
        <v>75</v>
      </c>
    </row>
    <row r="280" spans="1:10" x14ac:dyDescent="0.25">
      <c r="A280" s="5">
        <v>45244</v>
      </c>
      <c r="B280" t="s">
        <v>16</v>
      </c>
      <c r="C280" t="str">
        <f>IFERROR(_xlfn.XLOOKUP(Tableau2[[#This Row],[CODE]],[1]!Tableau1[CODE],[1]!Tableau1[DESIGNATION]),"")</f>
        <v>SACHET BAGUETTE NEUTRE ARTISANAL ART1</v>
      </c>
      <c r="E280" s="6">
        <v>18</v>
      </c>
      <c r="H280" s="6">
        <f>SUM(Tableau2[[#This Row],[SORTIE]:[DETRUIT]])</f>
        <v>18</v>
      </c>
      <c r="I280" s="6">
        <f>_xlfn.XLOOKUP(Tableau2[[#This Row],[CODE]],[1]ART!A:A,[1]ART!C:C)</f>
        <v>0</v>
      </c>
      <c r="J280" s="6">
        <f>SUM(Tableau2[[#This Row],[TOTAL]]*Tableau2[[#This Row],[POIDS]])</f>
        <v>0</v>
      </c>
    </row>
    <row r="281" spans="1:10" x14ac:dyDescent="0.25">
      <c r="A281" s="5">
        <v>45244</v>
      </c>
      <c r="B281" t="s">
        <v>17</v>
      </c>
      <c r="C281" t="str">
        <f>IFERROR(_xlfn.XLOOKUP(Tableau2[[#This Row],[CODE]],[1]!Tableau1[CODE],[1]!Tableau1[DESIGNATION]),"")</f>
        <v>SACHET FLUTE NEUTRE ARTISANAL ART2</v>
      </c>
      <c r="E281" s="6">
        <v>19</v>
      </c>
      <c r="H281" s="6">
        <f>SUM(Tableau2[[#This Row],[SORTIE]:[DETRUIT]])</f>
        <v>19</v>
      </c>
      <c r="I281" s="6">
        <f>_xlfn.XLOOKUP(Tableau2[[#This Row],[CODE]],[1]ART!A:A,[1]ART!C:C)</f>
        <v>0</v>
      </c>
      <c r="J281" s="6">
        <f>SUM(Tableau2[[#This Row],[TOTAL]]*Tableau2[[#This Row],[POIDS]])</f>
        <v>0</v>
      </c>
    </row>
    <row r="282" spans="1:10" x14ac:dyDescent="0.25">
      <c r="A282" s="5">
        <v>45244</v>
      </c>
      <c r="B282" t="s">
        <v>27</v>
      </c>
      <c r="C282" t="str">
        <f>IFERROR(_xlfn.XLOOKUP(Tableau2[[#This Row],[CODE]],[1]!Tableau1[CODE],[1]!Tableau1[DESIGNATION]),"")</f>
        <v>SACHET VIENNOISERIE NEUTRE PETIT FORMAT N3N</v>
      </c>
      <c r="E282" s="6">
        <v>5</v>
      </c>
      <c r="H282" s="6">
        <f>SUM(Tableau2[[#This Row],[SORTIE]:[DETRUIT]])</f>
        <v>5</v>
      </c>
      <c r="I282" s="6">
        <f>_xlfn.XLOOKUP(Tableau2[[#This Row],[CODE]],[1]ART!A:A,[1]ART!C:C)</f>
        <v>0</v>
      </c>
      <c r="J282" s="6">
        <f>SUM(Tableau2[[#This Row],[TOTAL]]*Tableau2[[#This Row],[POIDS]])</f>
        <v>0</v>
      </c>
    </row>
    <row r="283" spans="1:10" x14ac:dyDescent="0.25">
      <c r="A283" s="5">
        <v>45244</v>
      </c>
      <c r="B283" t="s">
        <v>26</v>
      </c>
      <c r="C283" t="str">
        <f>IFERROR(_xlfn.XLOOKUP(Tableau2[[#This Row],[CODE]],[1]!Tableau1[CODE],[1]!Tableau1[DESIGNATION]),"")</f>
        <v>SACHET VIENNOISERIE NEUTRE MOYEN FORMAT N4N</v>
      </c>
      <c r="E283" s="6">
        <v>6</v>
      </c>
      <c r="H283" s="6">
        <f>SUM(Tableau2[[#This Row],[SORTIE]:[DETRUIT]])</f>
        <v>6</v>
      </c>
      <c r="I283" s="6">
        <f>_xlfn.XLOOKUP(Tableau2[[#This Row],[CODE]],[1]ART!A:A,[1]ART!C:C)</f>
        <v>0</v>
      </c>
      <c r="J283" s="6">
        <f>SUM(Tableau2[[#This Row],[TOTAL]]*Tableau2[[#This Row],[POIDS]])</f>
        <v>0</v>
      </c>
    </row>
    <row r="284" spans="1:10" x14ac:dyDescent="0.25">
      <c r="A284" s="5">
        <v>45244</v>
      </c>
      <c r="B284" t="s">
        <v>25</v>
      </c>
      <c r="C284" t="str">
        <f>IFERROR(_xlfn.XLOOKUP(Tableau2[[#This Row],[CODE]],[1]!Tableau1[CODE],[1]!Tableau1[DESIGNATION]),"")</f>
        <v>SACHET VIENNOISERIE NEUTRE GRAND FORMAT N5N</v>
      </c>
      <c r="E284" s="6">
        <v>3</v>
      </c>
      <c r="H284" s="6">
        <f>SUM(Tableau2[[#This Row],[SORTIE]:[DETRUIT]])</f>
        <v>3</v>
      </c>
      <c r="I284" s="6">
        <f>_xlfn.XLOOKUP(Tableau2[[#This Row],[CODE]],[1]ART!A:A,[1]ART!C:C)</f>
        <v>0</v>
      </c>
      <c r="J284" s="6">
        <f>SUM(Tableau2[[#This Row],[TOTAL]]*Tableau2[[#This Row],[POIDS]])</f>
        <v>0</v>
      </c>
    </row>
    <row r="285" spans="1:10" x14ac:dyDescent="0.25">
      <c r="A285" s="5">
        <v>45244</v>
      </c>
      <c r="B285" t="s">
        <v>14</v>
      </c>
      <c r="C285" t="str">
        <f>IFERROR(_xlfn.XLOOKUP(Tableau2[[#This Row],[CODE]],[1]!Tableau1[CODE],[1]!Tableau1[DESIGNATION]),"")</f>
        <v>FESTI CEREALES*</v>
      </c>
      <c r="E285" s="6">
        <v>2</v>
      </c>
      <c r="H285" s="6">
        <f>SUM(Tableau2[[#This Row],[SORTIE]:[DETRUIT]])</f>
        <v>2</v>
      </c>
      <c r="I285" s="6">
        <f>_xlfn.XLOOKUP(Tableau2[[#This Row],[CODE]],[1]ART!A:A,[1]ART!C:C)</f>
        <v>25</v>
      </c>
      <c r="J285" s="6">
        <f>SUM(Tableau2[[#This Row],[TOTAL]]*Tableau2[[#This Row],[POIDS]])</f>
        <v>50</v>
      </c>
    </row>
    <row r="286" spans="1:10" x14ac:dyDescent="0.25">
      <c r="A286" s="5">
        <v>45244</v>
      </c>
      <c r="B286" t="s">
        <v>15</v>
      </c>
      <c r="C286" t="str">
        <f>IFERROR(_xlfn.XLOOKUP(Tableau2[[#This Row],[CODE]],[1]!Tableau1[CODE],[1]!Tableau1[DESIGNATION]),"")</f>
        <v>FESTI COMPLET*</v>
      </c>
      <c r="E286" s="6">
        <v>2</v>
      </c>
      <c r="H286" s="6">
        <f>SUM(Tableau2[[#This Row],[SORTIE]:[DETRUIT]])</f>
        <v>2</v>
      </c>
      <c r="I286" s="6">
        <f>_xlfn.XLOOKUP(Tableau2[[#This Row],[CODE]],[1]ART!A:A,[1]ART!C:C)</f>
        <v>0</v>
      </c>
      <c r="J286" s="6">
        <f>SUM(Tableau2[[#This Row],[TOTAL]]*Tableau2[[#This Row],[POIDS]])</f>
        <v>0</v>
      </c>
    </row>
    <row r="287" spans="1:10" x14ac:dyDescent="0.25">
      <c r="A287" s="5">
        <v>45244</v>
      </c>
      <c r="B287" t="s">
        <v>31</v>
      </c>
      <c r="C287" t="str">
        <f>IFERROR(_xlfn.XLOOKUP(Tableau2[[#This Row],[CODE]],[1]!Tableau1[CODE],[1]!Tableau1[DESIGNATION]),"")</f>
        <v>BARQUETTES BOIS E29</v>
      </c>
      <c r="E287" s="6">
        <v>2</v>
      </c>
      <c r="H287" s="6">
        <f>SUM(Tableau2[[#This Row],[SORTIE]:[DETRUIT]])</f>
        <v>2</v>
      </c>
      <c r="I287" s="6">
        <f>_xlfn.XLOOKUP(Tableau2[[#This Row],[CODE]],[1]ART!A:A,[1]ART!C:C)</f>
        <v>0</v>
      </c>
      <c r="J287" s="6">
        <f>SUM(Tableau2[[#This Row],[TOTAL]]*Tableau2[[#This Row],[POIDS]])</f>
        <v>0</v>
      </c>
    </row>
    <row r="288" spans="1:10" x14ac:dyDescent="0.25">
      <c r="A288" s="5">
        <v>45244</v>
      </c>
      <c r="B288" t="s">
        <v>40</v>
      </c>
      <c r="C288" t="str">
        <f>IFERROR(_xlfn.XLOOKUP(Tableau2[[#This Row],[CODE]],[1]!Tableau1[CODE],[1]!Tableau1[DESIGNATION]),"")</f>
        <v>FARINE GRUAU</v>
      </c>
      <c r="E288" s="6">
        <v>3</v>
      </c>
      <c r="H288" s="6">
        <f>SUM(Tableau2[[#This Row],[SORTIE]:[DETRUIT]])</f>
        <v>3</v>
      </c>
      <c r="I288" s="6">
        <f>_xlfn.XLOOKUP(Tableau2[[#This Row],[CODE]],[1]ART!A:A,[1]ART!C:C)</f>
        <v>25</v>
      </c>
      <c r="J288" s="6">
        <f>SUM(Tableau2[[#This Row],[TOTAL]]*Tableau2[[#This Row],[POIDS]])</f>
        <v>75</v>
      </c>
    </row>
    <row r="289" spans="1:10" x14ac:dyDescent="0.25">
      <c r="A289" s="5">
        <v>45244</v>
      </c>
      <c r="B289" t="s">
        <v>68</v>
      </c>
      <c r="C289" t="str">
        <f>IFERROR(_xlfn.XLOOKUP(Tableau2[[#This Row],[CODE]],[1]!Tableau1[CODE],[1]!Tableau1[DESIGNATION]),"")</f>
        <v>BRIOCHE EXTRA *</v>
      </c>
      <c r="E289" s="6">
        <v>1</v>
      </c>
      <c r="H289" s="6">
        <f>SUM(Tableau2[[#This Row],[SORTIE]:[DETRUIT]])</f>
        <v>1</v>
      </c>
      <c r="I289" s="6">
        <f>_xlfn.XLOOKUP(Tableau2[[#This Row],[CODE]],[1]ART!A:A,[1]ART!C:C)</f>
        <v>25</v>
      </c>
      <c r="J289" s="6">
        <f>SUM(Tableau2[[#This Row],[TOTAL]]*Tableau2[[#This Row],[POIDS]])</f>
        <v>25</v>
      </c>
    </row>
    <row r="290" spans="1:10" x14ac:dyDescent="0.25">
      <c r="A290" s="5">
        <v>45244</v>
      </c>
      <c r="B290" t="s">
        <v>44</v>
      </c>
      <c r="C290" t="str">
        <f>IFERROR(_xlfn.XLOOKUP(Tableau2[[#This Row],[CODE]],[1]!Tableau1[CODE],[1]!Tableau1[DESIGNATION]),"")</f>
        <v>FARINE BIO T65</v>
      </c>
      <c r="E290" s="6">
        <v>1</v>
      </c>
      <c r="H290" s="6">
        <f>SUM(Tableau2[[#This Row],[SORTIE]:[DETRUIT]])</f>
        <v>1</v>
      </c>
      <c r="I290" s="6">
        <f>_xlfn.XLOOKUP(Tableau2[[#This Row],[CODE]],[1]ART!A:A,[1]ART!C:C)</f>
        <v>25</v>
      </c>
      <c r="J290" s="6">
        <f>SUM(Tableau2[[#This Row],[TOTAL]]*Tableau2[[#This Row],[POIDS]])</f>
        <v>25</v>
      </c>
    </row>
    <row r="291" spans="1:10" x14ac:dyDescent="0.25">
      <c r="A291" s="5">
        <v>45244</v>
      </c>
      <c r="B291" t="s">
        <v>23</v>
      </c>
      <c r="C291" t="str">
        <f>IFERROR(_xlfn.XLOOKUP(Tableau2[[#This Row],[CODE]],[1]!Tableau1[CODE],[1]!Tableau1[DESIGNATION]),"")</f>
        <v>FARINE IMPERIALE</v>
      </c>
      <c r="E291" s="6">
        <v>37</v>
      </c>
      <c r="H291" s="6">
        <f>SUM(Tableau2[[#This Row],[SORTIE]:[DETRUIT]])</f>
        <v>37</v>
      </c>
      <c r="I291" s="6">
        <f>_xlfn.XLOOKUP(Tableau2[[#This Row],[CODE]],[1]ART!A:A,[1]ART!C:C)</f>
        <v>25</v>
      </c>
      <c r="J291" s="6">
        <f>SUM(Tableau2[[#This Row],[TOTAL]]*Tableau2[[#This Row],[POIDS]])</f>
        <v>925</v>
      </c>
    </row>
    <row r="292" spans="1:10" x14ac:dyDescent="0.25">
      <c r="A292" s="5">
        <v>45244</v>
      </c>
      <c r="B292" t="s">
        <v>53</v>
      </c>
      <c r="C292" t="str">
        <f>IFERROR(_xlfn.XLOOKUP(Tableau2[[#This Row],[CODE]],[1]!Tableau1[CODE],[1]!Tableau1[DESIGNATION]),"")</f>
        <v>FESTI VIENNOIS*</v>
      </c>
      <c r="E292" s="6">
        <v>1</v>
      </c>
      <c r="H292" s="6">
        <f>SUM(Tableau2[[#This Row],[SORTIE]:[DETRUIT]])</f>
        <v>1</v>
      </c>
      <c r="I292" s="6">
        <f>_xlfn.XLOOKUP(Tableau2[[#This Row],[CODE]],[1]ART!A:A,[1]ART!C:C)</f>
        <v>25</v>
      </c>
      <c r="J292" s="6">
        <f>SUM(Tableau2[[#This Row],[TOTAL]]*Tableau2[[#This Row],[POIDS]])</f>
        <v>25</v>
      </c>
    </row>
    <row r="293" spans="1:10" x14ac:dyDescent="0.25">
      <c r="A293" s="5">
        <v>45244</v>
      </c>
      <c r="B293" t="s">
        <v>49</v>
      </c>
      <c r="C293" t="str">
        <f>IFERROR(_xlfn.XLOOKUP(Tableau2[[#This Row],[CODE]],[1]!Tableau1[CODE],[1]!Tableau1[DESIGNATION]),"")</f>
        <v>MELANGE 6 GRAINES</v>
      </c>
      <c r="E293" s="6">
        <v>3</v>
      </c>
      <c r="H293" s="6">
        <f>SUM(Tableau2[[#This Row],[SORTIE]:[DETRUIT]])</f>
        <v>3</v>
      </c>
      <c r="I293" s="6">
        <f>_xlfn.XLOOKUP(Tableau2[[#This Row],[CODE]],[1]ART!A:A,[1]ART!C:C)</f>
        <v>25</v>
      </c>
      <c r="J293" s="6">
        <f>SUM(Tableau2[[#This Row],[TOTAL]]*Tableau2[[#This Row],[POIDS]])</f>
        <v>75</v>
      </c>
    </row>
    <row r="294" spans="1:10" x14ac:dyDescent="0.25">
      <c r="A294" s="5">
        <v>45244</v>
      </c>
      <c r="B294" t="s">
        <v>24</v>
      </c>
      <c r="C294" t="str">
        <f>IFERROR(_xlfn.XLOOKUP(Tableau2[[#This Row],[CODE]],[1]!Tableau1[CODE],[1]!Tableau1[DESIGNATION]),"")</f>
        <v>SACHET BAGUETTE FOURNEE</v>
      </c>
      <c r="E294" s="6">
        <v>5</v>
      </c>
      <c r="H294" s="6">
        <f>SUM(Tableau2[[#This Row],[SORTIE]:[DETRUIT]])</f>
        <v>5</v>
      </c>
      <c r="I294" s="6">
        <f>_xlfn.XLOOKUP(Tableau2[[#This Row],[CODE]],[1]ART!A:A,[1]ART!C:C)</f>
        <v>0</v>
      </c>
      <c r="J294" s="6">
        <f>SUM(Tableau2[[#This Row],[TOTAL]]*Tableau2[[#This Row],[POIDS]])</f>
        <v>0</v>
      </c>
    </row>
    <row r="295" spans="1:10" x14ac:dyDescent="0.25">
      <c r="A295" s="5">
        <v>45244</v>
      </c>
      <c r="B295" t="s">
        <v>38</v>
      </c>
      <c r="C295" t="str">
        <f>IFERROR(_xlfn.XLOOKUP(Tableau2[[#This Row],[CODE]],[1]!Tableau1[CODE],[1]!Tableau1[DESIGNATION]),"")</f>
        <v>MOUSSELINE "LE PAIN" 33X40</v>
      </c>
      <c r="E295" s="6">
        <v>9</v>
      </c>
      <c r="H295" s="6">
        <f>SUM(Tableau2[[#This Row],[SORTIE]:[DETRUIT]])</f>
        <v>9</v>
      </c>
      <c r="I295" s="6">
        <f>_xlfn.XLOOKUP(Tableau2[[#This Row],[CODE]],[1]ART!A:A,[1]ART!C:C)</f>
        <v>0</v>
      </c>
      <c r="J295" s="6">
        <f>SUM(Tableau2[[#This Row],[TOTAL]]*Tableau2[[#This Row],[POIDS]])</f>
        <v>0</v>
      </c>
    </row>
    <row r="296" spans="1:10" x14ac:dyDescent="0.25">
      <c r="A296" s="5">
        <v>45244</v>
      </c>
      <c r="B296" t="s">
        <v>12</v>
      </c>
      <c r="C296" t="str">
        <f>IFERROR(_xlfn.XLOOKUP(Tableau2[[#This Row],[CODE]],[1]!Tableau1[CODE],[1]!Tableau1[DESIGNATION]),"")</f>
        <v>FARINE FESTIVAL TYPE 65</v>
      </c>
      <c r="E296" s="6">
        <v>14</v>
      </c>
      <c r="H296" s="6">
        <f>SUM(Tableau2[[#This Row],[SORTIE]:[DETRUIT]])</f>
        <v>14</v>
      </c>
      <c r="I296" s="6">
        <f>_xlfn.XLOOKUP(Tableau2[[#This Row],[CODE]],[1]ART!A:A,[1]ART!C:C)</f>
        <v>25</v>
      </c>
      <c r="J296" s="6">
        <f>SUM(Tableau2[[#This Row],[TOTAL]]*Tableau2[[#This Row],[POIDS]])</f>
        <v>350</v>
      </c>
    </row>
    <row r="297" spans="1:10" x14ac:dyDescent="0.25">
      <c r="A297" s="5">
        <v>45244</v>
      </c>
      <c r="B297" t="s">
        <v>52</v>
      </c>
      <c r="C297" t="str">
        <f>IFERROR(_xlfn.XLOOKUP(Tableau2[[#This Row],[CODE]],[1]!Tableau1[CODE],[1]!Tableau1[DESIGNATION]),"")</f>
        <v>GRAIN 2 FORME*</v>
      </c>
      <c r="E297" s="6">
        <v>1</v>
      </c>
      <c r="H297" s="6">
        <f>SUM(Tableau2[[#This Row],[SORTIE]:[DETRUIT]])</f>
        <v>1</v>
      </c>
      <c r="I297" s="6">
        <f>_xlfn.XLOOKUP(Tableau2[[#This Row],[CODE]],[1]ART!A:A,[1]ART!C:C)</f>
        <v>25</v>
      </c>
      <c r="J297" s="6">
        <f>SUM(Tableau2[[#This Row],[TOTAL]]*Tableau2[[#This Row],[POIDS]])</f>
        <v>25</v>
      </c>
    </row>
    <row r="298" spans="1:10" x14ac:dyDescent="0.25">
      <c r="A298" s="5">
        <v>45244</v>
      </c>
      <c r="B298" t="s">
        <v>42</v>
      </c>
      <c r="C298" t="str">
        <f>IFERROR(_xlfn.XLOOKUP(Tableau2[[#This Row],[CODE]],[1]!Tableau1[CODE],[1]!Tableau1[DESIGNATION]),"")</f>
        <v>FESTI SEIGLE 25 KG*</v>
      </c>
      <c r="E298" s="6">
        <v>2</v>
      </c>
      <c r="H298" s="6">
        <f>SUM(Tableau2[[#This Row],[SORTIE]:[DETRUIT]])</f>
        <v>2</v>
      </c>
      <c r="I298" s="6">
        <f>_xlfn.XLOOKUP(Tableau2[[#This Row],[CODE]],[1]ART!A:A,[1]ART!C:C)</f>
        <v>25</v>
      </c>
      <c r="J298" s="6">
        <f>SUM(Tableau2[[#This Row],[TOTAL]]*Tableau2[[#This Row],[POIDS]])</f>
        <v>50</v>
      </c>
    </row>
    <row r="299" spans="1:10" x14ac:dyDescent="0.25">
      <c r="A299" s="5">
        <v>45244</v>
      </c>
      <c r="B299" t="s">
        <v>62</v>
      </c>
      <c r="C299" t="str">
        <f>IFERROR(_xlfn.XLOOKUP(Tableau2[[#This Row],[CODE]],[1]!Tableau1[CODE],[1]!Tableau1[DESIGNATION]),"")</f>
        <v>FESTI CEREBRUN*</v>
      </c>
      <c r="E299" s="6">
        <v>1</v>
      </c>
      <c r="H299" s="6">
        <f>SUM(Tableau2[[#This Row],[SORTIE]:[DETRUIT]])</f>
        <v>1</v>
      </c>
      <c r="I299" s="6">
        <f>_xlfn.XLOOKUP(Tableau2[[#This Row],[CODE]],[1]ART!A:A,[1]ART!C:C)</f>
        <v>25</v>
      </c>
      <c r="J299" s="6">
        <f>SUM(Tableau2[[#This Row],[TOTAL]]*Tableau2[[#This Row],[POIDS]])</f>
        <v>25</v>
      </c>
    </row>
    <row r="300" spans="1:10" x14ac:dyDescent="0.25">
      <c r="A300" s="5">
        <v>45244</v>
      </c>
      <c r="B300" t="s">
        <v>32</v>
      </c>
      <c r="C300" t="str">
        <f>IFERROR(_xlfn.XLOOKUP(Tableau2[[#This Row],[CODE]],[1]!Tableau1[CODE],[1]!Tableau1[DESIGNATION]),"")</f>
        <v>FARINE TRADITION T65</v>
      </c>
      <c r="E300" s="6">
        <v>1</v>
      </c>
      <c r="H300" s="6">
        <f>SUM(Tableau2[[#This Row],[SORTIE]:[DETRUIT]])</f>
        <v>1</v>
      </c>
      <c r="I300" s="6">
        <f>_xlfn.XLOOKUP(Tableau2[[#This Row],[CODE]],[1]ART!A:A,[1]ART!C:C)</f>
        <v>25</v>
      </c>
      <c r="J300" s="6">
        <f>SUM(Tableau2[[#This Row],[TOTAL]]*Tableau2[[#This Row],[POIDS]])</f>
        <v>25</v>
      </c>
    </row>
    <row r="301" spans="1:10" x14ac:dyDescent="0.25">
      <c r="A301" s="5">
        <v>45244</v>
      </c>
      <c r="B301" t="s">
        <v>56</v>
      </c>
      <c r="C301" t="str">
        <f>IFERROR(_xlfn.XLOOKUP(Tableau2[[#This Row],[CODE]],[1]!Tableau1[CODE],[1]!Tableau1[DESIGNATION]),"")</f>
        <v>MOUSSELINE FESTIVAL GRANDES FEUILLES E403</v>
      </c>
      <c r="E301" s="6">
        <v>3</v>
      </c>
      <c r="H301" s="6">
        <f>SUM(Tableau2[[#This Row],[SORTIE]:[DETRUIT]])</f>
        <v>3</v>
      </c>
      <c r="I301" s="6">
        <f>_xlfn.XLOOKUP(Tableau2[[#This Row],[CODE]],[1]ART!A:A,[1]ART!C:C)</f>
        <v>0</v>
      </c>
      <c r="J301" s="6">
        <f>SUM(Tableau2[[#This Row],[TOTAL]]*Tableau2[[#This Row],[POIDS]])</f>
        <v>0</v>
      </c>
    </row>
    <row r="302" spans="1:10" x14ac:dyDescent="0.25">
      <c r="A302" s="5">
        <v>45244</v>
      </c>
      <c r="B302" t="s">
        <v>33</v>
      </c>
      <c r="C302" t="str">
        <f>IFERROR(_xlfn.XLOOKUP(Tableau2[[#This Row],[CODE]],[1]!Tableau1[CODE],[1]!Tableau1[DESIGNATION]),"")</f>
        <v>SACHET BAGUETTE  LA FESTIVAL E385</v>
      </c>
      <c r="E302" s="6">
        <v>2</v>
      </c>
      <c r="H302" s="6">
        <f>SUM(Tableau2[[#This Row],[SORTIE]:[DETRUIT]])</f>
        <v>2</v>
      </c>
      <c r="I302" s="6">
        <f>_xlfn.XLOOKUP(Tableau2[[#This Row],[CODE]],[1]ART!A:A,[1]ART!C:C)</f>
        <v>0</v>
      </c>
      <c r="J302" s="6">
        <f>SUM(Tableau2[[#This Row],[TOTAL]]*Tableau2[[#This Row],[POIDS]])</f>
        <v>0</v>
      </c>
    </row>
    <row r="303" spans="1:10" x14ac:dyDescent="0.25">
      <c r="A303" s="5">
        <v>45244</v>
      </c>
      <c r="B303" t="s">
        <v>35</v>
      </c>
      <c r="C303" t="str">
        <f>IFERROR(_xlfn.XLOOKUP(Tableau2[[#This Row],[CODE]],[1]!Tableau1[CODE],[1]!Tableau1[DESIGNATION]),"")</f>
        <v>SACHET VIENNOISERIE FESTIVAL PETIT FORMAT E23N</v>
      </c>
      <c r="E303" s="6">
        <v>2</v>
      </c>
      <c r="H303" s="6">
        <f>SUM(Tableau2[[#This Row],[SORTIE]:[DETRUIT]])</f>
        <v>2</v>
      </c>
      <c r="I303" s="6">
        <f>_xlfn.XLOOKUP(Tableau2[[#This Row],[CODE]],[1]ART!A:A,[1]ART!C:C)</f>
        <v>0</v>
      </c>
      <c r="J303" s="6">
        <f>SUM(Tableau2[[#This Row],[TOTAL]]*Tableau2[[#This Row],[POIDS]])</f>
        <v>0</v>
      </c>
    </row>
    <row r="304" spans="1:10" x14ac:dyDescent="0.25">
      <c r="A304" s="5">
        <v>45244</v>
      </c>
      <c r="B304" t="s">
        <v>30</v>
      </c>
      <c r="C304" t="str">
        <f>IFERROR(_xlfn.XLOOKUP(Tableau2[[#This Row],[CODE]],[1]!Tableau1[CODE],[1]!Tableau1[DESIGNATION]),"")</f>
        <v>REPASSE DE BLE</v>
      </c>
      <c r="E304" s="6">
        <v>1</v>
      </c>
      <c r="H304" s="6">
        <f>SUM(Tableau2[[#This Row],[SORTIE]:[DETRUIT]])</f>
        <v>1</v>
      </c>
      <c r="I304" s="6">
        <f>_xlfn.XLOOKUP(Tableau2[[#This Row],[CODE]],[1]ART!A:A,[1]ART!C:C)</f>
        <v>25</v>
      </c>
      <c r="J304" s="6">
        <f>SUM(Tableau2[[#This Row],[TOTAL]]*Tableau2[[#This Row],[POIDS]])</f>
        <v>25</v>
      </c>
    </row>
    <row r="305" spans="1:10" x14ac:dyDescent="0.25">
      <c r="A305" s="5">
        <v>45244</v>
      </c>
      <c r="B305" t="s">
        <v>29</v>
      </c>
      <c r="C305" t="str">
        <f>IFERROR(_xlfn.XLOOKUP(Tableau2[[#This Row],[CODE]],[1]!Tableau1[CODE],[1]!Tableau1[DESIGNATION]),"")</f>
        <v>SON DE BLE</v>
      </c>
      <c r="E305" s="6">
        <v>1</v>
      </c>
      <c r="H305" s="6">
        <f>SUM(Tableau2[[#This Row],[SORTIE]:[DETRUIT]])</f>
        <v>1</v>
      </c>
      <c r="I305" s="6">
        <f>_xlfn.XLOOKUP(Tableau2[[#This Row],[CODE]],[1]ART!A:A,[1]ART!C:C)</f>
        <v>25</v>
      </c>
      <c r="J305" s="6">
        <f>SUM(Tableau2[[#This Row],[TOTAL]]*Tableau2[[#This Row],[POIDS]])</f>
        <v>25</v>
      </c>
    </row>
    <row r="306" spans="1:10" x14ac:dyDescent="0.25">
      <c r="A306" s="5">
        <v>45245</v>
      </c>
      <c r="B306" t="s">
        <v>11</v>
      </c>
      <c r="C306" t="str">
        <f>IFERROR(_xlfn.XLOOKUP(Tableau2[[#This Row],[CODE]],[1]!Tableau1[CODE],[1]!Tableau1[DESIGNATION]),"")</f>
        <v>FARINE PUR FROMENT ROUGE</v>
      </c>
      <c r="D306" s="6">
        <v>640</v>
      </c>
      <c r="E306" s="6">
        <v>356</v>
      </c>
      <c r="H306" s="6">
        <f>SUM(Tableau2[[#This Row],[SORTIE]:[DETRUIT]])</f>
        <v>356</v>
      </c>
      <c r="I306" s="6">
        <f>_xlfn.XLOOKUP(Tableau2[[#This Row],[CODE]],[1]ART!A:A,[1]ART!C:C)</f>
        <v>25</v>
      </c>
      <c r="J306" s="6">
        <f>SUM(Tableau2[[#This Row],[TOTAL]]*Tableau2[[#This Row],[POIDS]])</f>
        <v>8900</v>
      </c>
    </row>
    <row r="307" spans="1:10" x14ac:dyDescent="0.25">
      <c r="A307" s="5">
        <v>45245</v>
      </c>
      <c r="B307" t="s">
        <v>20</v>
      </c>
      <c r="C307" t="str">
        <f>IFERROR(_xlfn.XLOOKUP(Tableau2[[#This Row],[CODE]],[1]!Tableau1[CODE],[1]!Tableau1[DESIGNATION]),"")</f>
        <v>FARINE SUPERIEURE T55</v>
      </c>
      <c r="D307" s="6">
        <v>480</v>
      </c>
      <c r="E307" s="6">
        <v>180</v>
      </c>
      <c r="H307" s="6">
        <f>SUM(Tableau2[[#This Row],[SORTIE]:[DETRUIT]])</f>
        <v>180</v>
      </c>
      <c r="I307" s="6">
        <f>_xlfn.XLOOKUP(Tableau2[[#This Row],[CODE]],[1]ART!A:A,[1]ART!C:C)</f>
        <v>25</v>
      </c>
      <c r="J307" s="6">
        <f>SUM(Tableau2[[#This Row],[TOTAL]]*Tableau2[[#This Row],[POIDS]])</f>
        <v>4500</v>
      </c>
    </row>
    <row r="308" spans="1:10" x14ac:dyDescent="0.25">
      <c r="A308" s="5">
        <v>45245</v>
      </c>
      <c r="B308" t="s">
        <v>22</v>
      </c>
      <c r="C308" t="str">
        <f>IFERROR(_xlfn.XLOOKUP(Tableau2[[#This Row],[CODE]],[1]!Tableau1[CODE],[1]!Tableau1[DESIGNATION]),"")</f>
        <v>FARINE FOURNEE D'ANTAN</v>
      </c>
      <c r="E308" s="6">
        <v>10</v>
      </c>
      <c r="H308" s="6">
        <f>SUM(Tableau2[[#This Row],[SORTIE]:[DETRUIT]])</f>
        <v>10</v>
      </c>
      <c r="I308" s="6">
        <f>_xlfn.XLOOKUP(Tableau2[[#This Row],[CODE]],[1]ART!A:A,[1]ART!C:C)</f>
        <v>25</v>
      </c>
      <c r="J308" s="6">
        <f>SUM(Tableau2[[#This Row],[TOTAL]]*Tableau2[[#This Row],[POIDS]])</f>
        <v>250</v>
      </c>
    </row>
    <row r="309" spans="1:10" x14ac:dyDescent="0.25">
      <c r="A309" s="5">
        <v>45245</v>
      </c>
      <c r="B309" t="s">
        <v>28</v>
      </c>
      <c r="C309" t="str">
        <f>IFERROR(_xlfn.XLOOKUP(Tableau2[[#This Row],[CODE]],[1]!Tableau1[CODE],[1]!Tableau1[DESIGNATION]),"")</f>
        <v>SEL FIN DE MER</v>
      </c>
      <c r="E309" s="6">
        <v>10</v>
      </c>
      <c r="H309" s="6">
        <f>SUM(Tableau2[[#This Row],[SORTIE]:[DETRUIT]])</f>
        <v>10</v>
      </c>
      <c r="I309" s="6">
        <f>_xlfn.XLOOKUP(Tableau2[[#This Row],[CODE]],[1]ART!A:A,[1]ART!C:C)</f>
        <v>25</v>
      </c>
      <c r="J309" s="6">
        <f>SUM(Tableau2[[#This Row],[TOTAL]]*Tableau2[[#This Row],[POIDS]])</f>
        <v>250</v>
      </c>
    </row>
    <row r="310" spans="1:10" x14ac:dyDescent="0.25">
      <c r="A310" s="5">
        <v>45245</v>
      </c>
      <c r="B310" t="s">
        <v>21</v>
      </c>
      <c r="C310" t="str">
        <f>IFERROR(_xlfn.XLOOKUP(Tableau2[[#This Row],[CODE]],[1]!Tableau1[CODE],[1]!Tableau1[DESIGNATION]),"")</f>
        <v>SOLUTION FROID CRMF</v>
      </c>
      <c r="E310" s="6">
        <v>5</v>
      </c>
      <c r="H310" s="6">
        <f>SUM(Tableau2[[#This Row],[SORTIE]:[DETRUIT]])</f>
        <v>5</v>
      </c>
      <c r="I310" s="6">
        <f>_xlfn.XLOOKUP(Tableau2[[#This Row],[CODE]],[1]ART!A:A,[1]ART!C:C)</f>
        <v>20</v>
      </c>
      <c r="J310" s="6">
        <f>SUM(Tableau2[[#This Row],[TOTAL]]*Tableau2[[#This Row],[POIDS]])</f>
        <v>100</v>
      </c>
    </row>
    <row r="311" spans="1:10" x14ac:dyDescent="0.25">
      <c r="A311" s="5">
        <v>45245</v>
      </c>
      <c r="B311" t="s">
        <v>15</v>
      </c>
      <c r="C311" t="str">
        <f>IFERROR(_xlfn.XLOOKUP(Tableau2[[#This Row],[CODE]],[1]!Tableau1[CODE],[1]!Tableau1[DESIGNATION]),"")</f>
        <v>FESTI COMPLET*</v>
      </c>
      <c r="E311" s="6">
        <v>2</v>
      </c>
      <c r="H311" s="6">
        <f>SUM(Tableau2[[#This Row],[SORTIE]:[DETRUIT]])</f>
        <v>2</v>
      </c>
      <c r="I311" s="6">
        <f>_xlfn.XLOOKUP(Tableau2[[#This Row],[CODE]],[1]ART!A:A,[1]ART!C:C)</f>
        <v>0</v>
      </c>
      <c r="J311" s="6">
        <f>SUM(Tableau2[[#This Row],[TOTAL]]*Tableau2[[#This Row],[POIDS]])</f>
        <v>0</v>
      </c>
    </row>
    <row r="312" spans="1:10" x14ac:dyDescent="0.25">
      <c r="A312" s="5">
        <v>45245</v>
      </c>
      <c r="B312" t="s">
        <v>32</v>
      </c>
      <c r="C312" t="str">
        <f>IFERROR(_xlfn.XLOOKUP(Tableau2[[#This Row],[CODE]],[1]!Tableau1[CODE],[1]!Tableau1[DESIGNATION]),"")</f>
        <v>FARINE TRADITION T65</v>
      </c>
      <c r="E312" s="6">
        <v>2</v>
      </c>
      <c r="H312" s="6">
        <f>SUM(Tableau2[[#This Row],[SORTIE]:[DETRUIT]])</f>
        <v>2</v>
      </c>
      <c r="I312" s="6">
        <f>_xlfn.XLOOKUP(Tableau2[[#This Row],[CODE]],[1]ART!A:A,[1]ART!C:C)</f>
        <v>25</v>
      </c>
      <c r="J312" s="6">
        <f>SUM(Tableau2[[#This Row],[TOTAL]]*Tableau2[[#This Row],[POIDS]])</f>
        <v>50</v>
      </c>
    </row>
    <row r="313" spans="1:10" x14ac:dyDescent="0.25">
      <c r="A313" s="5">
        <v>45245</v>
      </c>
      <c r="B313" t="s">
        <v>42</v>
      </c>
      <c r="C313" t="str">
        <f>IFERROR(_xlfn.XLOOKUP(Tableau2[[#This Row],[CODE]],[1]!Tableau1[CODE],[1]!Tableau1[DESIGNATION]),"")</f>
        <v>FESTI SEIGLE 25 KG*</v>
      </c>
      <c r="E313" s="6">
        <v>3</v>
      </c>
      <c r="H313" s="6">
        <f>SUM(Tableau2[[#This Row],[SORTIE]:[DETRUIT]])</f>
        <v>3</v>
      </c>
      <c r="I313" s="6">
        <f>_xlfn.XLOOKUP(Tableau2[[#This Row],[CODE]],[1]ART!A:A,[1]ART!C:C)</f>
        <v>25</v>
      </c>
      <c r="J313" s="6">
        <f>SUM(Tableau2[[#This Row],[TOTAL]]*Tableau2[[#This Row],[POIDS]])</f>
        <v>75</v>
      </c>
    </row>
    <row r="314" spans="1:10" x14ac:dyDescent="0.25">
      <c r="A314" s="5">
        <v>45245</v>
      </c>
      <c r="B314" t="s">
        <v>23</v>
      </c>
      <c r="C314" t="str">
        <f>IFERROR(_xlfn.XLOOKUP(Tableau2[[#This Row],[CODE]],[1]!Tableau1[CODE],[1]!Tableau1[DESIGNATION]),"")</f>
        <v>FARINE IMPERIALE</v>
      </c>
      <c r="E314" s="6">
        <v>10</v>
      </c>
      <c r="H314" s="6">
        <f>SUM(Tableau2[[#This Row],[SORTIE]:[DETRUIT]])</f>
        <v>10</v>
      </c>
      <c r="I314" s="6">
        <f>_xlfn.XLOOKUP(Tableau2[[#This Row],[CODE]],[1]ART!A:A,[1]ART!C:C)</f>
        <v>25</v>
      </c>
      <c r="J314" s="6">
        <f>SUM(Tableau2[[#This Row],[TOTAL]]*Tableau2[[#This Row],[POIDS]])</f>
        <v>250</v>
      </c>
    </row>
    <row r="315" spans="1:10" x14ac:dyDescent="0.25">
      <c r="A315" s="5">
        <v>45245</v>
      </c>
      <c r="B315" t="s">
        <v>49</v>
      </c>
      <c r="C315" t="str">
        <f>IFERROR(_xlfn.XLOOKUP(Tableau2[[#This Row],[CODE]],[1]!Tableau1[CODE],[1]!Tableau1[DESIGNATION]),"")</f>
        <v>MELANGE 6 GRAINES</v>
      </c>
      <c r="E315" s="6">
        <v>1</v>
      </c>
      <c r="H315" s="6">
        <f>SUM(Tableau2[[#This Row],[SORTIE]:[DETRUIT]])</f>
        <v>1</v>
      </c>
      <c r="I315" s="6">
        <f>_xlfn.XLOOKUP(Tableau2[[#This Row],[CODE]],[1]ART!A:A,[1]ART!C:C)</f>
        <v>25</v>
      </c>
      <c r="J315" s="6">
        <f>SUM(Tableau2[[#This Row],[TOTAL]]*Tableau2[[#This Row],[POIDS]])</f>
        <v>25</v>
      </c>
    </row>
    <row r="316" spans="1:10" x14ac:dyDescent="0.25">
      <c r="A316" s="5">
        <v>45245</v>
      </c>
      <c r="B316" t="s">
        <v>18</v>
      </c>
      <c r="C316" t="str">
        <f>IFERROR(_xlfn.XLOOKUP(Tableau2[[#This Row],[CODE]],[1]!Tableau1[CODE],[1]!Tableau1[DESIGNATION]),"")</f>
        <v>SACS VIDES REGROUPEMENT</v>
      </c>
      <c r="E316" s="6">
        <v>1400</v>
      </c>
      <c r="H316" s="6">
        <f>SUM(Tableau2[[#This Row],[SORTIE]:[DETRUIT]])</f>
        <v>1400</v>
      </c>
      <c r="I316" s="6">
        <f>_xlfn.XLOOKUP(Tableau2[[#This Row],[CODE]],[1]ART!A:A,[1]ART!C:C)</f>
        <v>0</v>
      </c>
      <c r="J316" s="6">
        <f>SUM(Tableau2[[#This Row],[TOTAL]]*Tableau2[[#This Row],[POIDS]])</f>
        <v>0</v>
      </c>
    </row>
    <row r="317" spans="1:10" x14ac:dyDescent="0.25">
      <c r="A317" s="5">
        <v>45245</v>
      </c>
      <c r="B317" t="s">
        <v>38</v>
      </c>
      <c r="C317" t="str">
        <f>IFERROR(_xlfn.XLOOKUP(Tableau2[[#This Row],[CODE]],[1]!Tableau1[CODE],[1]!Tableau1[DESIGNATION]),"")</f>
        <v>MOUSSELINE "LE PAIN" 33X40</v>
      </c>
      <c r="E317" s="6">
        <v>5</v>
      </c>
      <c r="H317" s="6">
        <f>SUM(Tableau2[[#This Row],[SORTIE]:[DETRUIT]])</f>
        <v>5</v>
      </c>
      <c r="I317" s="6">
        <f>_xlfn.XLOOKUP(Tableau2[[#This Row],[CODE]],[1]ART!A:A,[1]ART!C:C)</f>
        <v>0</v>
      </c>
      <c r="J317" s="6">
        <f>SUM(Tableau2[[#This Row],[TOTAL]]*Tableau2[[#This Row],[POIDS]])</f>
        <v>0</v>
      </c>
    </row>
    <row r="318" spans="1:10" x14ac:dyDescent="0.25">
      <c r="A318" s="5">
        <v>45245</v>
      </c>
      <c r="B318" t="s">
        <v>16</v>
      </c>
      <c r="C318" t="str">
        <f>IFERROR(_xlfn.XLOOKUP(Tableau2[[#This Row],[CODE]],[1]!Tableau1[CODE],[1]!Tableau1[DESIGNATION]),"")</f>
        <v>SACHET BAGUETTE NEUTRE ARTISANAL ART1</v>
      </c>
      <c r="E318" s="6">
        <v>5</v>
      </c>
      <c r="H318" s="6">
        <f>SUM(Tableau2[[#This Row],[SORTIE]:[DETRUIT]])</f>
        <v>5</v>
      </c>
      <c r="I318" s="6">
        <f>_xlfn.XLOOKUP(Tableau2[[#This Row],[CODE]],[1]ART!A:A,[1]ART!C:C)</f>
        <v>0</v>
      </c>
      <c r="J318" s="6">
        <f>SUM(Tableau2[[#This Row],[TOTAL]]*Tableau2[[#This Row],[POIDS]])</f>
        <v>0</v>
      </c>
    </row>
    <row r="319" spans="1:10" x14ac:dyDescent="0.25">
      <c r="A319" s="5">
        <v>45245</v>
      </c>
      <c r="B319" t="s">
        <v>17</v>
      </c>
      <c r="C319" t="str">
        <f>IFERROR(_xlfn.XLOOKUP(Tableau2[[#This Row],[CODE]],[1]!Tableau1[CODE],[1]!Tableau1[DESIGNATION]),"")</f>
        <v>SACHET FLUTE NEUTRE ARTISANAL ART2</v>
      </c>
      <c r="E319" s="6">
        <v>5</v>
      </c>
      <c r="H319" s="6">
        <f>SUM(Tableau2[[#This Row],[SORTIE]:[DETRUIT]])</f>
        <v>5</v>
      </c>
      <c r="I319" s="6">
        <f>_xlfn.XLOOKUP(Tableau2[[#This Row],[CODE]],[1]ART!A:A,[1]ART!C:C)</f>
        <v>0</v>
      </c>
      <c r="J319" s="6">
        <f>SUM(Tableau2[[#This Row],[TOTAL]]*Tableau2[[#This Row],[POIDS]])</f>
        <v>0</v>
      </c>
    </row>
    <row r="320" spans="1:10" x14ac:dyDescent="0.25">
      <c r="A320" s="5">
        <v>45245</v>
      </c>
      <c r="B320" t="s">
        <v>27</v>
      </c>
      <c r="C320" t="str">
        <f>IFERROR(_xlfn.XLOOKUP(Tableau2[[#This Row],[CODE]],[1]!Tableau1[CODE],[1]!Tableau1[DESIGNATION]),"")</f>
        <v>SACHET VIENNOISERIE NEUTRE PETIT FORMAT N3N</v>
      </c>
      <c r="E320" s="6">
        <v>2</v>
      </c>
      <c r="H320" s="6">
        <f>SUM(Tableau2[[#This Row],[SORTIE]:[DETRUIT]])</f>
        <v>2</v>
      </c>
      <c r="I320" s="6">
        <f>_xlfn.XLOOKUP(Tableau2[[#This Row],[CODE]],[1]ART!A:A,[1]ART!C:C)</f>
        <v>0</v>
      </c>
      <c r="J320" s="6">
        <f>SUM(Tableau2[[#This Row],[TOTAL]]*Tableau2[[#This Row],[POIDS]])</f>
        <v>0</v>
      </c>
    </row>
    <row r="321" spans="1:10" x14ac:dyDescent="0.25">
      <c r="A321" s="5">
        <v>45245</v>
      </c>
      <c r="B321" t="s">
        <v>26</v>
      </c>
      <c r="C321" t="str">
        <f>IFERROR(_xlfn.XLOOKUP(Tableau2[[#This Row],[CODE]],[1]!Tableau1[CODE],[1]!Tableau1[DESIGNATION]),"")</f>
        <v>SACHET VIENNOISERIE NEUTRE MOYEN FORMAT N4N</v>
      </c>
      <c r="E321" s="6">
        <v>4</v>
      </c>
      <c r="H321" s="6">
        <f>SUM(Tableau2[[#This Row],[SORTIE]:[DETRUIT]])</f>
        <v>4</v>
      </c>
      <c r="I321" s="6">
        <f>_xlfn.XLOOKUP(Tableau2[[#This Row],[CODE]],[1]ART!A:A,[1]ART!C:C)</f>
        <v>0</v>
      </c>
      <c r="J321" s="6">
        <f>SUM(Tableau2[[#This Row],[TOTAL]]*Tableau2[[#This Row],[POIDS]])</f>
        <v>0</v>
      </c>
    </row>
    <row r="322" spans="1:10" x14ac:dyDescent="0.25">
      <c r="A322" s="5">
        <v>45245</v>
      </c>
      <c r="B322" t="s">
        <v>25</v>
      </c>
      <c r="C322" t="str">
        <f>IFERROR(_xlfn.XLOOKUP(Tableau2[[#This Row],[CODE]],[1]!Tableau1[CODE],[1]!Tableau1[DESIGNATION]),"")</f>
        <v>SACHET VIENNOISERIE NEUTRE GRAND FORMAT N5N</v>
      </c>
      <c r="E322" s="6">
        <v>3</v>
      </c>
      <c r="H322" s="6">
        <f>SUM(Tableau2[[#This Row],[SORTIE]:[DETRUIT]])</f>
        <v>3</v>
      </c>
      <c r="I322" s="6">
        <f>_xlfn.XLOOKUP(Tableau2[[#This Row],[CODE]],[1]ART!A:A,[1]ART!C:C)</f>
        <v>0</v>
      </c>
      <c r="J322" s="6">
        <f>SUM(Tableau2[[#This Row],[TOTAL]]*Tableau2[[#This Row],[POIDS]])</f>
        <v>0</v>
      </c>
    </row>
    <row r="323" spans="1:10" x14ac:dyDescent="0.25">
      <c r="A323" s="5">
        <v>45245</v>
      </c>
      <c r="B323" t="s">
        <v>29</v>
      </c>
      <c r="C323" t="str">
        <f>IFERROR(_xlfn.XLOOKUP(Tableau2[[#This Row],[CODE]],[1]!Tableau1[CODE],[1]!Tableau1[DESIGNATION]),"")</f>
        <v>SON DE BLE</v>
      </c>
      <c r="E323" s="6">
        <v>4</v>
      </c>
      <c r="H323" s="6">
        <f>SUM(Tableau2[[#This Row],[SORTIE]:[DETRUIT]])</f>
        <v>4</v>
      </c>
      <c r="I323" s="6">
        <f>_xlfn.XLOOKUP(Tableau2[[#This Row],[CODE]],[1]ART!A:A,[1]ART!C:C)</f>
        <v>25</v>
      </c>
      <c r="J323" s="6">
        <f>SUM(Tableau2[[#This Row],[TOTAL]]*Tableau2[[#This Row],[POIDS]])</f>
        <v>100</v>
      </c>
    </row>
    <row r="324" spans="1:10" x14ac:dyDescent="0.25">
      <c r="A324" s="5">
        <v>45245</v>
      </c>
      <c r="B324" t="s">
        <v>30</v>
      </c>
      <c r="C324" t="str">
        <f>IFERROR(_xlfn.XLOOKUP(Tableau2[[#This Row],[CODE]],[1]!Tableau1[CODE],[1]!Tableau1[DESIGNATION]),"")</f>
        <v>REPASSE DE BLE</v>
      </c>
      <c r="E324" s="6">
        <v>2</v>
      </c>
      <c r="H324" s="6">
        <f>SUM(Tableau2[[#This Row],[SORTIE]:[DETRUIT]])</f>
        <v>2</v>
      </c>
      <c r="I324" s="6">
        <f>_xlfn.XLOOKUP(Tableau2[[#This Row],[CODE]],[1]ART!A:A,[1]ART!C:C)</f>
        <v>25</v>
      </c>
      <c r="J324" s="6">
        <f>SUM(Tableau2[[#This Row],[TOTAL]]*Tableau2[[#This Row],[POIDS]])</f>
        <v>50</v>
      </c>
    </row>
    <row r="325" spans="1:10" x14ac:dyDescent="0.25">
      <c r="A325" s="5">
        <v>45245</v>
      </c>
      <c r="B325" t="s">
        <v>19</v>
      </c>
      <c r="C325" t="str">
        <f>IFERROR(_xlfn.XLOOKUP(Tableau2[[#This Row],[CODE]],[1]!Tableau1[CODE],[1]!Tableau1[DESIGNATION]),"")</f>
        <v>SACHET 2 BAGUETTE  FESTIVAL  E22N</v>
      </c>
      <c r="E325" s="6">
        <v>2</v>
      </c>
      <c r="H325" s="6">
        <f>SUM(Tableau2[[#This Row],[SORTIE]:[DETRUIT]])</f>
        <v>2</v>
      </c>
      <c r="I325" s="6">
        <f>_xlfn.XLOOKUP(Tableau2[[#This Row],[CODE]],[1]ART!A:A,[1]ART!C:C)</f>
        <v>0</v>
      </c>
      <c r="J325" s="6">
        <f>SUM(Tableau2[[#This Row],[TOTAL]]*Tableau2[[#This Row],[POIDS]])</f>
        <v>0</v>
      </c>
    </row>
    <row r="326" spans="1:10" x14ac:dyDescent="0.25">
      <c r="A326" s="5">
        <v>45245</v>
      </c>
      <c r="B326" t="s">
        <v>35</v>
      </c>
      <c r="C326" t="str">
        <f>IFERROR(_xlfn.XLOOKUP(Tableau2[[#This Row],[CODE]],[1]!Tableau1[CODE],[1]!Tableau1[DESIGNATION]),"")</f>
        <v>SACHET VIENNOISERIE FESTIVAL PETIT FORMAT E23N</v>
      </c>
      <c r="E326" s="6">
        <v>3</v>
      </c>
      <c r="H326" s="6">
        <f>SUM(Tableau2[[#This Row],[SORTIE]:[DETRUIT]])</f>
        <v>3</v>
      </c>
      <c r="I326" s="6">
        <f>_xlfn.XLOOKUP(Tableau2[[#This Row],[CODE]],[1]ART!A:A,[1]ART!C:C)</f>
        <v>0</v>
      </c>
      <c r="J326" s="6">
        <f>SUM(Tableau2[[#This Row],[TOTAL]]*Tableau2[[#This Row],[POIDS]])</f>
        <v>0</v>
      </c>
    </row>
    <row r="327" spans="1:10" x14ac:dyDescent="0.25">
      <c r="A327" s="5">
        <v>45245</v>
      </c>
      <c r="B327" t="s">
        <v>34</v>
      </c>
      <c r="C327" t="str">
        <f>IFERROR(_xlfn.XLOOKUP(Tableau2[[#This Row],[CODE]],[1]!Tableau1[CODE],[1]!Tableau1[DESIGNATION]),"")</f>
        <v>SACHET VIENNOISERIE FESTIVAL MOYEN FORMAT E24N</v>
      </c>
      <c r="E327" s="6" t="s">
        <v>67</v>
      </c>
      <c r="H327" s="6">
        <f>SUM(Tableau2[[#This Row],[SORTIE]:[DETRUIT]])</f>
        <v>0</v>
      </c>
      <c r="I327" s="6">
        <f>_xlfn.XLOOKUP(Tableau2[[#This Row],[CODE]],[1]ART!A:A,[1]ART!C:C)</f>
        <v>0</v>
      </c>
      <c r="J327" s="6">
        <f>SUM(Tableau2[[#This Row],[TOTAL]]*Tableau2[[#This Row],[POIDS]])</f>
        <v>0</v>
      </c>
    </row>
    <row r="328" spans="1:10" x14ac:dyDescent="0.25">
      <c r="A328" s="5">
        <v>45245</v>
      </c>
      <c r="B328" t="s">
        <v>37</v>
      </c>
      <c r="C328" t="str">
        <f>IFERROR(_xlfn.XLOOKUP(Tableau2[[#This Row],[CODE]],[1]!Tableau1[CODE],[1]!Tableau1[DESIGNATION]),"")</f>
        <v>SACHET VIENNOISERIE FESTIVAL GRAND FORMAT E25N</v>
      </c>
      <c r="E328" s="6">
        <v>1</v>
      </c>
      <c r="H328" s="6">
        <f>SUM(Tableau2[[#This Row],[SORTIE]:[DETRUIT]])</f>
        <v>1</v>
      </c>
      <c r="I328" s="6">
        <f>_xlfn.XLOOKUP(Tableau2[[#This Row],[CODE]],[1]ART!A:A,[1]ART!C:C)</f>
        <v>0</v>
      </c>
      <c r="J328" s="6">
        <f>SUM(Tableau2[[#This Row],[TOTAL]]*Tableau2[[#This Row],[POIDS]])</f>
        <v>0</v>
      </c>
    </row>
    <row r="329" spans="1:10" x14ac:dyDescent="0.25">
      <c r="A329" s="5">
        <v>45245</v>
      </c>
      <c r="B329" t="s">
        <v>24</v>
      </c>
      <c r="C329" t="str">
        <f>IFERROR(_xlfn.XLOOKUP(Tableau2[[#This Row],[CODE]],[1]!Tableau1[CODE],[1]!Tableau1[DESIGNATION]),"")</f>
        <v>SACHET BAGUETTE FOURNEE</v>
      </c>
      <c r="E329" s="6">
        <v>9</v>
      </c>
      <c r="H329" s="6">
        <f>SUM(Tableau2[[#This Row],[SORTIE]:[DETRUIT]])</f>
        <v>9</v>
      </c>
      <c r="I329" s="6">
        <f>_xlfn.XLOOKUP(Tableau2[[#This Row],[CODE]],[1]ART!A:A,[1]ART!C:C)</f>
        <v>0</v>
      </c>
      <c r="J329" s="6">
        <f>SUM(Tableau2[[#This Row],[TOTAL]]*Tableau2[[#This Row],[POIDS]])</f>
        <v>0</v>
      </c>
    </row>
    <row r="330" spans="1:10" x14ac:dyDescent="0.25">
      <c r="A330" s="5">
        <v>45245</v>
      </c>
      <c r="B330" t="s">
        <v>43</v>
      </c>
      <c r="C330" t="str">
        <f>IFERROR(_xlfn.XLOOKUP(Tableau2[[#This Row],[CODE]],[1]!Tableau1[CODE],[1]!Tableau1[DESIGNATION]),"")</f>
        <v>FARINE GRUAU FINE T45 CRC</v>
      </c>
      <c r="E330" s="6">
        <v>1</v>
      </c>
      <c r="H330" s="6">
        <f>SUM(Tableau2[[#This Row],[SORTIE]:[DETRUIT]])</f>
        <v>1</v>
      </c>
      <c r="I330" s="6">
        <f>_xlfn.XLOOKUP(Tableau2[[#This Row],[CODE]],[1]ART!A:A,[1]ART!C:C)</f>
        <v>25</v>
      </c>
      <c r="J330" s="6">
        <f>SUM(Tableau2[[#This Row],[TOTAL]]*Tableau2[[#This Row],[POIDS]])</f>
        <v>25</v>
      </c>
    </row>
    <row r="331" spans="1:10" x14ac:dyDescent="0.25">
      <c r="A331" s="5">
        <v>45245</v>
      </c>
      <c r="B331" t="s">
        <v>70</v>
      </c>
      <c r="C331" t="str">
        <f>IFERROR(_xlfn.XLOOKUP(Tableau2[[#This Row],[CODE]],[1]!Tableau1[CODE],[1]!Tableau1[DESIGNATION]),"")</f>
        <v>FARINE BISCUITIERE  TYPE 55</v>
      </c>
      <c r="E331" s="6">
        <v>8</v>
      </c>
      <c r="H331" s="6">
        <f>SUM(Tableau2[[#This Row],[SORTIE]:[DETRUIT]])</f>
        <v>8</v>
      </c>
      <c r="I331" s="6">
        <f>_xlfn.XLOOKUP(Tableau2[[#This Row],[CODE]],[1]ART!A:A,[1]ART!C:C)</f>
        <v>25</v>
      </c>
      <c r="J331" s="6">
        <f>SUM(Tableau2[[#This Row],[TOTAL]]*Tableau2[[#This Row],[POIDS]])</f>
        <v>200</v>
      </c>
    </row>
    <row r="332" spans="1:10" x14ac:dyDescent="0.25">
      <c r="A332" s="5">
        <v>45245</v>
      </c>
      <c r="B332" t="s">
        <v>13</v>
      </c>
      <c r="C332" t="str">
        <f>IFERROR(_xlfn.XLOOKUP(Tableau2[[#This Row],[CODE]],[1]!Tableau1[CODE],[1]!Tableau1[DESIGNATION]),"")</f>
        <v>FARINE TRADITION PRESTIGE T65</v>
      </c>
      <c r="E332" s="6">
        <v>1</v>
      </c>
      <c r="H332" s="6">
        <f>SUM(Tableau2[[#This Row],[SORTIE]:[DETRUIT]])</f>
        <v>1</v>
      </c>
      <c r="I332" s="6">
        <f>_xlfn.XLOOKUP(Tableau2[[#This Row],[CODE]],[1]ART!A:A,[1]ART!C:C)</f>
        <v>25</v>
      </c>
      <c r="J332" s="6">
        <f>SUM(Tableau2[[#This Row],[TOTAL]]*Tableau2[[#This Row],[POIDS]])</f>
        <v>25</v>
      </c>
    </row>
    <row r="333" spans="1:10" x14ac:dyDescent="0.25">
      <c r="A333" s="5">
        <v>45245</v>
      </c>
      <c r="B333" t="s">
        <v>48</v>
      </c>
      <c r="C333" t="str">
        <f>IFERROR(_xlfn.XLOOKUP(Tableau2[[#This Row],[CODE]],[1]!Tableau1[CODE],[1]!Tableau1[DESIGNATION]),"")</f>
        <v>DRACKAR 50%*</v>
      </c>
      <c r="E333" s="6">
        <v>1</v>
      </c>
      <c r="H333" s="6">
        <f>SUM(Tableau2[[#This Row],[SORTIE]:[DETRUIT]])</f>
        <v>1</v>
      </c>
      <c r="I333" s="6">
        <f>_xlfn.XLOOKUP(Tableau2[[#This Row],[CODE]],[1]ART!A:A,[1]ART!C:C)</f>
        <v>25</v>
      </c>
      <c r="J333" s="6">
        <f>SUM(Tableau2[[#This Row],[TOTAL]]*Tableau2[[#This Row],[POIDS]])</f>
        <v>25</v>
      </c>
    </row>
    <row r="334" spans="1:10" x14ac:dyDescent="0.25">
      <c r="A334" s="5">
        <v>45245</v>
      </c>
      <c r="B334" t="s">
        <v>58</v>
      </c>
      <c r="C334" t="str">
        <f>IFERROR(_xlfn.XLOOKUP(Tableau2[[#This Row],[CODE]],[1]!Tableau1[CODE],[1]!Tableau1[DESIGNATION]),"")</f>
        <v>FARINE DUO BLE DUR/BLE</v>
      </c>
      <c r="E334" s="6">
        <v>9</v>
      </c>
      <c r="H334" s="6">
        <f>SUM(Tableau2[[#This Row],[SORTIE]:[DETRUIT]])</f>
        <v>9</v>
      </c>
      <c r="I334" s="6">
        <f>_xlfn.XLOOKUP(Tableau2[[#This Row],[CODE]],[1]ART!A:A,[1]ART!C:C)</f>
        <v>25</v>
      </c>
      <c r="J334" s="6">
        <f>SUM(Tableau2[[#This Row],[TOTAL]]*Tableau2[[#This Row],[POIDS]])</f>
        <v>225</v>
      </c>
    </row>
    <row r="335" spans="1:10" x14ac:dyDescent="0.25">
      <c r="A335" s="5">
        <v>45246</v>
      </c>
      <c r="B335" t="s">
        <v>11</v>
      </c>
      <c r="C335" t="str">
        <f>IFERROR(_xlfn.XLOOKUP(Tableau2[[#This Row],[CODE]],[1]!Tableau1[CODE],[1]!Tableau1[DESIGNATION]),"")</f>
        <v>FARINE PUR FROMENT ROUGE</v>
      </c>
      <c r="E335" s="6">
        <v>223</v>
      </c>
      <c r="H335" s="6">
        <f>SUM(Tableau2[[#This Row],[SORTIE]:[DETRUIT]])</f>
        <v>223</v>
      </c>
      <c r="I335" s="6">
        <f>_xlfn.XLOOKUP(Tableau2[[#This Row],[CODE]],[1]ART!A:A,[1]ART!C:C)</f>
        <v>25</v>
      </c>
      <c r="J335" s="6">
        <f>SUM(Tableau2[[#This Row],[TOTAL]]*Tableau2[[#This Row],[POIDS]])</f>
        <v>5575</v>
      </c>
    </row>
    <row r="336" spans="1:10" x14ac:dyDescent="0.25">
      <c r="A336" s="5">
        <v>45246</v>
      </c>
      <c r="B336" t="s">
        <v>20</v>
      </c>
      <c r="C336" t="str">
        <f>IFERROR(_xlfn.XLOOKUP(Tableau2[[#This Row],[CODE]],[1]!Tableau1[CODE],[1]!Tableau1[DESIGNATION]),"")</f>
        <v>FARINE SUPERIEURE T55</v>
      </c>
      <c r="E336" s="6">
        <v>255</v>
      </c>
      <c r="H336" s="6">
        <f>SUM(Tableau2[[#This Row],[SORTIE]:[DETRUIT]])</f>
        <v>255</v>
      </c>
      <c r="I336" s="6">
        <f>_xlfn.XLOOKUP(Tableau2[[#This Row],[CODE]],[1]ART!A:A,[1]ART!C:C)</f>
        <v>25</v>
      </c>
      <c r="J336" s="6">
        <f>SUM(Tableau2[[#This Row],[TOTAL]]*Tableau2[[#This Row],[POIDS]])</f>
        <v>6375</v>
      </c>
    </row>
    <row r="337" spans="1:10" x14ac:dyDescent="0.25">
      <c r="A337" s="5">
        <v>45246</v>
      </c>
      <c r="B337" t="s">
        <v>28</v>
      </c>
      <c r="C337" t="str">
        <f>IFERROR(_xlfn.XLOOKUP(Tableau2[[#This Row],[CODE]],[1]!Tableau1[CODE],[1]!Tableau1[DESIGNATION]),"")</f>
        <v>SEL FIN DE MER</v>
      </c>
      <c r="E337" s="6">
        <v>6</v>
      </c>
      <c r="H337" s="6">
        <f>SUM(Tableau2[[#This Row],[SORTIE]:[DETRUIT]])</f>
        <v>6</v>
      </c>
      <c r="I337" s="6">
        <f>_xlfn.XLOOKUP(Tableau2[[#This Row],[CODE]],[1]ART!A:A,[1]ART!C:C)</f>
        <v>25</v>
      </c>
      <c r="J337" s="6">
        <f>SUM(Tableau2[[#This Row],[TOTAL]]*Tableau2[[#This Row],[POIDS]])</f>
        <v>150</v>
      </c>
    </row>
    <row r="338" spans="1:10" x14ac:dyDescent="0.25">
      <c r="A338" s="5">
        <v>45246</v>
      </c>
      <c r="B338" t="s">
        <v>21</v>
      </c>
      <c r="C338" t="str">
        <f>IFERROR(_xlfn.XLOOKUP(Tableau2[[#This Row],[CODE]],[1]!Tableau1[CODE],[1]!Tableau1[DESIGNATION]),"")</f>
        <v>SOLUTION FROID CRMF</v>
      </c>
      <c r="E338" s="6">
        <v>6</v>
      </c>
      <c r="H338" s="6">
        <f>SUM(Tableau2[[#This Row],[SORTIE]:[DETRUIT]])</f>
        <v>6</v>
      </c>
      <c r="I338" s="6">
        <f>_xlfn.XLOOKUP(Tableau2[[#This Row],[CODE]],[1]ART!A:A,[1]ART!C:C)</f>
        <v>20</v>
      </c>
      <c r="J338" s="6">
        <f>SUM(Tableau2[[#This Row],[TOTAL]]*Tableau2[[#This Row],[POIDS]])</f>
        <v>120</v>
      </c>
    </row>
    <row r="339" spans="1:10" x14ac:dyDescent="0.25">
      <c r="A339" s="5">
        <v>45246</v>
      </c>
      <c r="B339" t="s">
        <v>22</v>
      </c>
      <c r="C339" t="str">
        <f>IFERROR(_xlfn.XLOOKUP(Tableau2[[#This Row],[CODE]],[1]!Tableau1[CODE],[1]!Tableau1[DESIGNATION]),"")</f>
        <v>FARINE FOURNEE D'ANTAN</v>
      </c>
      <c r="E339" s="6">
        <v>1</v>
      </c>
      <c r="H339" s="6">
        <f>SUM(Tableau2[[#This Row],[SORTIE]:[DETRUIT]])</f>
        <v>1</v>
      </c>
      <c r="I339" s="6">
        <f>_xlfn.XLOOKUP(Tableau2[[#This Row],[CODE]],[1]ART!A:A,[1]ART!C:C)</f>
        <v>25</v>
      </c>
      <c r="J339" s="6">
        <f>SUM(Tableau2[[#This Row],[TOTAL]]*Tableau2[[#This Row],[POIDS]])</f>
        <v>25</v>
      </c>
    </row>
    <row r="340" spans="1:10" x14ac:dyDescent="0.25">
      <c r="A340" s="5">
        <v>45246</v>
      </c>
      <c r="B340" t="s">
        <v>24</v>
      </c>
      <c r="C340" t="str">
        <f>IFERROR(_xlfn.XLOOKUP(Tableau2[[#This Row],[CODE]],[1]!Tableau1[CODE],[1]!Tableau1[DESIGNATION]),"")</f>
        <v>SACHET BAGUETTE FOURNEE</v>
      </c>
      <c r="E340" s="6">
        <v>1</v>
      </c>
      <c r="H340" s="6">
        <f>SUM(Tableau2[[#This Row],[SORTIE]:[DETRUIT]])</f>
        <v>1</v>
      </c>
      <c r="I340" s="6">
        <f>_xlfn.XLOOKUP(Tableau2[[#This Row],[CODE]],[1]ART!A:A,[1]ART!C:C)</f>
        <v>0</v>
      </c>
      <c r="J340" s="6">
        <f>SUM(Tableau2[[#This Row],[TOTAL]]*Tableau2[[#This Row],[POIDS]])</f>
        <v>0</v>
      </c>
    </row>
    <row r="341" spans="1:10" x14ac:dyDescent="0.25">
      <c r="A341" s="5">
        <v>45246</v>
      </c>
      <c r="B341" t="s">
        <v>16</v>
      </c>
      <c r="C341" t="str">
        <f>IFERROR(_xlfn.XLOOKUP(Tableau2[[#This Row],[CODE]],[1]!Tableau1[CODE],[1]!Tableau1[DESIGNATION]),"")</f>
        <v>SACHET BAGUETTE NEUTRE ARTISANAL ART1</v>
      </c>
      <c r="E341" s="6">
        <v>21</v>
      </c>
      <c r="H341" s="6">
        <f>SUM(Tableau2[[#This Row],[SORTIE]:[DETRUIT]])</f>
        <v>21</v>
      </c>
      <c r="I341" s="6">
        <f>_xlfn.XLOOKUP(Tableau2[[#This Row],[CODE]],[1]ART!A:A,[1]ART!C:C)</f>
        <v>0</v>
      </c>
      <c r="J341" s="6">
        <f>SUM(Tableau2[[#This Row],[TOTAL]]*Tableau2[[#This Row],[POIDS]])</f>
        <v>0</v>
      </c>
    </row>
    <row r="342" spans="1:10" x14ac:dyDescent="0.25">
      <c r="A342" s="5">
        <v>45246</v>
      </c>
      <c r="B342" t="s">
        <v>17</v>
      </c>
      <c r="C342" t="str">
        <f>IFERROR(_xlfn.XLOOKUP(Tableau2[[#This Row],[CODE]],[1]!Tableau1[CODE],[1]!Tableau1[DESIGNATION]),"")</f>
        <v>SACHET FLUTE NEUTRE ARTISANAL ART2</v>
      </c>
      <c r="E342" s="6">
        <v>18</v>
      </c>
      <c r="H342" s="6">
        <f>SUM(Tableau2[[#This Row],[SORTIE]:[DETRUIT]])</f>
        <v>18</v>
      </c>
      <c r="I342" s="6">
        <f>_xlfn.XLOOKUP(Tableau2[[#This Row],[CODE]],[1]ART!A:A,[1]ART!C:C)</f>
        <v>0</v>
      </c>
      <c r="J342" s="6">
        <f>SUM(Tableau2[[#This Row],[TOTAL]]*Tableau2[[#This Row],[POIDS]])</f>
        <v>0</v>
      </c>
    </row>
    <row r="343" spans="1:10" x14ac:dyDescent="0.25">
      <c r="A343" s="5">
        <v>45246</v>
      </c>
      <c r="B343" t="s">
        <v>26</v>
      </c>
      <c r="C343" t="str">
        <f>IFERROR(_xlfn.XLOOKUP(Tableau2[[#This Row],[CODE]],[1]!Tableau1[CODE],[1]!Tableau1[DESIGNATION]),"")</f>
        <v>SACHET VIENNOISERIE NEUTRE MOYEN FORMAT N4N</v>
      </c>
      <c r="E343" s="6">
        <v>8</v>
      </c>
      <c r="H343" s="6">
        <f>SUM(Tableau2[[#This Row],[SORTIE]:[DETRUIT]])</f>
        <v>8</v>
      </c>
      <c r="I343" s="6">
        <f>_xlfn.XLOOKUP(Tableau2[[#This Row],[CODE]],[1]ART!A:A,[1]ART!C:C)</f>
        <v>0</v>
      </c>
      <c r="J343" s="6">
        <f>SUM(Tableau2[[#This Row],[TOTAL]]*Tableau2[[#This Row],[POIDS]])</f>
        <v>0</v>
      </c>
    </row>
    <row r="344" spans="1:10" x14ac:dyDescent="0.25">
      <c r="A344" s="5">
        <v>45246</v>
      </c>
      <c r="B344" t="s">
        <v>14</v>
      </c>
      <c r="C344" t="str">
        <f>IFERROR(_xlfn.XLOOKUP(Tableau2[[#This Row],[CODE]],[1]!Tableau1[CODE],[1]!Tableau1[DESIGNATION]),"")</f>
        <v>FESTI CEREALES*</v>
      </c>
      <c r="E344" s="6">
        <v>2</v>
      </c>
      <c r="H344" s="6">
        <f>SUM(Tableau2[[#This Row],[SORTIE]:[DETRUIT]])</f>
        <v>2</v>
      </c>
      <c r="I344" s="6">
        <f>_xlfn.XLOOKUP(Tableau2[[#This Row],[CODE]],[1]ART!A:A,[1]ART!C:C)</f>
        <v>25</v>
      </c>
      <c r="J344" s="6">
        <f>SUM(Tableau2[[#This Row],[TOTAL]]*Tableau2[[#This Row],[POIDS]])</f>
        <v>50</v>
      </c>
    </row>
    <row r="345" spans="1:10" x14ac:dyDescent="0.25">
      <c r="A345" s="5">
        <v>45246</v>
      </c>
      <c r="B345" t="s">
        <v>38</v>
      </c>
      <c r="C345" t="str">
        <f>IFERROR(_xlfn.XLOOKUP(Tableau2[[#This Row],[CODE]],[1]!Tableau1[CODE],[1]!Tableau1[DESIGNATION]),"")</f>
        <v>MOUSSELINE "LE PAIN" 33X40</v>
      </c>
      <c r="E345" s="6">
        <v>2</v>
      </c>
      <c r="H345" s="6">
        <f>SUM(Tableau2[[#This Row],[SORTIE]:[DETRUIT]])</f>
        <v>2</v>
      </c>
      <c r="I345" s="6">
        <f>_xlfn.XLOOKUP(Tableau2[[#This Row],[CODE]],[1]ART!A:A,[1]ART!C:C)</f>
        <v>0</v>
      </c>
      <c r="J345" s="6">
        <f>SUM(Tableau2[[#This Row],[TOTAL]]*Tableau2[[#This Row],[POIDS]])</f>
        <v>0</v>
      </c>
    </row>
    <row r="346" spans="1:10" x14ac:dyDescent="0.25">
      <c r="A346" s="5">
        <v>45246</v>
      </c>
      <c r="B346" t="s">
        <v>18</v>
      </c>
      <c r="C346" t="str">
        <f>IFERROR(_xlfn.XLOOKUP(Tableau2[[#This Row],[CODE]],[1]!Tableau1[CODE],[1]!Tableau1[DESIGNATION]),"")</f>
        <v>SACS VIDES REGROUPEMENT</v>
      </c>
      <c r="E346" s="6">
        <v>1000</v>
      </c>
      <c r="H346" s="6">
        <f>SUM(Tableau2[[#This Row],[SORTIE]:[DETRUIT]])</f>
        <v>1000</v>
      </c>
      <c r="I346" s="6">
        <f>_xlfn.XLOOKUP(Tableau2[[#This Row],[CODE]],[1]ART!A:A,[1]ART!C:C)</f>
        <v>0</v>
      </c>
      <c r="J346" s="6">
        <f>SUM(Tableau2[[#This Row],[TOTAL]]*Tableau2[[#This Row],[POIDS]])</f>
        <v>0</v>
      </c>
    </row>
    <row r="347" spans="1:10" x14ac:dyDescent="0.25">
      <c r="A347" s="5">
        <v>45246</v>
      </c>
      <c r="B347" t="s">
        <v>27</v>
      </c>
      <c r="C347" t="str">
        <f>IFERROR(_xlfn.XLOOKUP(Tableau2[[#This Row],[CODE]],[1]!Tableau1[CODE],[1]!Tableau1[DESIGNATION]),"")</f>
        <v>SACHET VIENNOISERIE NEUTRE PETIT FORMAT N3N</v>
      </c>
      <c r="E347" s="6">
        <v>2</v>
      </c>
      <c r="H347" s="6">
        <f>SUM(Tableau2[[#This Row],[SORTIE]:[DETRUIT]])</f>
        <v>2</v>
      </c>
      <c r="I347" s="6">
        <f>_xlfn.XLOOKUP(Tableau2[[#This Row],[CODE]],[1]ART!A:A,[1]ART!C:C)</f>
        <v>0</v>
      </c>
      <c r="J347" s="6">
        <f>SUM(Tableau2[[#This Row],[TOTAL]]*Tableau2[[#This Row],[POIDS]])</f>
        <v>0</v>
      </c>
    </row>
    <row r="348" spans="1:10" x14ac:dyDescent="0.25">
      <c r="A348" s="5">
        <v>45246</v>
      </c>
      <c r="B348" t="s">
        <v>12</v>
      </c>
      <c r="C348" t="str">
        <f>IFERROR(_xlfn.XLOOKUP(Tableau2[[#This Row],[CODE]],[1]!Tableau1[CODE],[1]!Tableau1[DESIGNATION]),"")</f>
        <v>FARINE FESTIVAL TYPE 65</v>
      </c>
      <c r="E348" s="6">
        <v>10</v>
      </c>
      <c r="H348" s="6">
        <f>SUM(Tableau2[[#This Row],[SORTIE]:[DETRUIT]])</f>
        <v>10</v>
      </c>
      <c r="I348" s="6">
        <f>_xlfn.XLOOKUP(Tableau2[[#This Row],[CODE]],[1]ART!A:A,[1]ART!C:C)</f>
        <v>25</v>
      </c>
      <c r="J348" s="6">
        <f>SUM(Tableau2[[#This Row],[TOTAL]]*Tableau2[[#This Row],[POIDS]])</f>
        <v>250</v>
      </c>
    </row>
    <row r="349" spans="1:10" x14ac:dyDescent="0.25">
      <c r="A349" s="5">
        <v>45246</v>
      </c>
      <c r="B349" t="s">
        <v>13</v>
      </c>
      <c r="C349" t="str">
        <f>IFERROR(_xlfn.XLOOKUP(Tableau2[[#This Row],[CODE]],[1]!Tableau1[CODE],[1]!Tableau1[DESIGNATION]),"")</f>
        <v>FARINE TRADITION PRESTIGE T65</v>
      </c>
      <c r="E349" s="6">
        <v>10</v>
      </c>
      <c r="H349" s="6">
        <f>SUM(Tableau2[[#This Row],[SORTIE]:[DETRUIT]])</f>
        <v>10</v>
      </c>
      <c r="I349" s="6">
        <f>_xlfn.XLOOKUP(Tableau2[[#This Row],[CODE]],[1]ART!A:A,[1]ART!C:C)</f>
        <v>25</v>
      </c>
      <c r="J349" s="6">
        <f>SUM(Tableau2[[#This Row],[TOTAL]]*Tableau2[[#This Row],[POIDS]])</f>
        <v>250</v>
      </c>
    </row>
    <row r="350" spans="1:10" x14ac:dyDescent="0.25">
      <c r="A350" s="5">
        <v>45246</v>
      </c>
      <c r="B350" t="s">
        <v>15</v>
      </c>
      <c r="C350" t="str">
        <f>IFERROR(_xlfn.XLOOKUP(Tableau2[[#This Row],[CODE]],[1]!Tableau1[CODE],[1]!Tableau1[DESIGNATION]),"")</f>
        <v>FESTI COMPLET*</v>
      </c>
      <c r="E350" s="6">
        <v>3</v>
      </c>
      <c r="H350" s="6">
        <f>SUM(Tableau2[[#This Row],[SORTIE]:[DETRUIT]])</f>
        <v>3</v>
      </c>
      <c r="I350" s="6">
        <f>_xlfn.XLOOKUP(Tableau2[[#This Row],[CODE]],[1]ART!A:A,[1]ART!C:C)</f>
        <v>0</v>
      </c>
      <c r="J350" s="6">
        <f>SUM(Tableau2[[#This Row],[TOTAL]]*Tableau2[[#This Row],[POIDS]])</f>
        <v>0</v>
      </c>
    </row>
    <row r="351" spans="1:10" x14ac:dyDescent="0.25">
      <c r="A351" s="5">
        <v>45246</v>
      </c>
      <c r="B351" t="s">
        <v>65</v>
      </c>
      <c r="C351" t="str">
        <f>IFERROR(_xlfn.XLOOKUP(Tableau2[[#This Row],[CODE]],[1]!Tableau1[CODE],[1]!Tableau1[DESIGNATION]),"")</f>
        <v>FARINE GRAND EPEAUTRE BISE BIO</v>
      </c>
      <c r="E351" s="6">
        <v>1</v>
      </c>
      <c r="H351" s="6">
        <f>SUM(Tableau2[[#This Row],[SORTIE]:[DETRUIT]])</f>
        <v>1</v>
      </c>
      <c r="I351" s="6">
        <f>_xlfn.XLOOKUP(Tableau2[[#This Row],[CODE]],[1]ART!A:A,[1]ART!C:C)</f>
        <v>25</v>
      </c>
      <c r="J351" s="6">
        <f>SUM(Tableau2[[#This Row],[TOTAL]]*Tableau2[[#This Row],[POIDS]])</f>
        <v>25</v>
      </c>
    </row>
    <row r="352" spans="1:10" x14ac:dyDescent="0.25">
      <c r="A352" s="5">
        <v>45246</v>
      </c>
      <c r="B352" t="s">
        <v>19</v>
      </c>
      <c r="C352" t="str">
        <f>IFERROR(_xlfn.XLOOKUP(Tableau2[[#This Row],[CODE]],[1]!Tableau1[CODE],[1]!Tableau1[DESIGNATION]),"")</f>
        <v>SACHET 2 BAGUETTE  FESTIVAL  E22N</v>
      </c>
      <c r="E352" s="6">
        <v>2</v>
      </c>
      <c r="H352" s="6">
        <f>SUM(Tableau2[[#This Row],[SORTIE]:[DETRUIT]])</f>
        <v>2</v>
      </c>
      <c r="I352" s="6">
        <f>_xlfn.XLOOKUP(Tableau2[[#This Row],[CODE]],[1]ART!A:A,[1]ART!C:C)</f>
        <v>0</v>
      </c>
      <c r="J352" s="6">
        <f>SUM(Tableau2[[#This Row],[TOTAL]]*Tableau2[[#This Row],[POIDS]])</f>
        <v>0</v>
      </c>
    </row>
    <row r="353" spans="1:10" x14ac:dyDescent="0.25">
      <c r="A353" s="5">
        <v>45247</v>
      </c>
      <c r="B353" t="s">
        <v>11</v>
      </c>
      <c r="C353" t="str">
        <f>IFERROR(_xlfn.XLOOKUP(Tableau2[[#This Row],[CODE]],[1]!Tableau1[CODE],[1]!Tableau1[DESIGNATION]),"")</f>
        <v>FARINE PUR FROMENT ROUGE</v>
      </c>
      <c r="E353" s="6">
        <v>369</v>
      </c>
      <c r="H353" s="6">
        <f>SUM(Tableau2[[#This Row],[SORTIE]:[DETRUIT]])</f>
        <v>369</v>
      </c>
      <c r="I353" s="6">
        <f>_xlfn.XLOOKUP(Tableau2[[#This Row],[CODE]],[1]ART!A:A,[1]ART!C:C)</f>
        <v>25</v>
      </c>
      <c r="J353" s="6">
        <f>SUM(Tableau2[[#This Row],[TOTAL]]*Tableau2[[#This Row],[POIDS]])</f>
        <v>9225</v>
      </c>
    </row>
    <row r="354" spans="1:10" x14ac:dyDescent="0.25">
      <c r="A354" s="5">
        <v>45247</v>
      </c>
      <c r="B354" t="s">
        <v>20</v>
      </c>
      <c r="C354" t="str">
        <f>IFERROR(_xlfn.XLOOKUP(Tableau2[[#This Row],[CODE]],[1]!Tableau1[CODE],[1]!Tableau1[DESIGNATION]),"")</f>
        <v>FARINE SUPERIEURE T55</v>
      </c>
      <c r="E354" s="6">
        <v>128</v>
      </c>
      <c r="H354" s="6">
        <f>SUM(Tableau2[[#This Row],[SORTIE]:[DETRUIT]])</f>
        <v>128</v>
      </c>
      <c r="I354" s="6">
        <f>_xlfn.XLOOKUP(Tableau2[[#This Row],[CODE]],[1]ART!A:A,[1]ART!C:C)</f>
        <v>25</v>
      </c>
      <c r="J354" s="6">
        <f>SUM(Tableau2[[#This Row],[TOTAL]]*Tableau2[[#This Row],[POIDS]])</f>
        <v>3200</v>
      </c>
    </row>
    <row r="355" spans="1:10" x14ac:dyDescent="0.25">
      <c r="A355" s="5">
        <v>45247</v>
      </c>
      <c r="B355" t="s">
        <v>22</v>
      </c>
      <c r="C355" t="str">
        <f>IFERROR(_xlfn.XLOOKUP(Tableau2[[#This Row],[CODE]],[1]!Tableau1[CODE],[1]!Tableau1[DESIGNATION]),"")</f>
        <v>FARINE FOURNEE D'ANTAN</v>
      </c>
      <c r="E355" s="6">
        <v>25</v>
      </c>
      <c r="H355" s="6">
        <f>SUM(Tableau2[[#This Row],[SORTIE]:[DETRUIT]])</f>
        <v>25</v>
      </c>
      <c r="I355" s="6">
        <f>_xlfn.XLOOKUP(Tableau2[[#This Row],[CODE]],[1]ART!A:A,[1]ART!C:C)</f>
        <v>25</v>
      </c>
      <c r="J355" s="6">
        <f>SUM(Tableau2[[#This Row],[TOTAL]]*Tableau2[[#This Row],[POIDS]])</f>
        <v>625</v>
      </c>
    </row>
    <row r="356" spans="1:10" x14ac:dyDescent="0.25">
      <c r="A356" s="5">
        <v>45247</v>
      </c>
      <c r="B356" t="s">
        <v>28</v>
      </c>
      <c r="C356" t="str">
        <f>IFERROR(_xlfn.XLOOKUP(Tableau2[[#This Row],[CODE]],[1]!Tableau1[CODE],[1]!Tableau1[DESIGNATION]),"")</f>
        <v>SEL FIN DE MER</v>
      </c>
      <c r="E356" s="6">
        <v>6</v>
      </c>
      <c r="H356" s="6">
        <f>SUM(Tableau2[[#This Row],[SORTIE]:[DETRUIT]])</f>
        <v>6</v>
      </c>
      <c r="I356" s="6">
        <f>_xlfn.XLOOKUP(Tableau2[[#This Row],[CODE]],[1]ART!A:A,[1]ART!C:C)</f>
        <v>25</v>
      </c>
      <c r="J356" s="6">
        <f>SUM(Tableau2[[#This Row],[TOTAL]]*Tableau2[[#This Row],[POIDS]])</f>
        <v>150</v>
      </c>
    </row>
    <row r="357" spans="1:10" x14ac:dyDescent="0.25">
      <c r="A357" s="5">
        <v>45247</v>
      </c>
      <c r="B357" t="s">
        <v>21</v>
      </c>
      <c r="C357" t="str">
        <f>IFERROR(_xlfn.XLOOKUP(Tableau2[[#This Row],[CODE]],[1]!Tableau1[CODE],[1]!Tableau1[DESIGNATION]),"")</f>
        <v>SOLUTION FROID CRMF</v>
      </c>
      <c r="E357" s="6">
        <v>5</v>
      </c>
      <c r="H357" s="6">
        <f>SUM(Tableau2[[#This Row],[SORTIE]:[DETRUIT]])</f>
        <v>5</v>
      </c>
      <c r="I357" s="6">
        <f>_xlfn.XLOOKUP(Tableau2[[#This Row],[CODE]],[1]ART!A:A,[1]ART!C:C)</f>
        <v>20</v>
      </c>
      <c r="J357" s="6">
        <f>SUM(Tableau2[[#This Row],[TOTAL]]*Tableau2[[#This Row],[POIDS]])</f>
        <v>100</v>
      </c>
    </row>
    <row r="358" spans="1:10" x14ac:dyDescent="0.25">
      <c r="A358" s="5">
        <v>45247</v>
      </c>
      <c r="B358" t="s">
        <v>15</v>
      </c>
      <c r="C358" t="str">
        <f>IFERROR(_xlfn.XLOOKUP(Tableau2[[#This Row],[CODE]],[1]!Tableau1[CODE],[1]!Tableau1[DESIGNATION]),"")</f>
        <v>FESTI COMPLET*</v>
      </c>
      <c r="E358" s="6">
        <v>3</v>
      </c>
      <c r="H358" s="6">
        <f>SUM(Tableau2[[#This Row],[SORTIE]:[DETRUIT]])</f>
        <v>3</v>
      </c>
      <c r="I358" s="6">
        <f>_xlfn.XLOOKUP(Tableau2[[#This Row],[CODE]],[1]ART!A:A,[1]ART!C:C)</f>
        <v>0</v>
      </c>
      <c r="J358" s="6">
        <f>SUM(Tableau2[[#This Row],[TOTAL]]*Tableau2[[#This Row],[POIDS]])</f>
        <v>0</v>
      </c>
    </row>
    <row r="359" spans="1:10" x14ac:dyDescent="0.25">
      <c r="A359" s="5">
        <v>45247</v>
      </c>
      <c r="B359" t="s">
        <v>40</v>
      </c>
      <c r="C359" t="str">
        <f>IFERROR(_xlfn.XLOOKUP(Tableau2[[#This Row],[CODE]],[1]!Tableau1[CODE],[1]!Tableau1[DESIGNATION]),"")</f>
        <v>FARINE GRUAU</v>
      </c>
      <c r="E359" s="6">
        <v>6</v>
      </c>
      <c r="H359" s="6">
        <f>SUM(Tableau2[[#This Row],[SORTIE]:[DETRUIT]])</f>
        <v>6</v>
      </c>
      <c r="I359" s="6">
        <f>_xlfn.XLOOKUP(Tableau2[[#This Row],[CODE]],[1]ART!A:A,[1]ART!C:C)</f>
        <v>25</v>
      </c>
      <c r="J359" s="6">
        <f>SUM(Tableau2[[#This Row],[TOTAL]]*Tableau2[[#This Row],[POIDS]])</f>
        <v>150</v>
      </c>
    </row>
    <row r="360" spans="1:10" x14ac:dyDescent="0.25">
      <c r="A360" s="5">
        <v>45247</v>
      </c>
      <c r="B360" t="s">
        <v>42</v>
      </c>
      <c r="C360" t="str">
        <f>IFERROR(_xlfn.XLOOKUP(Tableau2[[#This Row],[CODE]],[1]!Tableau1[CODE],[1]!Tableau1[DESIGNATION]),"")</f>
        <v>FESTI SEIGLE 25 KG*</v>
      </c>
      <c r="E360" s="6">
        <v>2</v>
      </c>
      <c r="H360" s="6">
        <f>SUM(Tableau2[[#This Row],[SORTIE]:[DETRUIT]])</f>
        <v>2</v>
      </c>
      <c r="I360" s="6">
        <f>_xlfn.XLOOKUP(Tableau2[[#This Row],[CODE]],[1]ART!A:A,[1]ART!C:C)</f>
        <v>25</v>
      </c>
      <c r="J360" s="6">
        <f>SUM(Tableau2[[#This Row],[TOTAL]]*Tableau2[[#This Row],[POIDS]])</f>
        <v>50</v>
      </c>
    </row>
    <row r="361" spans="1:10" x14ac:dyDescent="0.25">
      <c r="A361" s="5">
        <v>45247</v>
      </c>
      <c r="B361" t="s">
        <v>14</v>
      </c>
      <c r="C361" t="str">
        <f>IFERROR(_xlfn.XLOOKUP(Tableau2[[#This Row],[CODE]],[1]!Tableau1[CODE],[1]!Tableau1[DESIGNATION]),"")</f>
        <v>FESTI CEREALES*</v>
      </c>
      <c r="E361" s="6">
        <v>4</v>
      </c>
      <c r="H361" s="6">
        <f>SUM(Tableau2[[#This Row],[SORTIE]:[DETRUIT]])</f>
        <v>4</v>
      </c>
      <c r="I361" s="6">
        <f>_xlfn.XLOOKUP(Tableau2[[#This Row],[CODE]],[1]ART!A:A,[1]ART!C:C)</f>
        <v>25</v>
      </c>
      <c r="J361" s="6">
        <f>SUM(Tableau2[[#This Row],[TOTAL]]*Tableau2[[#This Row],[POIDS]])</f>
        <v>100</v>
      </c>
    </row>
    <row r="362" spans="1:10" x14ac:dyDescent="0.25">
      <c r="A362" s="5">
        <v>45247</v>
      </c>
      <c r="B362" t="s">
        <v>43</v>
      </c>
      <c r="C362" t="str">
        <f>IFERROR(_xlfn.XLOOKUP(Tableau2[[#This Row],[CODE]],[1]!Tableau1[CODE],[1]!Tableau1[DESIGNATION]),"")</f>
        <v>FARINE GRUAU FINE T45 CRC</v>
      </c>
      <c r="E362" s="6">
        <v>4</v>
      </c>
      <c r="H362" s="6">
        <f>SUM(Tableau2[[#This Row],[SORTIE]:[DETRUIT]])</f>
        <v>4</v>
      </c>
      <c r="I362" s="6">
        <f>_xlfn.XLOOKUP(Tableau2[[#This Row],[CODE]],[1]ART!A:A,[1]ART!C:C)</f>
        <v>25</v>
      </c>
      <c r="J362" s="6">
        <f>SUM(Tableau2[[#This Row],[TOTAL]]*Tableau2[[#This Row],[POIDS]])</f>
        <v>100</v>
      </c>
    </row>
    <row r="363" spans="1:10" x14ac:dyDescent="0.25">
      <c r="A363" s="5">
        <v>45247</v>
      </c>
      <c r="B363" t="s">
        <v>23</v>
      </c>
      <c r="C363" t="str">
        <f>IFERROR(_xlfn.XLOOKUP(Tableau2[[#This Row],[CODE]],[1]!Tableau1[CODE],[1]!Tableau1[DESIGNATION]),"")</f>
        <v>FARINE IMPERIALE</v>
      </c>
      <c r="E363" s="6">
        <v>37</v>
      </c>
      <c r="H363" s="6">
        <f>SUM(Tableau2[[#This Row],[SORTIE]:[DETRUIT]])</f>
        <v>37</v>
      </c>
      <c r="I363" s="6">
        <f>_xlfn.XLOOKUP(Tableau2[[#This Row],[CODE]],[1]ART!A:A,[1]ART!C:C)</f>
        <v>25</v>
      </c>
      <c r="J363" s="6">
        <f>SUM(Tableau2[[#This Row],[TOTAL]]*Tableau2[[#This Row],[POIDS]])</f>
        <v>925</v>
      </c>
    </row>
    <row r="364" spans="1:10" x14ac:dyDescent="0.25">
      <c r="A364" s="5">
        <v>45247</v>
      </c>
      <c r="B364" t="s">
        <v>58</v>
      </c>
      <c r="C364" t="str">
        <f>IFERROR(_xlfn.XLOOKUP(Tableau2[[#This Row],[CODE]],[1]!Tableau1[CODE],[1]!Tableau1[DESIGNATION]),"")</f>
        <v>FARINE DUO BLE DUR/BLE</v>
      </c>
      <c r="E364" s="6">
        <v>2</v>
      </c>
      <c r="H364" s="6">
        <f>SUM(Tableau2[[#This Row],[SORTIE]:[DETRUIT]])</f>
        <v>2</v>
      </c>
      <c r="I364" s="6">
        <f>_xlfn.XLOOKUP(Tableau2[[#This Row],[CODE]],[1]ART!A:A,[1]ART!C:C)</f>
        <v>25</v>
      </c>
      <c r="J364" s="6">
        <f>SUM(Tableau2[[#This Row],[TOTAL]]*Tableau2[[#This Row],[POIDS]])</f>
        <v>50</v>
      </c>
    </row>
    <row r="365" spans="1:10" x14ac:dyDescent="0.25">
      <c r="A365" s="5">
        <v>45247</v>
      </c>
      <c r="B365" t="s">
        <v>49</v>
      </c>
      <c r="C365" t="str">
        <f>IFERROR(_xlfn.XLOOKUP(Tableau2[[#This Row],[CODE]],[1]!Tableau1[CODE],[1]!Tableau1[DESIGNATION]),"")</f>
        <v>MELANGE 6 GRAINES</v>
      </c>
      <c r="E365" s="6">
        <v>1</v>
      </c>
      <c r="H365" s="6">
        <f>SUM(Tableau2[[#This Row],[SORTIE]:[DETRUIT]])</f>
        <v>1</v>
      </c>
      <c r="I365" s="6">
        <f>_xlfn.XLOOKUP(Tableau2[[#This Row],[CODE]],[1]ART!A:A,[1]ART!C:C)</f>
        <v>25</v>
      </c>
      <c r="J365" s="6">
        <f>SUM(Tableau2[[#This Row],[TOTAL]]*Tableau2[[#This Row],[POIDS]])</f>
        <v>25</v>
      </c>
    </row>
    <row r="366" spans="1:10" x14ac:dyDescent="0.25">
      <c r="A366" s="5">
        <v>45247</v>
      </c>
      <c r="B366" t="s">
        <v>41</v>
      </c>
      <c r="C366" t="str">
        <f>IFERROR(_xlfn.XLOOKUP(Tableau2[[#This Row],[CODE]],[1]!Tableau1[CODE],[1]!Tableau1[DESIGNATION]),"")</f>
        <v>FESTI MAIS*</v>
      </c>
      <c r="E366" s="6">
        <v>3</v>
      </c>
      <c r="H366" s="6">
        <f>SUM(Tableau2[[#This Row],[SORTIE]:[DETRUIT]])</f>
        <v>3</v>
      </c>
      <c r="I366" s="6">
        <f>_xlfn.XLOOKUP(Tableau2[[#This Row],[CODE]],[1]ART!A:A,[1]ART!C:C)</f>
        <v>25</v>
      </c>
      <c r="J366" s="6">
        <f>SUM(Tableau2[[#This Row],[TOTAL]]*Tableau2[[#This Row],[POIDS]])</f>
        <v>75</v>
      </c>
    </row>
    <row r="367" spans="1:10" x14ac:dyDescent="0.25">
      <c r="A367" s="5">
        <v>45247</v>
      </c>
      <c r="B367" t="s">
        <v>65</v>
      </c>
      <c r="C367" t="str">
        <f>IFERROR(_xlfn.XLOOKUP(Tableau2[[#This Row],[CODE]],[1]!Tableau1[CODE],[1]!Tableau1[DESIGNATION]),"")</f>
        <v>FARINE GRAND EPEAUTRE BISE BIO</v>
      </c>
      <c r="E367" s="6">
        <v>1</v>
      </c>
      <c r="H367" s="6">
        <f>SUM(Tableau2[[#This Row],[SORTIE]:[DETRUIT]])</f>
        <v>1</v>
      </c>
      <c r="I367" s="6">
        <f>_xlfn.XLOOKUP(Tableau2[[#This Row],[CODE]],[1]ART!A:A,[1]ART!C:C)</f>
        <v>25</v>
      </c>
      <c r="J367" s="6">
        <f>SUM(Tableau2[[#This Row],[TOTAL]]*Tableau2[[#This Row],[POIDS]])</f>
        <v>25</v>
      </c>
    </row>
    <row r="368" spans="1:10" x14ac:dyDescent="0.25">
      <c r="A368" s="5">
        <v>45247</v>
      </c>
      <c r="B368" t="s">
        <v>48</v>
      </c>
      <c r="C368" t="str">
        <f>IFERROR(_xlfn.XLOOKUP(Tableau2[[#This Row],[CODE]],[1]!Tableau1[CODE],[1]!Tableau1[DESIGNATION]),"")</f>
        <v>DRACKAR 50%*</v>
      </c>
      <c r="E368" s="6">
        <v>2</v>
      </c>
      <c r="H368" s="6">
        <f>SUM(Tableau2[[#This Row],[SORTIE]:[DETRUIT]])</f>
        <v>2</v>
      </c>
      <c r="I368" s="6">
        <f>_xlfn.XLOOKUP(Tableau2[[#This Row],[CODE]],[1]ART!A:A,[1]ART!C:C)</f>
        <v>25</v>
      </c>
      <c r="J368" s="6">
        <f>SUM(Tableau2[[#This Row],[TOTAL]]*Tableau2[[#This Row],[POIDS]])</f>
        <v>50</v>
      </c>
    </row>
    <row r="369" spans="1:10" x14ac:dyDescent="0.25">
      <c r="A369" s="5">
        <v>45247</v>
      </c>
      <c r="B369" t="s">
        <v>30</v>
      </c>
      <c r="C369" t="str">
        <f>IFERROR(_xlfn.XLOOKUP(Tableau2[[#This Row],[CODE]],[1]!Tableau1[CODE],[1]!Tableau1[DESIGNATION]),"")</f>
        <v>REPASSE DE BLE</v>
      </c>
      <c r="E369" s="6">
        <v>1</v>
      </c>
      <c r="H369" s="6">
        <f>SUM(Tableau2[[#This Row],[SORTIE]:[DETRUIT]])</f>
        <v>1</v>
      </c>
      <c r="I369" s="6">
        <f>_xlfn.XLOOKUP(Tableau2[[#This Row],[CODE]],[1]ART!A:A,[1]ART!C:C)</f>
        <v>25</v>
      </c>
      <c r="J369" s="6">
        <f>SUM(Tableau2[[#This Row],[TOTAL]]*Tableau2[[#This Row],[POIDS]])</f>
        <v>25</v>
      </c>
    </row>
    <row r="370" spans="1:10" x14ac:dyDescent="0.25">
      <c r="A370" s="5">
        <v>45247</v>
      </c>
      <c r="B370" t="s">
        <v>46</v>
      </c>
      <c r="C370" t="str">
        <f>IFERROR(_xlfn.XLOOKUP(Tableau2[[#This Row],[CODE]],[1]!Tableau1[CODE],[1]!Tableau1[DESIGNATION]),"")</f>
        <v>GRAINES DE SESAME 5 KG</v>
      </c>
      <c r="E370" s="6">
        <v>1</v>
      </c>
      <c r="H370" s="6">
        <f>SUM(Tableau2[[#This Row],[SORTIE]:[DETRUIT]])</f>
        <v>1</v>
      </c>
      <c r="I370" s="6">
        <f>_xlfn.XLOOKUP(Tableau2[[#This Row],[CODE]],[1]ART!A:A,[1]ART!C:C)</f>
        <v>25</v>
      </c>
      <c r="J370" s="6">
        <f>SUM(Tableau2[[#This Row],[TOTAL]]*Tableau2[[#This Row],[POIDS]])</f>
        <v>25</v>
      </c>
    </row>
    <row r="371" spans="1:10" x14ac:dyDescent="0.25">
      <c r="A371" s="5">
        <v>45247</v>
      </c>
      <c r="B371" t="s">
        <v>29</v>
      </c>
      <c r="C371" t="str">
        <f>IFERROR(_xlfn.XLOOKUP(Tableau2[[#This Row],[CODE]],[1]!Tableau1[CODE],[1]!Tableau1[DESIGNATION]),"")</f>
        <v>SON DE BLE</v>
      </c>
      <c r="E371" s="6">
        <v>2</v>
      </c>
      <c r="H371" s="6">
        <f>SUM(Tableau2[[#This Row],[SORTIE]:[DETRUIT]])</f>
        <v>2</v>
      </c>
      <c r="I371" s="6">
        <f>_xlfn.XLOOKUP(Tableau2[[#This Row],[CODE]],[1]ART!A:A,[1]ART!C:C)</f>
        <v>25</v>
      </c>
      <c r="J371" s="6">
        <f>SUM(Tableau2[[#This Row],[TOTAL]]*Tableau2[[#This Row],[POIDS]])</f>
        <v>50</v>
      </c>
    </row>
    <row r="372" spans="1:10" x14ac:dyDescent="0.25">
      <c r="A372" s="5">
        <v>45247</v>
      </c>
      <c r="B372" t="s">
        <v>71</v>
      </c>
      <c r="C372" t="str">
        <f>IFERROR(_xlfn.XLOOKUP(Tableau2[[#This Row],[CODE]],[1]!Tableau1[CODE],[1]!Tableau1[DESIGNATION]),"")</f>
        <v>FLOCONS AVOINE</v>
      </c>
      <c r="E372" s="6">
        <v>1</v>
      </c>
      <c r="H372" s="6">
        <f>SUM(Tableau2[[#This Row],[SORTIE]:[DETRUIT]])</f>
        <v>1</v>
      </c>
      <c r="I372" s="6">
        <f>_xlfn.XLOOKUP(Tableau2[[#This Row],[CODE]],[1]ART!A:A,[1]ART!C:C)</f>
        <v>25</v>
      </c>
      <c r="J372" s="6">
        <f>SUM(Tableau2[[#This Row],[TOTAL]]*Tableau2[[#This Row],[POIDS]])</f>
        <v>25</v>
      </c>
    </row>
    <row r="373" spans="1:10" x14ac:dyDescent="0.25">
      <c r="A373" s="5">
        <v>45247</v>
      </c>
      <c r="B373" t="s">
        <v>54</v>
      </c>
      <c r="C373" t="str">
        <f>IFERROR(_xlfn.XLOOKUP(Tableau2[[#This Row],[CODE]],[1]!Tableau1[CODE],[1]!Tableau1[DESIGNATION]),"")</f>
        <v>GRAINES DE PAVOT 5KG</v>
      </c>
      <c r="E373" s="6">
        <v>1</v>
      </c>
      <c r="H373" s="6">
        <f>SUM(Tableau2[[#This Row],[SORTIE]:[DETRUIT]])</f>
        <v>1</v>
      </c>
      <c r="I373" s="6">
        <f>_xlfn.XLOOKUP(Tableau2[[#This Row],[CODE]],[1]ART!A:A,[1]ART!C:C)</f>
        <v>25</v>
      </c>
      <c r="J373" s="6">
        <f>SUM(Tableau2[[#This Row],[TOTAL]]*Tableau2[[#This Row],[POIDS]])</f>
        <v>25</v>
      </c>
    </row>
    <row r="374" spans="1:10" x14ac:dyDescent="0.25">
      <c r="A374" s="5">
        <v>45247</v>
      </c>
      <c r="B374" t="s">
        <v>18</v>
      </c>
      <c r="C374" t="str">
        <f>IFERROR(_xlfn.XLOOKUP(Tableau2[[#This Row],[CODE]],[1]!Tableau1[CODE],[1]!Tableau1[DESIGNATION]),"")</f>
        <v>SACS VIDES REGROUPEMENT</v>
      </c>
      <c r="E374" s="6">
        <v>775</v>
      </c>
      <c r="H374" s="6">
        <f>SUM(Tableau2[[#This Row],[SORTIE]:[DETRUIT]])</f>
        <v>775</v>
      </c>
      <c r="I374" s="6">
        <f>_xlfn.XLOOKUP(Tableau2[[#This Row],[CODE]],[1]ART!A:A,[1]ART!C:C)</f>
        <v>0</v>
      </c>
      <c r="J374" s="6">
        <f>SUM(Tableau2[[#This Row],[TOTAL]]*Tableau2[[#This Row],[POIDS]])</f>
        <v>0</v>
      </c>
    </row>
    <row r="375" spans="1:10" x14ac:dyDescent="0.25">
      <c r="A375" s="5">
        <v>45247</v>
      </c>
      <c r="B375" t="s">
        <v>38</v>
      </c>
      <c r="C375" t="str">
        <f>IFERROR(_xlfn.XLOOKUP(Tableau2[[#This Row],[CODE]],[1]!Tableau1[CODE],[1]!Tableau1[DESIGNATION]),"")</f>
        <v>MOUSSELINE "LE PAIN" 33X40</v>
      </c>
      <c r="E375" s="6">
        <v>4</v>
      </c>
      <c r="H375" s="6">
        <f>SUM(Tableau2[[#This Row],[SORTIE]:[DETRUIT]])</f>
        <v>4</v>
      </c>
      <c r="I375" s="6">
        <f>_xlfn.XLOOKUP(Tableau2[[#This Row],[CODE]],[1]ART!A:A,[1]ART!C:C)</f>
        <v>0</v>
      </c>
      <c r="J375" s="6">
        <f>SUM(Tableau2[[#This Row],[TOTAL]]*Tableau2[[#This Row],[POIDS]])</f>
        <v>0</v>
      </c>
    </row>
    <row r="376" spans="1:10" x14ac:dyDescent="0.25">
      <c r="A376" s="5">
        <v>45247</v>
      </c>
      <c r="B376" t="s">
        <v>16</v>
      </c>
      <c r="C376" t="str">
        <f>IFERROR(_xlfn.XLOOKUP(Tableau2[[#This Row],[CODE]],[1]!Tableau1[CODE],[1]!Tableau1[DESIGNATION]),"")</f>
        <v>SACHET BAGUETTE NEUTRE ARTISANAL ART1</v>
      </c>
      <c r="E376" s="6">
        <v>7</v>
      </c>
      <c r="H376" s="6">
        <f>SUM(Tableau2[[#This Row],[SORTIE]:[DETRUIT]])</f>
        <v>7</v>
      </c>
      <c r="I376" s="6">
        <f>_xlfn.XLOOKUP(Tableau2[[#This Row],[CODE]],[1]ART!A:A,[1]ART!C:C)</f>
        <v>0</v>
      </c>
      <c r="J376" s="6">
        <f>SUM(Tableau2[[#This Row],[TOTAL]]*Tableau2[[#This Row],[POIDS]])</f>
        <v>0</v>
      </c>
    </row>
    <row r="377" spans="1:10" x14ac:dyDescent="0.25">
      <c r="A377" s="5">
        <v>45247</v>
      </c>
      <c r="B377" t="s">
        <v>17</v>
      </c>
      <c r="C377" t="str">
        <f>IFERROR(_xlfn.XLOOKUP(Tableau2[[#This Row],[CODE]],[1]!Tableau1[CODE],[1]!Tableau1[DESIGNATION]),"")</f>
        <v>SACHET FLUTE NEUTRE ARTISANAL ART2</v>
      </c>
      <c r="E377" s="6">
        <v>12</v>
      </c>
      <c r="H377" s="6">
        <f>SUM(Tableau2[[#This Row],[SORTIE]:[DETRUIT]])</f>
        <v>12</v>
      </c>
      <c r="I377" s="6">
        <f>_xlfn.XLOOKUP(Tableau2[[#This Row],[CODE]],[1]ART!A:A,[1]ART!C:C)</f>
        <v>0</v>
      </c>
      <c r="J377" s="6">
        <f>SUM(Tableau2[[#This Row],[TOTAL]]*Tableau2[[#This Row],[POIDS]])</f>
        <v>0</v>
      </c>
    </row>
    <row r="378" spans="1:10" x14ac:dyDescent="0.25">
      <c r="A378" s="5">
        <v>45247</v>
      </c>
      <c r="B378" t="s">
        <v>19</v>
      </c>
      <c r="C378" t="str">
        <f>IFERROR(_xlfn.XLOOKUP(Tableau2[[#This Row],[CODE]],[1]!Tableau1[CODE],[1]!Tableau1[DESIGNATION]),"")</f>
        <v>SACHET 2 BAGUETTE  FESTIVAL  E22N</v>
      </c>
      <c r="E378" s="6">
        <v>1</v>
      </c>
      <c r="H378" s="6">
        <f>SUM(Tableau2[[#This Row],[SORTIE]:[DETRUIT]])</f>
        <v>1</v>
      </c>
      <c r="I378" s="6">
        <f>_xlfn.XLOOKUP(Tableau2[[#This Row],[CODE]],[1]ART!A:A,[1]ART!C:C)</f>
        <v>0</v>
      </c>
      <c r="J378" s="6">
        <f>SUM(Tableau2[[#This Row],[TOTAL]]*Tableau2[[#This Row],[POIDS]])</f>
        <v>0</v>
      </c>
    </row>
    <row r="379" spans="1:10" x14ac:dyDescent="0.25">
      <c r="A379" s="5">
        <v>45247</v>
      </c>
      <c r="B379" t="s">
        <v>27</v>
      </c>
      <c r="C379" t="str">
        <f>IFERROR(_xlfn.XLOOKUP(Tableau2[[#This Row],[CODE]],[1]!Tableau1[CODE],[1]!Tableau1[DESIGNATION]),"")</f>
        <v>SACHET VIENNOISERIE NEUTRE PETIT FORMAT N3N</v>
      </c>
      <c r="E379" s="6">
        <v>3</v>
      </c>
      <c r="H379" s="6">
        <f>SUM(Tableau2[[#This Row],[SORTIE]:[DETRUIT]])</f>
        <v>3</v>
      </c>
      <c r="I379" s="6">
        <f>_xlfn.XLOOKUP(Tableau2[[#This Row],[CODE]],[1]ART!A:A,[1]ART!C:C)</f>
        <v>0</v>
      </c>
      <c r="J379" s="6">
        <f>SUM(Tableau2[[#This Row],[TOTAL]]*Tableau2[[#This Row],[POIDS]])</f>
        <v>0</v>
      </c>
    </row>
    <row r="380" spans="1:10" x14ac:dyDescent="0.25">
      <c r="A380" s="5">
        <v>45247</v>
      </c>
      <c r="B380" t="s">
        <v>26</v>
      </c>
      <c r="C380" t="str">
        <f>IFERROR(_xlfn.XLOOKUP(Tableau2[[#This Row],[CODE]],[1]!Tableau1[CODE],[1]!Tableau1[DESIGNATION]),"")</f>
        <v>SACHET VIENNOISERIE NEUTRE MOYEN FORMAT N4N</v>
      </c>
      <c r="E380" s="6">
        <v>3</v>
      </c>
      <c r="H380" s="6">
        <f>SUM(Tableau2[[#This Row],[SORTIE]:[DETRUIT]])</f>
        <v>3</v>
      </c>
      <c r="I380" s="6">
        <f>_xlfn.XLOOKUP(Tableau2[[#This Row],[CODE]],[1]ART!A:A,[1]ART!C:C)</f>
        <v>0</v>
      </c>
      <c r="J380" s="6">
        <f>SUM(Tableau2[[#This Row],[TOTAL]]*Tableau2[[#This Row],[POIDS]])</f>
        <v>0</v>
      </c>
    </row>
    <row r="381" spans="1:10" x14ac:dyDescent="0.25">
      <c r="A381" s="5">
        <v>45247</v>
      </c>
      <c r="B381" t="s">
        <v>25</v>
      </c>
      <c r="C381" t="str">
        <f>IFERROR(_xlfn.XLOOKUP(Tableau2[[#This Row],[CODE]],[1]!Tableau1[CODE],[1]!Tableau1[DESIGNATION]),"")</f>
        <v>SACHET VIENNOISERIE NEUTRE GRAND FORMAT N5N</v>
      </c>
      <c r="E381" s="6">
        <v>3</v>
      </c>
      <c r="H381" s="6">
        <f>SUM(Tableau2[[#This Row],[SORTIE]:[DETRUIT]])</f>
        <v>3</v>
      </c>
      <c r="I381" s="6">
        <f>_xlfn.XLOOKUP(Tableau2[[#This Row],[CODE]],[1]ART!A:A,[1]ART!C:C)</f>
        <v>0</v>
      </c>
      <c r="J381" s="6">
        <f>SUM(Tableau2[[#This Row],[TOTAL]]*Tableau2[[#This Row],[POIDS]])</f>
        <v>0</v>
      </c>
    </row>
    <row r="382" spans="1:10" x14ac:dyDescent="0.25">
      <c r="A382" s="5">
        <v>45247</v>
      </c>
      <c r="B382" t="s">
        <v>34</v>
      </c>
      <c r="C382" t="str">
        <f>IFERROR(_xlfn.XLOOKUP(Tableau2[[#This Row],[CODE]],[1]!Tableau1[CODE],[1]!Tableau1[DESIGNATION]),"")</f>
        <v>SACHET VIENNOISERIE FESTIVAL MOYEN FORMAT E24N</v>
      </c>
      <c r="E382" s="6">
        <v>1</v>
      </c>
      <c r="H382" s="6">
        <f>SUM(Tableau2[[#This Row],[SORTIE]:[DETRUIT]])</f>
        <v>1</v>
      </c>
      <c r="I382" s="6">
        <f>_xlfn.XLOOKUP(Tableau2[[#This Row],[CODE]],[1]ART!A:A,[1]ART!C:C)</f>
        <v>0</v>
      </c>
      <c r="J382" s="6">
        <f>SUM(Tableau2[[#This Row],[TOTAL]]*Tableau2[[#This Row],[POIDS]])</f>
        <v>0</v>
      </c>
    </row>
    <row r="383" spans="1:10" x14ac:dyDescent="0.25">
      <c r="A383" s="5">
        <v>45247</v>
      </c>
      <c r="B383" t="s">
        <v>24</v>
      </c>
      <c r="C383" t="str">
        <f>IFERROR(_xlfn.XLOOKUP(Tableau2[[#This Row],[CODE]],[1]!Tableau1[CODE],[1]!Tableau1[DESIGNATION]),"")</f>
        <v>SACHET BAGUETTE FOURNEE</v>
      </c>
      <c r="E383" s="6">
        <v>25</v>
      </c>
      <c r="H383" s="6">
        <f>SUM(Tableau2[[#This Row],[SORTIE]:[DETRUIT]])</f>
        <v>25</v>
      </c>
      <c r="I383" s="6">
        <f>_xlfn.XLOOKUP(Tableau2[[#This Row],[CODE]],[1]ART!A:A,[1]ART!C:C)</f>
        <v>0</v>
      </c>
      <c r="J383" s="6">
        <f>SUM(Tableau2[[#This Row],[TOTAL]]*Tableau2[[#This Row],[POIDS]])</f>
        <v>0</v>
      </c>
    </row>
    <row r="384" spans="1:10" x14ac:dyDescent="0.25">
      <c r="A384" s="5">
        <v>45247</v>
      </c>
      <c r="B384" t="s">
        <v>13</v>
      </c>
      <c r="C384" t="str">
        <f>IFERROR(_xlfn.XLOOKUP(Tableau2[[#This Row],[CODE]],[1]!Tableau1[CODE],[1]!Tableau1[DESIGNATION]),"")</f>
        <v>FARINE TRADITION PRESTIGE T65</v>
      </c>
      <c r="E384" s="6">
        <v>2</v>
      </c>
      <c r="H384" s="6">
        <f>SUM(Tableau2[[#This Row],[SORTIE]:[DETRUIT]])</f>
        <v>2</v>
      </c>
      <c r="I384" s="6">
        <f>_xlfn.XLOOKUP(Tableau2[[#This Row],[CODE]],[1]ART!A:A,[1]ART!C:C)</f>
        <v>25</v>
      </c>
      <c r="J384" s="6">
        <f>SUM(Tableau2[[#This Row],[TOTAL]]*Tableau2[[#This Row],[POIDS]])</f>
        <v>50</v>
      </c>
    </row>
    <row r="385" spans="1:10" x14ac:dyDescent="0.25">
      <c r="A385" s="5">
        <v>45247</v>
      </c>
      <c r="B385" t="s">
        <v>64</v>
      </c>
      <c r="C385" t="str">
        <f>IFERROR(_xlfn.XLOOKUP(Tableau2[[#This Row],[CODE]],[1]!Tableau1[CODE],[1]!Tableau1[DESIGNATION]),"")</f>
        <v>FARINE DE MEULE BISE BIO</v>
      </c>
      <c r="E385" s="6">
        <v>1</v>
      </c>
      <c r="H385" s="6">
        <f>SUM(Tableau2[[#This Row],[SORTIE]:[DETRUIT]])</f>
        <v>1</v>
      </c>
      <c r="I385" s="6">
        <f>_xlfn.XLOOKUP(Tableau2[[#This Row],[CODE]],[1]ART!A:A,[1]ART!C:C)</f>
        <v>25</v>
      </c>
      <c r="J385" s="6">
        <f>SUM(Tableau2[[#This Row],[TOTAL]]*Tableau2[[#This Row],[POIDS]])</f>
        <v>25</v>
      </c>
    </row>
    <row r="386" spans="1:10" x14ac:dyDescent="0.25">
      <c r="A386" s="5">
        <v>45247</v>
      </c>
      <c r="B386" t="s">
        <v>11</v>
      </c>
      <c r="C386" t="str">
        <f>IFERROR(_xlfn.XLOOKUP(Tableau2[[#This Row],[CODE]],[1]!Tableau1[CODE],[1]!Tableau1[DESIGNATION]),"")</f>
        <v>FARINE PUR FROMENT ROUGE</v>
      </c>
      <c r="D386" s="6">
        <v>560</v>
      </c>
      <c r="H386" s="6">
        <f>SUM(Tableau2[[#This Row],[SORTIE]:[DETRUIT]])</f>
        <v>0</v>
      </c>
      <c r="I386" s="6">
        <f>_xlfn.XLOOKUP(Tableau2[[#This Row],[CODE]],[1]ART!A:A,[1]ART!C:C)</f>
        <v>25</v>
      </c>
      <c r="J386" s="6">
        <f>SUM(Tableau2[[#This Row],[TOTAL]]*Tableau2[[#This Row],[POIDS]])</f>
        <v>0</v>
      </c>
    </row>
    <row r="387" spans="1:10" x14ac:dyDescent="0.25">
      <c r="A387" s="5">
        <v>45247</v>
      </c>
      <c r="B387" t="s">
        <v>20</v>
      </c>
      <c r="C387" t="str">
        <f>IFERROR(_xlfn.XLOOKUP(Tableau2[[#This Row],[CODE]],[1]!Tableau1[CODE],[1]!Tableau1[DESIGNATION]),"")</f>
        <v>FARINE SUPERIEURE T55</v>
      </c>
      <c r="D387" s="6">
        <v>560</v>
      </c>
      <c r="H387" s="6">
        <f>SUM(Tableau2[[#This Row],[SORTIE]:[DETRUIT]])</f>
        <v>0</v>
      </c>
      <c r="I387" s="6">
        <f>_xlfn.XLOOKUP(Tableau2[[#This Row],[CODE]],[1]ART!A:A,[1]ART!C:C)</f>
        <v>25</v>
      </c>
      <c r="J387" s="6">
        <f>SUM(Tableau2[[#This Row],[TOTAL]]*Tableau2[[#This Row],[POIDS]])</f>
        <v>0</v>
      </c>
    </row>
    <row r="388" spans="1:10" x14ac:dyDescent="0.25">
      <c r="A388" s="5">
        <v>45250</v>
      </c>
      <c r="B388" t="s">
        <v>11</v>
      </c>
      <c r="C388" t="str">
        <f>IFERROR(_xlfn.XLOOKUP(Tableau2[[#This Row],[CODE]],[1]!Tableau1[CODE],[1]!Tableau1[DESIGNATION]),"")</f>
        <v>FARINE PUR FROMENT ROUGE</v>
      </c>
      <c r="D388" s="6">
        <v>640</v>
      </c>
      <c r="E388" s="6">
        <v>431</v>
      </c>
      <c r="H388" s="6">
        <f>SUM(Tableau2[[#This Row],[SORTIE]:[DETRUIT]])</f>
        <v>431</v>
      </c>
      <c r="I388" s="6">
        <f>_xlfn.XLOOKUP(Tableau2[[#This Row],[CODE]],[1]ART!A:A,[1]ART!C:C)</f>
        <v>25</v>
      </c>
      <c r="J388" s="6">
        <f>SUM(Tableau2[[#This Row],[TOTAL]]*Tableau2[[#This Row],[POIDS]])</f>
        <v>10775</v>
      </c>
    </row>
    <row r="389" spans="1:10" x14ac:dyDescent="0.25">
      <c r="A389" s="5">
        <v>45250</v>
      </c>
      <c r="B389" t="s">
        <v>20</v>
      </c>
      <c r="C389" t="str">
        <f>IFERROR(_xlfn.XLOOKUP(Tableau2[[#This Row],[CODE]],[1]!Tableau1[CODE],[1]!Tableau1[DESIGNATION]),"")</f>
        <v>FARINE SUPERIEURE T55</v>
      </c>
      <c r="E389" s="6">
        <v>169</v>
      </c>
      <c r="H389" s="6">
        <f>SUM(Tableau2[[#This Row],[SORTIE]:[DETRUIT]])</f>
        <v>169</v>
      </c>
      <c r="I389" s="6">
        <f>_xlfn.XLOOKUP(Tableau2[[#This Row],[CODE]],[1]ART!A:A,[1]ART!C:C)</f>
        <v>25</v>
      </c>
      <c r="J389" s="6">
        <f>SUM(Tableau2[[#This Row],[TOTAL]]*Tableau2[[#This Row],[POIDS]])</f>
        <v>4225</v>
      </c>
    </row>
    <row r="390" spans="1:10" x14ac:dyDescent="0.25">
      <c r="A390" s="5">
        <v>45250</v>
      </c>
      <c r="B390" t="s">
        <v>28</v>
      </c>
      <c r="C390" t="str">
        <f>IFERROR(_xlfn.XLOOKUP(Tableau2[[#This Row],[CODE]],[1]!Tableau1[CODE],[1]!Tableau1[DESIGNATION]),"")</f>
        <v>SEL FIN DE MER</v>
      </c>
      <c r="D390" s="6">
        <v>40</v>
      </c>
      <c r="E390" s="6">
        <v>10</v>
      </c>
      <c r="H390" s="6">
        <f>SUM(Tableau2[[#This Row],[SORTIE]:[DETRUIT]])</f>
        <v>10</v>
      </c>
      <c r="I390" s="6">
        <f>_xlfn.XLOOKUP(Tableau2[[#This Row],[CODE]],[1]ART!A:A,[1]ART!C:C)</f>
        <v>25</v>
      </c>
      <c r="J390" s="6">
        <f>SUM(Tableau2[[#This Row],[TOTAL]]*Tableau2[[#This Row],[POIDS]])</f>
        <v>250</v>
      </c>
    </row>
    <row r="391" spans="1:10" x14ac:dyDescent="0.25">
      <c r="A391" s="5">
        <v>45250</v>
      </c>
      <c r="B391" t="s">
        <v>21</v>
      </c>
      <c r="C391" t="str">
        <f>IFERROR(_xlfn.XLOOKUP(Tableau2[[#This Row],[CODE]],[1]!Tableau1[CODE],[1]!Tableau1[DESIGNATION]),"")</f>
        <v>SOLUTION FROID CRMF</v>
      </c>
      <c r="E391" s="6">
        <v>2</v>
      </c>
      <c r="H391" s="6">
        <f>SUM(Tableau2[[#This Row],[SORTIE]:[DETRUIT]])</f>
        <v>2</v>
      </c>
      <c r="I391" s="6">
        <f>_xlfn.XLOOKUP(Tableau2[[#This Row],[CODE]],[1]ART!A:A,[1]ART!C:C)</f>
        <v>20</v>
      </c>
      <c r="J391" s="6">
        <f>SUM(Tableau2[[#This Row],[TOTAL]]*Tableau2[[#This Row],[POIDS]])</f>
        <v>40</v>
      </c>
    </row>
    <row r="392" spans="1:10" x14ac:dyDescent="0.25">
      <c r="A392" s="5">
        <v>45250</v>
      </c>
      <c r="B392" t="s">
        <v>18</v>
      </c>
      <c r="C392" t="str">
        <f>IFERROR(_xlfn.XLOOKUP(Tableau2[[#This Row],[CODE]],[1]!Tableau1[CODE],[1]!Tableau1[DESIGNATION]),"")</f>
        <v>SACS VIDES REGROUPEMENT</v>
      </c>
      <c r="E392" s="6">
        <v>850</v>
      </c>
      <c r="H392" s="6">
        <f>SUM(Tableau2[[#This Row],[SORTIE]:[DETRUIT]])</f>
        <v>850</v>
      </c>
      <c r="I392" s="6">
        <f>_xlfn.XLOOKUP(Tableau2[[#This Row],[CODE]],[1]ART!A:A,[1]ART!C:C)</f>
        <v>0</v>
      </c>
      <c r="J392" s="6">
        <f>SUM(Tableau2[[#This Row],[TOTAL]]*Tableau2[[#This Row],[POIDS]])</f>
        <v>0</v>
      </c>
    </row>
    <row r="393" spans="1:10" x14ac:dyDescent="0.25">
      <c r="A393" s="5">
        <v>45250</v>
      </c>
      <c r="B393" t="s">
        <v>22</v>
      </c>
      <c r="C393" t="str">
        <f>IFERROR(_xlfn.XLOOKUP(Tableau2[[#This Row],[CODE]],[1]!Tableau1[CODE],[1]!Tableau1[DESIGNATION]),"")</f>
        <v>FARINE FOURNEE D'ANTAN</v>
      </c>
      <c r="E393" s="6">
        <v>17</v>
      </c>
      <c r="H393" s="6">
        <f>SUM(Tableau2[[#This Row],[SORTIE]:[DETRUIT]])</f>
        <v>17</v>
      </c>
      <c r="I393" s="6">
        <f>_xlfn.XLOOKUP(Tableau2[[#This Row],[CODE]],[1]ART!A:A,[1]ART!C:C)</f>
        <v>25</v>
      </c>
      <c r="J393" s="6">
        <f>SUM(Tableau2[[#This Row],[TOTAL]]*Tableau2[[#This Row],[POIDS]])</f>
        <v>425</v>
      </c>
    </row>
    <row r="394" spans="1:10" x14ac:dyDescent="0.25">
      <c r="A394" s="5">
        <v>45250</v>
      </c>
      <c r="B394" t="s">
        <v>23</v>
      </c>
      <c r="C394" t="str">
        <f>IFERROR(_xlfn.XLOOKUP(Tableau2[[#This Row],[CODE]],[1]!Tableau1[CODE],[1]!Tableau1[DESIGNATION]),"")</f>
        <v>FARINE IMPERIALE</v>
      </c>
      <c r="E394" s="6">
        <v>11</v>
      </c>
      <c r="H394" s="6">
        <f>SUM(Tableau2[[#This Row],[SORTIE]:[DETRUIT]])</f>
        <v>11</v>
      </c>
      <c r="I394" s="6">
        <f>_xlfn.XLOOKUP(Tableau2[[#This Row],[CODE]],[1]ART!A:A,[1]ART!C:C)</f>
        <v>25</v>
      </c>
      <c r="J394" s="6">
        <f>SUM(Tableau2[[#This Row],[TOTAL]]*Tableau2[[#This Row],[POIDS]])</f>
        <v>275</v>
      </c>
    </row>
    <row r="395" spans="1:10" x14ac:dyDescent="0.25">
      <c r="A395" s="5">
        <v>45250</v>
      </c>
      <c r="B395" t="s">
        <v>24</v>
      </c>
      <c r="C395" t="str">
        <f>IFERROR(_xlfn.XLOOKUP(Tableau2[[#This Row],[CODE]],[1]!Tableau1[CODE],[1]!Tableau1[DESIGNATION]),"")</f>
        <v>SACHET BAGUETTE FOURNEE</v>
      </c>
      <c r="E395" s="6">
        <v>17</v>
      </c>
      <c r="H395" s="6">
        <f>SUM(Tableau2[[#This Row],[SORTIE]:[DETRUIT]])</f>
        <v>17</v>
      </c>
      <c r="I395" s="6">
        <f>_xlfn.XLOOKUP(Tableau2[[#This Row],[CODE]],[1]ART!A:A,[1]ART!C:C)</f>
        <v>0</v>
      </c>
      <c r="J395" s="6">
        <f>SUM(Tableau2[[#This Row],[TOTAL]]*Tableau2[[#This Row],[POIDS]])</f>
        <v>0</v>
      </c>
    </row>
    <row r="396" spans="1:10" x14ac:dyDescent="0.25">
      <c r="A396" s="5">
        <v>45250</v>
      </c>
      <c r="B396" t="s">
        <v>33</v>
      </c>
      <c r="C396" t="str">
        <f>IFERROR(_xlfn.XLOOKUP(Tableau2[[#This Row],[CODE]],[1]!Tableau1[CODE],[1]!Tableau1[DESIGNATION]),"")</f>
        <v>SACHET BAGUETTE  LA FESTIVAL E385</v>
      </c>
      <c r="D396" s="6">
        <v>10</v>
      </c>
      <c r="E396" s="6">
        <v>9</v>
      </c>
      <c r="H396" s="6">
        <f>SUM(Tableau2[[#This Row],[SORTIE]:[DETRUIT]])</f>
        <v>9</v>
      </c>
      <c r="I396" s="6">
        <f>_xlfn.XLOOKUP(Tableau2[[#This Row],[CODE]],[1]ART!A:A,[1]ART!C:C)</f>
        <v>0</v>
      </c>
      <c r="J396" s="6">
        <f>SUM(Tableau2[[#This Row],[TOTAL]]*Tableau2[[#This Row],[POIDS]])</f>
        <v>0</v>
      </c>
    </row>
    <row r="397" spans="1:10" x14ac:dyDescent="0.25">
      <c r="A397" s="5">
        <v>45250</v>
      </c>
      <c r="B397" t="s">
        <v>19</v>
      </c>
      <c r="C397" t="str">
        <f>IFERROR(_xlfn.XLOOKUP(Tableau2[[#This Row],[CODE]],[1]!Tableau1[CODE],[1]!Tableau1[DESIGNATION]),"")</f>
        <v>SACHET 2 BAGUETTE  FESTIVAL  E22N</v>
      </c>
      <c r="E397" s="6">
        <v>5</v>
      </c>
      <c r="H397" s="6">
        <f>SUM(Tableau2[[#This Row],[SORTIE]:[DETRUIT]])</f>
        <v>5</v>
      </c>
      <c r="I397" s="6">
        <f>_xlfn.XLOOKUP(Tableau2[[#This Row],[CODE]],[1]ART!A:A,[1]ART!C:C)</f>
        <v>0</v>
      </c>
      <c r="J397" s="6">
        <f>SUM(Tableau2[[#This Row],[TOTAL]]*Tableau2[[#This Row],[POIDS]])</f>
        <v>0</v>
      </c>
    </row>
    <row r="398" spans="1:10" x14ac:dyDescent="0.25">
      <c r="A398" s="5">
        <v>45250</v>
      </c>
      <c r="B398" t="s">
        <v>35</v>
      </c>
      <c r="C398" t="str">
        <f>IFERROR(_xlfn.XLOOKUP(Tableau2[[#This Row],[CODE]],[1]!Tableau1[CODE],[1]!Tableau1[DESIGNATION]),"")</f>
        <v>SACHET VIENNOISERIE FESTIVAL PETIT FORMAT E23N</v>
      </c>
      <c r="D398" s="6">
        <v>15</v>
      </c>
      <c r="E398" s="6">
        <v>2</v>
      </c>
      <c r="H398" s="6">
        <f>SUM(Tableau2[[#This Row],[SORTIE]:[DETRUIT]])</f>
        <v>2</v>
      </c>
      <c r="I398" s="6">
        <f>_xlfn.XLOOKUP(Tableau2[[#This Row],[CODE]],[1]ART!A:A,[1]ART!C:C)</f>
        <v>0</v>
      </c>
      <c r="J398" s="6">
        <f>SUM(Tableau2[[#This Row],[TOTAL]]*Tableau2[[#This Row],[POIDS]])</f>
        <v>0</v>
      </c>
    </row>
    <row r="399" spans="1:10" x14ac:dyDescent="0.25">
      <c r="A399" s="5">
        <v>45250</v>
      </c>
      <c r="B399" t="s">
        <v>34</v>
      </c>
      <c r="C399" t="str">
        <f>IFERROR(_xlfn.XLOOKUP(Tableau2[[#This Row],[CODE]],[1]!Tableau1[CODE],[1]!Tableau1[DESIGNATION]),"")</f>
        <v>SACHET VIENNOISERIE FESTIVAL MOYEN FORMAT E24N</v>
      </c>
      <c r="D399" s="6">
        <v>11</v>
      </c>
      <c r="E399" s="6">
        <v>5</v>
      </c>
      <c r="H399" s="6">
        <f>SUM(Tableau2[[#This Row],[SORTIE]:[DETRUIT]])</f>
        <v>5</v>
      </c>
      <c r="I399" s="6">
        <f>_xlfn.XLOOKUP(Tableau2[[#This Row],[CODE]],[1]ART!A:A,[1]ART!C:C)</f>
        <v>0</v>
      </c>
      <c r="J399" s="6">
        <f>SUM(Tableau2[[#This Row],[TOTAL]]*Tableau2[[#This Row],[POIDS]])</f>
        <v>0</v>
      </c>
    </row>
    <row r="400" spans="1:10" x14ac:dyDescent="0.25">
      <c r="A400" s="5">
        <v>45250</v>
      </c>
      <c r="B400" t="s">
        <v>16</v>
      </c>
      <c r="C400" t="str">
        <f>IFERROR(_xlfn.XLOOKUP(Tableau2[[#This Row],[CODE]],[1]!Tableau1[CODE],[1]!Tableau1[DESIGNATION]),"")</f>
        <v>SACHET BAGUETTE NEUTRE ARTISANAL ART1</v>
      </c>
      <c r="E400" s="6">
        <v>8</v>
      </c>
      <c r="H400" s="6">
        <f>SUM(Tableau2[[#This Row],[SORTIE]:[DETRUIT]])</f>
        <v>8</v>
      </c>
      <c r="I400" s="6">
        <f>_xlfn.XLOOKUP(Tableau2[[#This Row],[CODE]],[1]ART!A:A,[1]ART!C:C)</f>
        <v>0</v>
      </c>
      <c r="J400" s="6">
        <f>SUM(Tableau2[[#This Row],[TOTAL]]*Tableau2[[#This Row],[POIDS]])</f>
        <v>0</v>
      </c>
    </row>
    <row r="401" spans="1:10" x14ac:dyDescent="0.25">
      <c r="A401" s="5">
        <v>45250</v>
      </c>
      <c r="B401" t="s">
        <v>17</v>
      </c>
      <c r="C401" t="str">
        <f>IFERROR(_xlfn.XLOOKUP(Tableau2[[#This Row],[CODE]],[1]!Tableau1[CODE],[1]!Tableau1[DESIGNATION]),"")</f>
        <v>SACHET FLUTE NEUTRE ARTISANAL ART2</v>
      </c>
      <c r="E401" s="6">
        <v>10</v>
      </c>
      <c r="H401" s="6">
        <f>SUM(Tableau2[[#This Row],[SORTIE]:[DETRUIT]])</f>
        <v>10</v>
      </c>
      <c r="I401" s="6">
        <f>_xlfn.XLOOKUP(Tableau2[[#This Row],[CODE]],[1]ART!A:A,[1]ART!C:C)</f>
        <v>0</v>
      </c>
      <c r="J401" s="6">
        <f>SUM(Tableau2[[#This Row],[TOTAL]]*Tableau2[[#This Row],[POIDS]])</f>
        <v>0</v>
      </c>
    </row>
    <row r="402" spans="1:10" x14ac:dyDescent="0.25">
      <c r="A402" s="5">
        <v>45250</v>
      </c>
      <c r="B402" t="s">
        <v>26</v>
      </c>
      <c r="C402" t="str">
        <f>IFERROR(_xlfn.XLOOKUP(Tableau2[[#This Row],[CODE]],[1]!Tableau1[CODE],[1]!Tableau1[DESIGNATION]),"")</f>
        <v>SACHET VIENNOISERIE NEUTRE MOYEN FORMAT N4N</v>
      </c>
      <c r="E402" s="6">
        <v>3</v>
      </c>
      <c r="H402" s="6">
        <f>SUM(Tableau2[[#This Row],[SORTIE]:[DETRUIT]])</f>
        <v>3</v>
      </c>
      <c r="I402" s="6">
        <f>_xlfn.XLOOKUP(Tableau2[[#This Row],[CODE]],[1]ART!A:A,[1]ART!C:C)</f>
        <v>0</v>
      </c>
      <c r="J402" s="6">
        <f>SUM(Tableau2[[#This Row],[TOTAL]]*Tableau2[[#This Row],[POIDS]])</f>
        <v>0</v>
      </c>
    </row>
    <row r="403" spans="1:10" x14ac:dyDescent="0.25">
      <c r="A403" s="5">
        <v>45250</v>
      </c>
      <c r="B403" t="s">
        <v>15</v>
      </c>
      <c r="C403" t="str">
        <f>IFERROR(_xlfn.XLOOKUP(Tableau2[[#This Row],[CODE]],[1]!Tableau1[CODE],[1]!Tableau1[DESIGNATION]),"")</f>
        <v>FESTI COMPLET*</v>
      </c>
      <c r="E403" s="6">
        <v>7</v>
      </c>
      <c r="H403" s="6">
        <f>SUM(Tableau2[[#This Row],[SORTIE]:[DETRUIT]])</f>
        <v>7</v>
      </c>
      <c r="I403" s="6">
        <f>_xlfn.XLOOKUP(Tableau2[[#This Row],[CODE]],[1]ART!A:A,[1]ART!C:C)</f>
        <v>0</v>
      </c>
      <c r="J403" s="6">
        <f>SUM(Tableau2[[#This Row],[TOTAL]]*Tableau2[[#This Row],[POIDS]])</f>
        <v>0</v>
      </c>
    </row>
    <row r="404" spans="1:10" x14ac:dyDescent="0.25">
      <c r="A404" s="5">
        <v>45250</v>
      </c>
      <c r="B404" t="s">
        <v>37</v>
      </c>
      <c r="C404" t="str">
        <f>IFERROR(_xlfn.XLOOKUP(Tableau2[[#This Row],[CODE]],[1]!Tableau1[CODE],[1]!Tableau1[DESIGNATION]),"")</f>
        <v>SACHET VIENNOISERIE FESTIVAL GRAND FORMAT E25N</v>
      </c>
      <c r="E404" s="6">
        <v>1</v>
      </c>
      <c r="H404" s="6">
        <f>SUM(Tableau2[[#This Row],[SORTIE]:[DETRUIT]])</f>
        <v>1</v>
      </c>
      <c r="I404" s="6">
        <f>_xlfn.XLOOKUP(Tableau2[[#This Row],[CODE]],[1]ART!A:A,[1]ART!C:C)</f>
        <v>0</v>
      </c>
      <c r="J404" s="6">
        <f>SUM(Tableau2[[#This Row],[TOTAL]]*Tableau2[[#This Row],[POIDS]])</f>
        <v>0</v>
      </c>
    </row>
    <row r="405" spans="1:10" x14ac:dyDescent="0.25">
      <c r="A405" s="5">
        <v>45250</v>
      </c>
      <c r="B405" t="s">
        <v>25</v>
      </c>
      <c r="C405" t="str">
        <f>IFERROR(_xlfn.XLOOKUP(Tableau2[[#This Row],[CODE]],[1]!Tableau1[CODE],[1]!Tableau1[DESIGNATION]),"")</f>
        <v>SACHET VIENNOISERIE NEUTRE GRAND FORMAT N5N</v>
      </c>
      <c r="E405" s="6">
        <v>2</v>
      </c>
      <c r="H405" s="6">
        <f>SUM(Tableau2[[#This Row],[SORTIE]:[DETRUIT]])</f>
        <v>2</v>
      </c>
      <c r="I405" s="6">
        <f>_xlfn.XLOOKUP(Tableau2[[#This Row],[CODE]],[1]ART!A:A,[1]ART!C:C)</f>
        <v>0</v>
      </c>
      <c r="J405" s="6">
        <f>SUM(Tableau2[[#This Row],[TOTAL]]*Tableau2[[#This Row],[POIDS]])</f>
        <v>0</v>
      </c>
    </row>
    <row r="406" spans="1:10" x14ac:dyDescent="0.25">
      <c r="A406" s="5">
        <v>45250</v>
      </c>
      <c r="B406" t="s">
        <v>38</v>
      </c>
      <c r="C406" t="str">
        <f>IFERROR(_xlfn.XLOOKUP(Tableau2[[#This Row],[CODE]],[1]!Tableau1[CODE],[1]!Tableau1[DESIGNATION]),"")</f>
        <v>MOUSSELINE "LE PAIN" 33X40</v>
      </c>
      <c r="E406" s="6">
        <v>1</v>
      </c>
      <c r="H406" s="6">
        <f>SUM(Tableau2[[#This Row],[SORTIE]:[DETRUIT]])</f>
        <v>1</v>
      </c>
      <c r="I406" s="6">
        <f>_xlfn.XLOOKUP(Tableau2[[#This Row],[CODE]],[1]ART!A:A,[1]ART!C:C)</f>
        <v>0</v>
      </c>
      <c r="J406" s="6">
        <f>SUM(Tableau2[[#This Row],[TOTAL]]*Tableau2[[#This Row],[POIDS]])</f>
        <v>0</v>
      </c>
    </row>
    <row r="407" spans="1:10" x14ac:dyDescent="0.25">
      <c r="A407" s="5">
        <v>45250</v>
      </c>
      <c r="B407" t="s">
        <v>29</v>
      </c>
      <c r="C407" t="str">
        <f>IFERROR(_xlfn.XLOOKUP(Tableau2[[#This Row],[CODE]],[1]!Tableau1[CODE],[1]!Tableau1[DESIGNATION]),"")</f>
        <v>SON DE BLE</v>
      </c>
      <c r="E407" s="6">
        <v>1</v>
      </c>
      <c r="H407" s="6">
        <f>SUM(Tableau2[[#This Row],[SORTIE]:[DETRUIT]])</f>
        <v>1</v>
      </c>
      <c r="I407" s="6">
        <f>_xlfn.XLOOKUP(Tableau2[[#This Row],[CODE]],[1]ART!A:A,[1]ART!C:C)</f>
        <v>25</v>
      </c>
      <c r="J407" s="6">
        <f>SUM(Tableau2[[#This Row],[TOTAL]]*Tableau2[[#This Row],[POIDS]])</f>
        <v>25</v>
      </c>
    </row>
    <row r="408" spans="1:10" x14ac:dyDescent="0.25">
      <c r="A408" s="5">
        <v>45250</v>
      </c>
      <c r="B408" t="s">
        <v>42</v>
      </c>
      <c r="C408" t="str">
        <f>IFERROR(_xlfn.XLOOKUP(Tableau2[[#This Row],[CODE]],[1]!Tableau1[CODE],[1]!Tableau1[DESIGNATION]),"")</f>
        <v>FESTI SEIGLE 25 KG*</v>
      </c>
      <c r="E408" s="6">
        <v>2</v>
      </c>
      <c r="H408" s="6">
        <f>SUM(Tableau2[[#This Row],[SORTIE]:[DETRUIT]])</f>
        <v>2</v>
      </c>
      <c r="I408" s="6">
        <f>_xlfn.XLOOKUP(Tableau2[[#This Row],[CODE]],[1]ART!A:A,[1]ART!C:C)</f>
        <v>25</v>
      </c>
      <c r="J408" s="6">
        <f>SUM(Tableau2[[#This Row],[TOTAL]]*Tableau2[[#This Row],[POIDS]])</f>
        <v>50</v>
      </c>
    </row>
    <row r="409" spans="1:10" x14ac:dyDescent="0.25">
      <c r="A409" s="5">
        <v>45250</v>
      </c>
      <c r="B409" t="s">
        <v>27</v>
      </c>
      <c r="C409" t="str">
        <f>IFERROR(_xlfn.XLOOKUP(Tableau2[[#This Row],[CODE]],[1]!Tableau1[CODE],[1]!Tableau1[DESIGNATION]),"")</f>
        <v>SACHET VIENNOISERIE NEUTRE PETIT FORMAT N3N</v>
      </c>
      <c r="E409" s="6">
        <v>2</v>
      </c>
      <c r="H409" s="6">
        <f>SUM(Tableau2[[#This Row],[SORTIE]:[DETRUIT]])</f>
        <v>2</v>
      </c>
      <c r="I409" s="6">
        <f>_xlfn.XLOOKUP(Tableau2[[#This Row],[CODE]],[1]ART!A:A,[1]ART!C:C)</f>
        <v>0</v>
      </c>
      <c r="J409" s="6">
        <f>SUM(Tableau2[[#This Row],[TOTAL]]*Tableau2[[#This Row],[POIDS]])</f>
        <v>0</v>
      </c>
    </row>
    <row r="410" spans="1:10" x14ac:dyDescent="0.25">
      <c r="A410" s="5">
        <v>45250</v>
      </c>
      <c r="B410" t="s">
        <v>14</v>
      </c>
      <c r="C410" t="str">
        <f>IFERROR(_xlfn.XLOOKUP(Tableau2[[#This Row],[CODE]],[1]!Tableau1[CODE],[1]!Tableau1[DESIGNATION]),"")</f>
        <v>FESTI CEREALES*</v>
      </c>
      <c r="E410" s="6">
        <v>1</v>
      </c>
      <c r="H410" s="6">
        <f>SUM(Tableau2[[#This Row],[SORTIE]:[DETRUIT]])</f>
        <v>1</v>
      </c>
      <c r="I410" s="6">
        <f>_xlfn.XLOOKUP(Tableau2[[#This Row],[CODE]],[1]ART!A:A,[1]ART!C:C)</f>
        <v>25</v>
      </c>
      <c r="J410" s="6">
        <f>SUM(Tableau2[[#This Row],[TOTAL]]*Tableau2[[#This Row],[POIDS]])</f>
        <v>25</v>
      </c>
    </row>
    <row r="411" spans="1:10" x14ac:dyDescent="0.25">
      <c r="A411" s="5">
        <v>45250</v>
      </c>
      <c r="B411" t="s">
        <v>30</v>
      </c>
      <c r="C411" t="str">
        <f>IFERROR(_xlfn.XLOOKUP(Tableau2[[#This Row],[CODE]],[1]!Tableau1[CODE],[1]!Tableau1[DESIGNATION]),"")</f>
        <v>REPASSE DE BLE</v>
      </c>
      <c r="E411" s="6">
        <v>1</v>
      </c>
      <c r="H411" s="6">
        <f>SUM(Tableau2[[#This Row],[SORTIE]:[DETRUIT]])</f>
        <v>1</v>
      </c>
      <c r="I411" s="6">
        <f>_xlfn.XLOOKUP(Tableau2[[#This Row],[CODE]],[1]ART!A:A,[1]ART!C:C)</f>
        <v>25</v>
      </c>
      <c r="J411" s="6">
        <f>SUM(Tableau2[[#This Row],[TOTAL]]*Tableau2[[#This Row],[POIDS]])</f>
        <v>25</v>
      </c>
    </row>
    <row r="412" spans="1:10" x14ac:dyDescent="0.25">
      <c r="A412" s="5">
        <v>45250</v>
      </c>
      <c r="B412" t="s">
        <v>72</v>
      </c>
      <c r="C412" t="str">
        <f>IFERROR(_xlfn.XLOOKUP(Tableau2[[#This Row],[CODE]],[1]!Tableau1[CODE],[1]!Tableau1[DESIGNATION]),"")</f>
        <v>FARINE PAVE ARTHUR</v>
      </c>
      <c r="E412" s="6">
        <v>1</v>
      </c>
      <c r="H412" s="6">
        <f>SUM(Tableau2[[#This Row],[SORTIE]:[DETRUIT]])</f>
        <v>1</v>
      </c>
      <c r="I412" s="6">
        <f>_xlfn.XLOOKUP(Tableau2[[#This Row],[CODE]],[1]ART!A:A,[1]ART!C:C)</f>
        <v>25</v>
      </c>
      <c r="J412" s="6">
        <f>SUM(Tableau2[[#This Row],[TOTAL]]*Tableau2[[#This Row],[POIDS]])</f>
        <v>25</v>
      </c>
    </row>
    <row r="413" spans="1:10" x14ac:dyDescent="0.25">
      <c r="A413" s="5">
        <v>45250</v>
      </c>
      <c r="B413" t="s">
        <v>46</v>
      </c>
      <c r="C413" t="str">
        <f>IFERROR(_xlfn.XLOOKUP(Tableau2[[#This Row],[CODE]],[1]!Tableau1[CODE],[1]!Tableau1[DESIGNATION]),"")</f>
        <v>GRAINES DE SESAME 5 KG</v>
      </c>
      <c r="D413" s="6">
        <v>2</v>
      </c>
      <c r="E413" s="6">
        <v>1</v>
      </c>
      <c r="H413" s="6">
        <f>SUM(Tableau2[[#This Row],[SORTIE]:[DETRUIT]])</f>
        <v>1</v>
      </c>
      <c r="I413" s="6">
        <f>_xlfn.XLOOKUP(Tableau2[[#This Row],[CODE]],[1]ART!A:A,[1]ART!C:C)</f>
        <v>25</v>
      </c>
      <c r="J413" s="6">
        <f>SUM(Tableau2[[#This Row],[TOTAL]]*Tableau2[[#This Row],[POIDS]])</f>
        <v>25</v>
      </c>
    </row>
    <row r="414" spans="1:10" x14ac:dyDescent="0.25">
      <c r="A414" s="5">
        <v>45250</v>
      </c>
      <c r="B414" t="s">
        <v>40</v>
      </c>
      <c r="C414" t="str">
        <f>IFERROR(_xlfn.XLOOKUP(Tableau2[[#This Row],[CODE]],[1]!Tableau1[CODE],[1]!Tableau1[DESIGNATION]),"")</f>
        <v>FARINE GRUAU</v>
      </c>
      <c r="E414" s="6">
        <v>2</v>
      </c>
      <c r="H414" s="6">
        <f>SUM(Tableau2[[#This Row],[SORTIE]:[DETRUIT]])</f>
        <v>2</v>
      </c>
      <c r="I414" s="6">
        <f>_xlfn.XLOOKUP(Tableau2[[#This Row],[CODE]],[1]ART!A:A,[1]ART!C:C)</f>
        <v>25</v>
      </c>
      <c r="J414" s="6">
        <f>SUM(Tableau2[[#This Row],[TOTAL]]*Tableau2[[#This Row],[POIDS]])</f>
        <v>50</v>
      </c>
    </row>
    <row r="415" spans="1:10" x14ac:dyDescent="0.25">
      <c r="A415" s="5">
        <v>45250</v>
      </c>
      <c r="B415" t="s">
        <v>36</v>
      </c>
      <c r="C415" t="str">
        <f>IFERROR(_xlfn.XLOOKUP(Tableau2[[#This Row],[CODE]],[1]!Tableau1[CODE],[1]!Tableau1[DESIGNATION]),"")</f>
        <v>FESTILLOU*</v>
      </c>
      <c r="D415" s="6">
        <v>1</v>
      </c>
      <c r="H415" s="6">
        <f>SUM(Tableau2[[#This Row],[SORTIE]:[DETRUIT]])</f>
        <v>0</v>
      </c>
      <c r="I415" s="6">
        <f>_xlfn.XLOOKUP(Tableau2[[#This Row],[CODE]],[1]ART!A:A,[1]ART!C:C)</f>
        <v>25</v>
      </c>
      <c r="J415" s="6">
        <f>SUM(Tableau2[[#This Row],[TOTAL]]*Tableau2[[#This Row],[POIDS]])</f>
        <v>0</v>
      </c>
    </row>
    <row r="416" spans="1:10" x14ac:dyDescent="0.25">
      <c r="A416" s="5">
        <v>45250</v>
      </c>
      <c r="B416" t="s">
        <v>41</v>
      </c>
      <c r="C416" t="str">
        <f>IFERROR(_xlfn.XLOOKUP(Tableau2[[#This Row],[CODE]],[1]!Tableau1[CODE],[1]!Tableau1[DESIGNATION]),"")</f>
        <v>FESTI MAIS*</v>
      </c>
      <c r="D416" s="6">
        <v>3</v>
      </c>
      <c r="H416" s="6">
        <f>SUM(Tableau2[[#This Row],[SORTIE]:[DETRUIT]])</f>
        <v>0</v>
      </c>
      <c r="I416" s="6">
        <f>_xlfn.XLOOKUP(Tableau2[[#This Row],[CODE]],[1]ART!A:A,[1]ART!C:C)</f>
        <v>25</v>
      </c>
      <c r="J416" s="6">
        <f>SUM(Tableau2[[#This Row],[TOTAL]]*Tableau2[[#This Row],[POIDS]])</f>
        <v>0</v>
      </c>
    </row>
    <row r="417" spans="1:10" x14ac:dyDescent="0.25">
      <c r="A417" s="5">
        <v>45250</v>
      </c>
      <c r="B417" t="s">
        <v>48</v>
      </c>
      <c r="C417" t="str">
        <f>IFERROR(_xlfn.XLOOKUP(Tableau2[[#This Row],[CODE]],[1]!Tableau1[CODE],[1]!Tableau1[DESIGNATION]),"")</f>
        <v>DRACKAR 50%*</v>
      </c>
      <c r="D417" s="6">
        <v>1</v>
      </c>
      <c r="H417" s="6">
        <f>SUM(Tableau2[[#This Row],[SORTIE]:[DETRUIT]])</f>
        <v>0</v>
      </c>
      <c r="I417" s="6">
        <f>_xlfn.XLOOKUP(Tableau2[[#This Row],[CODE]],[1]ART!A:A,[1]ART!C:C)</f>
        <v>25</v>
      </c>
      <c r="J417" s="6">
        <f>SUM(Tableau2[[#This Row],[TOTAL]]*Tableau2[[#This Row],[POIDS]])</f>
        <v>0</v>
      </c>
    </row>
    <row r="418" spans="1:10" x14ac:dyDescent="0.25">
      <c r="A418" s="5">
        <v>45250</v>
      </c>
      <c r="B418" t="s">
        <v>49</v>
      </c>
      <c r="C418" t="str">
        <f>IFERROR(_xlfn.XLOOKUP(Tableau2[[#This Row],[CODE]],[1]!Tableau1[CODE],[1]!Tableau1[DESIGNATION]),"")</f>
        <v>MELANGE 6 GRAINES</v>
      </c>
      <c r="D418" s="6">
        <v>1</v>
      </c>
      <c r="H418" s="6">
        <f>SUM(Tableau2[[#This Row],[SORTIE]:[DETRUIT]])</f>
        <v>0</v>
      </c>
      <c r="I418" s="6">
        <f>_xlfn.XLOOKUP(Tableau2[[#This Row],[CODE]],[1]ART!A:A,[1]ART!C:C)</f>
        <v>25</v>
      </c>
      <c r="J418" s="6">
        <f>SUM(Tableau2[[#This Row],[TOTAL]]*Tableau2[[#This Row],[POIDS]])</f>
        <v>0</v>
      </c>
    </row>
    <row r="419" spans="1:10" x14ac:dyDescent="0.25">
      <c r="A419" s="5">
        <v>45250</v>
      </c>
      <c r="B419" t="s">
        <v>66</v>
      </c>
      <c r="C419" t="str">
        <f>IFERROR(_xlfn.XLOOKUP(Tableau2[[#This Row],[CODE]],[1]!Tableau1[CODE],[1]!Tableau1[DESIGNATION]),"")</f>
        <v>MOUSSELINE FESTIVAL PETITES FEUILLES E373</v>
      </c>
      <c r="D419" s="6">
        <v>15</v>
      </c>
      <c r="H419" s="6">
        <f>SUM(Tableau2[[#This Row],[SORTIE]:[DETRUIT]])</f>
        <v>0</v>
      </c>
      <c r="I419" s="6">
        <f>_xlfn.XLOOKUP(Tableau2[[#This Row],[CODE]],[1]ART!A:A,[1]ART!C:C)</f>
        <v>0</v>
      </c>
      <c r="J419" s="6">
        <f>SUM(Tableau2[[#This Row],[TOTAL]]*Tableau2[[#This Row],[POIDS]])</f>
        <v>0</v>
      </c>
    </row>
    <row r="420" spans="1:10" x14ac:dyDescent="0.25">
      <c r="A420" s="5">
        <v>45250</v>
      </c>
      <c r="B420" t="s">
        <v>51</v>
      </c>
      <c r="C420" t="str">
        <f>IFERROR(_xlfn.XLOOKUP(Tableau2[[#This Row],[CODE]],[1]!Tableau1[CODE],[1]!Tableau1[DESIGNATION]),"")</f>
        <v>FAR BLE BIOMEULE T150 25 KG</v>
      </c>
      <c r="D420" s="6">
        <v>1</v>
      </c>
      <c r="H420" s="6">
        <f>SUM(Tableau2[[#This Row],[SORTIE]:[DETRUIT]])</f>
        <v>0</v>
      </c>
      <c r="I420" s="6">
        <f>_xlfn.XLOOKUP(Tableau2[[#This Row],[CODE]],[1]ART!A:A,[1]ART!C:C)</f>
        <v>25</v>
      </c>
      <c r="J420" s="6">
        <f>SUM(Tableau2[[#This Row],[TOTAL]]*Tableau2[[#This Row],[POIDS]])</f>
        <v>0</v>
      </c>
    </row>
    <row r="421" spans="1:10" x14ac:dyDescent="0.25">
      <c r="A421" s="5">
        <v>45250</v>
      </c>
      <c r="B421" t="s">
        <v>47</v>
      </c>
      <c r="C421" t="str">
        <f>IFERROR(_xlfn.XLOOKUP(Tableau2[[#This Row],[CODE]],[1]!Tableau1[CODE],[1]!Tableau1[DESIGNATION]),"")</f>
        <v>FESTI CHATAIGNE*</v>
      </c>
      <c r="D421" s="6">
        <v>2</v>
      </c>
      <c r="H421" s="6">
        <f>SUM(Tableau2[[#This Row],[SORTIE]:[DETRUIT]])</f>
        <v>0</v>
      </c>
      <c r="I421" s="6">
        <f>_xlfn.XLOOKUP(Tableau2[[#This Row],[CODE]],[1]ART!A:A,[1]ART!C:C)</f>
        <v>25</v>
      </c>
      <c r="J421" s="6">
        <f>SUM(Tableau2[[#This Row],[TOTAL]]*Tableau2[[#This Row],[POIDS]])</f>
        <v>0</v>
      </c>
    </row>
    <row r="422" spans="1:10" x14ac:dyDescent="0.25">
      <c r="A422" s="5">
        <v>45250</v>
      </c>
      <c r="B422" t="s">
        <v>73</v>
      </c>
      <c r="C422" t="str">
        <f>IFERROR(_xlfn.XLOOKUP(Tableau2[[#This Row],[CODE]],[1]!Tableau1[CODE],[1]!Tableau1[DESIGNATION]),"")</f>
        <v>FARINE PETIT EPEAUTRE DORE BIO</v>
      </c>
      <c r="D422" s="6">
        <v>2</v>
      </c>
      <c r="H422" s="6">
        <f>SUM(Tableau2[[#This Row],[SORTIE]:[DETRUIT]])</f>
        <v>0</v>
      </c>
      <c r="I422" s="6">
        <f>_xlfn.XLOOKUP(Tableau2[[#This Row],[CODE]],[1]ART!A:A,[1]ART!C:C)</f>
        <v>25</v>
      </c>
      <c r="J422" s="6">
        <f>SUM(Tableau2[[#This Row],[TOTAL]]*Tableau2[[#This Row],[POIDS]])</f>
        <v>0</v>
      </c>
    </row>
    <row r="423" spans="1:10" x14ac:dyDescent="0.25">
      <c r="A423" s="5">
        <v>45251</v>
      </c>
      <c r="B423" t="s">
        <v>11</v>
      </c>
      <c r="C423" t="str">
        <f>IFERROR(_xlfn.XLOOKUP(Tableau2[[#This Row],[CODE]],[1]!Tableau1[CODE],[1]!Tableau1[DESIGNATION]),"")</f>
        <v>FARINE PUR FROMENT ROUGE</v>
      </c>
      <c r="E423" s="6">
        <v>526</v>
      </c>
      <c r="H423" s="6">
        <f>SUM(Tableau2[[#This Row],[SORTIE]:[DETRUIT]])</f>
        <v>526</v>
      </c>
      <c r="I423" s="6">
        <f>_xlfn.XLOOKUP(Tableau2[[#This Row],[CODE]],[1]ART!A:A,[1]ART!C:C)</f>
        <v>25</v>
      </c>
      <c r="J423" s="6">
        <f>SUM(Tableau2[[#This Row],[TOTAL]]*Tableau2[[#This Row],[POIDS]])</f>
        <v>13150</v>
      </c>
    </row>
    <row r="424" spans="1:10" x14ac:dyDescent="0.25">
      <c r="A424" s="5">
        <v>45251</v>
      </c>
      <c r="B424" t="s">
        <v>20</v>
      </c>
      <c r="C424" t="str">
        <f>IFERROR(_xlfn.XLOOKUP(Tableau2[[#This Row],[CODE]],[1]!Tableau1[CODE],[1]!Tableau1[DESIGNATION]),"")</f>
        <v>FARINE SUPERIEURE T55</v>
      </c>
      <c r="E424" s="6">
        <v>118</v>
      </c>
      <c r="H424" s="6">
        <f>SUM(Tableau2[[#This Row],[SORTIE]:[DETRUIT]])</f>
        <v>118</v>
      </c>
      <c r="I424" s="6">
        <f>_xlfn.XLOOKUP(Tableau2[[#This Row],[CODE]],[1]ART!A:A,[1]ART!C:C)</f>
        <v>25</v>
      </c>
      <c r="J424" s="6">
        <f>SUM(Tableau2[[#This Row],[TOTAL]]*Tableau2[[#This Row],[POIDS]])</f>
        <v>2950</v>
      </c>
    </row>
    <row r="425" spans="1:10" x14ac:dyDescent="0.25">
      <c r="A425" s="5">
        <v>45251</v>
      </c>
      <c r="B425" t="s">
        <v>28</v>
      </c>
      <c r="C425" t="str">
        <f>IFERROR(_xlfn.XLOOKUP(Tableau2[[#This Row],[CODE]],[1]!Tableau1[CODE],[1]!Tableau1[DESIGNATION]),"")</f>
        <v>SEL FIN DE MER</v>
      </c>
      <c r="E425" s="6">
        <v>14</v>
      </c>
      <c r="H425" s="6">
        <f>SUM(Tableau2[[#This Row],[SORTIE]:[DETRUIT]])</f>
        <v>14</v>
      </c>
      <c r="I425" s="6">
        <f>_xlfn.XLOOKUP(Tableau2[[#This Row],[CODE]],[1]ART!A:A,[1]ART!C:C)</f>
        <v>25</v>
      </c>
      <c r="J425" s="6">
        <f>SUM(Tableau2[[#This Row],[TOTAL]]*Tableau2[[#This Row],[POIDS]])</f>
        <v>350</v>
      </c>
    </row>
    <row r="426" spans="1:10" x14ac:dyDescent="0.25">
      <c r="A426" s="5">
        <v>45251</v>
      </c>
      <c r="B426" t="s">
        <v>18</v>
      </c>
      <c r="C426" t="str">
        <f>IFERROR(_xlfn.XLOOKUP(Tableau2[[#This Row],[CODE]],[1]!Tableau1[CODE],[1]!Tableau1[DESIGNATION]),"")</f>
        <v>SACS VIDES REGROUPEMENT</v>
      </c>
      <c r="E426" s="6">
        <v>1550</v>
      </c>
      <c r="H426" s="6">
        <f>SUM(Tableau2[[#This Row],[SORTIE]:[DETRUIT]])</f>
        <v>1550</v>
      </c>
      <c r="I426" s="6">
        <f>_xlfn.XLOOKUP(Tableau2[[#This Row],[CODE]],[1]ART!A:A,[1]ART!C:C)</f>
        <v>0</v>
      </c>
      <c r="J426" s="6">
        <f>SUM(Tableau2[[#This Row],[TOTAL]]*Tableau2[[#This Row],[POIDS]])</f>
        <v>0</v>
      </c>
    </row>
    <row r="427" spans="1:10" x14ac:dyDescent="0.25">
      <c r="A427" s="5">
        <v>45251</v>
      </c>
      <c r="B427" t="s">
        <v>16</v>
      </c>
      <c r="C427" t="str">
        <f>IFERROR(_xlfn.XLOOKUP(Tableau2[[#This Row],[CODE]],[1]!Tableau1[CODE],[1]!Tableau1[DESIGNATION]),"")</f>
        <v>SACHET BAGUETTE NEUTRE ARTISANAL ART1</v>
      </c>
      <c r="E427" s="6">
        <v>13</v>
      </c>
      <c r="H427" s="6">
        <f>SUM(Tableau2[[#This Row],[SORTIE]:[DETRUIT]])</f>
        <v>13</v>
      </c>
      <c r="I427" s="6">
        <f>_xlfn.XLOOKUP(Tableau2[[#This Row],[CODE]],[1]ART!A:A,[1]ART!C:C)</f>
        <v>0</v>
      </c>
      <c r="J427" s="6">
        <f>SUM(Tableau2[[#This Row],[TOTAL]]*Tableau2[[#This Row],[POIDS]])</f>
        <v>0</v>
      </c>
    </row>
    <row r="428" spans="1:10" x14ac:dyDescent="0.25">
      <c r="A428" s="5">
        <v>45251</v>
      </c>
      <c r="B428" t="s">
        <v>17</v>
      </c>
      <c r="C428" t="str">
        <f>IFERROR(_xlfn.XLOOKUP(Tableau2[[#This Row],[CODE]],[1]!Tableau1[CODE],[1]!Tableau1[DESIGNATION]),"")</f>
        <v>SACHET FLUTE NEUTRE ARTISANAL ART2</v>
      </c>
      <c r="E428" s="6">
        <v>18</v>
      </c>
      <c r="H428" s="6">
        <f>SUM(Tableau2[[#This Row],[SORTIE]:[DETRUIT]])</f>
        <v>18</v>
      </c>
      <c r="I428" s="6">
        <f>_xlfn.XLOOKUP(Tableau2[[#This Row],[CODE]],[1]ART!A:A,[1]ART!C:C)</f>
        <v>0</v>
      </c>
      <c r="J428" s="6">
        <f>SUM(Tableau2[[#This Row],[TOTAL]]*Tableau2[[#This Row],[POIDS]])</f>
        <v>0</v>
      </c>
    </row>
    <row r="429" spans="1:10" x14ac:dyDescent="0.25">
      <c r="A429" s="5">
        <v>45251</v>
      </c>
      <c r="B429" t="s">
        <v>21</v>
      </c>
      <c r="C429" t="str">
        <f>IFERROR(_xlfn.XLOOKUP(Tableau2[[#This Row],[CODE]],[1]!Tableau1[CODE],[1]!Tableau1[DESIGNATION]),"")</f>
        <v>SOLUTION FROID CRMF</v>
      </c>
      <c r="E429" s="6">
        <v>5</v>
      </c>
      <c r="H429" s="6">
        <f>SUM(Tableau2[[#This Row],[SORTIE]:[DETRUIT]])</f>
        <v>5</v>
      </c>
      <c r="I429" s="6">
        <f>_xlfn.XLOOKUP(Tableau2[[#This Row],[CODE]],[1]ART!A:A,[1]ART!C:C)</f>
        <v>20</v>
      </c>
      <c r="J429" s="6">
        <f>SUM(Tableau2[[#This Row],[TOTAL]]*Tableau2[[#This Row],[POIDS]])</f>
        <v>100</v>
      </c>
    </row>
    <row r="430" spans="1:10" x14ac:dyDescent="0.25">
      <c r="A430" s="5">
        <v>45251</v>
      </c>
      <c r="B430" t="s">
        <v>22</v>
      </c>
      <c r="C430" t="str">
        <f>IFERROR(_xlfn.XLOOKUP(Tableau2[[#This Row],[CODE]],[1]!Tableau1[CODE],[1]!Tableau1[DESIGNATION]),"")</f>
        <v>FARINE FOURNEE D'ANTAN</v>
      </c>
      <c r="E430" s="6">
        <v>8</v>
      </c>
      <c r="H430" s="6">
        <f>SUM(Tableau2[[#This Row],[SORTIE]:[DETRUIT]])</f>
        <v>8</v>
      </c>
      <c r="I430" s="6">
        <f>_xlfn.XLOOKUP(Tableau2[[#This Row],[CODE]],[1]ART!A:A,[1]ART!C:C)</f>
        <v>25</v>
      </c>
      <c r="J430" s="6">
        <f>SUM(Tableau2[[#This Row],[TOTAL]]*Tableau2[[#This Row],[POIDS]])</f>
        <v>200</v>
      </c>
    </row>
    <row r="431" spans="1:10" x14ac:dyDescent="0.25">
      <c r="A431" s="5">
        <v>45251</v>
      </c>
      <c r="B431" t="s">
        <v>13</v>
      </c>
      <c r="C431" t="str">
        <f>IFERROR(_xlfn.XLOOKUP(Tableau2[[#This Row],[CODE]],[1]!Tableau1[CODE],[1]!Tableau1[DESIGNATION]),"")</f>
        <v>FARINE TRADITION PRESTIGE T65</v>
      </c>
      <c r="E431" s="6">
        <v>40</v>
      </c>
      <c r="H431" s="6">
        <f>SUM(Tableau2[[#This Row],[SORTIE]:[DETRUIT]])</f>
        <v>40</v>
      </c>
      <c r="I431" s="6">
        <f>_xlfn.XLOOKUP(Tableau2[[#This Row],[CODE]],[1]ART!A:A,[1]ART!C:C)</f>
        <v>25</v>
      </c>
      <c r="J431" s="6">
        <f>SUM(Tableau2[[#This Row],[TOTAL]]*Tableau2[[#This Row],[POIDS]])</f>
        <v>1000</v>
      </c>
    </row>
    <row r="432" spans="1:10" x14ac:dyDescent="0.25">
      <c r="A432" s="5">
        <v>45251</v>
      </c>
      <c r="B432" t="s">
        <v>48</v>
      </c>
      <c r="C432" t="str">
        <f>IFERROR(_xlfn.XLOOKUP(Tableau2[[#This Row],[CODE]],[1]!Tableau1[CODE],[1]!Tableau1[DESIGNATION]),"")</f>
        <v>DRACKAR 50%*</v>
      </c>
      <c r="E432" s="6">
        <v>1</v>
      </c>
      <c r="H432" s="6">
        <f>SUM(Tableau2[[#This Row],[SORTIE]:[DETRUIT]])</f>
        <v>1</v>
      </c>
      <c r="I432" s="6">
        <f>_xlfn.XLOOKUP(Tableau2[[#This Row],[CODE]],[1]ART!A:A,[1]ART!C:C)</f>
        <v>25</v>
      </c>
      <c r="J432" s="6">
        <f>SUM(Tableau2[[#This Row],[TOTAL]]*Tableau2[[#This Row],[POIDS]])</f>
        <v>25</v>
      </c>
    </row>
    <row r="433" spans="1:10" x14ac:dyDescent="0.25">
      <c r="A433" s="5">
        <v>45251</v>
      </c>
      <c r="B433" t="s">
        <v>31</v>
      </c>
      <c r="C433" t="str">
        <f>IFERROR(_xlfn.XLOOKUP(Tableau2[[#This Row],[CODE]],[1]!Tableau1[CODE],[1]!Tableau1[DESIGNATION]),"")</f>
        <v>BARQUETTES BOIS E29</v>
      </c>
      <c r="E433" s="6">
        <v>2</v>
      </c>
      <c r="H433" s="6">
        <f>SUM(Tableau2[[#This Row],[SORTIE]:[DETRUIT]])</f>
        <v>2</v>
      </c>
      <c r="I433" s="6">
        <f>_xlfn.XLOOKUP(Tableau2[[#This Row],[CODE]],[1]ART!A:A,[1]ART!C:C)</f>
        <v>0</v>
      </c>
      <c r="J433" s="6">
        <f>SUM(Tableau2[[#This Row],[TOTAL]]*Tableau2[[#This Row],[POIDS]])</f>
        <v>0</v>
      </c>
    </row>
    <row r="434" spans="1:10" x14ac:dyDescent="0.25">
      <c r="A434" s="5">
        <v>45251</v>
      </c>
      <c r="B434" t="s">
        <v>46</v>
      </c>
      <c r="C434" t="str">
        <f>IFERROR(_xlfn.XLOOKUP(Tableau2[[#This Row],[CODE]],[1]!Tableau1[CODE],[1]!Tableau1[DESIGNATION]),"")</f>
        <v>GRAINES DE SESAME 5 KG</v>
      </c>
      <c r="E434" s="6">
        <v>2</v>
      </c>
      <c r="H434" s="6">
        <f>SUM(Tableau2[[#This Row],[SORTIE]:[DETRUIT]])</f>
        <v>2</v>
      </c>
      <c r="I434" s="6">
        <f>_xlfn.XLOOKUP(Tableau2[[#This Row],[CODE]],[1]ART!A:A,[1]ART!C:C)</f>
        <v>25</v>
      </c>
      <c r="J434" s="6">
        <f>SUM(Tableau2[[#This Row],[TOTAL]]*Tableau2[[#This Row],[POIDS]])</f>
        <v>50</v>
      </c>
    </row>
    <row r="435" spans="1:10" x14ac:dyDescent="0.25">
      <c r="A435" s="5">
        <v>45251</v>
      </c>
      <c r="B435" t="s">
        <v>27</v>
      </c>
      <c r="C435" t="str">
        <f>IFERROR(_xlfn.XLOOKUP(Tableau2[[#This Row],[CODE]],[1]!Tableau1[CODE],[1]!Tableau1[DESIGNATION]),"")</f>
        <v>SACHET VIENNOISERIE NEUTRE PETIT FORMAT N3N</v>
      </c>
      <c r="E435" s="6">
        <v>1</v>
      </c>
      <c r="H435" s="6">
        <f>SUM(Tableau2[[#This Row],[SORTIE]:[DETRUIT]])</f>
        <v>1</v>
      </c>
      <c r="I435" s="6">
        <f>_xlfn.XLOOKUP(Tableau2[[#This Row],[CODE]],[1]ART!A:A,[1]ART!C:C)</f>
        <v>0</v>
      </c>
      <c r="J435" s="6">
        <f>SUM(Tableau2[[#This Row],[TOTAL]]*Tableau2[[#This Row],[POIDS]])</f>
        <v>0</v>
      </c>
    </row>
    <row r="436" spans="1:10" x14ac:dyDescent="0.25">
      <c r="A436" s="5">
        <v>45251</v>
      </c>
      <c r="B436" t="s">
        <v>43</v>
      </c>
      <c r="C436" t="str">
        <f>IFERROR(_xlfn.XLOOKUP(Tableau2[[#This Row],[CODE]],[1]!Tableau1[CODE],[1]!Tableau1[DESIGNATION]),"")</f>
        <v>FARINE GRUAU FINE T45 CRC</v>
      </c>
      <c r="E436" s="6">
        <v>2</v>
      </c>
      <c r="H436" s="6">
        <f>SUM(Tableau2[[#This Row],[SORTIE]:[DETRUIT]])</f>
        <v>2</v>
      </c>
      <c r="I436" s="6">
        <f>_xlfn.XLOOKUP(Tableau2[[#This Row],[CODE]],[1]ART!A:A,[1]ART!C:C)</f>
        <v>25</v>
      </c>
      <c r="J436" s="6">
        <f>SUM(Tableau2[[#This Row],[TOTAL]]*Tableau2[[#This Row],[POIDS]])</f>
        <v>50</v>
      </c>
    </row>
    <row r="437" spans="1:10" x14ac:dyDescent="0.25">
      <c r="A437" s="5">
        <v>45251</v>
      </c>
      <c r="B437" t="s">
        <v>15</v>
      </c>
      <c r="C437" t="str">
        <f>IFERROR(_xlfn.XLOOKUP(Tableau2[[#This Row],[CODE]],[1]!Tableau1[CODE],[1]!Tableau1[DESIGNATION]),"")</f>
        <v>FESTI COMPLET*</v>
      </c>
      <c r="E437" s="6">
        <v>8</v>
      </c>
      <c r="H437" s="6">
        <f>SUM(Tableau2[[#This Row],[SORTIE]:[DETRUIT]])</f>
        <v>8</v>
      </c>
      <c r="I437" s="6">
        <f>_xlfn.XLOOKUP(Tableau2[[#This Row],[CODE]],[1]ART!A:A,[1]ART!C:C)</f>
        <v>0</v>
      </c>
      <c r="J437" s="6">
        <f>SUM(Tableau2[[#This Row],[TOTAL]]*Tableau2[[#This Row],[POIDS]])</f>
        <v>0</v>
      </c>
    </row>
    <row r="438" spans="1:10" x14ac:dyDescent="0.25">
      <c r="A438" s="5">
        <v>45251</v>
      </c>
      <c r="B438" t="s">
        <v>14</v>
      </c>
      <c r="C438" t="str">
        <f>IFERROR(_xlfn.XLOOKUP(Tableau2[[#This Row],[CODE]],[1]!Tableau1[CODE],[1]!Tableau1[DESIGNATION]),"")</f>
        <v>FESTI CEREALES*</v>
      </c>
      <c r="E438" s="6">
        <v>1</v>
      </c>
      <c r="H438" s="6">
        <f>SUM(Tableau2[[#This Row],[SORTIE]:[DETRUIT]])</f>
        <v>1</v>
      </c>
      <c r="I438" s="6">
        <f>_xlfn.XLOOKUP(Tableau2[[#This Row],[CODE]],[1]ART!A:A,[1]ART!C:C)</f>
        <v>25</v>
      </c>
      <c r="J438" s="6">
        <f>SUM(Tableau2[[#This Row],[TOTAL]]*Tableau2[[#This Row],[POIDS]])</f>
        <v>25</v>
      </c>
    </row>
    <row r="439" spans="1:10" x14ac:dyDescent="0.25">
      <c r="A439" s="5">
        <v>45251</v>
      </c>
      <c r="B439" t="s">
        <v>23</v>
      </c>
      <c r="C439" t="str">
        <f>IFERROR(_xlfn.XLOOKUP(Tableau2[[#This Row],[CODE]],[1]!Tableau1[CODE],[1]!Tableau1[DESIGNATION]),"")</f>
        <v>FARINE IMPERIALE</v>
      </c>
      <c r="E439" s="6">
        <v>30</v>
      </c>
      <c r="H439" s="6">
        <f>SUM(Tableau2[[#This Row],[SORTIE]:[DETRUIT]])</f>
        <v>30</v>
      </c>
      <c r="I439" s="6">
        <f>_xlfn.XLOOKUP(Tableau2[[#This Row],[CODE]],[1]ART!A:A,[1]ART!C:C)</f>
        <v>25</v>
      </c>
      <c r="J439" s="6">
        <f>SUM(Tableau2[[#This Row],[TOTAL]]*Tableau2[[#This Row],[POIDS]])</f>
        <v>750</v>
      </c>
    </row>
    <row r="440" spans="1:10" x14ac:dyDescent="0.25">
      <c r="A440" s="5">
        <v>45251</v>
      </c>
      <c r="B440" t="s">
        <v>44</v>
      </c>
      <c r="C440" t="str">
        <f>IFERROR(_xlfn.XLOOKUP(Tableau2[[#This Row],[CODE]],[1]!Tableau1[CODE],[1]!Tableau1[DESIGNATION]),"")</f>
        <v>FARINE BIO T65</v>
      </c>
      <c r="E440" s="6">
        <v>1</v>
      </c>
      <c r="H440" s="6">
        <f>SUM(Tableau2[[#This Row],[SORTIE]:[DETRUIT]])</f>
        <v>1</v>
      </c>
      <c r="I440" s="6">
        <f>_xlfn.XLOOKUP(Tableau2[[#This Row],[CODE]],[1]ART!A:A,[1]ART!C:C)</f>
        <v>25</v>
      </c>
      <c r="J440" s="6">
        <f>SUM(Tableau2[[#This Row],[TOTAL]]*Tableau2[[#This Row],[POIDS]])</f>
        <v>25</v>
      </c>
    </row>
    <row r="441" spans="1:10" x14ac:dyDescent="0.25">
      <c r="A441" s="5">
        <v>45251</v>
      </c>
      <c r="B441" t="s">
        <v>53</v>
      </c>
      <c r="C441" t="str">
        <f>IFERROR(_xlfn.XLOOKUP(Tableau2[[#This Row],[CODE]],[1]!Tableau1[CODE],[1]!Tableau1[DESIGNATION]),"")</f>
        <v>FESTI VIENNOIS*</v>
      </c>
      <c r="E441" s="6">
        <v>1</v>
      </c>
      <c r="H441" s="6">
        <f>SUM(Tableau2[[#This Row],[SORTIE]:[DETRUIT]])</f>
        <v>1</v>
      </c>
      <c r="I441" s="6">
        <f>_xlfn.XLOOKUP(Tableau2[[#This Row],[CODE]],[1]ART!A:A,[1]ART!C:C)</f>
        <v>25</v>
      </c>
      <c r="J441" s="6">
        <f>SUM(Tableau2[[#This Row],[TOTAL]]*Tableau2[[#This Row],[POIDS]])</f>
        <v>25</v>
      </c>
    </row>
    <row r="442" spans="1:10" x14ac:dyDescent="0.25">
      <c r="A442" s="5">
        <v>45251</v>
      </c>
      <c r="B442" t="s">
        <v>30</v>
      </c>
      <c r="C442" t="str">
        <f>IFERROR(_xlfn.XLOOKUP(Tableau2[[#This Row],[CODE]],[1]!Tableau1[CODE],[1]!Tableau1[DESIGNATION]),"")</f>
        <v>REPASSE DE BLE</v>
      </c>
      <c r="E442" s="6">
        <v>2</v>
      </c>
      <c r="H442" s="6">
        <f>SUM(Tableau2[[#This Row],[SORTIE]:[DETRUIT]])</f>
        <v>2</v>
      </c>
      <c r="I442" s="6">
        <f>_xlfn.XLOOKUP(Tableau2[[#This Row],[CODE]],[1]ART!A:A,[1]ART!C:C)</f>
        <v>25</v>
      </c>
      <c r="J442" s="6">
        <f>SUM(Tableau2[[#This Row],[TOTAL]]*Tableau2[[#This Row],[POIDS]])</f>
        <v>50</v>
      </c>
    </row>
    <row r="443" spans="1:10" x14ac:dyDescent="0.25">
      <c r="A443" s="5">
        <v>45251</v>
      </c>
      <c r="B443" t="s">
        <v>24</v>
      </c>
      <c r="C443" t="str">
        <f>IFERROR(_xlfn.XLOOKUP(Tableau2[[#This Row],[CODE]],[1]!Tableau1[CODE],[1]!Tableau1[DESIGNATION]),"")</f>
        <v>SACHET BAGUETTE FOURNEE</v>
      </c>
      <c r="E443" s="6">
        <v>6</v>
      </c>
      <c r="H443" s="6">
        <f>SUM(Tableau2[[#This Row],[SORTIE]:[DETRUIT]])</f>
        <v>6</v>
      </c>
      <c r="I443" s="6">
        <f>_xlfn.XLOOKUP(Tableau2[[#This Row],[CODE]],[1]ART!A:A,[1]ART!C:C)</f>
        <v>0</v>
      </c>
      <c r="J443" s="6">
        <f>SUM(Tableau2[[#This Row],[TOTAL]]*Tableau2[[#This Row],[POIDS]])</f>
        <v>0</v>
      </c>
    </row>
    <row r="444" spans="1:10" x14ac:dyDescent="0.25">
      <c r="A444" s="5">
        <v>45251</v>
      </c>
      <c r="B444" t="s">
        <v>26</v>
      </c>
      <c r="C444" t="str">
        <f>IFERROR(_xlfn.XLOOKUP(Tableau2[[#This Row],[CODE]],[1]!Tableau1[CODE],[1]!Tableau1[DESIGNATION]),"")</f>
        <v>SACHET VIENNOISERIE NEUTRE MOYEN FORMAT N4N</v>
      </c>
      <c r="E444" s="6">
        <v>2</v>
      </c>
      <c r="H444" s="6">
        <f>SUM(Tableau2[[#This Row],[SORTIE]:[DETRUIT]])</f>
        <v>2</v>
      </c>
      <c r="I444" s="6">
        <f>_xlfn.XLOOKUP(Tableau2[[#This Row],[CODE]],[1]ART!A:A,[1]ART!C:C)</f>
        <v>0</v>
      </c>
      <c r="J444" s="6">
        <f>SUM(Tableau2[[#This Row],[TOTAL]]*Tableau2[[#This Row],[POIDS]])</f>
        <v>0</v>
      </c>
    </row>
    <row r="445" spans="1:10" x14ac:dyDescent="0.25">
      <c r="A445" s="5">
        <v>45251</v>
      </c>
      <c r="B445" t="s">
        <v>25</v>
      </c>
      <c r="C445" t="str">
        <f>IFERROR(_xlfn.XLOOKUP(Tableau2[[#This Row],[CODE]],[1]!Tableau1[CODE],[1]!Tableau1[DESIGNATION]),"")</f>
        <v>SACHET VIENNOISERIE NEUTRE GRAND FORMAT N5N</v>
      </c>
      <c r="E445" s="6">
        <v>2</v>
      </c>
      <c r="H445" s="6">
        <f>SUM(Tableau2[[#This Row],[SORTIE]:[DETRUIT]])</f>
        <v>2</v>
      </c>
      <c r="I445" s="6">
        <f>_xlfn.XLOOKUP(Tableau2[[#This Row],[CODE]],[1]ART!A:A,[1]ART!C:C)</f>
        <v>0</v>
      </c>
      <c r="J445" s="6">
        <f>SUM(Tableau2[[#This Row],[TOTAL]]*Tableau2[[#This Row],[POIDS]])</f>
        <v>0</v>
      </c>
    </row>
    <row r="446" spans="1:10" x14ac:dyDescent="0.25">
      <c r="A446" s="5">
        <v>45251</v>
      </c>
      <c r="B446" t="s">
        <v>19</v>
      </c>
      <c r="C446" t="str">
        <f>IFERROR(_xlfn.XLOOKUP(Tableau2[[#This Row],[CODE]],[1]!Tableau1[CODE],[1]!Tableau1[DESIGNATION]),"")</f>
        <v>SACHET 2 BAGUETTE  FESTIVAL  E22N</v>
      </c>
      <c r="E446" s="6">
        <v>2</v>
      </c>
      <c r="H446" s="6">
        <f>SUM(Tableau2[[#This Row],[SORTIE]:[DETRUIT]])</f>
        <v>2</v>
      </c>
      <c r="I446" s="6">
        <f>_xlfn.XLOOKUP(Tableau2[[#This Row],[CODE]],[1]ART!A:A,[1]ART!C:C)</f>
        <v>0</v>
      </c>
      <c r="J446" s="6">
        <f>SUM(Tableau2[[#This Row],[TOTAL]]*Tableau2[[#This Row],[POIDS]])</f>
        <v>0</v>
      </c>
    </row>
    <row r="447" spans="1:10" x14ac:dyDescent="0.25">
      <c r="A447" s="5">
        <v>45251</v>
      </c>
      <c r="B447" t="s">
        <v>33</v>
      </c>
      <c r="C447" t="str">
        <f>IFERROR(_xlfn.XLOOKUP(Tableau2[[#This Row],[CODE]],[1]!Tableau1[CODE],[1]!Tableau1[DESIGNATION]),"")</f>
        <v>SACHET BAGUETTE  LA FESTIVAL E385</v>
      </c>
      <c r="E447" s="6">
        <v>2</v>
      </c>
      <c r="H447" s="6">
        <f>SUM(Tableau2[[#This Row],[SORTIE]:[DETRUIT]])</f>
        <v>2</v>
      </c>
      <c r="I447" s="6">
        <f>_xlfn.XLOOKUP(Tableau2[[#This Row],[CODE]],[1]ART!A:A,[1]ART!C:C)</f>
        <v>0</v>
      </c>
      <c r="J447" s="6">
        <f>SUM(Tableau2[[#This Row],[TOTAL]]*Tableau2[[#This Row],[POIDS]])</f>
        <v>0</v>
      </c>
    </row>
    <row r="448" spans="1:10" x14ac:dyDescent="0.25">
      <c r="A448" s="5">
        <v>45251</v>
      </c>
      <c r="B448" t="s">
        <v>35</v>
      </c>
      <c r="C448" t="str">
        <f>IFERROR(_xlfn.XLOOKUP(Tableau2[[#This Row],[CODE]],[1]!Tableau1[CODE],[1]!Tableau1[DESIGNATION]),"")</f>
        <v>SACHET VIENNOISERIE FESTIVAL PETIT FORMAT E23N</v>
      </c>
      <c r="E448" s="6">
        <v>2</v>
      </c>
      <c r="H448" s="6">
        <f>SUM(Tableau2[[#This Row],[SORTIE]:[DETRUIT]])</f>
        <v>2</v>
      </c>
      <c r="I448" s="6">
        <f>_xlfn.XLOOKUP(Tableau2[[#This Row],[CODE]],[1]ART!A:A,[1]ART!C:C)</f>
        <v>0</v>
      </c>
      <c r="J448" s="6">
        <f>SUM(Tableau2[[#This Row],[TOTAL]]*Tableau2[[#This Row],[POIDS]])</f>
        <v>0</v>
      </c>
    </row>
    <row r="449" spans="1:10" x14ac:dyDescent="0.25">
      <c r="A449" s="5">
        <v>45251</v>
      </c>
      <c r="B449" t="s">
        <v>29</v>
      </c>
      <c r="C449" t="str">
        <f>IFERROR(_xlfn.XLOOKUP(Tableau2[[#This Row],[CODE]],[1]!Tableau1[CODE],[1]!Tableau1[DESIGNATION]),"")</f>
        <v>SON DE BLE</v>
      </c>
      <c r="E449" s="6">
        <v>2</v>
      </c>
      <c r="H449" s="6">
        <f>SUM(Tableau2[[#This Row],[SORTIE]:[DETRUIT]])</f>
        <v>2</v>
      </c>
      <c r="I449" s="6">
        <f>_xlfn.XLOOKUP(Tableau2[[#This Row],[CODE]],[1]ART!A:A,[1]ART!C:C)</f>
        <v>25</v>
      </c>
      <c r="J449" s="6">
        <f>SUM(Tableau2[[#This Row],[TOTAL]]*Tableau2[[#This Row],[POIDS]])</f>
        <v>50</v>
      </c>
    </row>
    <row r="450" spans="1:10" x14ac:dyDescent="0.25">
      <c r="A450" s="5">
        <v>45251</v>
      </c>
      <c r="B450" t="s">
        <v>38</v>
      </c>
      <c r="C450" t="str">
        <f>IFERROR(_xlfn.XLOOKUP(Tableau2[[#This Row],[CODE]],[1]!Tableau1[CODE],[1]!Tableau1[DESIGNATION]),"")</f>
        <v>MOUSSELINE "LE PAIN" 33X40</v>
      </c>
      <c r="E450" s="6">
        <v>12</v>
      </c>
      <c r="H450" s="6">
        <f>SUM(Tableau2[[#This Row],[SORTIE]:[DETRUIT]])</f>
        <v>12</v>
      </c>
      <c r="I450" s="6">
        <f>_xlfn.XLOOKUP(Tableau2[[#This Row],[CODE]],[1]ART!A:A,[1]ART!C:C)</f>
        <v>0</v>
      </c>
      <c r="J450" s="6">
        <f>SUM(Tableau2[[#This Row],[TOTAL]]*Tableau2[[#This Row],[POIDS]])</f>
        <v>0</v>
      </c>
    </row>
    <row r="451" spans="1:10" x14ac:dyDescent="0.25">
      <c r="A451" s="5">
        <v>45251</v>
      </c>
      <c r="B451" t="s">
        <v>42</v>
      </c>
      <c r="C451" t="str">
        <f>IFERROR(_xlfn.XLOOKUP(Tableau2[[#This Row],[CODE]],[1]!Tableau1[CODE],[1]!Tableau1[DESIGNATION]),"")</f>
        <v>FESTI SEIGLE 25 KG*</v>
      </c>
      <c r="E451" s="6">
        <v>1</v>
      </c>
      <c r="H451" s="6">
        <f>SUM(Tableau2[[#This Row],[SORTIE]:[DETRUIT]])</f>
        <v>1</v>
      </c>
      <c r="I451" s="6">
        <f>_xlfn.XLOOKUP(Tableau2[[#This Row],[CODE]],[1]ART!A:A,[1]ART!C:C)</f>
        <v>25</v>
      </c>
      <c r="J451" s="6">
        <f>SUM(Tableau2[[#This Row],[TOTAL]]*Tableau2[[#This Row],[POIDS]])</f>
        <v>25</v>
      </c>
    </row>
    <row r="452" spans="1:10" x14ac:dyDescent="0.25">
      <c r="A452" s="5">
        <v>45251</v>
      </c>
      <c r="B452" t="s">
        <v>60</v>
      </c>
      <c r="C452" t="str">
        <f>IFERROR(_xlfn.XLOOKUP(Tableau2[[#This Row],[CODE]],[1]!Tableau1[CODE],[1]!Tableau1[DESIGNATION]),"")</f>
        <v>FARINE FLEUR DE LIN*</v>
      </c>
      <c r="E452" s="6">
        <v>1</v>
      </c>
      <c r="H452" s="6">
        <f>SUM(Tableau2[[#This Row],[SORTIE]:[DETRUIT]])</f>
        <v>1</v>
      </c>
      <c r="I452" s="6">
        <f>_xlfn.XLOOKUP(Tableau2[[#This Row],[CODE]],[1]ART!A:A,[1]ART!C:C)</f>
        <v>25</v>
      </c>
      <c r="J452" s="6">
        <f>SUM(Tableau2[[#This Row],[TOTAL]]*Tableau2[[#This Row],[POIDS]])</f>
        <v>25</v>
      </c>
    </row>
    <row r="453" spans="1:10" x14ac:dyDescent="0.25">
      <c r="A453" s="5">
        <v>45251</v>
      </c>
      <c r="B453" t="s">
        <v>40</v>
      </c>
      <c r="C453" t="str">
        <f>IFERROR(_xlfn.XLOOKUP(Tableau2[[#This Row],[CODE]],[1]!Tableau1[CODE],[1]!Tableau1[DESIGNATION]),"")</f>
        <v>FARINE GRUAU</v>
      </c>
      <c r="E453" s="6">
        <v>1</v>
      </c>
      <c r="H453" s="6">
        <f>SUM(Tableau2[[#This Row],[SORTIE]:[DETRUIT]])</f>
        <v>1</v>
      </c>
      <c r="I453" s="6">
        <f>_xlfn.XLOOKUP(Tableau2[[#This Row],[CODE]],[1]ART!A:A,[1]ART!C:C)</f>
        <v>25</v>
      </c>
      <c r="J453" s="6">
        <f>SUM(Tableau2[[#This Row],[TOTAL]]*Tableau2[[#This Row],[POIDS]])</f>
        <v>25</v>
      </c>
    </row>
    <row r="454" spans="1:10" x14ac:dyDescent="0.25">
      <c r="A454" s="5">
        <v>45251</v>
      </c>
      <c r="B454" t="s">
        <v>32</v>
      </c>
      <c r="C454" t="str">
        <f>IFERROR(_xlfn.XLOOKUP(Tableau2[[#This Row],[CODE]],[1]!Tableau1[CODE],[1]!Tableau1[DESIGNATION]),"")</f>
        <v>FARINE TRADITION T65</v>
      </c>
      <c r="E454" s="6">
        <v>1</v>
      </c>
      <c r="H454" s="6">
        <f>SUM(Tableau2[[#This Row],[SORTIE]:[DETRUIT]])</f>
        <v>1</v>
      </c>
      <c r="I454" s="6">
        <f>_xlfn.XLOOKUP(Tableau2[[#This Row],[CODE]],[1]ART!A:A,[1]ART!C:C)</f>
        <v>25</v>
      </c>
      <c r="J454" s="6">
        <f>SUM(Tableau2[[#This Row],[TOTAL]]*Tableau2[[#This Row],[POIDS]])</f>
        <v>25</v>
      </c>
    </row>
    <row r="455" spans="1:10" x14ac:dyDescent="0.25">
      <c r="A455" s="5">
        <v>45251</v>
      </c>
      <c r="B455" t="s">
        <v>27</v>
      </c>
      <c r="C455" t="str">
        <f>IFERROR(_xlfn.XLOOKUP(Tableau2[[#This Row],[CODE]],[1]!Tableau1[CODE],[1]!Tableau1[DESIGNATION]),"")</f>
        <v>SACHET VIENNOISERIE NEUTRE PETIT FORMAT N3N</v>
      </c>
      <c r="E455" s="6">
        <v>1</v>
      </c>
      <c r="H455" s="6">
        <f>SUM(Tableau2[[#This Row],[SORTIE]:[DETRUIT]])</f>
        <v>1</v>
      </c>
      <c r="I455" s="6">
        <f>_xlfn.XLOOKUP(Tableau2[[#This Row],[CODE]],[1]ART!A:A,[1]ART!C:C)</f>
        <v>0</v>
      </c>
      <c r="J455" s="6">
        <f>SUM(Tableau2[[#This Row],[TOTAL]]*Tableau2[[#This Row],[POIDS]])</f>
        <v>0</v>
      </c>
    </row>
    <row r="456" spans="1:10" x14ac:dyDescent="0.25">
      <c r="A456" s="5">
        <v>45252</v>
      </c>
      <c r="B456" t="s">
        <v>11</v>
      </c>
      <c r="C456" t="str">
        <f>IFERROR(_xlfn.XLOOKUP(Tableau2[[#This Row],[CODE]],[1]!Tableau1[CODE],[1]!Tableau1[DESIGNATION]),"")</f>
        <v>FARINE PUR FROMENT ROUGE</v>
      </c>
      <c r="D456" s="6">
        <v>1120</v>
      </c>
      <c r="E456" s="6">
        <v>390</v>
      </c>
      <c r="H456" s="6">
        <f>SUM(Tableau2[[#This Row],[SORTIE]:[DETRUIT]])</f>
        <v>390</v>
      </c>
      <c r="I456" s="6">
        <f>_xlfn.XLOOKUP(Tableau2[[#This Row],[CODE]],[1]ART!A:A,[1]ART!C:C)</f>
        <v>25</v>
      </c>
      <c r="J456" s="6">
        <f>SUM(Tableau2[[#This Row],[TOTAL]]*Tableau2[[#This Row],[POIDS]])</f>
        <v>9750</v>
      </c>
    </row>
    <row r="457" spans="1:10" x14ac:dyDescent="0.25">
      <c r="A457" s="5">
        <v>45252</v>
      </c>
      <c r="B457" t="s">
        <v>20</v>
      </c>
      <c r="C457" t="str">
        <f>IFERROR(_xlfn.XLOOKUP(Tableau2[[#This Row],[CODE]],[1]!Tableau1[CODE],[1]!Tableau1[DESIGNATION]),"")</f>
        <v>FARINE SUPERIEURE T55</v>
      </c>
      <c r="E457" s="6">
        <v>176</v>
      </c>
      <c r="H457" s="6">
        <f>SUM(Tableau2[[#This Row],[SORTIE]:[DETRUIT]])</f>
        <v>176</v>
      </c>
      <c r="I457" s="6">
        <f>_xlfn.XLOOKUP(Tableau2[[#This Row],[CODE]],[1]ART!A:A,[1]ART!C:C)</f>
        <v>25</v>
      </c>
      <c r="J457" s="6">
        <f>SUM(Tableau2[[#This Row],[TOTAL]]*Tableau2[[#This Row],[POIDS]])</f>
        <v>4400</v>
      </c>
    </row>
    <row r="458" spans="1:10" x14ac:dyDescent="0.25">
      <c r="A458" s="5">
        <v>45252</v>
      </c>
      <c r="B458" t="s">
        <v>28</v>
      </c>
      <c r="C458" t="str">
        <f>IFERROR(_xlfn.XLOOKUP(Tableau2[[#This Row],[CODE]],[1]!Tableau1[CODE],[1]!Tableau1[DESIGNATION]),"")</f>
        <v>SEL FIN DE MER</v>
      </c>
      <c r="E458" s="6">
        <v>9</v>
      </c>
      <c r="H458" s="6">
        <f>SUM(Tableau2[[#This Row],[SORTIE]:[DETRUIT]])</f>
        <v>9</v>
      </c>
      <c r="I458" s="6">
        <f>_xlfn.XLOOKUP(Tableau2[[#This Row],[CODE]],[1]ART!A:A,[1]ART!C:C)</f>
        <v>25</v>
      </c>
      <c r="J458" s="6">
        <f>SUM(Tableau2[[#This Row],[TOTAL]]*Tableau2[[#This Row],[POIDS]])</f>
        <v>225</v>
      </c>
    </row>
    <row r="459" spans="1:10" x14ac:dyDescent="0.25">
      <c r="A459" s="5">
        <v>45252</v>
      </c>
      <c r="B459" t="s">
        <v>21</v>
      </c>
      <c r="C459" t="str">
        <f>IFERROR(_xlfn.XLOOKUP(Tableau2[[#This Row],[CODE]],[1]!Tableau1[CODE],[1]!Tableau1[DESIGNATION]),"")</f>
        <v>SOLUTION FROID CRMF</v>
      </c>
      <c r="E459" s="6">
        <v>1</v>
      </c>
      <c r="H459" s="6">
        <f>SUM(Tableau2[[#This Row],[SORTIE]:[DETRUIT]])</f>
        <v>1</v>
      </c>
      <c r="I459" s="6">
        <f>_xlfn.XLOOKUP(Tableau2[[#This Row],[CODE]],[1]ART!A:A,[1]ART!C:C)</f>
        <v>20</v>
      </c>
      <c r="J459" s="6">
        <f>SUM(Tableau2[[#This Row],[TOTAL]]*Tableau2[[#This Row],[POIDS]])</f>
        <v>20</v>
      </c>
    </row>
    <row r="460" spans="1:10" x14ac:dyDescent="0.25">
      <c r="A460" s="5">
        <v>45252</v>
      </c>
      <c r="B460" t="s">
        <v>18</v>
      </c>
      <c r="C460" t="str">
        <f>IFERROR(_xlfn.XLOOKUP(Tableau2[[#This Row],[CODE]],[1]!Tableau1[CODE],[1]!Tableau1[DESIGNATION]),"")</f>
        <v>SACS VIDES REGROUPEMENT</v>
      </c>
      <c r="E460" s="6">
        <v>1500</v>
      </c>
      <c r="H460" s="6">
        <f>SUM(Tableau2[[#This Row],[SORTIE]:[DETRUIT]])</f>
        <v>1500</v>
      </c>
      <c r="I460" s="6">
        <f>_xlfn.XLOOKUP(Tableau2[[#This Row],[CODE]],[1]ART!A:A,[1]ART!C:C)</f>
        <v>0</v>
      </c>
      <c r="J460" s="6">
        <f>SUM(Tableau2[[#This Row],[TOTAL]]*Tableau2[[#This Row],[POIDS]])</f>
        <v>0</v>
      </c>
    </row>
    <row r="461" spans="1:10" x14ac:dyDescent="0.25">
      <c r="A461" s="5">
        <v>45252</v>
      </c>
      <c r="B461" t="s">
        <v>22</v>
      </c>
      <c r="C461" t="str">
        <f>IFERROR(_xlfn.XLOOKUP(Tableau2[[#This Row],[CODE]],[1]!Tableau1[CODE],[1]!Tableau1[DESIGNATION]),"")</f>
        <v>FARINE FOURNEE D'ANTAN</v>
      </c>
      <c r="E461" s="6">
        <v>14</v>
      </c>
      <c r="H461" s="6">
        <f>SUM(Tableau2[[#This Row],[SORTIE]:[DETRUIT]])</f>
        <v>14</v>
      </c>
      <c r="I461" s="6">
        <f>_xlfn.XLOOKUP(Tableau2[[#This Row],[CODE]],[1]ART!A:A,[1]ART!C:C)</f>
        <v>25</v>
      </c>
      <c r="J461" s="6">
        <f>SUM(Tableau2[[#This Row],[TOTAL]]*Tableau2[[#This Row],[POIDS]])</f>
        <v>350</v>
      </c>
    </row>
    <row r="462" spans="1:10" x14ac:dyDescent="0.25">
      <c r="A462" s="5">
        <v>45252</v>
      </c>
      <c r="B462" t="s">
        <v>23</v>
      </c>
      <c r="C462" t="str">
        <f>IFERROR(_xlfn.XLOOKUP(Tableau2[[#This Row],[CODE]],[1]!Tableau1[CODE],[1]!Tableau1[DESIGNATION]),"")</f>
        <v>FARINE IMPERIALE</v>
      </c>
      <c r="E462" s="6">
        <v>32</v>
      </c>
      <c r="H462" s="6">
        <f>SUM(Tableau2[[#This Row],[SORTIE]:[DETRUIT]])</f>
        <v>32</v>
      </c>
      <c r="I462" s="6">
        <f>_xlfn.XLOOKUP(Tableau2[[#This Row],[CODE]],[1]ART!A:A,[1]ART!C:C)</f>
        <v>25</v>
      </c>
      <c r="J462" s="6">
        <f>SUM(Tableau2[[#This Row],[TOTAL]]*Tableau2[[#This Row],[POIDS]])</f>
        <v>800</v>
      </c>
    </row>
    <row r="463" spans="1:10" x14ac:dyDescent="0.25">
      <c r="A463" s="5">
        <v>45252</v>
      </c>
      <c r="B463" t="s">
        <v>24</v>
      </c>
      <c r="C463" t="str">
        <f>IFERROR(_xlfn.XLOOKUP(Tableau2[[#This Row],[CODE]],[1]!Tableau1[CODE],[1]!Tableau1[DESIGNATION]),"")</f>
        <v>SACHET BAGUETTE FOURNEE</v>
      </c>
      <c r="E463" s="6">
        <v>10</v>
      </c>
      <c r="H463" s="6">
        <f>SUM(Tableau2[[#This Row],[SORTIE]:[DETRUIT]])</f>
        <v>10</v>
      </c>
      <c r="I463" s="6">
        <f>_xlfn.XLOOKUP(Tableau2[[#This Row],[CODE]],[1]ART!A:A,[1]ART!C:C)</f>
        <v>0</v>
      </c>
      <c r="J463" s="6">
        <f>SUM(Tableau2[[#This Row],[TOTAL]]*Tableau2[[#This Row],[POIDS]])</f>
        <v>0</v>
      </c>
    </row>
    <row r="464" spans="1:10" x14ac:dyDescent="0.25">
      <c r="A464" s="5">
        <v>45252</v>
      </c>
      <c r="B464" t="s">
        <v>16</v>
      </c>
      <c r="C464" t="str">
        <f>IFERROR(_xlfn.XLOOKUP(Tableau2[[#This Row],[CODE]],[1]!Tableau1[CODE],[1]!Tableau1[DESIGNATION]),"")</f>
        <v>SACHET BAGUETTE NEUTRE ARTISANAL ART1</v>
      </c>
      <c r="E464" s="6">
        <v>4</v>
      </c>
      <c r="H464" s="6">
        <f>SUM(Tableau2[[#This Row],[SORTIE]:[DETRUIT]])</f>
        <v>4</v>
      </c>
      <c r="I464" s="6">
        <f>_xlfn.XLOOKUP(Tableau2[[#This Row],[CODE]],[1]ART!A:A,[1]ART!C:C)</f>
        <v>0</v>
      </c>
      <c r="J464" s="6">
        <f>SUM(Tableau2[[#This Row],[TOTAL]]*Tableau2[[#This Row],[POIDS]])</f>
        <v>0</v>
      </c>
    </row>
    <row r="465" spans="1:10" x14ac:dyDescent="0.25">
      <c r="A465" s="5">
        <v>45252</v>
      </c>
      <c r="B465" t="s">
        <v>17</v>
      </c>
      <c r="C465" t="str">
        <f>IFERROR(_xlfn.XLOOKUP(Tableau2[[#This Row],[CODE]],[1]!Tableau1[CODE],[1]!Tableau1[DESIGNATION]),"")</f>
        <v>SACHET FLUTE NEUTRE ARTISANAL ART2</v>
      </c>
      <c r="E465" s="6">
        <v>9</v>
      </c>
      <c r="H465" s="6">
        <f>SUM(Tableau2[[#This Row],[SORTIE]:[DETRUIT]])</f>
        <v>9</v>
      </c>
      <c r="I465" s="6">
        <f>_xlfn.XLOOKUP(Tableau2[[#This Row],[CODE]],[1]ART!A:A,[1]ART!C:C)</f>
        <v>0</v>
      </c>
      <c r="J465" s="6">
        <f>SUM(Tableau2[[#This Row],[TOTAL]]*Tableau2[[#This Row],[POIDS]])</f>
        <v>0</v>
      </c>
    </row>
    <row r="466" spans="1:10" x14ac:dyDescent="0.25">
      <c r="A466" s="5">
        <v>45252</v>
      </c>
      <c r="B466" t="s">
        <v>26</v>
      </c>
      <c r="C466" t="str">
        <f>IFERROR(_xlfn.XLOOKUP(Tableau2[[#This Row],[CODE]],[1]!Tableau1[CODE],[1]!Tableau1[DESIGNATION]),"")</f>
        <v>SACHET VIENNOISERIE NEUTRE MOYEN FORMAT N4N</v>
      </c>
      <c r="E466" s="6">
        <v>6</v>
      </c>
      <c r="H466" s="6">
        <f>SUM(Tableau2[[#This Row],[SORTIE]:[DETRUIT]])</f>
        <v>6</v>
      </c>
      <c r="I466" s="6">
        <f>_xlfn.XLOOKUP(Tableau2[[#This Row],[CODE]],[1]ART!A:A,[1]ART!C:C)</f>
        <v>0</v>
      </c>
      <c r="J466" s="6">
        <f>SUM(Tableau2[[#This Row],[TOTAL]]*Tableau2[[#This Row],[POIDS]])</f>
        <v>0</v>
      </c>
    </row>
    <row r="467" spans="1:10" x14ac:dyDescent="0.25">
      <c r="A467" s="5">
        <v>45252</v>
      </c>
      <c r="B467" t="s">
        <v>27</v>
      </c>
      <c r="C467" t="str">
        <f>IFERROR(_xlfn.XLOOKUP(Tableau2[[#This Row],[CODE]],[1]!Tableau1[CODE],[1]!Tableau1[DESIGNATION]),"")</f>
        <v>SACHET VIENNOISERIE NEUTRE PETIT FORMAT N3N</v>
      </c>
      <c r="E467" s="6">
        <v>5</v>
      </c>
      <c r="H467" s="6">
        <f>SUM(Tableau2[[#This Row],[SORTIE]:[DETRUIT]])</f>
        <v>5</v>
      </c>
      <c r="I467" s="6">
        <f>_xlfn.XLOOKUP(Tableau2[[#This Row],[CODE]],[1]ART!A:A,[1]ART!C:C)</f>
        <v>0</v>
      </c>
      <c r="J467" s="6">
        <f>SUM(Tableau2[[#This Row],[TOTAL]]*Tableau2[[#This Row],[POIDS]])</f>
        <v>0</v>
      </c>
    </row>
    <row r="468" spans="1:10" x14ac:dyDescent="0.25">
      <c r="A468" s="5">
        <v>45252</v>
      </c>
      <c r="B468" t="s">
        <v>33</v>
      </c>
      <c r="C468" t="str">
        <f>IFERROR(_xlfn.XLOOKUP(Tableau2[[#This Row],[CODE]],[1]!Tableau1[CODE],[1]!Tableau1[DESIGNATION]),"")</f>
        <v>SACHET BAGUETTE  LA FESTIVAL E385</v>
      </c>
      <c r="E468" s="6">
        <v>2</v>
      </c>
      <c r="H468" s="6">
        <f>SUM(Tableau2[[#This Row],[SORTIE]:[DETRUIT]])</f>
        <v>2</v>
      </c>
      <c r="I468" s="6">
        <f>_xlfn.XLOOKUP(Tableau2[[#This Row],[CODE]],[1]ART!A:A,[1]ART!C:C)</f>
        <v>0</v>
      </c>
      <c r="J468" s="6">
        <f>SUM(Tableau2[[#This Row],[TOTAL]]*Tableau2[[#This Row],[POIDS]])</f>
        <v>0</v>
      </c>
    </row>
    <row r="469" spans="1:10" x14ac:dyDescent="0.25">
      <c r="A469" s="5">
        <v>45252</v>
      </c>
      <c r="B469" t="s">
        <v>19</v>
      </c>
      <c r="C469" t="str">
        <f>IFERROR(_xlfn.XLOOKUP(Tableau2[[#This Row],[CODE]],[1]!Tableau1[CODE],[1]!Tableau1[DESIGNATION]),"")</f>
        <v>SACHET 2 BAGUETTE  FESTIVAL  E22N</v>
      </c>
      <c r="E469" s="6">
        <v>2</v>
      </c>
      <c r="H469" s="6">
        <f>SUM(Tableau2[[#This Row],[SORTIE]:[DETRUIT]])</f>
        <v>2</v>
      </c>
      <c r="I469" s="6">
        <f>_xlfn.XLOOKUP(Tableau2[[#This Row],[CODE]],[1]ART!A:A,[1]ART!C:C)</f>
        <v>0</v>
      </c>
      <c r="J469" s="6">
        <f>SUM(Tableau2[[#This Row],[TOTAL]]*Tableau2[[#This Row],[POIDS]])</f>
        <v>0</v>
      </c>
    </row>
    <row r="470" spans="1:10" x14ac:dyDescent="0.25">
      <c r="A470" s="5">
        <v>45252</v>
      </c>
      <c r="B470" t="s">
        <v>43</v>
      </c>
      <c r="C470" t="str">
        <f>IFERROR(_xlfn.XLOOKUP(Tableau2[[#This Row],[CODE]],[1]!Tableau1[CODE],[1]!Tableau1[DESIGNATION]),"")</f>
        <v>FARINE GRUAU FINE T45 CRC</v>
      </c>
      <c r="E470" s="6">
        <v>3</v>
      </c>
      <c r="H470" s="6">
        <f>SUM(Tableau2[[#This Row],[SORTIE]:[DETRUIT]])</f>
        <v>3</v>
      </c>
      <c r="I470" s="6">
        <f>_xlfn.XLOOKUP(Tableau2[[#This Row],[CODE]],[1]ART!A:A,[1]ART!C:C)</f>
        <v>25</v>
      </c>
      <c r="J470" s="6">
        <f>SUM(Tableau2[[#This Row],[TOTAL]]*Tableau2[[#This Row],[POIDS]])</f>
        <v>75</v>
      </c>
    </row>
    <row r="471" spans="1:10" x14ac:dyDescent="0.25">
      <c r="A471" s="5">
        <v>45252</v>
      </c>
      <c r="B471" t="s">
        <v>42</v>
      </c>
      <c r="C471" t="str">
        <f>IFERROR(_xlfn.XLOOKUP(Tableau2[[#This Row],[CODE]],[1]!Tableau1[CODE],[1]!Tableau1[DESIGNATION]),"")</f>
        <v>FESTI SEIGLE 25 KG*</v>
      </c>
      <c r="E471" s="6">
        <v>2</v>
      </c>
      <c r="H471" s="6">
        <f>SUM(Tableau2[[#This Row],[SORTIE]:[DETRUIT]])</f>
        <v>2</v>
      </c>
      <c r="I471" s="6">
        <f>_xlfn.XLOOKUP(Tableau2[[#This Row],[CODE]],[1]ART!A:A,[1]ART!C:C)</f>
        <v>25</v>
      </c>
      <c r="J471" s="6">
        <f>SUM(Tableau2[[#This Row],[TOTAL]]*Tableau2[[#This Row],[POIDS]])</f>
        <v>50</v>
      </c>
    </row>
    <row r="472" spans="1:10" x14ac:dyDescent="0.25">
      <c r="A472" s="5">
        <v>45252</v>
      </c>
      <c r="B472" t="s">
        <v>13</v>
      </c>
      <c r="C472" t="str">
        <f>IFERROR(_xlfn.XLOOKUP(Tableau2[[#This Row],[CODE]],[1]!Tableau1[CODE],[1]!Tableau1[DESIGNATION]),"")</f>
        <v>FARINE TRADITION PRESTIGE T65</v>
      </c>
      <c r="E472" s="6">
        <v>1</v>
      </c>
      <c r="H472" s="6">
        <f>SUM(Tableau2[[#This Row],[SORTIE]:[DETRUIT]])</f>
        <v>1</v>
      </c>
      <c r="I472" s="6">
        <f>_xlfn.XLOOKUP(Tableau2[[#This Row],[CODE]],[1]ART!A:A,[1]ART!C:C)</f>
        <v>25</v>
      </c>
      <c r="J472" s="6">
        <f>SUM(Tableau2[[#This Row],[TOTAL]]*Tableau2[[#This Row],[POIDS]])</f>
        <v>25</v>
      </c>
    </row>
    <row r="473" spans="1:10" x14ac:dyDescent="0.25">
      <c r="A473" s="5">
        <v>45252</v>
      </c>
      <c r="B473" t="s">
        <v>25</v>
      </c>
      <c r="C473" t="str">
        <f>IFERROR(_xlfn.XLOOKUP(Tableau2[[#This Row],[CODE]],[1]!Tableau1[CODE],[1]!Tableau1[DESIGNATION]),"")</f>
        <v>SACHET VIENNOISERIE NEUTRE GRAND FORMAT N5N</v>
      </c>
      <c r="E473" s="6">
        <v>4</v>
      </c>
      <c r="H473" s="6">
        <f>SUM(Tableau2[[#This Row],[SORTIE]:[DETRUIT]])</f>
        <v>4</v>
      </c>
      <c r="I473" s="6">
        <f>_xlfn.XLOOKUP(Tableau2[[#This Row],[CODE]],[1]ART!A:A,[1]ART!C:C)</f>
        <v>0</v>
      </c>
      <c r="J473" s="6">
        <f>SUM(Tableau2[[#This Row],[TOTAL]]*Tableau2[[#This Row],[POIDS]])</f>
        <v>0</v>
      </c>
    </row>
    <row r="474" spans="1:10" x14ac:dyDescent="0.25">
      <c r="A474" s="5">
        <v>45252</v>
      </c>
      <c r="B474" t="s">
        <v>70</v>
      </c>
      <c r="C474" t="str">
        <f>IFERROR(_xlfn.XLOOKUP(Tableau2[[#This Row],[CODE]],[1]!Tableau1[CODE],[1]!Tableau1[DESIGNATION]),"")</f>
        <v>FARINE BISCUITIERE  TYPE 55</v>
      </c>
      <c r="E474" s="6">
        <v>80</v>
      </c>
      <c r="H474" s="6">
        <f>SUM(Tableau2[[#This Row],[SORTIE]:[DETRUIT]])</f>
        <v>80</v>
      </c>
      <c r="I474" s="6">
        <f>_xlfn.XLOOKUP(Tableau2[[#This Row],[CODE]],[1]ART!A:A,[1]ART!C:C)</f>
        <v>25</v>
      </c>
      <c r="J474" s="6">
        <f>SUM(Tableau2[[#This Row],[TOTAL]]*Tableau2[[#This Row],[POIDS]])</f>
        <v>2000</v>
      </c>
    </row>
    <row r="475" spans="1:10" x14ac:dyDescent="0.25">
      <c r="A475" s="5">
        <v>45252</v>
      </c>
      <c r="B475" t="s">
        <v>38</v>
      </c>
      <c r="C475" t="str">
        <f>IFERROR(_xlfn.XLOOKUP(Tableau2[[#This Row],[CODE]],[1]!Tableau1[CODE],[1]!Tableau1[DESIGNATION]),"")</f>
        <v>MOUSSELINE "LE PAIN" 33X40</v>
      </c>
      <c r="E475" s="6">
        <v>2</v>
      </c>
      <c r="H475" s="6">
        <f>SUM(Tableau2[[#This Row],[SORTIE]:[DETRUIT]])</f>
        <v>2</v>
      </c>
      <c r="I475" s="6">
        <f>_xlfn.XLOOKUP(Tableau2[[#This Row],[CODE]],[1]ART!A:A,[1]ART!C:C)</f>
        <v>0</v>
      </c>
      <c r="J475" s="6">
        <f>SUM(Tableau2[[#This Row],[TOTAL]]*Tableau2[[#This Row],[POIDS]])</f>
        <v>0</v>
      </c>
    </row>
    <row r="476" spans="1:10" x14ac:dyDescent="0.25">
      <c r="A476" s="5">
        <v>45252</v>
      </c>
      <c r="B476" t="s">
        <v>32</v>
      </c>
      <c r="C476" t="str">
        <f>IFERROR(_xlfn.XLOOKUP(Tableau2[[#This Row],[CODE]],[1]!Tableau1[CODE],[1]!Tableau1[DESIGNATION]),"")</f>
        <v>FARINE TRADITION T65</v>
      </c>
      <c r="E476" s="6">
        <v>1</v>
      </c>
      <c r="H476" s="6">
        <f>SUM(Tableau2[[#This Row],[SORTIE]:[DETRUIT]])</f>
        <v>1</v>
      </c>
      <c r="I476" s="6">
        <f>_xlfn.XLOOKUP(Tableau2[[#This Row],[CODE]],[1]ART!A:A,[1]ART!C:C)</f>
        <v>25</v>
      </c>
      <c r="J476" s="6">
        <f>SUM(Tableau2[[#This Row],[TOTAL]]*Tableau2[[#This Row],[POIDS]])</f>
        <v>25</v>
      </c>
    </row>
    <row r="477" spans="1:10" x14ac:dyDescent="0.25">
      <c r="A477" s="5">
        <v>45252</v>
      </c>
      <c r="B477" t="s">
        <v>58</v>
      </c>
      <c r="C477" t="str">
        <f>IFERROR(_xlfn.XLOOKUP(Tableau2[[#This Row],[CODE]],[1]!Tableau1[CODE],[1]!Tableau1[DESIGNATION]),"")</f>
        <v>FARINE DUO BLE DUR/BLE</v>
      </c>
      <c r="E477" s="6">
        <v>8</v>
      </c>
      <c r="H477" s="6">
        <f>SUM(Tableau2[[#This Row],[SORTIE]:[DETRUIT]])</f>
        <v>8</v>
      </c>
      <c r="I477" s="6">
        <f>_xlfn.XLOOKUP(Tableau2[[#This Row],[CODE]],[1]ART!A:A,[1]ART!C:C)</f>
        <v>25</v>
      </c>
      <c r="J477" s="6">
        <f>SUM(Tableau2[[#This Row],[TOTAL]]*Tableau2[[#This Row],[POIDS]])</f>
        <v>200</v>
      </c>
    </row>
    <row r="478" spans="1:10" x14ac:dyDescent="0.25">
      <c r="A478" s="5">
        <v>45252</v>
      </c>
      <c r="B478" t="s">
        <v>15</v>
      </c>
      <c r="C478" t="str">
        <f>IFERROR(_xlfn.XLOOKUP(Tableau2[[#This Row],[CODE]],[1]!Tableau1[CODE],[1]!Tableau1[DESIGNATION]),"")</f>
        <v>FESTI COMPLET*</v>
      </c>
      <c r="E478" s="6">
        <v>2</v>
      </c>
      <c r="H478" s="6">
        <f>SUM(Tableau2[[#This Row],[SORTIE]:[DETRUIT]])</f>
        <v>2</v>
      </c>
      <c r="I478" s="6">
        <f>_xlfn.XLOOKUP(Tableau2[[#This Row],[CODE]],[1]ART!A:A,[1]ART!C:C)</f>
        <v>0</v>
      </c>
      <c r="J478" s="6">
        <f>SUM(Tableau2[[#This Row],[TOTAL]]*Tableau2[[#This Row],[POIDS]])</f>
        <v>0</v>
      </c>
    </row>
    <row r="479" spans="1:10" x14ac:dyDescent="0.25">
      <c r="A479" s="5">
        <v>45252</v>
      </c>
      <c r="B479" t="s">
        <v>35</v>
      </c>
      <c r="C479" t="str">
        <f>IFERROR(_xlfn.XLOOKUP(Tableau2[[#This Row],[CODE]],[1]!Tableau1[CODE],[1]!Tableau1[DESIGNATION]),"")</f>
        <v>SACHET VIENNOISERIE FESTIVAL PETIT FORMAT E23N</v>
      </c>
      <c r="E479" s="6">
        <v>1</v>
      </c>
      <c r="H479" s="6">
        <f>SUM(Tableau2[[#This Row],[SORTIE]:[DETRUIT]])</f>
        <v>1</v>
      </c>
      <c r="I479" s="6">
        <f>_xlfn.XLOOKUP(Tableau2[[#This Row],[CODE]],[1]ART!A:A,[1]ART!C:C)</f>
        <v>0</v>
      </c>
      <c r="J479" s="6">
        <f>SUM(Tableau2[[#This Row],[TOTAL]]*Tableau2[[#This Row],[POIDS]])</f>
        <v>0</v>
      </c>
    </row>
    <row r="480" spans="1:10" x14ac:dyDescent="0.25">
      <c r="A480" s="5">
        <v>45252</v>
      </c>
      <c r="B480" t="s">
        <v>34</v>
      </c>
      <c r="C480" t="str">
        <f>IFERROR(_xlfn.XLOOKUP(Tableau2[[#This Row],[CODE]],[1]!Tableau1[CODE],[1]!Tableau1[DESIGNATION]),"")</f>
        <v>SACHET VIENNOISERIE FESTIVAL MOYEN FORMAT E24N</v>
      </c>
      <c r="E480" s="6">
        <v>1</v>
      </c>
      <c r="H480" s="6">
        <f>SUM(Tableau2[[#This Row],[SORTIE]:[DETRUIT]])</f>
        <v>1</v>
      </c>
      <c r="I480" s="6">
        <f>_xlfn.XLOOKUP(Tableau2[[#This Row],[CODE]],[1]ART!A:A,[1]ART!C:C)</f>
        <v>0</v>
      </c>
      <c r="J480" s="6">
        <f>SUM(Tableau2[[#This Row],[TOTAL]]*Tableau2[[#This Row],[POIDS]])</f>
        <v>0</v>
      </c>
    </row>
    <row r="481" spans="1:10" x14ac:dyDescent="0.25">
      <c r="A481" s="5">
        <v>45252</v>
      </c>
      <c r="B481" t="s">
        <v>37</v>
      </c>
      <c r="C481" t="str">
        <f>IFERROR(_xlfn.XLOOKUP(Tableau2[[#This Row],[CODE]],[1]!Tableau1[CODE],[1]!Tableau1[DESIGNATION]),"")</f>
        <v>SACHET VIENNOISERIE FESTIVAL GRAND FORMAT E25N</v>
      </c>
      <c r="E481" s="6">
        <v>2</v>
      </c>
      <c r="H481" s="6">
        <f>SUM(Tableau2[[#This Row],[SORTIE]:[DETRUIT]])</f>
        <v>2</v>
      </c>
      <c r="I481" s="6">
        <f>_xlfn.XLOOKUP(Tableau2[[#This Row],[CODE]],[1]ART!A:A,[1]ART!C:C)</f>
        <v>0</v>
      </c>
      <c r="J481" s="6">
        <f>SUM(Tableau2[[#This Row],[TOTAL]]*Tableau2[[#This Row],[POIDS]])</f>
        <v>0</v>
      </c>
    </row>
    <row r="482" spans="1:10" x14ac:dyDescent="0.25">
      <c r="A482" s="5">
        <v>45252</v>
      </c>
      <c r="B482" t="s">
        <v>48</v>
      </c>
      <c r="C482" t="str">
        <f>IFERROR(_xlfn.XLOOKUP(Tableau2[[#This Row],[CODE]],[1]!Tableau1[CODE],[1]!Tableau1[DESIGNATION]),"")</f>
        <v>DRACKAR 50%*</v>
      </c>
      <c r="E482" s="6">
        <v>1</v>
      </c>
      <c r="H482" s="6">
        <f>SUM(Tableau2[[#This Row],[SORTIE]:[DETRUIT]])</f>
        <v>1</v>
      </c>
      <c r="I482" s="6">
        <f>_xlfn.XLOOKUP(Tableau2[[#This Row],[CODE]],[1]ART!A:A,[1]ART!C:C)</f>
        <v>25</v>
      </c>
      <c r="J482" s="6">
        <f>SUM(Tableau2[[#This Row],[TOTAL]]*Tableau2[[#This Row],[POIDS]])</f>
        <v>25</v>
      </c>
    </row>
    <row r="483" spans="1:10" x14ac:dyDescent="0.25">
      <c r="A483" s="5">
        <v>45252</v>
      </c>
      <c r="B483" t="s">
        <v>41</v>
      </c>
      <c r="C483" t="str">
        <f>IFERROR(_xlfn.XLOOKUP(Tableau2[[#This Row],[CODE]],[1]!Tableau1[CODE],[1]!Tableau1[DESIGNATION]),"")</f>
        <v>FESTI MAIS*</v>
      </c>
      <c r="E483" s="6">
        <v>1</v>
      </c>
      <c r="H483" s="6">
        <f>SUM(Tableau2[[#This Row],[SORTIE]:[DETRUIT]])</f>
        <v>1</v>
      </c>
      <c r="I483" s="6">
        <f>_xlfn.XLOOKUP(Tableau2[[#This Row],[CODE]],[1]ART!A:A,[1]ART!C:C)</f>
        <v>25</v>
      </c>
      <c r="J483" s="6">
        <f>SUM(Tableau2[[#This Row],[TOTAL]]*Tableau2[[#This Row],[POIDS]])</f>
        <v>25</v>
      </c>
    </row>
    <row r="484" spans="1:10" x14ac:dyDescent="0.25">
      <c r="A484" s="5">
        <v>45253</v>
      </c>
      <c r="B484" t="s">
        <v>11</v>
      </c>
      <c r="C484" t="str">
        <f>IFERROR(_xlfn.XLOOKUP(Tableau2[[#This Row],[CODE]],[1]!Tableau1[CODE],[1]!Tableau1[DESIGNATION]),"")</f>
        <v>FARINE PUR FROMENT ROUGE</v>
      </c>
      <c r="D484" s="6">
        <v>560</v>
      </c>
      <c r="E484" s="6">
        <v>244</v>
      </c>
      <c r="H484" s="6">
        <f>SUM(Tableau2[[#This Row],[SORTIE]:[DETRUIT]])</f>
        <v>244</v>
      </c>
      <c r="I484" s="6">
        <f>_xlfn.XLOOKUP(Tableau2[[#This Row],[CODE]],[1]ART!A:A,[1]ART!C:C)</f>
        <v>25</v>
      </c>
      <c r="J484" s="6">
        <f>SUM(Tableau2[[#This Row],[TOTAL]]*Tableau2[[#This Row],[POIDS]])</f>
        <v>6100</v>
      </c>
    </row>
    <row r="485" spans="1:10" x14ac:dyDescent="0.25">
      <c r="A485" s="5">
        <v>45253</v>
      </c>
      <c r="B485" t="s">
        <v>20</v>
      </c>
      <c r="C485" t="str">
        <f>IFERROR(_xlfn.XLOOKUP(Tableau2[[#This Row],[CODE]],[1]!Tableau1[CODE],[1]!Tableau1[DESIGNATION]),"")</f>
        <v>FARINE SUPERIEURE T55</v>
      </c>
      <c r="D485" s="6">
        <v>397</v>
      </c>
      <c r="E485" s="6">
        <v>275</v>
      </c>
      <c r="H485" s="6">
        <f>SUM(Tableau2[[#This Row],[SORTIE]:[DETRUIT]])</f>
        <v>275</v>
      </c>
      <c r="I485" s="6">
        <f>_xlfn.XLOOKUP(Tableau2[[#This Row],[CODE]],[1]ART!A:A,[1]ART!C:C)</f>
        <v>25</v>
      </c>
      <c r="J485" s="6">
        <f>SUM(Tableau2[[#This Row],[TOTAL]]*Tableau2[[#This Row],[POIDS]])</f>
        <v>6875</v>
      </c>
    </row>
    <row r="486" spans="1:10" x14ac:dyDescent="0.25">
      <c r="A486" s="5">
        <v>45253</v>
      </c>
      <c r="B486" t="s">
        <v>28</v>
      </c>
      <c r="C486" t="str">
        <f>IFERROR(_xlfn.XLOOKUP(Tableau2[[#This Row],[CODE]],[1]!Tableau1[CODE],[1]!Tableau1[DESIGNATION]),"")</f>
        <v>SEL FIN DE MER</v>
      </c>
      <c r="E486" s="6">
        <v>5</v>
      </c>
      <c r="H486" s="6">
        <f>SUM(Tableau2[[#This Row],[SORTIE]:[DETRUIT]])</f>
        <v>5</v>
      </c>
      <c r="I486" s="6">
        <f>_xlfn.XLOOKUP(Tableau2[[#This Row],[CODE]],[1]ART!A:A,[1]ART!C:C)</f>
        <v>25</v>
      </c>
      <c r="J486" s="6">
        <f>SUM(Tableau2[[#This Row],[TOTAL]]*Tableau2[[#This Row],[POIDS]])</f>
        <v>125</v>
      </c>
    </row>
    <row r="487" spans="1:10" x14ac:dyDescent="0.25">
      <c r="A487" s="5">
        <v>45253</v>
      </c>
      <c r="B487" t="s">
        <v>21</v>
      </c>
      <c r="C487" t="str">
        <f>IFERROR(_xlfn.XLOOKUP(Tableau2[[#This Row],[CODE]],[1]!Tableau1[CODE],[1]!Tableau1[DESIGNATION]),"")</f>
        <v>SOLUTION FROID CRMF</v>
      </c>
      <c r="E487" s="6">
        <v>1</v>
      </c>
      <c r="H487" s="6">
        <f>SUM(Tableau2[[#This Row],[SORTIE]:[DETRUIT]])</f>
        <v>1</v>
      </c>
      <c r="I487" s="6">
        <f>_xlfn.XLOOKUP(Tableau2[[#This Row],[CODE]],[1]ART!A:A,[1]ART!C:C)</f>
        <v>20</v>
      </c>
      <c r="J487" s="6">
        <f>SUM(Tableau2[[#This Row],[TOTAL]]*Tableau2[[#This Row],[POIDS]])</f>
        <v>20</v>
      </c>
    </row>
    <row r="488" spans="1:10" x14ac:dyDescent="0.25">
      <c r="A488" s="5">
        <v>45253</v>
      </c>
      <c r="B488" t="s">
        <v>18</v>
      </c>
      <c r="C488" t="str">
        <f>IFERROR(_xlfn.XLOOKUP(Tableau2[[#This Row],[CODE]],[1]!Tableau1[CODE],[1]!Tableau1[DESIGNATION]),"")</f>
        <v>SACS VIDES REGROUPEMENT</v>
      </c>
      <c r="E488" s="6">
        <v>1650</v>
      </c>
      <c r="H488" s="6">
        <f>SUM(Tableau2[[#This Row],[SORTIE]:[DETRUIT]])</f>
        <v>1650</v>
      </c>
      <c r="I488" s="6">
        <f>_xlfn.XLOOKUP(Tableau2[[#This Row],[CODE]],[1]ART!A:A,[1]ART!C:C)</f>
        <v>0</v>
      </c>
      <c r="J488" s="6">
        <f>SUM(Tableau2[[#This Row],[TOTAL]]*Tableau2[[#This Row],[POIDS]])</f>
        <v>0</v>
      </c>
    </row>
    <row r="489" spans="1:10" x14ac:dyDescent="0.25">
      <c r="A489" s="5">
        <v>45253</v>
      </c>
      <c r="B489" t="s">
        <v>22</v>
      </c>
      <c r="C489" t="str">
        <f>IFERROR(_xlfn.XLOOKUP(Tableau2[[#This Row],[CODE]],[1]!Tableau1[CODE],[1]!Tableau1[DESIGNATION]),"")</f>
        <v>FARINE FOURNEE D'ANTAN</v>
      </c>
      <c r="D489" s="6">
        <v>40</v>
      </c>
      <c r="E489" s="6">
        <v>1</v>
      </c>
      <c r="H489" s="6">
        <f>SUM(Tableau2[[#This Row],[SORTIE]:[DETRUIT]])</f>
        <v>1</v>
      </c>
      <c r="I489" s="6">
        <f>_xlfn.XLOOKUP(Tableau2[[#This Row],[CODE]],[1]ART!A:A,[1]ART!C:C)</f>
        <v>25</v>
      </c>
      <c r="J489" s="6">
        <f>SUM(Tableau2[[#This Row],[TOTAL]]*Tableau2[[#This Row],[POIDS]])</f>
        <v>25</v>
      </c>
    </row>
    <row r="490" spans="1:10" x14ac:dyDescent="0.25">
      <c r="A490" s="5">
        <v>45253</v>
      </c>
      <c r="B490" t="s">
        <v>23</v>
      </c>
      <c r="C490" t="str">
        <f>IFERROR(_xlfn.XLOOKUP(Tableau2[[#This Row],[CODE]],[1]!Tableau1[CODE],[1]!Tableau1[DESIGNATION]),"")</f>
        <v>FARINE IMPERIALE</v>
      </c>
      <c r="D490" s="6">
        <v>120</v>
      </c>
      <c r="H490" s="6">
        <f>SUM(Tableau2[[#This Row],[SORTIE]:[DETRUIT]])</f>
        <v>0</v>
      </c>
      <c r="I490" s="6">
        <f>_xlfn.XLOOKUP(Tableau2[[#This Row],[CODE]],[1]ART!A:A,[1]ART!C:C)</f>
        <v>25</v>
      </c>
      <c r="J490" s="6">
        <f>SUM(Tableau2[[#This Row],[TOTAL]]*Tableau2[[#This Row],[POIDS]])</f>
        <v>0</v>
      </c>
    </row>
    <row r="491" spans="1:10" x14ac:dyDescent="0.25">
      <c r="A491" s="5">
        <v>45253</v>
      </c>
      <c r="B491" t="s">
        <v>24</v>
      </c>
      <c r="C491" t="str">
        <f>IFERROR(_xlfn.XLOOKUP(Tableau2[[#This Row],[CODE]],[1]!Tableau1[CODE],[1]!Tableau1[DESIGNATION]),"")</f>
        <v>SACHET BAGUETTE FOURNEE</v>
      </c>
      <c r="E491" s="6">
        <v>1</v>
      </c>
      <c r="H491" s="6">
        <f>SUM(Tableau2[[#This Row],[SORTIE]:[DETRUIT]])</f>
        <v>1</v>
      </c>
      <c r="I491" s="6">
        <f>_xlfn.XLOOKUP(Tableau2[[#This Row],[CODE]],[1]ART!A:A,[1]ART!C:C)</f>
        <v>0</v>
      </c>
      <c r="J491" s="6">
        <f>SUM(Tableau2[[#This Row],[TOTAL]]*Tableau2[[#This Row],[POIDS]])</f>
        <v>0</v>
      </c>
    </row>
    <row r="492" spans="1:10" x14ac:dyDescent="0.25">
      <c r="A492" s="5">
        <v>45253</v>
      </c>
      <c r="B492" t="s">
        <v>16</v>
      </c>
      <c r="C492" t="str">
        <f>IFERROR(_xlfn.XLOOKUP(Tableau2[[#This Row],[CODE]],[1]!Tableau1[CODE],[1]!Tableau1[DESIGNATION]),"")</f>
        <v>SACHET BAGUETTE NEUTRE ARTISANAL ART1</v>
      </c>
      <c r="E492" s="6">
        <v>13</v>
      </c>
      <c r="H492" s="6">
        <f>SUM(Tableau2[[#This Row],[SORTIE]:[DETRUIT]])</f>
        <v>13</v>
      </c>
      <c r="I492" s="6">
        <f>_xlfn.XLOOKUP(Tableau2[[#This Row],[CODE]],[1]ART!A:A,[1]ART!C:C)</f>
        <v>0</v>
      </c>
      <c r="J492" s="6">
        <f>SUM(Tableau2[[#This Row],[TOTAL]]*Tableau2[[#This Row],[POIDS]])</f>
        <v>0</v>
      </c>
    </row>
    <row r="493" spans="1:10" x14ac:dyDescent="0.25">
      <c r="A493" s="5">
        <v>45253</v>
      </c>
      <c r="B493" t="s">
        <v>17</v>
      </c>
      <c r="C493" t="str">
        <f>IFERROR(_xlfn.XLOOKUP(Tableau2[[#This Row],[CODE]],[1]!Tableau1[CODE],[1]!Tableau1[DESIGNATION]),"")</f>
        <v>SACHET FLUTE NEUTRE ARTISANAL ART2</v>
      </c>
      <c r="E493" s="6">
        <v>12</v>
      </c>
      <c r="H493" s="6">
        <f>SUM(Tableau2[[#This Row],[SORTIE]:[DETRUIT]])</f>
        <v>12</v>
      </c>
      <c r="I493" s="6">
        <f>_xlfn.XLOOKUP(Tableau2[[#This Row],[CODE]],[1]ART!A:A,[1]ART!C:C)</f>
        <v>0</v>
      </c>
      <c r="J493" s="6">
        <f>SUM(Tableau2[[#This Row],[TOTAL]]*Tableau2[[#This Row],[POIDS]])</f>
        <v>0</v>
      </c>
    </row>
    <row r="494" spans="1:10" x14ac:dyDescent="0.25">
      <c r="A494" s="5">
        <v>45253</v>
      </c>
      <c r="B494" t="s">
        <v>26</v>
      </c>
      <c r="C494" t="str">
        <f>IFERROR(_xlfn.XLOOKUP(Tableau2[[#This Row],[CODE]],[1]!Tableau1[CODE],[1]!Tableau1[DESIGNATION]),"")</f>
        <v>SACHET VIENNOISERIE NEUTRE MOYEN FORMAT N4N</v>
      </c>
      <c r="E494" s="6">
        <v>6</v>
      </c>
      <c r="H494" s="6">
        <f>SUM(Tableau2[[#This Row],[SORTIE]:[DETRUIT]])</f>
        <v>6</v>
      </c>
      <c r="I494" s="6">
        <f>_xlfn.XLOOKUP(Tableau2[[#This Row],[CODE]],[1]ART!A:A,[1]ART!C:C)</f>
        <v>0</v>
      </c>
      <c r="J494" s="6">
        <f>SUM(Tableau2[[#This Row],[TOTAL]]*Tableau2[[#This Row],[POIDS]])</f>
        <v>0</v>
      </c>
    </row>
    <row r="495" spans="1:10" x14ac:dyDescent="0.25">
      <c r="A495" s="5">
        <v>45253</v>
      </c>
      <c r="B495" t="s">
        <v>27</v>
      </c>
      <c r="C495" t="str">
        <f>IFERROR(_xlfn.XLOOKUP(Tableau2[[#This Row],[CODE]],[1]!Tableau1[CODE],[1]!Tableau1[DESIGNATION]),"")</f>
        <v>SACHET VIENNOISERIE NEUTRE PETIT FORMAT N3N</v>
      </c>
      <c r="E495" s="6">
        <v>6</v>
      </c>
      <c r="H495" s="6">
        <f>SUM(Tableau2[[#This Row],[SORTIE]:[DETRUIT]])</f>
        <v>6</v>
      </c>
      <c r="I495" s="6">
        <f>_xlfn.XLOOKUP(Tableau2[[#This Row],[CODE]],[1]ART!A:A,[1]ART!C:C)</f>
        <v>0</v>
      </c>
      <c r="J495" s="6">
        <f>SUM(Tableau2[[#This Row],[TOTAL]]*Tableau2[[#This Row],[POIDS]])</f>
        <v>0</v>
      </c>
    </row>
    <row r="496" spans="1:10" x14ac:dyDescent="0.25">
      <c r="A496" s="5">
        <v>45253</v>
      </c>
      <c r="B496" t="s">
        <v>19</v>
      </c>
      <c r="C496" t="str">
        <f>IFERROR(_xlfn.XLOOKUP(Tableau2[[#This Row],[CODE]],[1]!Tableau1[CODE],[1]!Tableau1[DESIGNATION]),"")</f>
        <v>SACHET 2 BAGUETTE  FESTIVAL  E22N</v>
      </c>
      <c r="E496" s="6">
        <v>1</v>
      </c>
      <c r="H496" s="6">
        <f>SUM(Tableau2[[#This Row],[SORTIE]:[DETRUIT]])</f>
        <v>1</v>
      </c>
      <c r="I496" s="6">
        <f>_xlfn.XLOOKUP(Tableau2[[#This Row],[CODE]],[1]ART!A:A,[1]ART!C:C)</f>
        <v>0</v>
      </c>
      <c r="J496" s="6">
        <f>SUM(Tableau2[[#This Row],[TOTAL]]*Tableau2[[#This Row],[POIDS]])</f>
        <v>0</v>
      </c>
    </row>
    <row r="497" spans="1:10" x14ac:dyDescent="0.25">
      <c r="A497" s="5">
        <v>45253</v>
      </c>
      <c r="B497" t="s">
        <v>38</v>
      </c>
      <c r="C497" t="str">
        <f>IFERROR(_xlfn.XLOOKUP(Tableau2[[#This Row],[CODE]],[1]!Tableau1[CODE],[1]!Tableau1[DESIGNATION]),"")</f>
        <v>MOUSSELINE "LE PAIN" 33X40</v>
      </c>
      <c r="E497" s="6">
        <v>3</v>
      </c>
      <c r="H497" s="6">
        <f>SUM(Tableau2[[#This Row],[SORTIE]:[DETRUIT]])</f>
        <v>3</v>
      </c>
      <c r="I497" s="6">
        <f>_xlfn.XLOOKUP(Tableau2[[#This Row],[CODE]],[1]ART!A:A,[1]ART!C:C)</f>
        <v>0</v>
      </c>
      <c r="J497" s="6">
        <f>SUM(Tableau2[[#This Row],[TOTAL]]*Tableau2[[#This Row],[POIDS]])</f>
        <v>0</v>
      </c>
    </row>
    <row r="498" spans="1:10" x14ac:dyDescent="0.25">
      <c r="A498" s="5">
        <v>45253</v>
      </c>
      <c r="B498" t="s">
        <v>15</v>
      </c>
      <c r="C498" t="str">
        <f>IFERROR(_xlfn.XLOOKUP(Tableau2[[#This Row],[CODE]],[1]!Tableau1[CODE],[1]!Tableau1[DESIGNATION]),"")</f>
        <v>FESTI COMPLET*</v>
      </c>
      <c r="E498" s="6">
        <v>5</v>
      </c>
      <c r="H498" s="6">
        <f>SUM(Tableau2[[#This Row],[SORTIE]:[DETRUIT]])</f>
        <v>5</v>
      </c>
      <c r="I498" s="6">
        <f>_xlfn.XLOOKUP(Tableau2[[#This Row],[CODE]],[1]ART!A:A,[1]ART!C:C)</f>
        <v>0</v>
      </c>
      <c r="J498" s="6">
        <f>SUM(Tableau2[[#This Row],[TOTAL]]*Tableau2[[#This Row],[POIDS]])</f>
        <v>0</v>
      </c>
    </row>
    <row r="499" spans="1:10" x14ac:dyDescent="0.25">
      <c r="A499" s="5">
        <v>45253</v>
      </c>
      <c r="B499" t="s">
        <v>48</v>
      </c>
      <c r="C499" t="str">
        <f>IFERROR(_xlfn.XLOOKUP(Tableau2[[#This Row],[CODE]],[1]!Tableau1[CODE],[1]!Tableau1[DESIGNATION]),"")</f>
        <v>DRACKAR 50%*</v>
      </c>
      <c r="D499" s="6">
        <v>4</v>
      </c>
      <c r="H499" s="6">
        <f>SUM(Tableau2[[#This Row],[SORTIE]:[DETRUIT]])</f>
        <v>0</v>
      </c>
      <c r="I499" s="6">
        <f>_xlfn.XLOOKUP(Tableau2[[#This Row],[CODE]],[1]ART!A:A,[1]ART!C:C)</f>
        <v>25</v>
      </c>
      <c r="J499" s="6">
        <f>SUM(Tableau2[[#This Row],[TOTAL]]*Tableau2[[#This Row],[POIDS]])</f>
        <v>0</v>
      </c>
    </row>
    <row r="500" spans="1:10" x14ac:dyDescent="0.25">
      <c r="A500" s="5">
        <v>45253</v>
      </c>
      <c r="B500" t="s">
        <v>41</v>
      </c>
      <c r="C500" t="str">
        <f>IFERROR(_xlfn.XLOOKUP(Tableau2[[#This Row],[CODE]],[1]!Tableau1[CODE],[1]!Tableau1[DESIGNATION]),"")</f>
        <v>FESTI MAIS*</v>
      </c>
      <c r="D500" s="6">
        <v>4</v>
      </c>
      <c r="H500" s="6">
        <f>SUM(Tableau2[[#This Row],[SORTIE]:[DETRUIT]])</f>
        <v>0</v>
      </c>
      <c r="I500" s="6">
        <f>_xlfn.XLOOKUP(Tableau2[[#This Row],[CODE]],[1]ART!A:A,[1]ART!C:C)</f>
        <v>25</v>
      </c>
      <c r="J500" s="6">
        <f>SUM(Tableau2[[#This Row],[TOTAL]]*Tableau2[[#This Row],[POIDS]])</f>
        <v>0</v>
      </c>
    </row>
    <row r="501" spans="1:10" x14ac:dyDescent="0.25">
      <c r="A501" s="5">
        <v>45253</v>
      </c>
      <c r="B501" t="s">
        <v>14</v>
      </c>
      <c r="C501" t="str">
        <f>IFERROR(_xlfn.XLOOKUP(Tableau2[[#This Row],[CODE]],[1]!Tableau1[CODE],[1]!Tableau1[DESIGNATION]),"")</f>
        <v>FESTI CEREALES*</v>
      </c>
      <c r="E501" s="6">
        <v>1</v>
      </c>
      <c r="H501" s="6">
        <f>SUM(Tableau2[[#This Row],[SORTIE]:[DETRUIT]])</f>
        <v>1</v>
      </c>
      <c r="I501" s="6">
        <f>_xlfn.XLOOKUP(Tableau2[[#This Row],[CODE]],[1]ART!A:A,[1]ART!C:C)</f>
        <v>25</v>
      </c>
      <c r="J501" s="6">
        <f>SUM(Tableau2[[#This Row],[TOTAL]]*Tableau2[[#This Row],[POIDS]])</f>
        <v>25</v>
      </c>
    </row>
    <row r="502" spans="1:10" x14ac:dyDescent="0.25">
      <c r="A502" s="5">
        <v>45253</v>
      </c>
      <c r="B502" t="s">
        <v>65</v>
      </c>
      <c r="C502" t="str">
        <f>IFERROR(_xlfn.XLOOKUP(Tableau2[[#This Row],[CODE]],[1]!Tableau1[CODE],[1]!Tableau1[DESIGNATION]),"")</f>
        <v>FARINE GRAND EPEAUTRE BISE BIO</v>
      </c>
      <c r="E502" s="6">
        <v>1</v>
      </c>
      <c r="H502" s="6">
        <f>SUM(Tableau2[[#This Row],[SORTIE]:[DETRUIT]])</f>
        <v>1</v>
      </c>
      <c r="I502" s="6">
        <f>_xlfn.XLOOKUP(Tableau2[[#This Row],[CODE]],[1]ART!A:A,[1]ART!C:C)</f>
        <v>25</v>
      </c>
      <c r="J502" s="6">
        <f>SUM(Tableau2[[#This Row],[TOTAL]]*Tableau2[[#This Row],[POIDS]])</f>
        <v>25</v>
      </c>
    </row>
    <row r="503" spans="1:10" x14ac:dyDescent="0.25">
      <c r="A503" s="5">
        <v>45253</v>
      </c>
      <c r="B503" t="s">
        <v>56</v>
      </c>
      <c r="C503" t="str">
        <f>IFERROR(_xlfn.XLOOKUP(Tableau2[[#This Row],[CODE]],[1]!Tableau1[CODE],[1]!Tableau1[DESIGNATION]),"")</f>
        <v>MOUSSELINE FESTIVAL GRANDES FEUILLES E403</v>
      </c>
      <c r="E503" s="6">
        <v>2</v>
      </c>
      <c r="H503" s="6">
        <f>SUM(Tableau2[[#This Row],[SORTIE]:[DETRUIT]])</f>
        <v>2</v>
      </c>
      <c r="I503" s="6">
        <f>_xlfn.XLOOKUP(Tableau2[[#This Row],[CODE]],[1]ART!A:A,[1]ART!C:C)</f>
        <v>0</v>
      </c>
      <c r="J503" s="6">
        <f>SUM(Tableau2[[#This Row],[TOTAL]]*Tableau2[[#This Row],[POIDS]])</f>
        <v>0</v>
      </c>
    </row>
    <row r="504" spans="1:10" x14ac:dyDescent="0.25">
      <c r="A504" s="5">
        <v>45253</v>
      </c>
      <c r="B504" t="s">
        <v>66</v>
      </c>
      <c r="C504" t="str">
        <f>IFERROR(_xlfn.XLOOKUP(Tableau2[[#This Row],[CODE]],[1]!Tableau1[CODE],[1]!Tableau1[DESIGNATION]),"")</f>
        <v>MOUSSELINE FESTIVAL PETITES FEUILLES E373</v>
      </c>
      <c r="E504" s="6">
        <v>2</v>
      </c>
      <c r="H504" s="6">
        <f>SUM(Tableau2[[#This Row],[SORTIE]:[DETRUIT]])</f>
        <v>2</v>
      </c>
      <c r="I504" s="6">
        <f>_xlfn.XLOOKUP(Tableau2[[#This Row],[CODE]],[1]ART!A:A,[1]ART!C:C)</f>
        <v>0</v>
      </c>
      <c r="J504" s="6">
        <f>SUM(Tableau2[[#This Row],[TOTAL]]*Tableau2[[#This Row],[POIDS]])</f>
        <v>0</v>
      </c>
    </row>
    <row r="505" spans="1:10" x14ac:dyDescent="0.25">
      <c r="A505" s="5">
        <v>45253</v>
      </c>
      <c r="B505" t="s">
        <v>68</v>
      </c>
      <c r="C505" t="str">
        <f>IFERROR(_xlfn.XLOOKUP(Tableau2[[#This Row],[CODE]],[1]!Tableau1[CODE],[1]!Tableau1[DESIGNATION]),"")</f>
        <v>BRIOCHE EXTRA *</v>
      </c>
      <c r="D505" s="6">
        <v>2</v>
      </c>
      <c r="H505" s="6">
        <f>SUM(Tableau2[[#This Row],[SORTIE]:[DETRUIT]])</f>
        <v>0</v>
      </c>
      <c r="I505" s="6">
        <f>_xlfn.XLOOKUP(Tableau2[[#This Row],[CODE]],[1]ART!A:A,[1]ART!C:C)</f>
        <v>25</v>
      </c>
      <c r="J505" s="6">
        <f>SUM(Tableau2[[#This Row],[TOTAL]]*Tableau2[[#This Row],[POIDS]])</f>
        <v>0</v>
      </c>
    </row>
    <row r="506" spans="1:10" x14ac:dyDescent="0.25">
      <c r="A506" s="5">
        <v>45253</v>
      </c>
      <c r="B506" t="s">
        <v>44</v>
      </c>
      <c r="C506" t="str">
        <f>IFERROR(_xlfn.XLOOKUP(Tableau2[[#This Row],[CODE]],[1]!Tableau1[CODE],[1]!Tableau1[DESIGNATION]),"")</f>
        <v>FARINE BIO T65</v>
      </c>
      <c r="D506" s="6">
        <v>2</v>
      </c>
      <c r="H506" s="6">
        <f>SUM(Tableau2[[#This Row],[SORTIE]:[DETRUIT]])</f>
        <v>0</v>
      </c>
      <c r="I506" s="6">
        <f>_xlfn.XLOOKUP(Tableau2[[#This Row],[CODE]],[1]ART!A:A,[1]ART!C:C)</f>
        <v>25</v>
      </c>
      <c r="J506" s="6">
        <f>SUM(Tableau2[[#This Row],[TOTAL]]*Tableau2[[#This Row],[POIDS]])</f>
        <v>0</v>
      </c>
    </row>
    <row r="507" spans="1:10" x14ac:dyDescent="0.25">
      <c r="A507" s="5">
        <v>45253</v>
      </c>
      <c r="B507" t="s">
        <v>65</v>
      </c>
      <c r="C507" t="str">
        <f>IFERROR(_xlfn.XLOOKUP(Tableau2[[#This Row],[CODE]],[1]!Tableau1[CODE],[1]!Tableau1[DESIGNATION]),"")</f>
        <v>FARINE GRAND EPEAUTRE BISE BIO</v>
      </c>
      <c r="D507" s="6">
        <v>1</v>
      </c>
      <c r="H507" s="6">
        <f>SUM(Tableau2[[#This Row],[SORTIE]:[DETRUIT]])</f>
        <v>0</v>
      </c>
      <c r="I507" s="6">
        <f>_xlfn.XLOOKUP(Tableau2[[#This Row],[CODE]],[1]ART!A:A,[1]ART!C:C)</f>
        <v>25</v>
      </c>
      <c r="J507" s="6">
        <f>SUM(Tableau2[[#This Row],[TOTAL]]*Tableau2[[#This Row],[POIDS]])</f>
        <v>0</v>
      </c>
    </row>
    <row r="508" spans="1:10" x14ac:dyDescent="0.25">
      <c r="A508" s="5">
        <v>45253</v>
      </c>
      <c r="B508" t="s">
        <v>46</v>
      </c>
      <c r="C508" t="str">
        <f>IFERROR(_xlfn.XLOOKUP(Tableau2[[#This Row],[CODE]],[1]!Tableau1[CODE],[1]!Tableau1[DESIGNATION]),"")</f>
        <v>GRAINES DE SESAME 5 KG</v>
      </c>
      <c r="D508" s="6">
        <v>4</v>
      </c>
      <c r="H508" s="6">
        <f>SUM(Tableau2[[#This Row],[SORTIE]:[DETRUIT]])</f>
        <v>0</v>
      </c>
      <c r="I508" s="6">
        <f>_xlfn.XLOOKUP(Tableau2[[#This Row],[CODE]],[1]ART!A:A,[1]ART!C:C)</f>
        <v>25</v>
      </c>
      <c r="J508" s="6">
        <f>SUM(Tableau2[[#This Row],[TOTAL]]*Tableau2[[#This Row],[POIDS]])</f>
        <v>0</v>
      </c>
    </row>
    <row r="509" spans="1:10" x14ac:dyDescent="0.25">
      <c r="A509" s="5">
        <v>45253</v>
      </c>
      <c r="B509" t="s">
        <v>31</v>
      </c>
      <c r="C509" t="str">
        <f>IFERROR(_xlfn.XLOOKUP(Tableau2[[#This Row],[CODE]],[1]!Tableau1[CODE],[1]!Tableau1[DESIGNATION]),"")</f>
        <v>BARQUETTES BOIS E29</v>
      </c>
      <c r="D509" s="6">
        <v>10</v>
      </c>
      <c r="H509" s="6">
        <f>SUM(Tableau2[[#This Row],[SORTIE]:[DETRUIT]])</f>
        <v>0</v>
      </c>
      <c r="I509" s="6">
        <f>_xlfn.XLOOKUP(Tableau2[[#This Row],[CODE]],[1]ART!A:A,[1]ART!C:C)</f>
        <v>0</v>
      </c>
      <c r="J509" s="6">
        <f>SUM(Tableau2[[#This Row],[TOTAL]]*Tableau2[[#This Row],[POIDS]])</f>
        <v>0</v>
      </c>
    </row>
    <row r="510" spans="1:10" x14ac:dyDescent="0.25">
      <c r="A510" s="5">
        <v>45253</v>
      </c>
      <c r="B510" t="s">
        <v>37</v>
      </c>
      <c r="C510" t="str">
        <f>IFERROR(_xlfn.XLOOKUP(Tableau2[[#This Row],[CODE]],[1]!Tableau1[CODE],[1]!Tableau1[DESIGNATION]),"")</f>
        <v>SACHET VIENNOISERIE FESTIVAL GRAND FORMAT E25N</v>
      </c>
      <c r="D510" s="6">
        <v>5</v>
      </c>
      <c r="H510" s="6">
        <f>SUM(Tableau2[[#This Row],[SORTIE]:[DETRUIT]])</f>
        <v>0</v>
      </c>
      <c r="I510" s="6">
        <f>_xlfn.XLOOKUP(Tableau2[[#This Row],[CODE]],[1]ART!A:A,[1]ART!C:C)</f>
        <v>0</v>
      </c>
      <c r="J510" s="6">
        <f>SUM(Tableau2[[#This Row],[TOTAL]]*Tableau2[[#This Row],[POIDS]])</f>
        <v>0</v>
      </c>
    </row>
    <row r="511" spans="1:10" x14ac:dyDescent="0.25">
      <c r="A511" s="5">
        <v>45254</v>
      </c>
      <c r="B511" t="s">
        <v>11</v>
      </c>
      <c r="C511" t="str">
        <f>IFERROR(_xlfn.XLOOKUP(Tableau2[[#This Row],[CODE]],[1]!Tableau1[CODE],[1]!Tableau1[DESIGNATION]),"")</f>
        <v>FARINE PUR FROMENT ROUGE</v>
      </c>
      <c r="E511" s="6">
        <v>388</v>
      </c>
      <c r="H511" s="6">
        <f>SUM(Tableau2[[#This Row],[SORTIE]:[DETRUIT]])</f>
        <v>388</v>
      </c>
      <c r="I511" s="6">
        <f>_xlfn.XLOOKUP(Tableau2[[#This Row],[CODE]],[1]ART!A:A,[1]ART!C:C)</f>
        <v>25</v>
      </c>
      <c r="J511" s="6">
        <f>SUM(Tableau2[[#This Row],[TOTAL]]*Tableau2[[#This Row],[POIDS]])</f>
        <v>9700</v>
      </c>
    </row>
    <row r="512" spans="1:10" x14ac:dyDescent="0.25">
      <c r="A512" s="5">
        <v>45254</v>
      </c>
      <c r="B512" t="s">
        <v>20</v>
      </c>
      <c r="C512" t="str">
        <f>IFERROR(_xlfn.XLOOKUP(Tableau2[[#This Row],[CODE]],[1]!Tableau1[CODE],[1]!Tableau1[DESIGNATION]),"")</f>
        <v>FARINE SUPERIEURE T55</v>
      </c>
      <c r="E512" s="6">
        <v>136</v>
      </c>
      <c r="H512" s="6">
        <f>SUM(Tableau2[[#This Row],[SORTIE]:[DETRUIT]])</f>
        <v>136</v>
      </c>
      <c r="I512" s="6">
        <f>_xlfn.XLOOKUP(Tableau2[[#This Row],[CODE]],[1]ART!A:A,[1]ART!C:C)</f>
        <v>25</v>
      </c>
      <c r="J512" s="6">
        <f>SUM(Tableau2[[#This Row],[TOTAL]]*Tableau2[[#This Row],[POIDS]])</f>
        <v>3400</v>
      </c>
    </row>
    <row r="513" spans="1:10" x14ac:dyDescent="0.25">
      <c r="A513" s="5">
        <v>45254</v>
      </c>
      <c r="B513" t="s">
        <v>28</v>
      </c>
      <c r="C513" t="str">
        <f>IFERROR(_xlfn.XLOOKUP(Tableau2[[#This Row],[CODE]],[1]!Tableau1[CODE],[1]!Tableau1[DESIGNATION]),"")</f>
        <v>SEL FIN DE MER</v>
      </c>
      <c r="E513" s="6">
        <v>9</v>
      </c>
      <c r="H513" s="6">
        <f>SUM(Tableau2[[#This Row],[SORTIE]:[DETRUIT]])</f>
        <v>9</v>
      </c>
      <c r="I513" s="6">
        <f>_xlfn.XLOOKUP(Tableau2[[#This Row],[CODE]],[1]ART!A:A,[1]ART!C:C)</f>
        <v>25</v>
      </c>
      <c r="J513" s="6">
        <f>SUM(Tableau2[[#This Row],[TOTAL]]*Tableau2[[#This Row],[POIDS]])</f>
        <v>225</v>
      </c>
    </row>
    <row r="514" spans="1:10" x14ac:dyDescent="0.25">
      <c r="A514" s="5">
        <v>45254</v>
      </c>
      <c r="B514" t="s">
        <v>21</v>
      </c>
      <c r="C514" t="str">
        <f>IFERROR(_xlfn.XLOOKUP(Tableau2[[#This Row],[CODE]],[1]!Tableau1[CODE],[1]!Tableau1[DESIGNATION]),"")</f>
        <v>SOLUTION FROID CRMF</v>
      </c>
      <c r="E514" s="6">
        <v>5</v>
      </c>
      <c r="H514" s="6">
        <f>SUM(Tableau2[[#This Row],[SORTIE]:[DETRUIT]])</f>
        <v>5</v>
      </c>
      <c r="I514" s="6">
        <f>_xlfn.XLOOKUP(Tableau2[[#This Row],[CODE]],[1]ART!A:A,[1]ART!C:C)</f>
        <v>20</v>
      </c>
      <c r="J514" s="6">
        <f>SUM(Tableau2[[#This Row],[TOTAL]]*Tableau2[[#This Row],[POIDS]])</f>
        <v>100</v>
      </c>
    </row>
    <row r="515" spans="1:10" x14ac:dyDescent="0.25">
      <c r="A515" s="5">
        <v>45254</v>
      </c>
      <c r="B515" t="s">
        <v>18</v>
      </c>
      <c r="C515" t="str">
        <f>IFERROR(_xlfn.XLOOKUP(Tableau2[[#This Row],[CODE]],[1]!Tableau1[CODE],[1]!Tableau1[DESIGNATION]),"")</f>
        <v>SACS VIDES REGROUPEMENT</v>
      </c>
      <c r="E515" s="6">
        <v>1550</v>
      </c>
      <c r="H515" s="6">
        <f>SUM(Tableau2[[#This Row],[SORTIE]:[DETRUIT]])</f>
        <v>1550</v>
      </c>
      <c r="I515" s="6">
        <f>_xlfn.XLOOKUP(Tableau2[[#This Row],[CODE]],[1]ART!A:A,[1]ART!C:C)</f>
        <v>0</v>
      </c>
      <c r="J515" s="6">
        <f>SUM(Tableau2[[#This Row],[TOTAL]]*Tableau2[[#This Row],[POIDS]])</f>
        <v>0</v>
      </c>
    </row>
    <row r="516" spans="1:10" x14ac:dyDescent="0.25">
      <c r="A516" s="5">
        <v>45254</v>
      </c>
      <c r="B516" t="s">
        <v>22</v>
      </c>
      <c r="C516" t="str">
        <f>IFERROR(_xlfn.XLOOKUP(Tableau2[[#This Row],[CODE]],[1]!Tableau1[CODE],[1]!Tableau1[DESIGNATION]),"")</f>
        <v>FARINE FOURNEE D'ANTAN</v>
      </c>
      <c r="E516" s="6">
        <v>13</v>
      </c>
      <c r="H516" s="6">
        <f>SUM(Tableau2[[#This Row],[SORTIE]:[DETRUIT]])</f>
        <v>13</v>
      </c>
      <c r="I516" s="6">
        <f>_xlfn.XLOOKUP(Tableau2[[#This Row],[CODE]],[1]ART!A:A,[1]ART!C:C)</f>
        <v>25</v>
      </c>
      <c r="J516" s="6">
        <f>SUM(Tableau2[[#This Row],[TOTAL]]*Tableau2[[#This Row],[POIDS]])</f>
        <v>325</v>
      </c>
    </row>
    <row r="517" spans="1:10" x14ac:dyDescent="0.25">
      <c r="A517" s="5">
        <v>45254</v>
      </c>
      <c r="B517" t="s">
        <v>23</v>
      </c>
      <c r="C517" t="str">
        <f>IFERROR(_xlfn.XLOOKUP(Tableau2[[#This Row],[CODE]],[1]!Tableau1[CODE],[1]!Tableau1[DESIGNATION]),"")</f>
        <v>FARINE IMPERIALE</v>
      </c>
      <c r="E517" s="6">
        <v>32</v>
      </c>
      <c r="H517" s="6">
        <f>SUM(Tableau2[[#This Row],[SORTIE]:[DETRUIT]])</f>
        <v>32</v>
      </c>
      <c r="I517" s="6">
        <f>_xlfn.XLOOKUP(Tableau2[[#This Row],[CODE]],[1]ART!A:A,[1]ART!C:C)</f>
        <v>25</v>
      </c>
      <c r="J517" s="6">
        <f>SUM(Tableau2[[#This Row],[TOTAL]]*Tableau2[[#This Row],[POIDS]])</f>
        <v>800</v>
      </c>
    </row>
    <row r="518" spans="1:10" x14ac:dyDescent="0.25">
      <c r="A518" s="5">
        <v>45254</v>
      </c>
      <c r="B518" t="s">
        <v>24</v>
      </c>
      <c r="C518" t="str">
        <f>IFERROR(_xlfn.XLOOKUP(Tableau2[[#This Row],[CODE]],[1]!Tableau1[CODE],[1]!Tableau1[DESIGNATION]),"")</f>
        <v>SACHET BAGUETTE FOURNEE</v>
      </c>
      <c r="E518" s="6">
        <v>1</v>
      </c>
      <c r="H518" s="6">
        <f>SUM(Tableau2[[#This Row],[SORTIE]:[DETRUIT]])</f>
        <v>1</v>
      </c>
      <c r="I518" s="6">
        <f>_xlfn.XLOOKUP(Tableau2[[#This Row],[CODE]],[1]ART!A:A,[1]ART!C:C)</f>
        <v>0</v>
      </c>
      <c r="J518" s="6">
        <f>SUM(Tableau2[[#This Row],[TOTAL]]*Tableau2[[#This Row],[POIDS]])</f>
        <v>0</v>
      </c>
    </row>
    <row r="519" spans="1:10" x14ac:dyDescent="0.25">
      <c r="A519" s="5">
        <v>45254</v>
      </c>
      <c r="B519" t="s">
        <v>16</v>
      </c>
      <c r="C519" t="str">
        <f>IFERROR(_xlfn.XLOOKUP(Tableau2[[#This Row],[CODE]],[1]!Tableau1[CODE],[1]!Tableau1[DESIGNATION]),"")</f>
        <v>SACHET BAGUETTE NEUTRE ARTISANAL ART1</v>
      </c>
      <c r="E519" s="6">
        <v>8</v>
      </c>
      <c r="H519" s="6">
        <f>SUM(Tableau2[[#This Row],[SORTIE]:[DETRUIT]])</f>
        <v>8</v>
      </c>
      <c r="I519" s="6">
        <f>_xlfn.XLOOKUP(Tableau2[[#This Row],[CODE]],[1]ART!A:A,[1]ART!C:C)</f>
        <v>0</v>
      </c>
      <c r="J519" s="6">
        <f>SUM(Tableau2[[#This Row],[TOTAL]]*Tableau2[[#This Row],[POIDS]])</f>
        <v>0</v>
      </c>
    </row>
    <row r="520" spans="1:10" x14ac:dyDescent="0.25">
      <c r="A520" s="5">
        <v>45254</v>
      </c>
      <c r="B520" t="s">
        <v>17</v>
      </c>
      <c r="C520" t="str">
        <f>IFERROR(_xlfn.XLOOKUP(Tableau2[[#This Row],[CODE]],[1]!Tableau1[CODE],[1]!Tableau1[DESIGNATION]),"")</f>
        <v>SACHET FLUTE NEUTRE ARTISANAL ART2</v>
      </c>
      <c r="E520" s="6">
        <v>12</v>
      </c>
      <c r="H520" s="6">
        <f>SUM(Tableau2[[#This Row],[SORTIE]:[DETRUIT]])</f>
        <v>12</v>
      </c>
      <c r="I520" s="6">
        <f>_xlfn.XLOOKUP(Tableau2[[#This Row],[CODE]],[1]ART!A:A,[1]ART!C:C)</f>
        <v>0</v>
      </c>
      <c r="J520" s="6">
        <f>SUM(Tableau2[[#This Row],[TOTAL]]*Tableau2[[#This Row],[POIDS]])</f>
        <v>0</v>
      </c>
    </row>
    <row r="521" spans="1:10" x14ac:dyDescent="0.25">
      <c r="A521" s="5">
        <v>45254</v>
      </c>
      <c r="B521" t="s">
        <v>19</v>
      </c>
      <c r="C521" t="str">
        <f>IFERROR(_xlfn.XLOOKUP(Tableau2[[#This Row],[CODE]],[1]!Tableau1[CODE],[1]!Tableau1[DESIGNATION]),"")</f>
        <v>SACHET 2 BAGUETTE  FESTIVAL  E22N</v>
      </c>
      <c r="E521" s="6">
        <v>3</v>
      </c>
      <c r="H521" s="6">
        <f>SUM(Tableau2[[#This Row],[SORTIE]:[DETRUIT]])</f>
        <v>3</v>
      </c>
      <c r="I521" s="6">
        <f>_xlfn.XLOOKUP(Tableau2[[#This Row],[CODE]],[1]ART!A:A,[1]ART!C:C)</f>
        <v>0</v>
      </c>
      <c r="J521" s="6">
        <f>SUM(Tableau2[[#This Row],[TOTAL]]*Tableau2[[#This Row],[POIDS]])</f>
        <v>0</v>
      </c>
    </row>
    <row r="522" spans="1:10" x14ac:dyDescent="0.25">
      <c r="A522" s="5">
        <v>45254</v>
      </c>
      <c r="B522" t="s">
        <v>38</v>
      </c>
      <c r="C522" t="str">
        <f>IFERROR(_xlfn.XLOOKUP(Tableau2[[#This Row],[CODE]],[1]!Tableau1[CODE],[1]!Tableau1[DESIGNATION]),"")</f>
        <v>MOUSSELINE "LE PAIN" 33X40</v>
      </c>
      <c r="E522" s="6">
        <v>5</v>
      </c>
      <c r="H522" s="6">
        <f>SUM(Tableau2[[#This Row],[SORTIE]:[DETRUIT]])</f>
        <v>5</v>
      </c>
      <c r="I522" s="6">
        <f>_xlfn.XLOOKUP(Tableau2[[#This Row],[CODE]],[1]ART!A:A,[1]ART!C:C)</f>
        <v>0</v>
      </c>
      <c r="J522" s="6">
        <f>SUM(Tableau2[[#This Row],[TOTAL]]*Tableau2[[#This Row],[POIDS]])</f>
        <v>0</v>
      </c>
    </row>
    <row r="523" spans="1:10" x14ac:dyDescent="0.25">
      <c r="A523" s="5">
        <v>45254</v>
      </c>
      <c r="B523" t="s">
        <v>15</v>
      </c>
      <c r="C523" t="str">
        <f>IFERROR(_xlfn.XLOOKUP(Tableau2[[#This Row],[CODE]],[1]!Tableau1[CODE],[1]!Tableau1[DESIGNATION]),"")</f>
        <v>FESTI COMPLET*</v>
      </c>
      <c r="E523" s="6">
        <v>1</v>
      </c>
      <c r="H523" s="6">
        <f>SUM(Tableau2[[#This Row],[SORTIE]:[DETRUIT]])</f>
        <v>1</v>
      </c>
      <c r="I523" s="6">
        <f>_xlfn.XLOOKUP(Tableau2[[#This Row],[CODE]],[1]ART!A:A,[1]ART!C:C)</f>
        <v>0</v>
      </c>
      <c r="J523" s="6">
        <f>SUM(Tableau2[[#This Row],[TOTAL]]*Tableau2[[#This Row],[POIDS]])</f>
        <v>0</v>
      </c>
    </row>
    <row r="524" spans="1:10" x14ac:dyDescent="0.25">
      <c r="A524" s="5">
        <v>45254</v>
      </c>
      <c r="B524" t="s">
        <v>35</v>
      </c>
      <c r="C524" t="str">
        <f>IFERROR(_xlfn.XLOOKUP(Tableau2[[#This Row],[CODE]],[1]!Tableau1[CODE],[1]!Tableau1[DESIGNATION]),"")</f>
        <v>SACHET VIENNOISERIE FESTIVAL PETIT FORMAT E23N</v>
      </c>
      <c r="E524" s="6">
        <v>1</v>
      </c>
      <c r="H524" s="6">
        <f>SUM(Tableau2[[#This Row],[SORTIE]:[DETRUIT]])</f>
        <v>1</v>
      </c>
      <c r="I524" s="6">
        <f>_xlfn.XLOOKUP(Tableau2[[#This Row],[CODE]],[1]ART!A:A,[1]ART!C:C)</f>
        <v>0</v>
      </c>
      <c r="J524" s="6">
        <f>SUM(Tableau2[[#This Row],[TOTAL]]*Tableau2[[#This Row],[POIDS]])</f>
        <v>0</v>
      </c>
    </row>
    <row r="525" spans="1:10" x14ac:dyDescent="0.25">
      <c r="A525" s="5">
        <v>45254</v>
      </c>
      <c r="B525" t="s">
        <v>34</v>
      </c>
      <c r="C525" t="str">
        <f>IFERROR(_xlfn.XLOOKUP(Tableau2[[#This Row],[CODE]],[1]!Tableau1[CODE],[1]!Tableau1[DESIGNATION]),"")</f>
        <v>SACHET VIENNOISERIE FESTIVAL MOYEN FORMAT E24N</v>
      </c>
      <c r="E525" s="6">
        <v>2</v>
      </c>
      <c r="H525" s="6">
        <f>SUM(Tableau2[[#This Row],[SORTIE]:[DETRUIT]])</f>
        <v>2</v>
      </c>
      <c r="I525" s="6">
        <f>_xlfn.XLOOKUP(Tableau2[[#This Row],[CODE]],[1]ART!A:A,[1]ART!C:C)</f>
        <v>0</v>
      </c>
      <c r="J525" s="6">
        <f>SUM(Tableau2[[#This Row],[TOTAL]]*Tableau2[[#This Row],[POIDS]])</f>
        <v>0</v>
      </c>
    </row>
    <row r="526" spans="1:10" x14ac:dyDescent="0.25">
      <c r="A526" s="5">
        <v>45254</v>
      </c>
      <c r="B526" t="s">
        <v>48</v>
      </c>
      <c r="C526" t="str">
        <f>IFERROR(_xlfn.XLOOKUP(Tableau2[[#This Row],[CODE]],[1]!Tableau1[CODE],[1]!Tableau1[DESIGNATION]),"")</f>
        <v>DRACKAR 50%*</v>
      </c>
      <c r="E526" s="6">
        <v>1</v>
      </c>
      <c r="H526" s="6">
        <f>SUM(Tableau2[[#This Row],[SORTIE]:[DETRUIT]])</f>
        <v>1</v>
      </c>
      <c r="I526" s="6">
        <f>_xlfn.XLOOKUP(Tableau2[[#This Row],[CODE]],[1]ART!A:A,[1]ART!C:C)</f>
        <v>25</v>
      </c>
      <c r="J526" s="6">
        <f>SUM(Tableau2[[#This Row],[TOTAL]]*Tableau2[[#This Row],[POIDS]])</f>
        <v>25</v>
      </c>
    </row>
    <row r="527" spans="1:10" x14ac:dyDescent="0.25">
      <c r="A527" s="5">
        <v>45254</v>
      </c>
      <c r="B527" t="s">
        <v>65</v>
      </c>
      <c r="C527" t="str">
        <f>IFERROR(_xlfn.XLOOKUP(Tableau2[[#This Row],[CODE]],[1]!Tableau1[CODE],[1]!Tableau1[DESIGNATION]),"")</f>
        <v>FARINE GRAND EPEAUTRE BISE BIO</v>
      </c>
      <c r="E527" s="6">
        <v>1</v>
      </c>
      <c r="H527" s="6">
        <f>SUM(Tableau2[[#This Row],[SORTIE]:[DETRUIT]])</f>
        <v>1</v>
      </c>
      <c r="I527" s="6">
        <f>_xlfn.XLOOKUP(Tableau2[[#This Row],[CODE]],[1]ART!A:A,[1]ART!C:C)</f>
        <v>25</v>
      </c>
      <c r="J527" s="6">
        <f>SUM(Tableau2[[#This Row],[TOTAL]]*Tableau2[[#This Row],[POIDS]])</f>
        <v>25</v>
      </c>
    </row>
    <row r="528" spans="1:10" x14ac:dyDescent="0.25">
      <c r="A528" s="5">
        <v>45254</v>
      </c>
      <c r="B528" t="s">
        <v>68</v>
      </c>
      <c r="C528" t="str">
        <f>IFERROR(_xlfn.XLOOKUP(Tableau2[[#This Row],[CODE]],[1]!Tableau1[CODE],[1]!Tableau1[DESIGNATION]),"")</f>
        <v>BRIOCHE EXTRA *</v>
      </c>
      <c r="E528" s="6">
        <v>2</v>
      </c>
      <c r="H528" s="6">
        <f>SUM(Tableau2[[#This Row],[SORTIE]:[DETRUIT]])</f>
        <v>2</v>
      </c>
      <c r="I528" s="6">
        <f>_xlfn.XLOOKUP(Tableau2[[#This Row],[CODE]],[1]ART!A:A,[1]ART!C:C)</f>
        <v>25</v>
      </c>
      <c r="J528" s="6">
        <f>SUM(Tableau2[[#This Row],[TOTAL]]*Tableau2[[#This Row],[POIDS]])</f>
        <v>50</v>
      </c>
    </row>
    <row r="529" spans="1:10" x14ac:dyDescent="0.25">
      <c r="A529" s="5">
        <v>45254</v>
      </c>
      <c r="B529" t="s">
        <v>44</v>
      </c>
      <c r="C529" t="str">
        <f>IFERROR(_xlfn.XLOOKUP(Tableau2[[#This Row],[CODE]],[1]!Tableau1[CODE],[1]!Tableau1[DESIGNATION]),"")</f>
        <v>FARINE BIO T65</v>
      </c>
      <c r="E529" s="6">
        <v>2</v>
      </c>
      <c r="H529" s="6">
        <f>SUM(Tableau2[[#This Row],[SORTIE]:[DETRUIT]])</f>
        <v>2</v>
      </c>
      <c r="I529" s="6">
        <f>_xlfn.XLOOKUP(Tableau2[[#This Row],[CODE]],[1]ART!A:A,[1]ART!C:C)</f>
        <v>25</v>
      </c>
      <c r="J529" s="6">
        <f>SUM(Tableau2[[#This Row],[TOTAL]]*Tableau2[[#This Row],[POIDS]])</f>
        <v>50</v>
      </c>
    </row>
    <row r="530" spans="1:10" x14ac:dyDescent="0.25">
      <c r="A530" s="5">
        <v>45254</v>
      </c>
      <c r="B530" t="s">
        <v>46</v>
      </c>
      <c r="C530" t="str">
        <f>IFERROR(_xlfn.XLOOKUP(Tableau2[[#This Row],[CODE]],[1]!Tableau1[CODE],[1]!Tableau1[DESIGNATION]),"")</f>
        <v>GRAINES DE SESAME 5 KG</v>
      </c>
      <c r="E530" s="6">
        <v>1</v>
      </c>
      <c r="H530" s="6">
        <f>SUM(Tableau2[[#This Row],[SORTIE]:[DETRUIT]])</f>
        <v>1</v>
      </c>
      <c r="I530" s="6">
        <f>_xlfn.XLOOKUP(Tableau2[[#This Row],[CODE]],[1]ART!A:A,[1]ART!C:C)</f>
        <v>25</v>
      </c>
      <c r="J530" s="6">
        <f>SUM(Tableau2[[#This Row],[TOTAL]]*Tableau2[[#This Row],[POIDS]])</f>
        <v>25</v>
      </c>
    </row>
    <row r="531" spans="1:10" x14ac:dyDescent="0.25">
      <c r="A531" s="5">
        <v>45254</v>
      </c>
      <c r="B531" t="s">
        <v>40</v>
      </c>
      <c r="C531" t="str">
        <f>IFERROR(_xlfn.XLOOKUP(Tableau2[[#This Row],[CODE]],[1]!Tableau1[CODE],[1]!Tableau1[DESIGNATION]),"")</f>
        <v>FARINE GRUAU</v>
      </c>
      <c r="E531" s="6">
        <v>4</v>
      </c>
      <c r="H531" s="6">
        <f>SUM(Tableau2[[#This Row],[SORTIE]:[DETRUIT]])</f>
        <v>4</v>
      </c>
      <c r="I531" s="6">
        <f>_xlfn.XLOOKUP(Tableau2[[#This Row],[CODE]],[1]ART!A:A,[1]ART!C:C)</f>
        <v>25</v>
      </c>
      <c r="J531" s="6">
        <f>SUM(Tableau2[[#This Row],[TOTAL]]*Tableau2[[#This Row],[POIDS]])</f>
        <v>100</v>
      </c>
    </row>
    <row r="532" spans="1:10" x14ac:dyDescent="0.25">
      <c r="A532" s="5">
        <v>45254</v>
      </c>
      <c r="B532" t="s">
        <v>74</v>
      </c>
      <c r="C532" t="str">
        <f>IFERROR(_xlfn.XLOOKUP(Tableau2[[#This Row],[CODE]],[1]!Tableau1[CODE],[1]!Tableau1[DESIGNATION]),"")</f>
        <v>PREPA POUR PAVE ARTHUR BIO</v>
      </c>
      <c r="E532" s="6">
        <v>2</v>
      </c>
      <c r="H532" s="6">
        <f>SUM(Tableau2[[#This Row],[SORTIE]:[DETRUIT]])</f>
        <v>2</v>
      </c>
      <c r="I532" s="6">
        <f>_xlfn.XLOOKUP(Tableau2[[#This Row],[CODE]],[1]ART!A:A,[1]ART!C:C)</f>
        <v>25</v>
      </c>
      <c r="J532" s="6">
        <f>SUM(Tableau2[[#This Row],[TOTAL]]*Tableau2[[#This Row],[POIDS]])</f>
        <v>50</v>
      </c>
    </row>
    <row r="533" spans="1:10" x14ac:dyDescent="0.25">
      <c r="A533" s="5">
        <v>45254</v>
      </c>
      <c r="B533" t="s">
        <v>42</v>
      </c>
      <c r="C533" t="str">
        <f>IFERROR(_xlfn.XLOOKUP(Tableau2[[#This Row],[CODE]],[1]!Tableau1[CODE],[1]!Tableau1[DESIGNATION]),"")</f>
        <v>FESTI SEIGLE 25 KG*</v>
      </c>
      <c r="E533" s="6">
        <v>2</v>
      </c>
      <c r="H533" s="6">
        <f>SUM(Tableau2[[#This Row],[SORTIE]:[DETRUIT]])</f>
        <v>2</v>
      </c>
      <c r="I533" s="6">
        <f>_xlfn.XLOOKUP(Tableau2[[#This Row],[CODE]],[1]ART!A:A,[1]ART!C:C)</f>
        <v>25</v>
      </c>
      <c r="J533" s="6">
        <f>SUM(Tableau2[[#This Row],[TOTAL]]*Tableau2[[#This Row],[POIDS]])</f>
        <v>50</v>
      </c>
    </row>
    <row r="534" spans="1:10" x14ac:dyDescent="0.25">
      <c r="A534" s="5">
        <v>45254</v>
      </c>
      <c r="B534" t="s">
        <v>47</v>
      </c>
      <c r="C534" t="str">
        <f>IFERROR(_xlfn.XLOOKUP(Tableau2[[#This Row],[CODE]],[1]!Tableau1[CODE],[1]!Tableau1[DESIGNATION]),"")</f>
        <v>FESTI CHATAIGNE*</v>
      </c>
      <c r="E534" s="6">
        <v>1</v>
      </c>
      <c r="H534" s="6">
        <f>SUM(Tableau2[[#This Row],[SORTIE]:[DETRUIT]])</f>
        <v>1</v>
      </c>
      <c r="I534" s="6">
        <f>_xlfn.XLOOKUP(Tableau2[[#This Row],[CODE]],[1]ART!A:A,[1]ART!C:C)</f>
        <v>25</v>
      </c>
      <c r="J534" s="6">
        <f>SUM(Tableau2[[#This Row],[TOTAL]]*Tableau2[[#This Row],[POIDS]])</f>
        <v>25</v>
      </c>
    </row>
    <row r="535" spans="1:10" x14ac:dyDescent="0.25">
      <c r="A535" s="5">
        <v>45254</v>
      </c>
      <c r="B535" t="s">
        <v>12</v>
      </c>
      <c r="C535" t="str">
        <f>IFERROR(_xlfn.XLOOKUP(Tableau2[[#This Row],[CODE]],[1]!Tableau1[CODE],[1]!Tableau1[DESIGNATION]),"")</f>
        <v>FARINE FESTIVAL TYPE 65</v>
      </c>
      <c r="E535" s="6">
        <v>2</v>
      </c>
      <c r="H535" s="6">
        <f>SUM(Tableau2[[#This Row],[SORTIE]:[DETRUIT]])</f>
        <v>2</v>
      </c>
      <c r="I535" s="6">
        <f>_xlfn.XLOOKUP(Tableau2[[#This Row],[CODE]],[1]ART!A:A,[1]ART!C:C)</f>
        <v>25</v>
      </c>
      <c r="J535" s="6">
        <f>SUM(Tableau2[[#This Row],[TOTAL]]*Tableau2[[#This Row],[POIDS]])</f>
        <v>50</v>
      </c>
    </row>
    <row r="536" spans="1:10" x14ac:dyDescent="0.25">
      <c r="A536" s="5">
        <v>45254</v>
      </c>
      <c r="B536" t="s">
        <v>43</v>
      </c>
      <c r="C536" t="str">
        <f>IFERROR(_xlfn.XLOOKUP(Tableau2[[#This Row],[CODE]],[1]!Tableau1[CODE],[1]!Tableau1[DESIGNATION]),"")</f>
        <v>FARINE GRUAU FINE T45 CRC</v>
      </c>
      <c r="E536" s="6">
        <v>3</v>
      </c>
      <c r="H536" s="6">
        <f>SUM(Tableau2[[#This Row],[SORTIE]:[DETRUIT]])</f>
        <v>3</v>
      </c>
      <c r="I536" s="6">
        <f>_xlfn.XLOOKUP(Tableau2[[#This Row],[CODE]],[1]ART!A:A,[1]ART!C:C)</f>
        <v>25</v>
      </c>
      <c r="J536" s="6">
        <f>SUM(Tableau2[[#This Row],[TOTAL]]*Tableau2[[#This Row],[POIDS]])</f>
        <v>75</v>
      </c>
    </row>
    <row r="537" spans="1:10" x14ac:dyDescent="0.25">
      <c r="A537" s="5">
        <v>45254</v>
      </c>
      <c r="B537" t="s">
        <v>73</v>
      </c>
      <c r="C537" t="str">
        <f>IFERROR(_xlfn.XLOOKUP(Tableau2[[#This Row],[CODE]],[1]!Tableau1[CODE],[1]!Tableau1[DESIGNATION]),"")</f>
        <v>FARINE PETIT EPEAUTRE DORE BIO</v>
      </c>
      <c r="E537" s="6">
        <v>1</v>
      </c>
      <c r="H537" s="6">
        <f>SUM(Tableau2[[#This Row],[SORTIE]:[DETRUIT]])</f>
        <v>1</v>
      </c>
      <c r="I537" s="6">
        <f>_xlfn.XLOOKUP(Tableau2[[#This Row],[CODE]],[1]ART!A:A,[1]ART!C:C)</f>
        <v>25</v>
      </c>
      <c r="J537" s="6">
        <f>SUM(Tableau2[[#This Row],[TOTAL]]*Tableau2[[#This Row],[POIDS]])</f>
        <v>25</v>
      </c>
    </row>
    <row r="538" spans="1:10" x14ac:dyDescent="0.25">
      <c r="A538" s="5">
        <v>45254</v>
      </c>
      <c r="B538" t="s">
        <v>36</v>
      </c>
      <c r="C538" t="str">
        <f>IFERROR(_xlfn.XLOOKUP(Tableau2[[#This Row],[CODE]],[1]!Tableau1[CODE],[1]!Tableau1[DESIGNATION]),"")</f>
        <v>FESTILLOU*</v>
      </c>
      <c r="E538" s="6">
        <v>1</v>
      </c>
      <c r="H538" s="6">
        <f>SUM(Tableau2[[#This Row],[SORTIE]:[DETRUIT]])</f>
        <v>1</v>
      </c>
      <c r="I538" s="6">
        <f>_xlfn.XLOOKUP(Tableau2[[#This Row],[CODE]],[1]ART!A:A,[1]ART!C:C)</f>
        <v>25</v>
      </c>
      <c r="J538" s="6">
        <f>SUM(Tableau2[[#This Row],[TOTAL]]*Tableau2[[#This Row],[POIDS]])</f>
        <v>25</v>
      </c>
    </row>
    <row r="539" spans="1:10" x14ac:dyDescent="0.25">
      <c r="A539" s="5">
        <v>45254</v>
      </c>
      <c r="B539" t="s">
        <v>33</v>
      </c>
      <c r="C539" t="str">
        <f>IFERROR(_xlfn.XLOOKUP(Tableau2[[#This Row],[CODE]],[1]!Tableau1[CODE],[1]!Tableau1[DESIGNATION]),"")</f>
        <v>SACHET BAGUETTE  LA FESTIVAL E385</v>
      </c>
      <c r="E539" s="6">
        <v>2</v>
      </c>
      <c r="H539" s="6">
        <f>SUM(Tableau2[[#This Row],[SORTIE]:[DETRUIT]])</f>
        <v>2</v>
      </c>
      <c r="I539" s="6">
        <f>_xlfn.XLOOKUP(Tableau2[[#This Row],[CODE]],[1]ART!A:A,[1]ART!C:C)</f>
        <v>0</v>
      </c>
      <c r="J539" s="6">
        <f>SUM(Tableau2[[#This Row],[TOTAL]]*Tableau2[[#This Row],[POIDS]])</f>
        <v>0</v>
      </c>
    </row>
    <row r="540" spans="1:10" x14ac:dyDescent="0.25">
      <c r="A540" s="5">
        <v>45254</v>
      </c>
      <c r="B540" t="s">
        <v>25</v>
      </c>
      <c r="C540" t="str">
        <f>IFERROR(_xlfn.XLOOKUP(Tableau2[[#This Row],[CODE]],[1]!Tableau1[CODE],[1]!Tableau1[DESIGNATION]),"")</f>
        <v>SACHET VIENNOISERIE NEUTRE GRAND FORMAT N5N</v>
      </c>
      <c r="E540" s="6">
        <v>2</v>
      </c>
      <c r="H540" s="6">
        <f>SUM(Tableau2[[#This Row],[SORTIE]:[DETRUIT]])</f>
        <v>2</v>
      </c>
      <c r="I540" s="6">
        <f>_xlfn.XLOOKUP(Tableau2[[#This Row],[CODE]],[1]ART!A:A,[1]ART!C:C)</f>
        <v>0</v>
      </c>
      <c r="J540" s="6">
        <f>SUM(Tableau2[[#This Row],[TOTAL]]*Tableau2[[#This Row],[POIDS]])</f>
        <v>0</v>
      </c>
    </row>
    <row r="541" spans="1:10" x14ac:dyDescent="0.25">
      <c r="A541" s="5">
        <v>45254</v>
      </c>
      <c r="B541" t="s">
        <v>30</v>
      </c>
      <c r="C541" t="str">
        <f>IFERROR(_xlfn.XLOOKUP(Tableau2[[#This Row],[CODE]],[1]!Tableau1[CODE],[1]!Tableau1[DESIGNATION]),"")</f>
        <v>REPASSE DE BLE</v>
      </c>
      <c r="E541" s="6">
        <v>1</v>
      </c>
      <c r="H541" s="6">
        <f>SUM(Tableau2[[#This Row],[SORTIE]:[DETRUIT]])</f>
        <v>1</v>
      </c>
      <c r="I541" s="6">
        <f>_xlfn.XLOOKUP(Tableau2[[#This Row],[CODE]],[1]ART!A:A,[1]ART!C:C)</f>
        <v>25</v>
      </c>
      <c r="J541" s="6">
        <f>SUM(Tableau2[[#This Row],[TOTAL]]*Tableau2[[#This Row],[POIDS]])</f>
        <v>25</v>
      </c>
    </row>
    <row r="542" spans="1:10" x14ac:dyDescent="0.25">
      <c r="A542" s="5">
        <v>45254</v>
      </c>
      <c r="B542" t="s">
        <v>29</v>
      </c>
      <c r="C542" t="str">
        <f>IFERROR(_xlfn.XLOOKUP(Tableau2[[#This Row],[CODE]],[1]!Tableau1[CODE],[1]!Tableau1[DESIGNATION]),"")</f>
        <v>SON DE BLE</v>
      </c>
      <c r="E542" s="6">
        <v>3</v>
      </c>
      <c r="H542" s="6">
        <f>SUM(Tableau2[[#This Row],[SORTIE]:[DETRUIT]])</f>
        <v>3</v>
      </c>
      <c r="I542" s="6">
        <f>_xlfn.XLOOKUP(Tableau2[[#This Row],[CODE]],[1]ART!A:A,[1]ART!C:C)</f>
        <v>25</v>
      </c>
      <c r="J542" s="6">
        <f>SUM(Tableau2[[#This Row],[TOTAL]]*Tableau2[[#This Row],[POIDS]])</f>
        <v>75</v>
      </c>
    </row>
    <row r="543" spans="1:10" x14ac:dyDescent="0.25">
      <c r="C543" t="str">
        <f>IFERROR(_xlfn.XLOOKUP(Tableau2[[#This Row],[CODE]],[1]!Tableau1[CODE],[1]!Tableau1[DESIGNATION]),"")</f>
        <v/>
      </c>
      <c r="H543" s="6">
        <f>SUM(Tableau2[[#This Row],[SORTIE]:[DETRUIT]])</f>
        <v>0</v>
      </c>
      <c r="I543" s="6">
        <f>_xlfn.XLOOKUP(Tableau2[[#This Row],[CODE]],[1]ART!A:A,[1]ART!C:C)</f>
        <v>0</v>
      </c>
      <c r="J543" s="6">
        <f>SUM(Tableau2[[#This Row],[TOTAL]]*Tableau2[[#This Row],[POIDS]])</f>
        <v>0</v>
      </c>
    </row>
    <row r="544" spans="1:10" x14ac:dyDescent="0.25">
      <c r="C544" t="str">
        <f>IFERROR(_xlfn.XLOOKUP(Tableau2[[#This Row],[CODE]],[1]!Tableau1[CODE],[1]!Tableau1[DESIGNATION]),"")</f>
        <v/>
      </c>
      <c r="H544" s="6">
        <f>SUM(Tableau2[[#This Row],[SORTIE]:[DETRUIT]])</f>
        <v>0</v>
      </c>
      <c r="I544" s="6">
        <f>_xlfn.XLOOKUP(Tableau2[[#This Row],[CODE]],[1]ART!A:A,[1]ART!C:C)</f>
        <v>0</v>
      </c>
      <c r="J544" s="6">
        <f>SUM(Tableau2[[#This Row],[TOTAL]]*Tableau2[[#This Row],[POIDS]])</f>
        <v>0</v>
      </c>
    </row>
    <row r="545" spans="3:10" x14ac:dyDescent="0.25">
      <c r="H545" s="6">
        <f>SUM(Tableau2[[#This Row],[SORTIE]:[DETRUIT]])</f>
        <v>0</v>
      </c>
      <c r="I545" s="6">
        <f>_xlfn.XLOOKUP(Tableau2[[#This Row],[CODE]],[1]ART!A:A,[1]ART!C:C)</f>
        <v>0</v>
      </c>
      <c r="J545" s="6">
        <f>SUM(Tableau2[[#This Row],[TOTAL]]*Tableau2[[#This Row],[POIDS]])</f>
        <v>0</v>
      </c>
    </row>
    <row r="546" spans="3:10" x14ac:dyDescent="0.25">
      <c r="H546" s="6">
        <f>SUM(Tableau2[[#This Row],[SORTIE]:[DETRUIT]])</f>
        <v>0</v>
      </c>
      <c r="I546" s="6">
        <f>_xlfn.XLOOKUP(Tableau2[[#This Row],[CODE]],[1]ART!A:A,[1]ART!C:C)</f>
        <v>0</v>
      </c>
      <c r="J546" s="6">
        <f>SUM(Tableau2[[#This Row],[TOTAL]]*Tableau2[[#This Row],[POIDS]])</f>
        <v>0</v>
      </c>
    </row>
    <row r="547" spans="3:10" x14ac:dyDescent="0.25">
      <c r="H547" s="6">
        <f>SUM(Tableau2[[#This Row],[SORTIE]:[DETRUIT]])</f>
        <v>0</v>
      </c>
      <c r="I547" s="6">
        <f>_xlfn.XLOOKUP(Tableau2[[#This Row],[CODE]],[1]ART!A:A,[1]ART!C:C)</f>
        <v>0</v>
      </c>
      <c r="J547" s="6">
        <f>SUM(Tableau2[[#This Row],[TOTAL]]*Tableau2[[#This Row],[POIDS]])</f>
        <v>0</v>
      </c>
    </row>
    <row r="548" spans="3:10" x14ac:dyDescent="0.25">
      <c r="H548" s="6">
        <f>SUM(Tableau2[[#This Row],[SORTIE]:[DETRUIT]])</f>
        <v>0</v>
      </c>
      <c r="I548" s="6">
        <f>_xlfn.XLOOKUP(Tableau2[[#This Row],[CODE]],[1]ART!A:A,[1]ART!C:C)</f>
        <v>0</v>
      </c>
      <c r="J548" s="6">
        <f>SUM(Tableau2[[#This Row],[TOTAL]]*Tableau2[[#This Row],[POIDS]])</f>
        <v>0</v>
      </c>
    </row>
    <row r="549" spans="3:10" x14ac:dyDescent="0.25">
      <c r="H549" s="6">
        <f>SUM(Tableau2[[#This Row],[SORTIE]:[DETRUIT]])</f>
        <v>0</v>
      </c>
      <c r="I549" s="6">
        <f>_xlfn.XLOOKUP(Tableau2[[#This Row],[CODE]],[1]ART!A:A,[1]ART!C:C)</f>
        <v>0</v>
      </c>
      <c r="J549" s="6">
        <f>SUM(Tableau2[[#This Row],[TOTAL]]*Tableau2[[#This Row],[POIDS]])</f>
        <v>0</v>
      </c>
    </row>
    <row r="550" spans="3:10" x14ac:dyDescent="0.25">
      <c r="C550" t="str">
        <f>IFERROR(_xlfn.XLOOKUP(Tableau2[[#This Row],[CODE]],[1]!Tableau1[CODE],[1]!Tableau1[DESIGNATION]),"")</f>
        <v/>
      </c>
      <c r="H550" s="6">
        <f>SUM(Tableau2[[#This Row],[SORTIE]:[DETRUIT]])</f>
        <v>0</v>
      </c>
      <c r="I550" s="6">
        <f>_xlfn.XLOOKUP(Tableau2[[#This Row],[CODE]],[1]ART!A:A,[1]ART!C:C)</f>
        <v>0</v>
      </c>
      <c r="J550" s="6">
        <f>SUM(Tableau2[[#This Row],[TOTAL]]*Tableau2[[#This Row],[POIDS]])</f>
        <v>0</v>
      </c>
    </row>
    <row r="551" spans="3:10" x14ac:dyDescent="0.25">
      <c r="C551" t="str">
        <f>IFERROR(_xlfn.XLOOKUP(Tableau2[[#This Row],[CODE]],[1]!Tableau1[CODE],[1]!Tableau1[DESIGNATION]),"")</f>
        <v/>
      </c>
      <c r="H551" s="6">
        <f>SUM(Tableau2[[#This Row],[SORTIE]:[DETRUIT]])</f>
        <v>0</v>
      </c>
      <c r="I551" s="6">
        <f>_xlfn.XLOOKUP(Tableau2[[#This Row],[CODE]],[1]ART!A:A,[1]ART!C:C)</f>
        <v>0</v>
      </c>
      <c r="J551" s="6">
        <f>SUM(Tableau2[[#This Row],[TOTAL]]*Tableau2[[#This Row],[POIDS]])</f>
        <v>0</v>
      </c>
    </row>
    <row r="552" spans="3:10" x14ac:dyDescent="0.25">
      <c r="C552" t="str">
        <f>IFERROR(_xlfn.XLOOKUP(Tableau2[[#This Row],[CODE]],[1]!Tableau1[CODE],[1]!Tableau1[DESIGNATION]),"")</f>
        <v/>
      </c>
      <c r="H552" s="6">
        <f>SUM(Tableau2[[#This Row],[SORTIE]:[DETRUIT]])</f>
        <v>0</v>
      </c>
      <c r="I552" s="6">
        <f>_xlfn.XLOOKUP(Tableau2[[#This Row],[CODE]],[1]ART!A:A,[1]ART!C:C)</f>
        <v>0</v>
      </c>
      <c r="J552" s="6">
        <f>SUM(Tableau2[[#This Row],[TOTAL]]*Tableau2[[#This Row],[POIDS]])</f>
        <v>0</v>
      </c>
    </row>
    <row r="553" spans="3:10" x14ac:dyDescent="0.25">
      <c r="C553" t="str">
        <f>IFERROR(_xlfn.XLOOKUP(Tableau2[[#This Row],[CODE]],[1]!Tableau1[CODE],[1]!Tableau1[DESIGNATION]),"")</f>
        <v/>
      </c>
      <c r="H553" s="6">
        <f>SUM(Tableau2[[#This Row],[SORTIE]:[DETRUIT]])</f>
        <v>0</v>
      </c>
      <c r="I553" s="6">
        <f>_xlfn.XLOOKUP(Tableau2[[#This Row],[CODE]],[1]ART!A:A,[1]ART!C:C)</f>
        <v>0</v>
      </c>
      <c r="J553" s="6">
        <f>SUM(Tableau2[[#This Row],[TOTAL]]*Tableau2[[#This Row],[POIDS]])</f>
        <v>0</v>
      </c>
    </row>
    <row r="554" spans="3:10" x14ac:dyDescent="0.25">
      <c r="C554" t="str">
        <f>IFERROR(_xlfn.XLOOKUP(Tableau2[[#This Row],[CODE]],[1]!Tableau1[CODE],[1]!Tableau1[DESIGNATION]),"")</f>
        <v/>
      </c>
      <c r="H554" s="6">
        <f>SUM(Tableau2[[#This Row],[SORTIE]:[DETRUIT]])</f>
        <v>0</v>
      </c>
      <c r="I554" s="6">
        <f>_xlfn.XLOOKUP(Tableau2[[#This Row],[CODE]],[1]ART!A:A,[1]ART!C:C)</f>
        <v>0</v>
      </c>
      <c r="J554" s="6">
        <f>SUM(Tableau2[[#This Row],[TOTAL]]*Tableau2[[#This Row],[POIDS]])</f>
        <v>0</v>
      </c>
    </row>
    <row r="555" spans="3:10" x14ac:dyDescent="0.25">
      <c r="C555" t="str">
        <f>IFERROR(_xlfn.XLOOKUP(Tableau2[[#This Row],[CODE]],[1]!Tableau1[CODE],[1]!Tableau1[DESIGNATION]),"")</f>
        <v/>
      </c>
      <c r="H555" s="6">
        <f>SUM(Tableau2[[#This Row],[SORTIE]:[DETRUIT]])</f>
        <v>0</v>
      </c>
      <c r="I555" s="6">
        <f>_xlfn.XLOOKUP(Tableau2[[#This Row],[CODE]],[1]ART!A:A,[1]ART!C:C)</f>
        <v>0</v>
      </c>
      <c r="J555" s="6">
        <f>SUM(Tableau2[[#This Row],[TOTAL]]*Tableau2[[#This Row],[POIDS]])</f>
        <v>0</v>
      </c>
    </row>
    <row r="556" spans="3:10" x14ac:dyDescent="0.25">
      <c r="C556" t="str">
        <f>IFERROR(_xlfn.XLOOKUP(Tableau2[[#This Row],[CODE]],[1]!Tableau1[CODE],[1]!Tableau1[DESIGNATION]),"")</f>
        <v/>
      </c>
      <c r="H556" s="6">
        <f>SUM(Tableau2[[#This Row],[SORTIE]:[DETRUIT]])</f>
        <v>0</v>
      </c>
      <c r="I556" s="6">
        <f>_xlfn.XLOOKUP(Tableau2[[#This Row],[CODE]],[1]ART!A:A,[1]ART!C:C)</f>
        <v>0</v>
      </c>
      <c r="J556" s="6">
        <f>SUM(Tableau2[[#This Row],[TOTAL]]*Tableau2[[#This Row],[POIDS]])</f>
        <v>0</v>
      </c>
    </row>
    <row r="557" spans="3:10" x14ac:dyDescent="0.25">
      <c r="C557" t="str">
        <f>IFERROR(_xlfn.XLOOKUP(Tableau2[[#This Row],[CODE]],[1]!Tableau1[CODE],[1]!Tableau1[DESIGNATION]),"")</f>
        <v/>
      </c>
      <c r="H557" s="6">
        <f>SUM(Tableau2[[#This Row],[SORTIE]:[DETRUIT]])</f>
        <v>0</v>
      </c>
      <c r="I557" s="6">
        <f>_xlfn.XLOOKUP(Tableau2[[#This Row],[CODE]],[1]ART!A:A,[1]ART!C:C)</f>
        <v>0</v>
      </c>
      <c r="J557" s="6">
        <f>SUM(Tableau2[[#This Row],[TOTAL]]*Tableau2[[#This Row],[POIDS]])</f>
        <v>0</v>
      </c>
    </row>
    <row r="558" spans="3:10" x14ac:dyDescent="0.25">
      <c r="C558" t="str">
        <f>IFERROR(_xlfn.XLOOKUP(Tableau2[[#This Row],[CODE]],[1]!Tableau1[CODE],[1]!Tableau1[DESIGNATION]),"")</f>
        <v/>
      </c>
      <c r="H558" s="6">
        <f>SUM(Tableau2[[#This Row],[SORTIE]:[DETRUIT]])</f>
        <v>0</v>
      </c>
      <c r="I558" s="6">
        <f>_xlfn.XLOOKUP(Tableau2[[#This Row],[CODE]],[1]ART!A:A,[1]ART!C:C)</f>
        <v>0</v>
      </c>
      <c r="J558" s="6">
        <f>SUM(Tableau2[[#This Row],[TOTAL]]*Tableau2[[#This Row],[POIDS]])</f>
        <v>0</v>
      </c>
    </row>
    <row r="559" spans="3:10" x14ac:dyDescent="0.25">
      <c r="C559" t="str">
        <f>IFERROR(_xlfn.XLOOKUP(Tableau2[[#This Row],[CODE]],[1]!Tableau1[CODE],[1]!Tableau1[DESIGNATION]),"")</f>
        <v/>
      </c>
      <c r="H559" s="6">
        <f>SUM(Tableau2[[#This Row],[SORTIE]:[DETRUIT]])</f>
        <v>0</v>
      </c>
      <c r="I559" s="6">
        <f>_xlfn.XLOOKUP(Tableau2[[#This Row],[CODE]],[1]ART!A:A,[1]ART!C:C)</f>
        <v>0</v>
      </c>
      <c r="J559" s="6">
        <f>SUM(Tableau2[[#This Row],[TOTAL]]*Tableau2[[#This Row],[POIDS]])</f>
        <v>0</v>
      </c>
    </row>
    <row r="560" spans="3:10" x14ac:dyDescent="0.25">
      <c r="C560" t="str">
        <f>IFERROR(_xlfn.XLOOKUP(Tableau2[[#This Row],[CODE]],[1]!Tableau1[CODE],[1]!Tableau1[DESIGNATION]),"")</f>
        <v/>
      </c>
      <c r="H560" s="6">
        <f>SUM(Tableau2[[#This Row],[SORTIE]:[DETRUIT]])</f>
        <v>0</v>
      </c>
      <c r="I560" s="6">
        <f>_xlfn.XLOOKUP(Tableau2[[#This Row],[CODE]],[1]ART!A:A,[1]ART!C:C)</f>
        <v>0</v>
      </c>
      <c r="J560" s="6">
        <f>SUM(Tableau2[[#This Row],[TOTAL]]*Tableau2[[#This Row],[POIDS]])</f>
        <v>0</v>
      </c>
    </row>
    <row r="561" spans="2:10" x14ac:dyDescent="0.25">
      <c r="C561" t="str">
        <f>IFERROR(_xlfn.XLOOKUP(Tableau2[[#This Row],[CODE]],[1]!Tableau1[CODE],[1]!Tableau1[DESIGNATION]),"")</f>
        <v/>
      </c>
      <c r="H561" s="6">
        <f>SUM(Tableau2[[#This Row],[SORTIE]:[DETRUIT]])</f>
        <v>0</v>
      </c>
      <c r="I561" s="6">
        <f>_xlfn.XLOOKUP(Tableau2[[#This Row],[CODE]],[1]ART!A:A,[1]ART!C:C)</f>
        <v>0</v>
      </c>
      <c r="J561" s="6">
        <f>SUM(Tableau2[[#This Row],[TOTAL]]*Tableau2[[#This Row],[POIDS]])</f>
        <v>0</v>
      </c>
    </row>
    <row r="562" spans="2:10" x14ac:dyDescent="0.25">
      <c r="C562" t="str">
        <f>IFERROR(_xlfn.XLOOKUP(Tableau2[[#This Row],[CODE]],[1]!Tableau1[CODE],[1]!Tableau1[DESIGNATION]),"")</f>
        <v/>
      </c>
      <c r="H562" s="6">
        <f>SUM(Tableau2[[#This Row],[SORTIE]:[DETRUIT]])</f>
        <v>0</v>
      </c>
      <c r="I562" s="6">
        <f>_xlfn.XLOOKUP(Tableau2[[#This Row],[CODE]],[1]ART!A:A,[1]ART!C:C)</f>
        <v>0</v>
      </c>
      <c r="J562" s="6">
        <f>SUM(Tableau2[[#This Row],[TOTAL]]*Tableau2[[#This Row],[POIDS]])</f>
        <v>0</v>
      </c>
    </row>
    <row r="563" spans="2:10" x14ac:dyDescent="0.25">
      <c r="B563" t="s">
        <v>20</v>
      </c>
      <c r="C563" t="str">
        <f>IFERROR(_xlfn.XLOOKUP(Tableau2[[#This Row],[CODE]],[1]!Tableau1[CODE],[1]!Tableau1[DESIGNATION]),"")</f>
        <v>FARINE SUPERIEURE T55</v>
      </c>
      <c r="H563" s="6">
        <f>SUM(Tableau2[[#This Row],[SORTIE]:[DETRUIT]])</f>
        <v>0</v>
      </c>
      <c r="I563" s="6">
        <f>_xlfn.XLOOKUP(Tableau2[[#This Row],[CODE]],[1]ART!A:A,[1]ART!C:C)</f>
        <v>25</v>
      </c>
      <c r="J563" s="6">
        <f>SUM(Tableau2[[#This Row],[TOTAL]]*Tableau2[[#This Row],[POIDS]])</f>
        <v>0</v>
      </c>
    </row>
    <row r="564" spans="2:10" x14ac:dyDescent="0.25">
      <c r="C564" t="str">
        <f>IFERROR(_xlfn.XLOOKUP(Tableau2[[#This Row],[CODE]],[1]!Tableau1[CODE],[1]!Tableau1[DESIGNATION]),"")</f>
        <v/>
      </c>
      <c r="H564" s="6">
        <f>SUM(Tableau2[[#This Row],[SORTIE]:[DETRUIT]])</f>
        <v>0</v>
      </c>
      <c r="I564" s="6">
        <f>_xlfn.XLOOKUP(Tableau2[[#This Row],[CODE]],[1]ART!A:A,[1]ART!C:C)</f>
        <v>0</v>
      </c>
      <c r="J564" s="6">
        <f>SUM(Tableau2[[#This Row],[TOTAL]]*Tableau2[[#This Row],[POIDS]])</f>
        <v>0</v>
      </c>
    </row>
    <row r="565" spans="2:10" x14ac:dyDescent="0.25">
      <c r="C565" t="str">
        <f>IFERROR(_xlfn.XLOOKUP(Tableau2[[#This Row],[CODE]],[1]!Tableau1[CODE],[1]!Tableau1[DESIGNATION]),"")</f>
        <v/>
      </c>
      <c r="H565" s="6">
        <f>SUM(Tableau2[[#This Row],[SORTIE]:[DETRUIT]])</f>
        <v>0</v>
      </c>
      <c r="I565" s="6">
        <f>_xlfn.XLOOKUP(Tableau2[[#This Row],[CODE]],[1]ART!A:A,[1]ART!C:C)</f>
        <v>0</v>
      </c>
      <c r="J565" s="6">
        <f>SUM(Tableau2[[#This Row],[TOTAL]]*Tableau2[[#This Row],[POIDS]])</f>
        <v>0</v>
      </c>
    </row>
    <row r="566" spans="2:10" x14ac:dyDescent="0.25">
      <c r="C566" t="str">
        <f>IFERROR(_xlfn.XLOOKUP(Tableau2[[#This Row],[CODE]],[1]!Tableau1[CODE],[1]!Tableau1[DESIGNATION]),"")</f>
        <v/>
      </c>
      <c r="H566" s="6">
        <f>SUM(Tableau2[[#This Row],[SORTIE]:[DETRUIT]])</f>
        <v>0</v>
      </c>
      <c r="I566" s="6">
        <f>_xlfn.XLOOKUP(Tableau2[[#This Row],[CODE]],[1]ART!A:A,[1]ART!C:C)</f>
        <v>0</v>
      </c>
      <c r="J566" s="6">
        <f>SUM(Tableau2[[#This Row],[TOTAL]]*Tableau2[[#This Row],[POIDS]])</f>
        <v>0</v>
      </c>
    </row>
    <row r="567" spans="2:10" x14ac:dyDescent="0.25">
      <c r="C567" t="str">
        <f>IFERROR(_xlfn.XLOOKUP(Tableau2[[#This Row],[CODE]],[1]!Tableau1[CODE],[1]!Tableau1[DESIGNATION]),"")</f>
        <v/>
      </c>
      <c r="H567" s="6">
        <f>SUM(Tableau2[[#This Row],[SORTIE]:[DETRUIT]])</f>
        <v>0</v>
      </c>
      <c r="I567" s="6">
        <f>_xlfn.XLOOKUP(Tableau2[[#This Row],[CODE]],[1]ART!A:A,[1]ART!C:C)</f>
        <v>0</v>
      </c>
      <c r="J567" s="6">
        <f>SUM(Tableau2[[#This Row],[TOTAL]]*Tableau2[[#This Row],[POIDS]])</f>
        <v>0</v>
      </c>
    </row>
    <row r="568" spans="2:10" x14ac:dyDescent="0.25">
      <c r="C568" t="str">
        <f>IFERROR(_xlfn.XLOOKUP(Tableau2[[#This Row],[CODE]],[1]!Tableau1[CODE],[1]!Tableau1[DESIGNATION]),"")</f>
        <v/>
      </c>
      <c r="H568" s="6">
        <f>SUM(Tableau2[[#This Row],[SORTIE]:[DETRUIT]])</f>
        <v>0</v>
      </c>
      <c r="I568" s="6">
        <f>_xlfn.XLOOKUP(Tableau2[[#This Row],[CODE]],[1]ART!A:A,[1]ART!C:C)</f>
        <v>0</v>
      </c>
      <c r="J568" s="6">
        <f>SUM(Tableau2[[#This Row],[TOTAL]]*Tableau2[[#This Row],[POIDS]])</f>
        <v>0</v>
      </c>
    </row>
    <row r="569" spans="2:10" x14ac:dyDescent="0.25">
      <c r="C569" t="str">
        <f>IFERROR(_xlfn.XLOOKUP(Tableau2[[#This Row],[CODE]],[1]!Tableau1[CODE],[1]!Tableau1[DESIGNATION]),"")</f>
        <v/>
      </c>
      <c r="H569" s="6">
        <f>SUM(Tableau2[[#This Row],[SORTIE]:[DETRUIT]])</f>
        <v>0</v>
      </c>
      <c r="I569" s="6">
        <f>_xlfn.XLOOKUP(Tableau2[[#This Row],[CODE]],[1]ART!A:A,[1]ART!C:C)</f>
        <v>0</v>
      </c>
      <c r="J569" s="6">
        <f>SUM(Tableau2[[#This Row],[TOTAL]]*Tableau2[[#This Row],[POIDS]])</f>
        <v>0</v>
      </c>
    </row>
    <row r="570" spans="2:10" x14ac:dyDescent="0.25">
      <c r="C570" t="str">
        <f>IFERROR(_xlfn.XLOOKUP(Tableau2[[#This Row],[CODE]],[1]!Tableau1[CODE],[1]!Tableau1[DESIGNATION]),"")</f>
        <v/>
      </c>
      <c r="H570" s="6">
        <f>SUM(Tableau2[[#This Row],[SORTIE]:[DETRUIT]])</f>
        <v>0</v>
      </c>
      <c r="I570" s="6">
        <f>_xlfn.XLOOKUP(Tableau2[[#This Row],[CODE]],[1]ART!A:A,[1]ART!C:C)</f>
        <v>0</v>
      </c>
      <c r="J570" s="6">
        <f>SUM(Tableau2[[#This Row],[TOTAL]]*Tableau2[[#This Row],[POIDS]])</f>
        <v>0</v>
      </c>
    </row>
    <row r="571" spans="2:10" x14ac:dyDescent="0.25">
      <c r="C571" t="str">
        <f>IFERROR(_xlfn.XLOOKUP(Tableau2[[#This Row],[CODE]],[1]!Tableau1[CODE],[1]!Tableau1[DESIGNATION]),"")</f>
        <v/>
      </c>
      <c r="H571" s="6">
        <f>SUM(Tableau2[[#This Row],[SORTIE]:[DETRUIT]])</f>
        <v>0</v>
      </c>
      <c r="I571" s="6">
        <f>_xlfn.XLOOKUP(Tableau2[[#This Row],[CODE]],[1]ART!A:A,[1]ART!C:C)</f>
        <v>0</v>
      </c>
      <c r="J571" s="6">
        <f>SUM(Tableau2[[#This Row],[TOTAL]]*Tableau2[[#This Row],[POIDS]])</f>
        <v>0</v>
      </c>
    </row>
    <row r="572" spans="2:10" x14ac:dyDescent="0.25">
      <c r="C572" t="str">
        <f>IFERROR(_xlfn.XLOOKUP(Tableau2[[#This Row],[CODE]],[1]!Tableau1[CODE],[1]!Tableau1[DESIGNATION]),"")</f>
        <v/>
      </c>
      <c r="H572" s="6">
        <f>SUM(Tableau2[[#This Row],[SORTIE]:[DETRUIT]])</f>
        <v>0</v>
      </c>
      <c r="I572" s="6">
        <f>_xlfn.XLOOKUP(Tableau2[[#This Row],[CODE]],[1]ART!A:A,[1]ART!C:C)</f>
        <v>0</v>
      </c>
      <c r="J572" s="6">
        <f>SUM(Tableau2[[#This Row],[TOTAL]]*Tableau2[[#This Row],[POIDS]])</f>
        <v>0</v>
      </c>
    </row>
    <row r="573" spans="2:10" x14ac:dyDescent="0.25">
      <c r="C573" t="str">
        <f>IFERROR(_xlfn.XLOOKUP(Tableau2[[#This Row],[CODE]],[1]!Tableau1[CODE],[1]!Tableau1[DESIGNATION]),"")</f>
        <v/>
      </c>
      <c r="H573" s="6">
        <f>SUM(Tableau2[[#This Row],[SORTIE]:[DETRUIT]])</f>
        <v>0</v>
      </c>
      <c r="I573" s="6">
        <f>_xlfn.XLOOKUP(Tableau2[[#This Row],[CODE]],[1]ART!A:A,[1]ART!C:C)</f>
        <v>0</v>
      </c>
      <c r="J573" s="6">
        <f>SUM(Tableau2[[#This Row],[TOTAL]]*Tableau2[[#This Row],[POIDS]])</f>
        <v>0</v>
      </c>
    </row>
    <row r="574" spans="2:10" x14ac:dyDescent="0.25">
      <c r="C574" t="str">
        <f>IFERROR(_xlfn.XLOOKUP(Tableau2[[#This Row],[CODE]],[1]!Tableau1[CODE],[1]!Tableau1[DESIGNATION]),"")</f>
        <v/>
      </c>
      <c r="H574" s="6">
        <f>SUM(Tableau2[[#This Row],[SORTIE]:[DETRUIT]])</f>
        <v>0</v>
      </c>
      <c r="I574" s="6">
        <f>_xlfn.XLOOKUP(Tableau2[[#This Row],[CODE]],[1]ART!A:A,[1]ART!C:C)</f>
        <v>0</v>
      </c>
      <c r="J574" s="6">
        <f>SUM(Tableau2[[#This Row],[TOTAL]]*Tableau2[[#This Row],[POIDS]])</f>
        <v>0</v>
      </c>
    </row>
    <row r="575" spans="2:10" x14ac:dyDescent="0.25">
      <c r="C575" t="str">
        <f>IFERROR(_xlfn.XLOOKUP(Tableau2[[#This Row],[CODE]],[1]!Tableau1[CODE],[1]!Tableau1[DESIGNATION]),"")</f>
        <v/>
      </c>
      <c r="H575" s="6">
        <f>SUM(Tableau2[[#This Row],[SORTIE]:[DETRUIT]])</f>
        <v>0</v>
      </c>
      <c r="I575" s="6">
        <f>_xlfn.XLOOKUP(Tableau2[[#This Row],[CODE]],[1]ART!A:A,[1]ART!C:C)</f>
        <v>0</v>
      </c>
      <c r="J575" s="6">
        <f>SUM(Tableau2[[#This Row],[TOTAL]]*Tableau2[[#This Row],[POIDS]])</f>
        <v>0</v>
      </c>
    </row>
    <row r="576" spans="2:10" x14ac:dyDescent="0.25">
      <c r="C576" t="str">
        <f>IFERROR(_xlfn.XLOOKUP(Tableau2[[#This Row],[CODE]],[1]!Tableau1[CODE],[1]!Tableau1[DESIGNATION]),"")</f>
        <v/>
      </c>
      <c r="H576" s="6">
        <f>SUM(Tableau2[[#This Row],[SORTIE]:[DETRUIT]])</f>
        <v>0</v>
      </c>
      <c r="I576" s="6">
        <f>_xlfn.XLOOKUP(Tableau2[[#This Row],[CODE]],[1]ART!A:A,[1]ART!C:C)</f>
        <v>0</v>
      </c>
      <c r="J576" s="6">
        <f>SUM(Tableau2[[#This Row],[TOTAL]]*Tableau2[[#This Row],[POIDS]])</f>
        <v>0</v>
      </c>
    </row>
    <row r="577" spans="3:10" x14ac:dyDescent="0.25">
      <c r="C577" t="str">
        <f>IFERROR(_xlfn.XLOOKUP(Tableau2[[#This Row],[CODE]],[1]!Tableau1[CODE],[1]!Tableau1[DESIGNATION]),"")</f>
        <v/>
      </c>
      <c r="H577" s="6">
        <f>SUM(Tableau2[[#This Row],[SORTIE]:[DETRUIT]])</f>
        <v>0</v>
      </c>
      <c r="I577" s="6">
        <f>_xlfn.XLOOKUP(Tableau2[[#This Row],[CODE]],[1]ART!A:A,[1]ART!C:C)</f>
        <v>0</v>
      </c>
      <c r="J577" s="6">
        <f>SUM(Tableau2[[#This Row],[TOTAL]]*Tableau2[[#This Row],[POIDS]])</f>
        <v>0</v>
      </c>
    </row>
    <row r="578" spans="3:10" x14ac:dyDescent="0.25">
      <c r="C578" t="str">
        <f>IFERROR(_xlfn.XLOOKUP(Tableau2[[#This Row],[CODE]],[1]!Tableau1[CODE],[1]!Tableau1[DESIGNATION]),"")</f>
        <v/>
      </c>
      <c r="H578" s="6">
        <f>SUM(Tableau2[[#This Row],[SORTIE]:[DETRUIT]])</f>
        <v>0</v>
      </c>
      <c r="I578" s="6">
        <f>_xlfn.XLOOKUP(Tableau2[[#This Row],[CODE]],[1]ART!A:A,[1]ART!C:C)</f>
        <v>0</v>
      </c>
      <c r="J578" s="6">
        <f>SUM(Tableau2[[#This Row],[TOTAL]]*Tableau2[[#This Row],[POIDS]])</f>
        <v>0</v>
      </c>
    </row>
    <row r="579" spans="3:10" x14ac:dyDescent="0.25">
      <c r="C579" t="str">
        <f>IFERROR(_xlfn.XLOOKUP(Tableau2[[#This Row],[CODE]],[1]!Tableau1[CODE],[1]!Tableau1[DESIGNATION]),"")</f>
        <v/>
      </c>
      <c r="H579" s="6">
        <f>SUM(Tableau2[[#This Row],[SORTIE]:[DETRUIT]])</f>
        <v>0</v>
      </c>
      <c r="I579" s="6">
        <f>_xlfn.XLOOKUP(Tableau2[[#This Row],[CODE]],[1]ART!A:A,[1]ART!C:C)</f>
        <v>0</v>
      </c>
      <c r="J579" s="6">
        <f>SUM(Tableau2[[#This Row],[TOTAL]]*Tableau2[[#This Row],[POIDS]])</f>
        <v>0</v>
      </c>
    </row>
    <row r="580" spans="3:10" x14ac:dyDescent="0.25">
      <c r="C580" t="str">
        <f>IFERROR(_xlfn.XLOOKUP(Tableau2[[#This Row],[CODE]],[1]!Tableau1[CODE],[1]!Tableau1[DESIGNATION]),"")</f>
        <v/>
      </c>
      <c r="H580" s="6">
        <f>SUM(Tableau2[[#This Row],[SORTIE]:[DETRUIT]])</f>
        <v>0</v>
      </c>
      <c r="I580" s="6">
        <f>_xlfn.XLOOKUP(Tableau2[[#This Row],[CODE]],[1]ART!A:A,[1]ART!C:C)</f>
        <v>0</v>
      </c>
      <c r="J580" s="6">
        <f>SUM(Tableau2[[#This Row],[TOTAL]]*Tableau2[[#This Row],[POIDS]])</f>
        <v>0</v>
      </c>
    </row>
    <row r="581" spans="3:10" x14ac:dyDescent="0.25">
      <c r="C581" t="str">
        <f>IFERROR(_xlfn.XLOOKUP(Tableau2[[#This Row],[CODE]],[1]!Tableau1[CODE],[1]!Tableau1[DESIGNATION]),"")</f>
        <v/>
      </c>
      <c r="H581" s="6">
        <f>SUM(Tableau2[[#This Row],[SORTIE]:[DETRUIT]])</f>
        <v>0</v>
      </c>
      <c r="I581" s="6">
        <f>_xlfn.XLOOKUP(Tableau2[[#This Row],[CODE]],[1]ART!A:A,[1]ART!C:C)</f>
        <v>0</v>
      </c>
      <c r="J581" s="6">
        <f>SUM(Tableau2[[#This Row],[TOTAL]]*Tableau2[[#This Row],[POIDS]])</f>
        <v>0</v>
      </c>
    </row>
    <row r="582" spans="3:10" x14ac:dyDescent="0.25">
      <c r="C582" t="str">
        <f>IFERROR(_xlfn.XLOOKUP(Tableau2[[#This Row],[CODE]],[1]!Tableau1[CODE],[1]!Tableau1[DESIGNATION]),"")</f>
        <v/>
      </c>
      <c r="H582" s="6">
        <f>SUM(Tableau2[[#This Row],[SORTIE]:[DETRUIT]])</f>
        <v>0</v>
      </c>
      <c r="I582" s="6">
        <f>_xlfn.XLOOKUP(Tableau2[[#This Row],[CODE]],[1]ART!A:A,[1]ART!C:C)</f>
        <v>0</v>
      </c>
      <c r="J582" s="6">
        <f>SUM(Tableau2[[#This Row],[TOTAL]]*Tableau2[[#This Row],[POIDS]])</f>
        <v>0</v>
      </c>
    </row>
    <row r="583" spans="3:10" x14ac:dyDescent="0.25">
      <c r="C583" t="str">
        <f>IFERROR(_xlfn.XLOOKUP(Tableau2[[#This Row],[CODE]],[1]!Tableau1[CODE],[1]!Tableau1[DESIGNATION]),"")</f>
        <v/>
      </c>
      <c r="H583" s="6">
        <f>SUM(Tableau2[[#This Row],[SORTIE]:[DETRUIT]])</f>
        <v>0</v>
      </c>
      <c r="I583" s="6">
        <f>_xlfn.XLOOKUP(Tableau2[[#This Row],[CODE]],[1]ART!A:A,[1]ART!C:C)</f>
        <v>0</v>
      </c>
      <c r="J583" s="6">
        <f>SUM(Tableau2[[#This Row],[TOTAL]]*Tableau2[[#This Row],[POIDS]])</f>
        <v>0</v>
      </c>
    </row>
    <row r="584" spans="3:10" x14ac:dyDescent="0.25">
      <c r="C584" t="str">
        <f>IFERROR(_xlfn.XLOOKUP(Tableau2[[#This Row],[CODE]],[1]!Tableau1[CODE],[1]!Tableau1[DESIGNATION]),"")</f>
        <v/>
      </c>
      <c r="H584" s="6">
        <f>SUM(Tableau2[[#This Row],[SORTIE]:[DETRUIT]])</f>
        <v>0</v>
      </c>
      <c r="I584" s="6">
        <f>_xlfn.XLOOKUP(Tableau2[[#This Row],[CODE]],[1]ART!A:A,[1]ART!C:C)</f>
        <v>0</v>
      </c>
      <c r="J584" s="6">
        <f>SUM(Tableau2[[#This Row],[TOTAL]]*Tableau2[[#This Row],[POIDS]])</f>
        <v>0</v>
      </c>
    </row>
    <row r="585" spans="3:10" x14ac:dyDescent="0.25">
      <c r="C585" t="str">
        <f>IFERROR(_xlfn.XLOOKUP(Tableau2[[#This Row],[CODE]],[1]!Tableau1[CODE],[1]!Tableau1[DESIGNATION]),"")</f>
        <v/>
      </c>
      <c r="H585" s="6">
        <f>SUM(Tableau2[[#This Row],[SORTIE]:[DETRUIT]])</f>
        <v>0</v>
      </c>
      <c r="I585" s="6">
        <f>_xlfn.XLOOKUP(Tableau2[[#This Row],[CODE]],[1]ART!A:A,[1]ART!C:C)</f>
        <v>0</v>
      </c>
      <c r="J585" s="6">
        <f>SUM(Tableau2[[#This Row],[TOTAL]]*Tableau2[[#This Row],[POIDS]])</f>
        <v>0</v>
      </c>
    </row>
    <row r="586" spans="3:10" x14ac:dyDescent="0.25">
      <c r="C586" t="str">
        <f>IFERROR(_xlfn.XLOOKUP(Tableau2[[#This Row],[CODE]],[1]!Tableau1[CODE],[1]!Tableau1[DESIGNATION]),"")</f>
        <v/>
      </c>
      <c r="H586" s="6">
        <f>SUM(Tableau2[[#This Row],[SORTIE]:[DETRUIT]])</f>
        <v>0</v>
      </c>
      <c r="I586" s="6">
        <f>_xlfn.XLOOKUP(Tableau2[[#This Row],[CODE]],[1]ART!A:A,[1]ART!C:C)</f>
        <v>0</v>
      </c>
      <c r="J586" s="6">
        <f>SUM(Tableau2[[#This Row],[TOTAL]]*Tableau2[[#This Row],[POIDS]])</f>
        <v>0</v>
      </c>
    </row>
    <row r="587" spans="3:10" x14ac:dyDescent="0.25">
      <c r="C587" t="str">
        <f>IFERROR(_xlfn.XLOOKUP(Tableau2[[#This Row],[CODE]],[1]!Tableau1[CODE],[1]!Tableau1[DESIGNATION]),"")</f>
        <v/>
      </c>
      <c r="H587" s="6">
        <f>SUM(Tableau2[[#This Row],[SORTIE]:[DETRUIT]])</f>
        <v>0</v>
      </c>
      <c r="I587" s="6">
        <f>_xlfn.XLOOKUP(Tableau2[[#This Row],[CODE]],[1]ART!A:A,[1]ART!C:C)</f>
        <v>0</v>
      </c>
      <c r="J587" s="6">
        <f>SUM(Tableau2[[#This Row],[TOTAL]]*Tableau2[[#This Row],[POIDS]])</f>
        <v>0</v>
      </c>
    </row>
    <row r="588" spans="3:10" x14ac:dyDescent="0.25">
      <c r="C588" t="str">
        <f>IFERROR(_xlfn.XLOOKUP(Tableau2[[#This Row],[CODE]],[1]!Tableau1[CODE],[1]!Tableau1[DESIGNATION]),"")</f>
        <v/>
      </c>
      <c r="H588" s="6">
        <f>SUM(Tableau2[[#This Row],[SORTIE]:[DETRUIT]])</f>
        <v>0</v>
      </c>
      <c r="I588" s="6">
        <f>_xlfn.XLOOKUP(Tableau2[[#This Row],[CODE]],[1]ART!A:A,[1]ART!C:C)</f>
        <v>0</v>
      </c>
      <c r="J588" s="6">
        <f>SUM(Tableau2[[#This Row],[TOTAL]]*Tableau2[[#This Row],[POIDS]])</f>
        <v>0</v>
      </c>
    </row>
    <row r="589" spans="3:10" x14ac:dyDescent="0.25">
      <c r="C589" t="str">
        <f>IFERROR(_xlfn.XLOOKUP(Tableau2[[#This Row],[CODE]],[1]!Tableau1[CODE],[1]!Tableau1[DESIGNATION]),"")</f>
        <v/>
      </c>
      <c r="H589" s="6">
        <f>SUM(Tableau2[[#This Row],[SORTIE]:[DETRUIT]])</f>
        <v>0</v>
      </c>
      <c r="I589" s="6">
        <f>_xlfn.XLOOKUP(Tableau2[[#This Row],[CODE]],[1]ART!A:A,[1]ART!C:C)</f>
        <v>0</v>
      </c>
      <c r="J589" s="6">
        <f>SUM(Tableau2[[#This Row],[TOTAL]]*Tableau2[[#This Row],[POIDS]])</f>
        <v>0</v>
      </c>
    </row>
    <row r="590" spans="3:10" x14ac:dyDescent="0.25">
      <c r="C590" t="str">
        <f>IFERROR(_xlfn.XLOOKUP(Tableau2[[#This Row],[CODE]],[1]!Tableau1[CODE],[1]!Tableau1[DESIGNATION]),"")</f>
        <v/>
      </c>
      <c r="H590" s="6">
        <f>SUM(Tableau2[[#This Row],[SORTIE]:[DETRUIT]])</f>
        <v>0</v>
      </c>
      <c r="I590" s="6">
        <f>_xlfn.XLOOKUP(Tableau2[[#This Row],[CODE]],[1]ART!A:A,[1]ART!C:C)</f>
        <v>0</v>
      </c>
      <c r="J590" s="6">
        <f>SUM(Tableau2[[#This Row],[TOTAL]]*Tableau2[[#This Row],[POIDS]])</f>
        <v>0</v>
      </c>
    </row>
    <row r="591" spans="3:10" x14ac:dyDescent="0.25">
      <c r="C591" t="str">
        <f>IFERROR(_xlfn.XLOOKUP(Tableau2[[#This Row],[CODE]],[1]!Tableau1[CODE],[1]!Tableau1[DESIGNATION]),"")</f>
        <v/>
      </c>
      <c r="H591" s="6">
        <f>SUM(Tableau2[[#This Row],[SORTIE]:[DETRUIT]])</f>
        <v>0</v>
      </c>
      <c r="I591" s="6">
        <f>_xlfn.XLOOKUP(Tableau2[[#This Row],[CODE]],[1]ART!A:A,[1]ART!C:C)</f>
        <v>0</v>
      </c>
      <c r="J591" s="6">
        <f>SUM(Tableau2[[#This Row],[TOTAL]]*Tableau2[[#This Row],[POIDS]])</f>
        <v>0</v>
      </c>
    </row>
    <row r="592" spans="3:10" x14ac:dyDescent="0.25">
      <c r="C592" t="str">
        <f>IFERROR(_xlfn.XLOOKUP(Tableau2[[#This Row],[CODE]],[1]!Tableau1[CODE],[1]!Tableau1[DESIGNATION]),"")</f>
        <v/>
      </c>
      <c r="H592" s="6">
        <f>SUM(Tableau2[[#This Row],[SORTIE]:[DETRUIT]])</f>
        <v>0</v>
      </c>
      <c r="I592" s="6">
        <f>_xlfn.XLOOKUP(Tableau2[[#This Row],[CODE]],[1]ART!A:A,[1]ART!C:C)</f>
        <v>0</v>
      </c>
      <c r="J592" s="6">
        <f>SUM(Tableau2[[#This Row],[TOTAL]]*Tableau2[[#This Row],[POIDS]])</f>
        <v>0</v>
      </c>
    </row>
    <row r="593" spans="3:10" x14ac:dyDescent="0.25">
      <c r="C593" t="str">
        <f>IFERROR(_xlfn.XLOOKUP(Tableau2[[#This Row],[CODE]],[1]!Tableau1[CODE],[1]!Tableau1[DESIGNATION]),"")</f>
        <v/>
      </c>
      <c r="H593" s="6">
        <f>SUM(Tableau2[[#This Row],[SORTIE]:[DETRUIT]])</f>
        <v>0</v>
      </c>
      <c r="I593" s="6">
        <f>_xlfn.XLOOKUP(Tableau2[[#This Row],[CODE]],[1]ART!A:A,[1]ART!C:C)</f>
        <v>0</v>
      </c>
      <c r="J593" s="6">
        <f>SUM(Tableau2[[#This Row],[TOTAL]]*Tableau2[[#This Row],[POIDS]])</f>
        <v>0</v>
      </c>
    </row>
    <row r="594" spans="3:10" x14ac:dyDescent="0.25">
      <c r="C594" t="str">
        <f>IFERROR(_xlfn.XLOOKUP(Tableau2[[#This Row],[CODE]],[1]!Tableau1[CODE],[1]!Tableau1[DESIGNATION]),"")</f>
        <v/>
      </c>
      <c r="H594" s="6">
        <f>SUM(Tableau2[[#This Row],[SORTIE]:[DETRUIT]])</f>
        <v>0</v>
      </c>
      <c r="I594" s="6">
        <f>_xlfn.XLOOKUP(Tableau2[[#This Row],[CODE]],[1]ART!A:A,[1]ART!C:C)</f>
        <v>0</v>
      </c>
      <c r="J594" s="6">
        <f>SUM(Tableau2[[#This Row],[TOTAL]]*Tableau2[[#This Row],[POIDS]])</f>
        <v>0</v>
      </c>
    </row>
    <row r="595" spans="3:10" x14ac:dyDescent="0.25">
      <c r="C595" t="str">
        <f>IFERROR(_xlfn.XLOOKUP(Tableau2[[#This Row],[CODE]],[1]!Tableau1[CODE],[1]!Tableau1[DESIGNATION]),"")</f>
        <v/>
      </c>
      <c r="H595" s="6">
        <f>SUM(Tableau2[[#This Row],[SORTIE]:[DETRUIT]])</f>
        <v>0</v>
      </c>
      <c r="I595" s="6">
        <f>_xlfn.XLOOKUP(Tableau2[[#This Row],[CODE]],[1]ART!A:A,[1]ART!C:C)</f>
        <v>0</v>
      </c>
      <c r="J595" s="6">
        <f>SUM(Tableau2[[#This Row],[TOTAL]]*Tableau2[[#This Row],[POIDS]])</f>
        <v>0</v>
      </c>
    </row>
    <row r="596" spans="3:10" x14ac:dyDescent="0.25">
      <c r="C596" t="str">
        <f>IFERROR(_xlfn.XLOOKUP(Tableau2[[#This Row],[CODE]],[1]!Tableau1[CODE],[1]!Tableau1[DESIGNATION]),"")</f>
        <v/>
      </c>
      <c r="H596" s="6">
        <f>SUM(Tableau2[[#This Row],[SORTIE]:[DETRUIT]])</f>
        <v>0</v>
      </c>
      <c r="I596" s="6">
        <f>_xlfn.XLOOKUP(Tableau2[[#This Row],[CODE]],[1]ART!A:A,[1]ART!C:C)</f>
        <v>0</v>
      </c>
      <c r="J596" s="6">
        <f>SUM(Tableau2[[#This Row],[TOTAL]]*Tableau2[[#This Row],[POIDS]])</f>
        <v>0</v>
      </c>
    </row>
    <row r="597" spans="3:10" x14ac:dyDescent="0.25">
      <c r="C597" t="str">
        <f>IFERROR(_xlfn.XLOOKUP(Tableau2[[#This Row],[CODE]],[1]!Tableau1[CODE],[1]!Tableau1[DESIGNATION]),"")</f>
        <v/>
      </c>
      <c r="H597" s="6">
        <f>SUM(Tableau2[[#This Row],[SORTIE]:[DETRUIT]])</f>
        <v>0</v>
      </c>
      <c r="I597" s="6">
        <f>_xlfn.XLOOKUP(Tableau2[[#This Row],[CODE]],[1]ART!A:A,[1]ART!C:C)</f>
        <v>0</v>
      </c>
      <c r="J597" s="6">
        <f>SUM(Tableau2[[#This Row],[TOTAL]]*Tableau2[[#This Row],[POIDS]])</f>
        <v>0</v>
      </c>
    </row>
    <row r="598" spans="3:10" x14ac:dyDescent="0.25">
      <c r="C598" t="str">
        <f>IFERROR(_xlfn.XLOOKUP(Tableau2[[#This Row],[CODE]],[1]!Tableau1[CODE],[1]!Tableau1[DESIGNATION]),"")</f>
        <v/>
      </c>
      <c r="H598" s="6">
        <f>SUM(Tableau2[[#This Row],[SORTIE]:[DETRUIT]])</f>
        <v>0</v>
      </c>
      <c r="I598" s="6">
        <f>_xlfn.XLOOKUP(Tableau2[[#This Row],[CODE]],[1]ART!A:A,[1]ART!C:C)</f>
        <v>0</v>
      </c>
      <c r="J598" s="6">
        <f>SUM(Tableau2[[#This Row],[TOTAL]]*Tableau2[[#This Row],[POIDS]])</f>
        <v>0</v>
      </c>
    </row>
    <row r="599" spans="3:10" x14ac:dyDescent="0.25">
      <c r="C599" t="str">
        <f>IFERROR(_xlfn.XLOOKUP(Tableau2[[#This Row],[CODE]],[1]!Tableau1[CODE],[1]!Tableau1[DESIGNATION]),"")</f>
        <v/>
      </c>
      <c r="H599" s="6">
        <f>SUM(Tableau2[[#This Row],[SORTIE]:[DETRUIT]])</f>
        <v>0</v>
      </c>
      <c r="I599" s="6">
        <f>_xlfn.XLOOKUP(Tableau2[[#This Row],[CODE]],[1]ART!A:A,[1]ART!C:C)</f>
        <v>0</v>
      </c>
      <c r="J599" s="6">
        <f>SUM(Tableau2[[#This Row],[TOTAL]]*Tableau2[[#This Row],[POIDS]])</f>
        <v>0</v>
      </c>
    </row>
    <row r="600" spans="3:10" x14ac:dyDescent="0.25">
      <c r="C600" t="str">
        <f>IFERROR(_xlfn.XLOOKUP(Tableau2[[#This Row],[CODE]],[1]!Tableau1[CODE],[1]!Tableau1[DESIGNATION]),"")</f>
        <v/>
      </c>
      <c r="H600" s="6">
        <f>SUM(Tableau2[[#This Row],[SORTIE]:[DETRUIT]])</f>
        <v>0</v>
      </c>
      <c r="I600" s="6">
        <f>_xlfn.XLOOKUP(Tableau2[[#This Row],[CODE]],[1]ART!A:A,[1]ART!C:C)</f>
        <v>0</v>
      </c>
      <c r="J600" s="6">
        <f>SUM(Tableau2[[#This Row],[TOTAL]]*Tableau2[[#This Row],[POIDS]])</f>
        <v>0</v>
      </c>
    </row>
    <row r="601" spans="3:10" x14ac:dyDescent="0.25">
      <c r="C601" t="str">
        <f>IFERROR(_xlfn.XLOOKUP(Tableau2[[#This Row],[CODE]],[1]!Tableau1[CODE],[1]!Tableau1[DESIGNATION]),"")</f>
        <v/>
      </c>
      <c r="H601" s="6">
        <f>SUM(Tableau2[[#This Row],[SORTIE]:[DETRUIT]])</f>
        <v>0</v>
      </c>
      <c r="I601" s="6">
        <f>_xlfn.XLOOKUP(Tableau2[[#This Row],[CODE]],[1]ART!A:A,[1]ART!C:C)</f>
        <v>0</v>
      </c>
      <c r="J601" s="6">
        <f>SUM(Tableau2[[#This Row],[TOTAL]]*Tableau2[[#This Row],[POIDS]])</f>
        <v>0</v>
      </c>
    </row>
    <row r="602" spans="3:10" x14ac:dyDescent="0.25">
      <c r="C602" t="str">
        <f>IFERROR(_xlfn.XLOOKUP(Tableau2[[#This Row],[CODE]],[1]!Tableau1[CODE],[1]!Tableau1[DESIGNATION]),"")</f>
        <v/>
      </c>
      <c r="H602" s="6">
        <f>SUM(Tableau2[[#This Row],[SORTIE]:[DETRUIT]])</f>
        <v>0</v>
      </c>
      <c r="I602" s="6">
        <f>_xlfn.XLOOKUP(Tableau2[[#This Row],[CODE]],[1]ART!A:A,[1]ART!C:C)</f>
        <v>0</v>
      </c>
      <c r="J602" s="6">
        <f>SUM(Tableau2[[#This Row],[TOTAL]]*Tableau2[[#This Row],[POIDS]])</f>
        <v>0</v>
      </c>
    </row>
    <row r="603" spans="3:10" x14ac:dyDescent="0.25">
      <c r="C603" t="str">
        <f>IFERROR(_xlfn.XLOOKUP(Tableau2[[#This Row],[CODE]],[1]!Tableau1[CODE],[1]!Tableau1[DESIGNATION]),"")</f>
        <v/>
      </c>
      <c r="H603" s="6">
        <f>SUM(Tableau2[[#This Row],[SORTIE]:[DETRUIT]])</f>
        <v>0</v>
      </c>
      <c r="I603" s="6">
        <f>_xlfn.XLOOKUP(Tableau2[[#This Row],[CODE]],[1]ART!A:A,[1]ART!C:C)</f>
        <v>0</v>
      </c>
      <c r="J603" s="6">
        <f>SUM(Tableau2[[#This Row],[TOTAL]]*Tableau2[[#This Row],[POIDS]])</f>
        <v>0</v>
      </c>
    </row>
    <row r="604" spans="3:10" x14ac:dyDescent="0.25">
      <c r="C604" t="str">
        <f>IFERROR(_xlfn.XLOOKUP(Tableau2[[#This Row],[CODE]],[1]!Tableau1[CODE],[1]!Tableau1[DESIGNATION]),"")</f>
        <v/>
      </c>
      <c r="H604" s="6">
        <f>SUM(Tableau2[[#This Row],[SORTIE]:[DETRUIT]])</f>
        <v>0</v>
      </c>
      <c r="I604" s="6">
        <f>_xlfn.XLOOKUP(Tableau2[[#This Row],[CODE]],[1]ART!A:A,[1]ART!C:C)</f>
        <v>0</v>
      </c>
      <c r="J604" s="6">
        <f>SUM(Tableau2[[#This Row],[TOTAL]]*Tableau2[[#This Row],[POIDS]])</f>
        <v>0</v>
      </c>
    </row>
    <row r="605" spans="3:10" x14ac:dyDescent="0.25">
      <c r="C605" t="str">
        <f>IFERROR(_xlfn.XLOOKUP(Tableau2[[#This Row],[CODE]],[1]!Tableau1[CODE],[1]!Tableau1[DESIGNATION]),"")</f>
        <v/>
      </c>
      <c r="H605" s="6">
        <f>SUM(Tableau2[[#This Row],[SORTIE]:[DETRUIT]])</f>
        <v>0</v>
      </c>
      <c r="I605" s="6">
        <f>_xlfn.XLOOKUP(Tableau2[[#This Row],[CODE]],[1]ART!A:A,[1]ART!C:C)</f>
        <v>0</v>
      </c>
      <c r="J605" s="6">
        <f>SUM(Tableau2[[#This Row],[TOTAL]]*Tableau2[[#This Row],[POIDS]])</f>
        <v>0</v>
      </c>
    </row>
    <row r="606" spans="3:10" x14ac:dyDescent="0.25">
      <c r="C606" t="str">
        <f>IFERROR(_xlfn.XLOOKUP(Tableau2[[#This Row],[CODE]],[1]!Tableau1[CODE],[1]!Tableau1[DESIGNATION]),"")</f>
        <v/>
      </c>
      <c r="H606" s="6">
        <f>SUM(Tableau2[[#This Row],[SORTIE]:[DETRUIT]])</f>
        <v>0</v>
      </c>
      <c r="I606" s="6">
        <f>_xlfn.XLOOKUP(Tableau2[[#This Row],[CODE]],[1]ART!A:A,[1]ART!C:C)</f>
        <v>0</v>
      </c>
      <c r="J606" s="6">
        <f>SUM(Tableau2[[#This Row],[TOTAL]]*Tableau2[[#This Row],[POIDS]])</f>
        <v>0</v>
      </c>
    </row>
    <row r="607" spans="3:10" x14ac:dyDescent="0.25">
      <c r="C607" t="str">
        <f>IFERROR(_xlfn.XLOOKUP(Tableau2[[#This Row],[CODE]],[1]!Tableau1[CODE],[1]!Tableau1[DESIGNATION]),"")</f>
        <v/>
      </c>
      <c r="H607" s="6">
        <f>SUM(Tableau2[[#This Row],[SORTIE]:[DETRUIT]])</f>
        <v>0</v>
      </c>
      <c r="I607" s="6">
        <f>_xlfn.XLOOKUP(Tableau2[[#This Row],[CODE]],[1]ART!A:A,[1]ART!C:C)</f>
        <v>0</v>
      </c>
      <c r="J607" s="6">
        <f>SUM(Tableau2[[#This Row],[TOTAL]]*Tableau2[[#This Row],[POIDS]])</f>
        <v>0</v>
      </c>
    </row>
    <row r="608" spans="3:10" x14ac:dyDescent="0.25">
      <c r="C608" t="str">
        <f>IFERROR(_xlfn.XLOOKUP(Tableau2[[#This Row],[CODE]],[1]!Tableau1[CODE],[1]!Tableau1[DESIGNATION]),"")</f>
        <v/>
      </c>
      <c r="H608" s="6">
        <f>SUM(Tableau2[[#This Row],[SORTIE]:[DETRUIT]])</f>
        <v>0</v>
      </c>
      <c r="I608" s="6">
        <f>_xlfn.XLOOKUP(Tableau2[[#This Row],[CODE]],[1]ART!A:A,[1]ART!C:C)</f>
        <v>0</v>
      </c>
      <c r="J608" s="6">
        <f>SUM(Tableau2[[#This Row],[TOTAL]]*Tableau2[[#This Row],[POIDS]])</f>
        <v>0</v>
      </c>
    </row>
    <row r="609" spans="3:10" x14ac:dyDescent="0.25">
      <c r="C609" t="str">
        <f>IFERROR(_xlfn.XLOOKUP(Tableau2[[#This Row],[CODE]],[1]!Tableau1[CODE],[1]!Tableau1[DESIGNATION]),"")</f>
        <v/>
      </c>
      <c r="H609" s="6">
        <f>SUM(Tableau2[[#This Row],[SORTIE]:[DETRUIT]])</f>
        <v>0</v>
      </c>
      <c r="I609" s="6">
        <f>_xlfn.XLOOKUP(Tableau2[[#This Row],[CODE]],[1]ART!A:A,[1]ART!C:C)</f>
        <v>0</v>
      </c>
      <c r="J609" s="6">
        <f>SUM(Tableau2[[#This Row],[TOTAL]]*Tableau2[[#This Row],[POIDS]])</f>
        <v>0</v>
      </c>
    </row>
    <row r="610" spans="3:10" x14ac:dyDescent="0.25">
      <c r="C610" t="str">
        <f>IFERROR(_xlfn.XLOOKUP(Tableau2[[#This Row],[CODE]],[1]!Tableau1[CODE],[1]!Tableau1[DESIGNATION]),"")</f>
        <v/>
      </c>
      <c r="H610" s="6">
        <f>SUM(Tableau2[[#This Row],[SORTIE]:[DETRUIT]])</f>
        <v>0</v>
      </c>
      <c r="I610" s="6">
        <f>_xlfn.XLOOKUP(Tableau2[[#This Row],[CODE]],[1]ART!A:A,[1]ART!C:C)</f>
        <v>0</v>
      </c>
      <c r="J610" s="6">
        <f>SUM(Tableau2[[#This Row],[TOTAL]]*Tableau2[[#This Row],[POIDS]])</f>
        <v>0</v>
      </c>
    </row>
    <row r="611" spans="3:10" x14ac:dyDescent="0.25">
      <c r="C611" t="str">
        <f>IFERROR(_xlfn.XLOOKUP(Tableau2[[#This Row],[CODE]],[1]!Tableau1[CODE],[1]!Tableau1[DESIGNATION]),"")</f>
        <v/>
      </c>
      <c r="H611" s="6">
        <f>SUM(Tableau2[[#This Row],[SORTIE]:[DETRUIT]])</f>
        <v>0</v>
      </c>
      <c r="I611" s="6">
        <f>_xlfn.XLOOKUP(Tableau2[[#This Row],[CODE]],[1]ART!A:A,[1]ART!C:C)</f>
        <v>0</v>
      </c>
      <c r="J611" s="6">
        <f>SUM(Tableau2[[#This Row],[TOTAL]]*Tableau2[[#This Row],[POIDS]])</f>
        <v>0</v>
      </c>
    </row>
    <row r="612" spans="3:10" x14ac:dyDescent="0.25">
      <c r="C612" t="str">
        <f>IFERROR(_xlfn.XLOOKUP(Tableau2[[#This Row],[CODE]],[1]!Tableau1[CODE],[1]!Tableau1[DESIGNATION]),"")</f>
        <v/>
      </c>
      <c r="H612" s="6">
        <f>SUM(Tableau2[[#This Row],[SORTIE]:[DETRUIT]])</f>
        <v>0</v>
      </c>
      <c r="I612" s="6">
        <f>_xlfn.XLOOKUP(Tableau2[[#This Row],[CODE]],[1]ART!A:A,[1]ART!C:C)</f>
        <v>0</v>
      </c>
      <c r="J612" s="6">
        <f>SUM(Tableau2[[#This Row],[TOTAL]]*Tableau2[[#This Row],[POIDS]])</f>
        <v>0</v>
      </c>
    </row>
    <row r="613" spans="3:10" x14ac:dyDescent="0.25">
      <c r="C613" t="str">
        <f>IFERROR(_xlfn.XLOOKUP(Tableau2[[#This Row],[CODE]],[1]!Tableau1[CODE],[1]!Tableau1[DESIGNATION]),"")</f>
        <v/>
      </c>
      <c r="H613" s="6">
        <f>SUM(Tableau2[[#This Row],[SORTIE]:[DETRUIT]])</f>
        <v>0</v>
      </c>
      <c r="I613" s="6">
        <f>_xlfn.XLOOKUP(Tableau2[[#This Row],[CODE]],[1]ART!A:A,[1]ART!C:C)</f>
        <v>0</v>
      </c>
      <c r="J613" s="6">
        <f>SUM(Tableau2[[#This Row],[TOTAL]]*Tableau2[[#This Row],[POIDS]])</f>
        <v>0</v>
      </c>
    </row>
    <row r="614" spans="3:10" x14ac:dyDescent="0.25">
      <c r="C614" t="str">
        <f>IFERROR(_xlfn.XLOOKUP(Tableau2[[#This Row],[CODE]],[1]!Tableau1[CODE],[1]!Tableau1[DESIGNATION]),"")</f>
        <v/>
      </c>
      <c r="H614" s="6">
        <f>SUM(Tableau2[[#This Row],[SORTIE]:[DETRUIT]])</f>
        <v>0</v>
      </c>
      <c r="I614" s="6">
        <f>_xlfn.XLOOKUP(Tableau2[[#This Row],[CODE]],[1]ART!A:A,[1]ART!C:C)</f>
        <v>0</v>
      </c>
      <c r="J614" s="6">
        <f>SUM(Tableau2[[#This Row],[TOTAL]]*Tableau2[[#This Row],[POIDS]])</f>
        <v>0</v>
      </c>
    </row>
    <row r="615" spans="3:10" x14ac:dyDescent="0.25">
      <c r="C615" t="str">
        <f>IFERROR(_xlfn.XLOOKUP(Tableau2[[#This Row],[CODE]],[1]!Tableau1[CODE],[1]!Tableau1[DESIGNATION]),"")</f>
        <v/>
      </c>
      <c r="H615" s="6">
        <f>SUM(Tableau2[[#This Row],[SORTIE]:[DETRUIT]])</f>
        <v>0</v>
      </c>
      <c r="I615" s="6">
        <f>_xlfn.XLOOKUP(Tableau2[[#This Row],[CODE]],[1]ART!A:A,[1]ART!C:C)</f>
        <v>0</v>
      </c>
      <c r="J615" s="6">
        <f>SUM(Tableau2[[#This Row],[TOTAL]]*Tableau2[[#This Row],[POIDS]])</f>
        <v>0</v>
      </c>
    </row>
    <row r="616" spans="3:10" x14ac:dyDescent="0.25">
      <c r="C616" t="str">
        <f>IFERROR(_xlfn.XLOOKUP(Tableau2[[#This Row],[CODE]],[1]!Tableau1[CODE],[1]!Tableau1[DESIGNATION]),"")</f>
        <v/>
      </c>
      <c r="H616" s="6">
        <f>SUM(Tableau2[[#This Row],[SORTIE]:[DETRUIT]])</f>
        <v>0</v>
      </c>
      <c r="I616" s="6">
        <f>_xlfn.XLOOKUP(Tableau2[[#This Row],[CODE]],[1]ART!A:A,[1]ART!C:C)</f>
        <v>0</v>
      </c>
      <c r="J616" s="6">
        <f>SUM(Tableau2[[#This Row],[TOTAL]]*Tableau2[[#This Row],[POIDS]])</f>
        <v>0</v>
      </c>
    </row>
    <row r="617" spans="3:10" x14ac:dyDescent="0.25">
      <c r="C617" t="str">
        <f>IFERROR(_xlfn.XLOOKUP(Tableau2[[#This Row],[CODE]],[1]!Tableau1[CODE],[1]!Tableau1[DESIGNATION]),"")</f>
        <v/>
      </c>
      <c r="H617" s="6">
        <f>SUM(Tableau2[[#This Row],[SORTIE]:[DETRUIT]])</f>
        <v>0</v>
      </c>
      <c r="I617" s="6">
        <f>_xlfn.XLOOKUP(Tableau2[[#This Row],[CODE]],[1]ART!A:A,[1]ART!C:C)</f>
        <v>0</v>
      </c>
      <c r="J617" s="6">
        <f>SUM(Tableau2[[#This Row],[TOTAL]]*Tableau2[[#This Row],[POIDS]])</f>
        <v>0</v>
      </c>
    </row>
    <row r="618" spans="3:10" x14ac:dyDescent="0.25">
      <c r="C618" t="str">
        <f>IFERROR(_xlfn.XLOOKUP(Tableau2[[#This Row],[CODE]],[1]!Tableau1[CODE],[1]!Tableau1[DESIGNATION]),"")</f>
        <v/>
      </c>
      <c r="H618" s="6">
        <f>SUM(Tableau2[[#This Row],[SORTIE]:[DETRUIT]])</f>
        <v>0</v>
      </c>
      <c r="I618" s="6">
        <f>_xlfn.XLOOKUP(Tableau2[[#This Row],[CODE]],[1]ART!A:A,[1]ART!C:C)</f>
        <v>0</v>
      </c>
      <c r="J618" s="6">
        <f>SUM(Tableau2[[#This Row],[TOTAL]]*Tableau2[[#This Row],[POIDS]])</f>
        <v>0</v>
      </c>
    </row>
    <row r="619" spans="3:10" x14ac:dyDescent="0.25">
      <c r="C619" t="str">
        <f>IFERROR(_xlfn.XLOOKUP(Tableau2[[#This Row],[CODE]],[1]!Tableau1[CODE],[1]!Tableau1[DESIGNATION]),"")</f>
        <v/>
      </c>
      <c r="H619" s="6">
        <f>SUM(Tableau2[[#This Row],[SORTIE]:[DETRUIT]])</f>
        <v>0</v>
      </c>
      <c r="I619" s="6">
        <f>_xlfn.XLOOKUP(Tableau2[[#This Row],[CODE]],[1]ART!A:A,[1]ART!C:C)</f>
        <v>0</v>
      </c>
      <c r="J619" s="6">
        <f>SUM(Tableau2[[#This Row],[TOTAL]]*Tableau2[[#This Row],[POIDS]])</f>
        <v>0</v>
      </c>
    </row>
    <row r="620" spans="3:10" x14ac:dyDescent="0.25">
      <c r="C620" t="str">
        <f>IFERROR(_xlfn.XLOOKUP(Tableau2[[#This Row],[CODE]],[1]!Tableau1[CODE],[1]!Tableau1[DESIGNATION]),"")</f>
        <v/>
      </c>
      <c r="H620" s="6">
        <f>SUM(Tableau2[[#This Row],[SORTIE]:[DETRUIT]])</f>
        <v>0</v>
      </c>
      <c r="I620" s="6">
        <f>_xlfn.XLOOKUP(Tableau2[[#This Row],[CODE]],[1]ART!A:A,[1]ART!C:C)</f>
        <v>0</v>
      </c>
      <c r="J620" s="6">
        <f>SUM(Tableau2[[#This Row],[TOTAL]]*Tableau2[[#This Row],[POIDS]])</f>
        <v>0</v>
      </c>
    </row>
    <row r="621" spans="3:10" x14ac:dyDescent="0.25">
      <c r="C621" t="str">
        <f>IFERROR(_xlfn.XLOOKUP(Tableau2[[#This Row],[CODE]],[1]!Tableau1[CODE],[1]!Tableau1[DESIGNATION]),"")</f>
        <v/>
      </c>
      <c r="H621" s="6">
        <f>SUM(Tableau2[[#This Row],[SORTIE]:[DETRUIT]])</f>
        <v>0</v>
      </c>
      <c r="I621" s="6">
        <f>_xlfn.XLOOKUP(Tableau2[[#This Row],[CODE]],[1]ART!A:A,[1]ART!C:C)</f>
        <v>0</v>
      </c>
      <c r="J621" s="6">
        <f>SUM(Tableau2[[#This Row],[TOTAL]]*Tableau2[[#This Row],[POIDS]])</f>
        <v>0</v>
      </c>
    </row>
    <row r="622" spans="3:10" x14ac:dyDescent="0.25">
      <c r="C622" t="str">
        <f>IFERROR(_xlfn.XLOOKUP(Tableau2[[#This Row],[CODE]],[1]!Tableau1[CODE],[1]!Tableau1[DESIGNATION]),"")</f>
        <v/>
      </c>
      <c r="H622" s="6">
        <f>SUM(Tableau2[[#This Row],[SORTIE]:[DETRUIT]])</f>
        <v>0</v>
      </c>
      <c r="I622" s="6">
        <f>_xlfn.XLOOKUP(Tableau2[[#This Row],[CODE]],[1]ART!A:A,[1]ART!C:C)</f>
        <v>0</v>
      </c>
      <c r="J622" s="6">
        <f>SUM(Tableau2[[#This Row],[TOTAL]]*Tableau2[[#This Row],[POIDS]])</f>
        <v>0</v>
      </c>
    </row>
    <row r="623" spans="3:10" x14ac:dyDescent="0.25">
      <c r="C623" t="str">
        <f>IFERROR(_xlfn.XLOOKUP(Tableau2[[#This Row],[CODE]],[1]!Tableau1[CODE],[1]!Tableau1[DESIGNATION]),"")</f>
        <v/>
      </c>
      <c r="H623" s="6">
        <f>SUM(Tableau2[[#This Row],[SORTIE]:[DETRUIT]])</f>
        <v>0</v>
      </c>
      <c r="I623" s="6">
        <f>_xlfn.XLOOKUP(Tableau2[[#This Row],[CODE]],[1]ART!A:A,[1]ART!C:C)</f>
        <v>0</v>
      </c>
      <c r="J623" s="6">
        <f>SUM(Tableau2[[#This Row],[TOTAL]]*Tableau2[[#This Row],[POIDS]])</f>
        <v>0</v>
      </c>
    </row>
    <row r="624" spans="3:10" x14ac:dyDescent="0.25">
      <c r="C624" t="str">
        <f>IFERROR(_xlfn.XLOOKUP(Tableau2[[#This Row],[CODE]],[1]!Tableau1[CODE],[1]!Tableau1[DESIGNATION]),"")</f>
        <v/>
      </c>
      <c r="H624" s="6">
        <f>SUM(Tableau2[[#This Row],[SORTIE]:[DETRUIT]])</f>
        <v>0</v>
      </c>
      <c r="I624" s="6">
        <f>_xlfn.XLOOKUP(Tableau2[[#This Row],[CODE]],[1]ART!A:A,[1]ART!C:C)</f>
        <v>0</v>
      </c>
      <c r="J624" s="6">
        <f>SUM(Tableau2[[#This Row],[TOTAL]]*Tableau2[[#This Row],[POIDS]])</f>
        <v>0</v>
      </c>
    </row>
    <row r="625" spans="3:10" x14ac:dyDescent="0.25">
      <c r="C625" t="str">
        <f>IFERROR(_xlfn.XLOOKUP(Tableau2[[#This Row],[CODE]],[1]!Tableau1[CODE],[1]!Tableau1[DESIGNATION]),"")</f>
        <v/>
      </c>
      <c r="H625" s="6">
        <f>SUM(Tableau2[[#This Row],[SORTIE]:[DETRUIT]])</f>
        <v>0</v>
      </c>
      <c r="I625" s="6">
        <f>_xlfn.XLOOKUP(Tableau2[[#This Row],[CODE]],[1]ART!A:A,[1]ART!C:C)</f>
        <v>0</v>
      </c>
      <c r="J625" s="6">
        <f>SUM(Tableau2[[#This Row],[TOTAL]]*Tableau2[[#This Row],[POIDS]])</f>
        <v>0</v>
      </c>
    </row>
    <row r="626" spans="3:10" x14ac:dyDescent="0.25">
      <c r="C626" t="str">
        <f>IFERROR(_xlfn.XLOOKUP(Tableau2[[#This Row],[CODE]],[1]!Tableau1[CODE],[1]!Tableau1[DESIGNATION]),"")</f>
        <v/>
      </c>
      <c r="H626" s="6">
        <f>SUM(Tableau2[[#This Row],[SORTIE]:[DETRUIT]])</f>
        <v>0</v>
      </c>
      <c r="I626" s="6">
        <f>_xlfn.XLOOKUP(Tableau2[[#This Row],[CODE]],[1]ART!A:A,[1]ART!C:C)</f>
        <v>0</v>
      </c>
      <c r="J626" s="6">
        <f>SUM(Tableau2[[#This Row],[TOTAL]]*Tableau2[[#This Row],[POIDS]])</f>
        <v>0</v>
      </c>
    </row>
    <row r="627" spans="3:10" x14ac:dyDescent="0.25">
      <c r="C627" t="str">
        <f>IFERROR(_xlfn.XLOOKUP(Tableau2[[#This Row],[CODE]],[1]!Tableau1[CODE],[1]!Tableau1[DESIGNATION]),"")</f>
        <v/>
      </c>
      <c r="H627" s="6">
        <f>SUM(Tableau2[[#This Row],[SORTIE]:[DETRUIT]])</f>
        <v>0</v>
      </c>
      <c r="I627" s="6">
        <f>_xlfn.XLOOKUP(Tableau2[[#This Row],[CODE]],[1]ART!A:A,[1]ART!C:C)</f>
        <v>0</v>
      </c>
      <c r="J627" s="6">
        <f>SUM(Tableau2[[#This Row],[TOTAL]]*Tableau2[[#This Row],[POIDS]])</f>
        <v>0</v>
      </c>
    </row>
    <row r="628" spans="3:10" x14ac:dyDescent="0.25">
      <c r="C628" t="str">
        <f>IFERROR(_xlfn.XLOOKUP(Tableau2[[#This Row],[CODE]],[1]!Tableau1[CODE],[1]!Tableau1[DESIGNATION]),"")</f>
        <v/>
      </c>
      <c r="H628" s="6">
        <f>SUM(Tableau2[[#This Row],[SORTIE]:[DETRUIT]])</f>
        <v>0</v>
      </c>
      <c r="I628" s="6">
        <f>_xlfn.XLOOKUP(Tableau2[[#This Row],[CODE]],[1]ART!A:A,[1]ART!C:C)</f>
        <v>0</v>
      </c>
      <c r="J628" s="6">
        <f>SUM(Tableau2[[#This Row],[TOTAL]]*Tableau2[[#This Row],[POIDS]])</f>
        <v>0</v>
      </c>
    </row>
    <row r="629" spans="3:10" x14ac:dyDescent="0.25">
      <c r="C629" t="str">
        <f>IFERROR(_xlfn.XLOOKUP(Tableau2[[#This Row],[CODE]],[1]!Tableau1[CODE],[1]!Tableau1[DESIGNATION]),"")</f>
        <v/>
      </c>
      <c r="H629" s="6">
        <f>SUM(Tableau2[[#This Row],[SORTIE]:[DETRUIT]])</f>
        <v>0</v>
      </c>
      <c r="I629" s="6">
        <f>_xlfn.XLOOKUP(Tableau2[[#This Row],[CODE]],[1]ART!A:A,[1]ART!C:C)</f>
        <v>0</v>
      </c>
      <c r="J629" s="6">
        <f>SUM(Tableau2[[#This Row],[TOTAL]]*Tableau2[[#This Row],[POIDS]])</f>
        <v>0</v>
      </c>
    </row>
    <row r="630" spans="3:10" x14ac:dyDescent="0.25">
      <c r="C630" t="str">
        <f>IFERROR(_xlfn.XLOOKUP(Tableau2[[#This Row],[CODE]],[1]!Tableau1[CODE],[1]!Tableau1[DESIGNATION]),"")</f>
        <v/>
      </c>
      <c r="H630" s="6">
        <f>SUM(Tableau2[[#This Row],[SORTIE]:[DETRUIT]])</f>
        <v>0</v>
      </c>
      <c r="I630" s="6">
        <f>_xlfn.XLOOKUP(Tableau2[[#This Row],[CODE]],[1]ART!A:A,[1]ART!C:C)</f>
        <v>0</v>
      </c>
      <c r="J630" s="6">
        <f>SUM(Tableau2[[#This Row],[TOTAL]]*Tableau2[[#This Row],[POIDS]])</f>
        <v>0</v>
      </c>
    </row>
    <row r="631" spans="3:10" x14ac:dyDescent="0.25">
      <c r="C631" t="str">
        <f>IFERROR(_xlfn.XLOOKUP(Tableau2[[#This Row],[CODE]],[1]!Tableau1[CODE],[1]!Tableau1[DESIGNATION]),"")</f>
        <v/>
      </c>
      <c r="H631" s="6">
        <f>SUM(Tableau2[[#This Row],[SORTIE]:[DETRUIT]])</f>
        <v>0</v>
      </c>
      <c r="I631" s="6">
        <f>_xlfn.XLOOKUP(Tableau2[[#This Row],[CODE]],[1]ART!A:A,[1]ART!C:C)</f>
        <v>0</v>
      </c>
      <c r="J631" s="6">
        <f>SUM(Tableau2[[#This Row],[TOTAL]]*Tableau2[[#This Row],[POIDS]])</f>
        <v>0</v>
      </c>
    </row>
    <row r="632" spans="3:10" x14ac:dyDescent="0.25">
      <c r="C632" t="str">
        <f>IFERROR(_xlfn.XLOOKUP(Tableau2[[#This Row],[CODE]],[1]!Tableau1[CODE],[1]!Tableau1[DESIGNATION]),"")</f>
        <v/>
      </c>
      <c r="H632" s="6">
        <f>SUM(Tableau2[[#This Row],[SORTIE]:[DETRUIT]])</f>
        <v>0</v>
      </c>
      <c r="I632" s="6">
        <f>_xlfn.XLOOKUP(Tableau2[[#This Row],[CODE]],[1]ART!A:A,[1]ART!C:C)</f>
        <v>0</v>
      </c>
      <c r="J632" s="6">
        <f>SUM(Tableau2[[#This Row],[TOTAL]]*Tableau2[[#This Row],[POIDS]])</f>
        <v>0</v>
      </c>
    </row>
    <row r="633" spans="3:10" x14ac:dyDescent="0.25">
      <c r="C633" t="str">
        <f>IFERROR(_xlfn.XLOOKUP(Tableau2[[#This Row],[CODE]],[1]!Tableau1[CODE],[1]!Tableau1[DESIGNATION]),"")</f>
        <v/>
      </c>
      <c r="H633" s="6">
        <f>SUM(Tableau2[[#This Row],[SORTIE]:[DETRUIT]])</f>
        <v>0</v>
      </c>
      <c r="I633" s="6">
        <f>_xlfn.XLOOKUP(Tableau2[[#This Row],[CODE]],[1]ART!A:A,[1]ART!C:C)</f>
        <v>0</v>
      </c>
      <c r="J633" s="6">
        <f>SUM(Tableau2[[#This Row],[TOTAL]]*Tableau2[[#This Row],[POIDS]])</f>
        <v>0</v>
      </c>
    </row>
    <row r="634" spans="3:10" x14ac:dyDescent="0.25">
      <c r="C634" t="str">
        <f>IFERROR(_xlfn.XLOOKUP(Tableau2[[#This Row],[CODE]],[1]!Tableau1[CODE],[1]!Tableau1[DESIGNATION]),"")</f>
        <v/>
      </c>
      <c r="H634" s="6">
        <f>SUM(Tableau2[[#This Row],[SORTIE]:[DETRUIT]])</f>
        <v>0</v>
      </c>
      <c r="I634" s="6">
        <f>_xlfn.XLOOKUP(Tableau2[[#This Row],[CODE]],[1]ART!A:A,[1]ART!C:C)</f>
        <v>0</v>
      </c>
      <c r="J634" s="6">
        <f>SUM(Tableau2[[#This Row],[TOTAL]]*Tableau2[[#This Row],[POIDS]])</f>
        <v>0</v>
      </c>
    </row>
    <row r="635" spans="3:10" x14ac:dyDescent="0.25">
      <c r="C635" t="str">
        <f>IFERROR(_xlfn.XLOOKUP(Tableau2[[#This Row],[CODE]],[1]!Tableau1[CODE],[1]!Tableau1[DESIGNATION]),"")</f>
        <v/>
      </c>
      <c r="H635" s="6">
        <f>SUM(Tableau2[[#This Row],[SORTIE]:[DETRUIT]])</f>
        <v>0</v>
      </c>
      <c r="I635" s="6">
        <f>_xlfn.XLOOKUP(Tableau2[[#This Row],[CODE]],[1]ART!A:A,[1]ART!C:C)</f>
        <v>0</v>
      </c>
      <c r="J635" s="6">
        <f>SUM(Tableau2[[#This Row],[TOTAL]]*Tableau2[[#This Row],[POIDS]])</f>
        <v>0</v>
      </c>
    </row>
    <row r="636" spans="3:10" x14ac:dyDescent="0.25">
      <c r="C636" t="str">
        <f>IFERROR(_xlfn.XLOOKUP(Tableau2[[#This Row],[CODE]],[1]!Tableau1[CODE],[1]!Tableau1[DESIGNATION]),"")</f>
        <v/>
      </c>
      <c r="H636" s="6">
        <f>SUM(Tableau2[[#This Row],[SORTIE]:[DETRUIT]])</f>
        <v>0</v>
      </c>
      <c r="I636" s="6">
        <f>_xlfn.XLOOKUP(Tableau2[[#This Row],[CODE]],[1]ART!A:A,[1]ART!C:C)</f>
        <v>0</v>
      </c>
      <c r="J636" s="6">
        <f>SUM(Tableau2[[#This Row],[TOTAL]]*Tableau2[[#This Row],[POIDS]])</f>
        <v>0</v>
      </c>
    </row>
    <row r="637" spans="3:10" x14ac:dyDescent="0.25">
      <c r="C637" t="str">
        <f>IFERROR(_xlfn.XLOOKUP(Tableau2[[#This Row],[CODE]],[1]!Tableau1[CODE],[1]!Tableau1[DESIGNATION]),"")</f>
        <v/>
      </c>
      <c r="H637" s="6">
        <f>SUM(Tableau2[[#This Row],[SORTIE]:[DETRUIT]])</f>
        <v>0</v>
      </c>
      <c r="I637" s="6">
        <f>_xlfn.XLOOKUP(Tableau2[[#This Row],[CODE]],[1]ART!A:A,[1]ART!C:C)</f>
        <v>0</v>
      </c>
      <c r="J637" s="6">
        <f>SUM(Tableau2[[#This Row],[TOTAL]]*Tableau2[[#This Row],[POIDS]])</f>
        <v>0</v>
      </c>
    </row>
    <row r="638" spans="3:10" x14ac:dyDescent="0.25">
      <c r="C638" t="str">
        <f>IFERROR(_xlfn.XLOOKUP(Tableau2[[#This Row],[CODE]],[1]!Tableau1[CODE],[1]!Tableau1[DESIGNATION]),"")</f>
        <v/>
      </c>
      <c r="H638" s="6">
        <f>SUM(Tableau2[[#This Row],[SORTIE]:[DETRUIT]])</f>
        <v>0</v>
      </c>
      <c r="I638" s="6">
        <f>_xlfn.XLOOKUP(Tableau2[[#This Row],[CODE]],[1]ART!A:A,[1]ART!C:C)</f>
        <v>0</v>
      </c>
      <c r="J638" s="6">
        <f>SUM(Tableau2[[#This Row],[TOTAL]]*Tableau2[[#This Row],[POIDS]])</f>
        <v>0</v>
      </c>
    </row>
    <row r="639" spans="3:10" x14ac:dyDescent="0.25">
      <c r="C639" t="str">
        <f>IFERROR(_xlfn.XLOOKUP(Tableau2[[#This Row],[CODE]],[1]!Tableau1[CODE],[1]!Tableau1[DESIGNATION]),"")</f>
        <v/>
      </c>
      <c r="H639" s="6">
        <f>SUM(Tableau2[[#This Row],[SORTIE]:[DETRUIT]])</f>
        <v>0</v>
      </c>
      <c r="I639" s="6">
        <f>_xlfn.XLOOKUP(Tableau2[[#This Row],[CODE]],[1]ART!A:A,[1]ART!C:C)</f>
        <v>0</v>
      </c>
      <c r="J639" s="6">
        <f>SUM(Tableau2[[#This Row],[TOTAL]]*Tableau2[[#This Row],[POIDS]])</f>
        <v>0</v>
      </c>
    </row>
    <row r="640" spans="3:10" x14ac:dyDescent="0.25">
      <c r="C640" t="str">
        <f>IFERROR(_xlfn.XLOOKUP(Tableau2[[#This Row],[CODE]],[1]!Tableau1[CODE],[1]!Tableau1[DESIGNATION]),"")</f>
        <v/>
      </c>
      <c r="H640" s="6">
        <f>SUM(Tableau2[[#This Row],[SORTIE]:[DETRUIT]])</f>
        <v>0</v>
      </c>
      <c r="I640" s="6">
        <f>_xlfn.XLOOKUP(Tableau2[[#This Row],[CODE]],[1]ART!A:A,[1]ART!C:C)</f>
        <v>0</v>
      </c>
      <c r="J640" s="6">
        <f>SUM(Tableau2[[#This Row],[TOTAL]]*Tableau2[[#This Row],[POIDS]])</f>
        <v>0</v>
      </c>
    </row>
    <row r="641" spans="3:10" x14ac:dyDescent="0.25">
      <c r="C641" t="str">
        <f>IFERROR(_xlfn.XLOOKUP(Tableau2[[#This Row],[CODE]],[1]!Tableau1[CODE],[1]!Tableau1[DESIGNATION]),"")</f>
        <v/>
      </c>
      <c r="H641" s="6">
        <f>SUM(Tableau2[[#This Row],[SORTIE]:[DETRUIT]])</f>
        <v>0</v>
      </c>
      <c r="I641" s="6">
        <f>_xlfn.XLOOKUP(Tableau2[[#This Row],[CODE]],[1]ART!A:A,[1]ART!C:C)</f>
        <v>0</v>
      </c>
      <c r="J641" s="6">
        <f>SUM(Tableau2[[#This Row],[TOTAL]]*Tableau2[[#This Row],[POIDS]])</f>
        <v>0</v>
      </c>
    </row>
    <row r="642" spans="3:10" x14ac:dyDescent="0.25">
      <c r="C642" t="str">
        <f>IFERROR(_xlfn.XLOOKUP(Tableau2[[#This Row],[CODE]],[1]!Tableau1[CODE],[1]!Tableau1[DESIGNATION]),"")</f>
        <v/>
      </c>
      <c r="H642" s="6">
        <f>SUM(Tableau2[[#This Row],[SORTIE]:[DETRUIT]])</f>
        <v>0</v>
      </c>
      <c r="I642" s="6">
        <f>_xlfn.XLOOKUP(Tableau2[[#This Row],[CODE]],[1]ART!A:A,[1]ART!C:C)</f>
        <v>0</v>
      </c>
      <c r="J642" s="6">
        <f>SUM(Tableau2[[#This Row],[TOTAL]]*Tableau2[[#This Row],[POIDS]])</f>
        <v>0</v>
      </c>
    </row>
    <row r="643" spans="3:10" x14ac:dyDescent="0.25">
      <c r="C643" t="str">
        <f>IFERROR(_xlfn.XLOOKUP(Tableau2[[#This Row],[CODE]],[1]!Tableau1[CODE],[1]!Tableau1[DESIGNATION]),"")</f>
        <v/>
      </c>
      <c r="H643" s="6">
        <f>SUM(Tableau2[[#This Row],[SORTIE]:[DETRUIT]])</f>
        <v>0</v>
      </c>
      <c r="I643" s="6">
        <f>_xlfn.XLOOKUP(Tableau2[[#This Row],[CODE]],[1]ART!A:A,[1]ART!C:C)</f>
        <v>0</v>
      </c>
      <c r="J643" s="6">
        <f>SUM(Tableau2[[#This Row],[TOTAL]]*Tableau2[[#This Row],[POIDS]])</f>
        <v>0</v>
      </c>
    </row>
    <row r="644" spans="3:10" x14ac:dyDescent="0.25">
      <c r="C644" t="str">
        <f>IFERROR(_xlfn.XLOOKUP(Tableau2[[#This Row],[CODE]],[1]!Tableau1[CODE],[1]!Tableau1[DESIGNATION]),"")</f>
        <v/>
      </c>
      <c r="H644" s="6">
        <f>SUM(Tableau2[[#This Row],[SORTIE]:[DETRUIT]])</f>
        <v>0</v>
      </c>
      <c r="I644" s="6">
        <f>_xlfn.XLOOKUP(Tableau2[[#This Row],[CODE]],[1]ART!A:A,[1]ART!C:C)</f>
        <v>0</v>
      </c>
      <c r="J644" s="6">
        <f>SUM(Tableau2[[#This Row],[TOTAL]]*Tableau2[[#This Row],[POIDS]])</f>
        <v>0</v>
      </c>
    </row>
    <row r="645" spans="3:10" x14ac:dyDescent="0.25">
      <c r="C645" t="str">
        <f>IFERROR(_xlfn.XLOOKUP(Tableau2[[#This Row],[CODE]],[1]!Tableau1[CODE],[1]!Tableau1[DESIGNATION]),"")</f>
        <v/>
      </c>
      <c r="H645" s="6">
        <f>SUM(Tableau2[[#This Row],[SORTIE]:[DETRUIT]])</f>
        <v>0</v>
      </c>
      <c r="I645" s="6">
        <f>_xlfn.XLOOKUP(Tableau2[[#This Row],[CODE]],[1]ART!A:A,[1]ART!C:C)</f>
        <v>0</v>
      </c>
      <c r="J645" s="6">
        <f>SUM(Tableau2[[#This Row],[TOTAL]]*Tableau2[[#This Row],[POIDS]])</f>
        <v>0</v>
      </c>
    </row>
    <row r="646" spans="3:10" x14ac:dyDescent="0.25">
      <c r="C646" t="str">
        <f>IFERROR(_xlfn.XLOOKUP(Tableau2[[#This Row],[CODE]],[1]!Tableau1[CODE],[1]!Tableau1[DESIGNATION]),"")</f>
        <v/>
      </c>
      <c r="H646" s="6">
        <f>SUM(Tableau2[[#This Row],[SORTIE]:[DETRUIT]])</f>
        <v>0</v>
      </c>
      <c r="I646" s="6">
        <f>_xlfn.XLOOKUP(Tableau2[[#This Row],[CODE]],[1]ART!A:A,[1]ART!C:C)</f>
        <v>0</v>
      </c>
      <c r="J646" s="6">
        <f>SUM(Tableau2[[#This Row],[TOTAL]]*Tableau2[[#This Row],[POIDS]])</f>
        <v>0</v>
      </c>
    </row>
    <row r="647" spans="3:10" x14ac:dyDescent="0.25">
      <c r="C647" t="str">
        <f>IFERROR(_xlfn.XLOOKUP(Tableau2[[#This Row],[CODE]],[1]!Tableau1[CODE],[1]!Tableau1[DESIGNATION]),"")</f>
        <v/>
      </c>
      <c r="H647" s="6">
        <f>SUM(Tableau2[[#This Row],[SORTIE]:[DETRUIT]])</f>
        <v>0</v>
      </c>
      <c r="I647" s="6">
        <f>_xlfn.XLOOKUP(Tableau2[[#This Row],[CODE]],[1]ART!A:A,[1]ART!C:C)</f>
        <v>0</v>
      </c>
      <c r="J647" s="6">
        <f>SUM(Tableau2[[#This Row],[TOTAL]]*Tableau2[[#This Row],[POIDS]])</f>
        <v>0</v>
      </c>
    </row>
    <row r="648" spans="3:10" x14ac:dyDescent="0.25">
      <c r="C648" t="str">
        <f>IFERROR(_xlfn.XLOOKUP(Tableau2[[#This Row],[CODE]],[1]!Tableau1[CODE],[1]!Tableau1[DESIGNATION]),"")</f>
        <v/>
      </c>
      <c r="H648" s="6">
        <f>SUM(Tableau2[[#This Row],[SORTIE]:[DETRUIT]])</f>
        <v>0</v>
      </c>
      <c r="I648" s="6">
        <f>_xlfn.XLOOKUP(Tableau2[[#This Row],[CODE]],[1]ART!A:A,[1]ART!C:C)</f>
        <v>0</v>
      </c>
      <c r="J648" s="6">
        <f>SUM(Tableau2[[#This Row],[TOTAL]]*Tableau2[[#This Row],[POIDS]])</f>
        <v>0</v>
      </c>
    </row>
    <row r="649" spans="3:10" x14ac:dyDescent="0.25">
      <c r="C649" t="str">
        <f>IFERROR(_xlfn.XLOOKUP(Tableau2[[#This Row],[CODE]],[1]!Tableau1[CODE],[1]!Tableau1[DESIGNATION]),"")</f>
        <v/>
      </c>
      <c r="H649" s="6">
        <f>SUM(Tableau2[[#This Row],[SORTIE]:[DETRUIT]])</f>
        <v>0</v>
      </c>
      <c r="I649" s="6">
        <f>_xlfn.XLOOKUP(Tableau2[[#This Row],[CODE]],[1]ART!A:A,[1]ART!C:C)</f>
        <v>0</v>
      </c>
      <c r="J649" s="6">
        <f>SUM(Tableau2[[#This Row],[TOTAL]]*Tableau2[[#This Row],[POIDS]])</f>
        <v>0</v>
      </c>
    </row>
    <row r="650" spans="3:10" x14ac:dyDescent="0.25">
      <c r="C650" t="str">
        <f>IFERROR(_xlfn.XLOOKUP(Tableau2[[#This Row],[CODE]],[1]!Tableau1[CODE],[1]!Tableau1[DESIGNATION]),"")</f>
        <v/>
      </c>
      <c r="H650" s="6">
        <f>SUM(Tableau2[[#This Row],[SORTIE]:[DETRUIT]])</f>
        <v>0</v>
      </c>
      <c r="I650" s="6">
        <f>_xlfn.XLOOKUP(Tableau2[[#This Row],[CODE]],[1]ART!A:A,[1]ART!C:C)</f>
        <v>0</v>
      </c>
      <c r="J650" s="6">
        <f>SUM(Tableau2[[#This Row],[TOTAL]]*Tableau2[[#This Row],[POIDS]])</f>
        <v>0</v>
      </c>
    </row>
    <row r="651" spans="3:10" x14ac:dyDescent="0.25">
      <c r="C651" t="str">
        <f>IFERROR(_xlfn.XLOOKUP(Tableau2[[#This Row],[CODE]],[1]!Tableau1[CODE],[1]!Tableau1[DESIGNATION]),"")</f>
        <v/>
      </c>
      <c r="H651" s="6">
        <f>SUM(Tableau2[[#This Row],[SORTIE]:[DETRUIT]])</f>
        <v>0</v>
      </c>
      <c r="I651" s="6">
        <f>_xlfn.XLOOKUP(Tableau2[[#This Row],[CODE]],[1]ART!A:A,[1]ART!C:C)</f>
        <v>0</v>
      </c>
      <c r="J651" s="6">
        <f>SUM(Tableau2[[#This Row],[TOTAL]]*Tableau2[[#This Row],[POIDS]])</f>
        <v>0</v>
      </c>
    </row>
    <row r="652" spans="3:10" x14ac:dyDescent="0.25">
      <c r="C652" t="str">
        <f>IFERROR(_xlfn.XLOOKUP(Tableau2[[#This Row],[CODE]],[1]!Tableau1[CODE],[1]!Tableau1[DESIGNATION]),"")</f>
        <v/>
      </c>
      <c r="H652" s="6">
        <f>SUM(Tableau2[[#This Row],[SORTIE]:[DETRUIT]])</f>
        <v>0</v>
      </c>
      <c r="I652" s="6">
        <f>_xlfn.XLOOKUP(Tableau2[[#This Row],[CODE]],[1]ART!A:A,[1]ART!C:C)</f>
        <v>0</v>
      </c>
      <c r="J652" s="6">
        <f>SUM(Tableau2[[#This Row],[TOTAL]]*Tableau2[[#This Row],[POIDS]])</f>
        <v>0</v>
      </c>
    </row>
    <row r="653" spans="3:10" x14ac:dyDescent="0.25">
      <c r="C653" t="str">
        <f>IFERROR(_xlfn.XLOOKUP(Tableau2[[#This Row],[CODE]],[1]!Tableau1[CODE],[1]!Tableau1[DESIGNATION]),"")</f>
        <v/>
      </c>
      <c r="H653" s="6">
        <f>SUM(Tableau2[[#This Row],[SORTIE]:[DETRUIT]])</f>
        <v>0</v>
      </c>
      <c r="I653" s="6">
        <f>_xlfn.XLOOKUP(Tableau2[[#This Row],[CODE]],[1]ART!A:A,[1]ART!C:C)</f>
        <v>0</v>
      </c>
      <c r="J653" s="6">
        <f>SUM(Tableau2[[#This Row],[TOTAL]]*Tableau2[[#This Row],[POIDS]])</f>
        <v>0</v>
      </c>
    </row>
    <row r="654" spans="3:10" x14ac:dyDescent="0.25">
      <c r="C654" t="str">
        <f>IFERROR(_xlfn.XLOOKUP(Tableau2[[#This Row],[CODE]],[1]!Tableau1[CODE],[1]!Tableau1[DESIGNATION]),"")</f>
        <v/>
      </c>
      <c r="H654" s="6">
        <f>SUM(Tableau2[[#This Row],[SORTIE]:[DETRUIT]])</f>
        <v>0</v>
      </c>
      <c r="I654" s="6">
        <f>_xlfn.XLOOKUP(Tableau2[[#This Row],[CODE]],[1]ART!A:A,[1]ART!C:C)</f>
        <v>0</v>
      </c>
      <c r="J654" s="6">
        <f>SUM(Tableau2[[#This Row],[TOTAL]]*Tableau2[[#This Row],[POIDS]])</f>
        <v>0</v>
      </c>
    </row>
    <row r="655" spans="3:10" x14ac:dyDescent="0.25">
      <c r="C655" t="str">
        <f>IFERROR(_xlfn.XLOOKUP(Tableau2[[#This Row],[CODE]],[1]!Tableau1[CODE],[1]!Tableau1[DESIGNATION]),"")</f>
        <v/>
      </c>
      <c r="H655" s="6">
        <f>SUM(Tableau2[[#This Row],[SORTIE]:[DETRUIT]])</f>
        <v>0</v>
      </c>
      <c r="I655" s="6">
        <f>_xlfn.XLOOKUP(Tableau2[[#This Row],[CODE]],[1]ART!A:A,[1]ART!C:C)</f>
        <v>0</v>
      </c>
      <c r="J655" s="6">
        <f>SUM(Tableau2[[#This Row],[TOTAL]]*Tableau2[[#This Row],[POIDS]])</f>
        <v>0</v>
      </c>
    </row>
    <row r="656" spans="3:10" x14ac:dyDescent="0.25">
      <c r="C656" t="str">
        <f>IFERROR(_xlfn.XLOOKUP(Tableau2[[#This Row],[CODE]],[1]!Tableau1[CODE],[1]!Tableau1[DESIGNATION]),"")</f>
        <v/>
      </c>
      <c r="H656" s="6">
        <f>SUM(Tableau2[[#This Row],[SORTIE]:[DETRUIT]])</f>
        <v>0</v>
      </c>
      <c r="I656" s="6">
        <f>_xlfn.XLOOKUP(Tableau2[[#This Row],[CODE]],[1]ART!A:A,[1]ART!C:C)</f>
        <v>0</v>
      </c>
      <c r="J656" s="6">
        <f>SUM(Tableau2[[#This Row],[TOTAL]]*Tableau2[[#This Row],[POIDS]])</f>
        <v>0</v>
      </c>
    </row>
    <row r="657" spans="3:10" x14ac:dyDescent="0.25">
      <c r="C657" t="str">
        <f>IFERROR(_xlfn.XLOOKUP(Tableau2[[#This Row],[CODE]],[1]!Tableau1[CODE],[1]!Tableau1[DESIGNATION]),"")</f>
        <v/>
      </c>
      <c r="H657" s="6">
        <f>SUM(Tableau2[[#This Row],[SORTIE]:[DETRUIT]])</f>
        <v>0</v>
      </c>
      <c r="I657" s="6">
        <f>_xlfn.XLOOKUP(Tableau2[[#This Row],[CODE]],[1]ART!A:A,[1]ART!C:C)</f>
        <v>0</v>
      </c>
      <c r="J657" s="6">
        <f>SUM(Tableau2[[#This Row],[TOTAL]]*Tableau2[[#This Row],[POIDS]])</f>
        <v>0</v>
      </c>
    </row>
    <row r="658" spans="3:10" x14ac:dyDescent="0.25">
      <c r="C658" t="str">
        <f>IFERROR(_xlfn.XLOOKUP(Tableau2[[#This Row],[CODE]],[1]!Tableau1[CODE],[1]!Tableau1[DESIGNATION]),"")</f>
        <v/>
      </c>
      <c r="H658" s="6">
        <f>SUM(Tableau2[[#This Row],[SORTIE]:[DETRUIT]])</f>
        <v>0</v>
      </c>
      <c r="I658" s="6">
        <f>_xlfn.XLOOKUP(Tableau2[[#This Row],[CODE]],[1]ART!A:A,[1]ART!C:C)</f>
        <v>0</v>
      </c>
      <c r="J658" s="6">
        <f>SUM(Tableau2[[#This Row],[TOTAL]]*Tableau2[[#This Row],[POIDS]])</f>
        <v>0</v>
      </c>
    </row>
    <row r="659" spans="3:10" x14ac:dyDescent="0.25">
      <c r="C659" t="str">
        <f>IFERROR(_xlfn.XLOOKUP(Tableau2[[#This Row],[CODE]],[1]!Tableau1[CODE],[1]!Tableau1[DESIGNATION]),"")</f>
        <v/>
      </c>
      <c r="H659" s="6">
        <f>SUM(Tableau2[[#This Row],[SORTIE]:[DETRUIT]])</f>
        <v>0</v>
      </c>
      <c r="I659" s="6">
        <f>_xlfn.XLOOKUP(Tableau2[[#This Row],[CODE]],[1]ART!A:A,[1]ART!C:C)</f>
        <v>0</v>
      </c>
      <c r="J659" s="6">
        <f>SUM(Tableau2[[#This Row],[TOTAL]]*Tableau2[[#This Row],[POIDS]])</f>
        <v>0</v>
      </c>
    </row>
    <row r="660" spans="3:10" x14ac:dyDescent="0.25">
      <c r="C660" t="str">
        <f>IFERROR(_xlfn.XLOOKUP(Tableau2[[#This Row],[CODE]],[1]!Tableau1[CODE],[1]!Tableau1[DESIGNATION]),"")</f>
        <v/>
      </c>
      <c r="H660" s="6">
        <f>SUM(Tableau2[[#This Row],[SORTIE]:[DETRUIT]])</f>
        <v>0</v>
      </c>
      <c r="I660" s="6">
        <f>_xlfn.XLOOKUP(Tableau2[[#This Row],[CODE]],[1]ART!A:A,[1]ART!C:C)</f>
        <v>0</v>
      </c>
      <c r="J660" s="6">
        <f>SUM(Tableau2[[#This Row],[TOTAL]]*Tableau2[[#This Row],[POIDS]])</f>
        <v>0</v>
      </c>
    </row>
    <row r="661" spans="3:10" x14ac:dyDescent="0.25">
      <c r="C661" t="str">
        <f>IFERROR(_xlfn.XLOOKUP(Tableau2[[#This Row],[CODE]],[1]!Tableau1[CODE],[1]!Tableau1[DESIGNATION]),"")</f>
        <v/>
      </c>
      <c r="H661" s="6">
        <f>SUM(Tableau2[[#This Row],[SORTIE]:[DETRUIT]])</f>
        <v>0</v>
      </c>
      <c r="I661" s="6">
        <f>_xlfn.XLOOKUP(Tableau2[[#This Row],[CODE]],[1]ART!A:A,[1]ART!C:C)</f>
        <v>0</v>
      </c>
      <c r="J661" s="6">
        <f>SUM(Tableau2[[#This Row],[TOTAL]]*Tableau2[[#This Row],[POIDS]])</f>
        <v>0</v>
      </c>
    </row>
    <row r="662" spans="3:10" x14ac:dyDescent="0.25">
      <c r="C662" t="str">
        <f>IFERROR(_xlfn.XLOOKUP(Tableau2[[#This Row],[CODE]],[1]!Tableau1[CODE],[1]!Tableau1[DESIGNATION]),"")</f>
        <v/>
      </c>
      <c r="H662" s="6">
        <f>SUM(Tableau2[[#This Row],[SORTIE]:[DETRUIT]])</f>
        <v>0</v>
      </c>
      <c r="I662" s="6">
        <f>_xlfn.XLOOKUP(Tableau2[[#This Row],[CODE]],[1]ART!A:A,[1]ART!C:C)</f>
        <v>0</v>
      </c>
      <c r="J662" s="6">
        <f>SUM(Tableau2[[#This Row],[TOTAL]]*Tableau2[[#This Row],[POIDS]])</f>
        <v>0</v>
      </c>
    </row>
    <row r="663" spans="3:10" x14ac:dyDescent="0.25">
      <c r="C663" t="str">
        <f>IFERROR(_xlfn.XLOOKUP(Tableau2[[#This Row],[CODE]],[1]!Tableau1[CODE],[1]!Tableau1[DESIGNATION]),"")</f>
        <v/>
      </c>
      <c r="H663" s="6">
        <f>SUM(Tableau2[[#This Row],[SORTIE]:[DETRUIT]])</f>
        <v>0</v>
      </c>
      <c r="I663" s="6">
        <f>_xlfn.XLOOKUP(Tableau2[[#This Row],[CODE]],[1]ART!A:A,[1]ART!C:C)</f>
        <v>0</v>
      </c>
      <c r="J663" s="6">
        <f>SUM(Tableau2[[#This Row],[TOTAL]]*Tableau2[[#This Row],[POIDS]])</f>
        <v>0</v>
      </c>
    </row>
    <row r="664" spans="3:10" x14ac:dyDescent="0.25">
      <c r="C664" t="str">
        <f>IFERROR(_xlfn.XLOOKUP(Tableau2[[#This Row],[CODE]],[1]!Tableau1[CODE],[1]!Tableau1[DESIGNATION]),"")</f>
        <v/>
      </c>
      <c r="H664" s="6">
        <f>SUM(Tableau2[[#This Row],[SORTIE]:[DETRUIT]])</f>
        <v>0</v>
      </c>
      <c r="I664" s="6">
        <f>_xlfn.XLOOKUP(Tableau2[[#This Row],[CODE]],[1]ART!A:A,[1]ART!C:C)</f>
        <v>0</v>
      </c>
      <c r="J664" s="6">
        <f>SUM(Tableau2[[#This Row],[TOTAL]]*Tableau2[[#This Row],[POIDS]])</f>
        <v>0</v>
      </c>
    </row>
    <row r="665" spans="3:10" x14ac:dyDescent="0.25">
      <c r="C665" t="str">
        <f>IFERROR(_xlfn.XLOOKUP(Tableau2[[#This Row],[CODE]],[1]!Tableau1[CODE],[1]!Tableau1[DESIGNATION]),"")</f>
        <v/>
      </c>
      <c r="H665" s="6">
        <f>SUM(Tableau2[[#This Row],[SORTIE]:[DETRUIT]])</f>
        <v>0</v>
      </c>
      <c r="I665" s="6">
        <f>_xlfn.XLOOKUP(Tableau2[[#This Row],[CODE]],[1]ART!A:A,[1]ART!C:C)</f>
        <v>0</v>
      </c>
      <c r="J665" s="6">
        <f>SUM(Tableau2[[#This Row],[TOTAL]]*Tableau2[[#This Row],[POIDS]])</f>
        <v>0</v>
      </c>
    </row>
    <row r="666" spans="3:10" x14ac:dyDescent="0.25">
      <c r="C666" t="str">
        <f>IFERROR(_xlfn.XLOOKUP(Tableau2[[#This Row],[CODE]],[1]!Tableau1[CODE],[1]!Tableau1[DESIGNATION]),"")</f>
        <v/>
      </c>
      <c r="H666" s="6">
        <f>SUM(Tableau2[[#This Row],[SORTIE]:[DETRUIT]])</f>
        <v>0</v>
      </c>
      <c r="I666" s="6">
        <f>_xlfn.XLOOKUP(Tableau2[[#This Row],[CODE]],[1]ART!A:A,[1]ART!C:C)</f>
        <v>0</v>
      </c>
      <c r="J666" s="6">
        <f>SUM(Tableau2[[#This Row],[TOTAL]]*Tableau2[[#This Row],[POIDS]])</f>
        <v>0</v>
      </c>
    </row>
    <row r="667" spans="3:10" x14ac:dyDescent="0.25">
      <c r="C667" t="str">
        <f>IFERROR(_xlfn.XLOOKUP(Tableau2[[#This Row],[CODE]],[1]!Tableau1[CODE],[1]!Tableau1[DESIGNATION]),"")</f>
        <v/>
      </c>
      <c r="H667" s="6">
        <f>SUM(Tableau2[[#This Row],[SORTIE]:[DETRUIT]])</f>
        <v>0</v>
      </c>
      <c r="I667" s="6">
        <f>_xlfn.XLOOKUP(Tableau2[[#This Row],[CODE]],[1]ART!A:A,[1]ART!C:C)</f>
        <v>0</v>
      </c>
      <c r="J667" s="6">
        <f>SUM(Tableau2[[#This Row],[TOTAL]]*Tableau2[[#This Row],[POIDS]])</f>
        <v>0</v>
      </c>
    </row>
    <row r="668" spans="3:10" x14ac:dyDescent="0.25">
      <c r="C668" t="str">
        <f>IFERROR(_xlfn.XLOOKUP(Tableau2[[#This Row],[CODE]],[1]!Tableau1[CODE],[1]!Tableau1[DESIGNATION]),"")</f>
        <v/>
      </c>
      <c r="H668" s="6">
        <f>SUM(Tableau2[[#This Row],[SORTIE]:[DETRUIT]])</f>
        <v>0</v>
      </c>
      <c r="I668" s="6">
        <f>_xlfn.XLOOKUP(Tableau2[[#This Row],[CODE]],[1]ART!A:A,[1]ART!C:C)</f>
        <v>0</v>
      </c>
      <c r="J668" s="6">
        <f>SUM(Tableau2[[#This Row],[TOTAL]]*Tableau2[[#This Row],[POIDS]])</f>
        <v>0</v>
      </c>
    </row>
    <row r="669" spans="3:10" x14ac:dyDescent="0.25">
      <c r="C669" t="str">
        <f>IFERROR(_xlfn.XLOOKUP(Tableau2[[#This Row],[CODE]],[1]!Tableau1[CODE],[1]!Tableau1[DESIGNATION]),"")</f>
        <v/>
      </c>
      <c r="H669" s="6">
        <f>SUM(Tableau2[[#This Row],[SORTIE]:[DETRUIT]])</f>
        <v>0</v>
      </c>
      <c r="I669" s="6">
        <f>_xlfn.XLOOKUP(Tableau2[[#This Row],[CODE]],[1]ART!A:A,[1]ART!C:C)</f>
        <v>0</v>
      </c>
      <c r="J669" s="6">
        <f>SUM(Tableau2[[#This Row],[TOTAL]]*Tableau2[[#This Row],[POIDS]])</f>
        <v>0</v>
      </c>
    </row>
    <row r="670" spans="3:10" x14ac:dyDescent="0.25">
      <c r="C670" t="str">
        <f>IFERROR(_xlfn.XLOOKUP(Tableau2[[#This Row],[CODE]],[1]!Tableau1[CODE],[1]!Tableau1[DESIGNATION]),"")</f>
        <v/>
      </c>
      <c r="H670" s="6">
        <f>SUM(Tableau2[[#This Row],[SORTIE]:[DETRUIT]])</f>
        <v>0</v>
      </c>
      <c r="I670" s="6">
        <f>_xlfn.XLOOKUP(Tableau2[[#This Row],[CODE]],[1]ART!A:A,[1]ART!C:C)</f>
        <v>0</v>
      </c>
      <c r="J670" s="6">
        <f>SUM(Tableau2[[#This Row],[TOTAL]]*Tableau2[[#This Row],[POIDS]])</f>
        <v>0</v>
      </c>
    </row>
    <row r="671" spans="3:10" x14ac:dyDescent="0.25">
      <c r="C671" t="str">
        <f>IFERROR(_xlfn.XLOOKUP(Tableau2[[#This Row],[CODE]],[1]!Tableau1[CODE],[1]!Tableau1[DESIGNATION]),"")</f>
        <v/>
      </c>
      <c r="H671" s="6">
        <f>SUM(Tableau2[[#This Row],[SORTIE]:[DETRUIT]])</f>
        <v>0</v>
      </c>
      <c r="I671" s="6">
        <f>_xlfn.XLOOKUP(Tableau2[[#This Row],[CODE]],[1]ART!A:A,[1]ART!C:C)</f>
        <v>0</v>
      </c>
      <c r="J671" s="6">
        <f>SUM(Tableau2[[#This Row],[TOTAL]]*Tableau2[[#This Row],[POIDS]])</f>
        <v>0</v>
      </c>
    </row>
    <row r="672" spans="3:10" x14ac:dyDescent="0.25">
      <c r="C672" t="str">
        <f>IFERROR(_xlfn.XLOOKUP(Tableau2[[#This Row],[CODE]],[1]!Tableau1[CODE],[1]!Tableau1[DESIGNATION]),"")</f>
        <v/>
      </c>
      <c r="H672" s="6">
        <f>SUM(Tableau2[[#This Row],[SORTIE]:[DETRUIT]])</f>
        <v>0</v>
      </c>
      <c r="I672" s="6">
        <f>_xlfn.XLOOKUP(Tableau2[[#This Row],[CODE]],[1]ART!A:A,[1]ART!C:C)</f>
        <v>0</v>
      </c>
      <c r="J672" s="6">
        <f>SUM(Tableau2[[#This Row],[TOTAL]]*Tableau2[[#This Row],[POIDS]])</f>
        <v>0</v>
      </c>
    </row>
    <row r="673" spans="3:10" x14ac:dyDescent="0.25">
      <c r="C673" t="str">
        <f>IFERROR(_xlfn.XLOOKUP(Tableau2[[#This Row],[CODE]],[1]!Tableau1[CODE],[1]!Tableau1[DESIGNATION]),"")</f>
        <v/>
      </c>
      <c r="H673" s="6">
        <f>SUM(Tableau2[[#This Row],[SORTIE]:[DETRUIT]])</f>
        <v>0</v>
      </c>
      <c r="I673" s="6">
        <f>_xlfn.XLOOKUP(Tableau2[[#This Row],[CODE]],[1]ART!A:A,[1]ART!C:C)</f>
        <v>0</v>
      </c>
      <c r="J673" s="6">
        <f>SUM(Tableau2[[#This Row],[TOTAL]]*Tableau2[[#This Row],[POIDS]])</f>
        <v>0</v>
      </c>
    </row>
    <row r="674" spans="3:10" x14ac:dyDescent="0.25">
      <c r="C674" t="str">
        <f>IFERROR(_xlfn.XLOOKUP(Tableau2[[#This Row],[CODE]],[1]!Tableau1[CODE],[1]!Tableau1[DESIGNATION]),"")</f>
        <v/>
      </c>
      <c r="H674" s="6">
        <f>SUM(Tableau2[[#This Row],[SORTIE]:[DETRUIT]])</f>
        <v>0</v>
      </c>
      <c r="I674" s="6">
        <f>_xlfn.XLOOKUP(Tableau2[[#This Row],[CODE]],[1]ART!A:A,[1]ART!C:C)</f>
        <v>0</v>
      </c>
      <c r="J674" s="6">
        <f>SUM(Tableau2[[#This Row],[TOTAL]]*Tableau2[[#This Row],[POIDS]])</f>
        <v>0</v>
      </c>
    </row>
    <row r="675" spans="3:10" x14ac:dyDescent="0.25">
      <c r="C675" t="str">
        <f>IFERROR(_xlfn.XLOOKUP(Tableau2[[#This Row],[CODE]],[1]!Tableau1[CODE],[1]!Tableau1[DESIGNATION]),"")</f>
        <v/>
      </c>
      <c r="H675" s="6">
        <f>SUM(Tableau2[[#This Row],[SORTIE]:[DETRUIT]])</f>
        <v>0</v>
      </c>
      <c r="I675" s="6">
        <f>_xlfn.XLOOKUP(Tableau2[[#This Row],[CODE]],[1]ART!A:A,[1]ART!C:C)</f>
        <v>0</v>
      </c>
      <c r="J675" s="6">
        <f>SUM(Tableau2[[#This Row],[TOTAL]]*Tableau2[[#This Row],[POIDS]])</f>
        <v>0</v>
      </c>
    </row>
    <row r="676" spans="3:10" x14ac:dyDescent="0.25">
      <c r="C676" t="str">
        <f>IFERROR(_xlfn.XLOOKUP(Tableau2[[#This Row],[CODE]],[1]!Tableau1[CODE],[1]!Tableau1[DESIGNATION]),"")</f>
        <v/>
      </c>
      <c r="H676" s="6">
        <f>SUM(Tableau2[[#This Row],[SORTIE]:[DETRUIT]])</f>
        <v>0</v>
      </c>
      <c r="I676" s="6">
        <f>_xlfn.XLOOKUP(Tableau2[[#This Row],[CODE]],[1]ART!A:A,[1]ART!C:C)</f>
        <v>0</v>
      </c>
      <c r="J676" s="6">
        <f>SUM(Tableau2[[#This Row],[TOTAL]]*Tableau2[[#This Row],[POIDS]])</f>
        <v>0</v>
      </c>
    </row>
    <row r="677" spans="3:10" x14ac:dyDescent="0.25">
      <c r="C677" t="str">
        <f>IFERROR(_xlfn.XLOOKUP(Tableau2[[#This Row],[CODE]],[1]!Tableau1[CODE],[1]!Tableau1[DESIGNATION]),"")</f>
        <v/>
      </c>
      <c r="H677" s="6">
        <f>SUM(Tableau2[[#This Row],[SORTIE]:[DETRUIT]])</f>
        <v>0</v>
      </c>
      <c r="I677" s="6">
        <f>_xlfn.XLOOKUP(Tableau2[[#This Row],[CODE]],[1]ART!A:A,[1]ART!C:C)</f>
        <v>0</v>
      </c>
      <c r="J677" s="6">
        <f>SUM(Tableau2[[#This Row],[TOTAL]]*Tableau2[[#This Row],[POIDS]])</f>
        <v>0</v>
      </c>
    </row>
    <row r="678" spans="3:10" x14ac:dyDescent="0.25">
      <c r="C678" t="str">
        <f>IFERROR(_xlfn.XLOOKUP(Tableau2[[#This Row],[CODE]],[1]!Tableau1[CODE],[1]!Tableau1[DESIGNATION]),"")</f>
        <v/>
      </c>
      <c r="H678" s="6">
        <f>SUM(Tableau2[[#This Row],[SORTIE]:[DETRUIT]])</f>
        <v>0</v>
      </c>
      <c r="I678" s="6">
        <f>_xlfn.XLOOKUP(Tableau2[[#This Row],[CODE]],[1]ART!A:A,[1]ART!C:C)</f>
        <v>0</v>
      </c>
      <c r="J678" s="6">
        <f>SUM(Tableau2[[#This Row],[TOTAL]]*Tableau2[[#This Row],[POIDS]])</f>
        <v>0</v>
      </c>
    </row>
    <row r="679" spans="3:10" x14ac:dyDescent="0.25">
      <c r="C679" t="str">
        <f>IFERROR(_xlfn.XLOOKUP(Tableau2[[#This Row],[CODE]],[1]!Tableau1[CODE],[1]!Tableau1[DESIGNATION]),"")</f>
        <v/>
      </c>
      <c r="H679" s="6">
        <f>SUM(Tableau2[[#This Row],[SORTIE]:[DETRUIT]])</f>
        <v>0</v>
      </c>
      <c r="I679" s="6">
        <f>_xlfn.XLOOKUP(Tableau2[[#This Row],[CODE]],[1]ART!A:A,[1]ART!C:C)</f>
        <v>0</v>
      </c>
      <c r="J679" s="6">
        <f>SUM(Tableau2[[#This Row],[TOTAL]]*Tableau2[[#This Row],[POIDS]])</f>
        <v>0</v>
      </c>
    </row>
    <row r="680" spans="3:10" x14ac:dyDescent="0.25">
      <c r="C680" t="str">
        <f>IFERROR(_xlfn.XLOOKUP(Tableau2[[#This Row],[CODE]],[1]!Tableau1[CODE],[1]!Tableau1[DESIGNATION]),"")</f>
        <v/>
      </c>
      <c r="H680" s="6">
        <f>SUM(Tableau2[[#This Row],[SORTIE]:[DETRUIT]])</f>
        <v>0</v>
      </c>
      <c r="I680" s="6">
        <f>_xlfn.XLOOKUP(Tableau2[[#This Row],[CODE]],[1]ART!A:A,[1]ART!C:C)</f>
        <v>0</v>
      </c>
      <c r="J680" s="6">
        <f>SUM(Tableau2[[#This Row],[TOTAL]]*Tableau2[[#This Row],[POIDS]])</f>
        <v>0</v>
      </c>
    </row>
    <row r="681" spans="3:10" x14ac:dyDescent="0.25">
      <c r="C681" t="str">
        <f>IFERROR(_xlfn.XLOOKUP(Tableau2[[#This Row],[CODE]],[1]!Tableau1[CODE],[1]!Tableau1[DESIGNATION]),"")</f>
        <v/>
      </c>
      <c r="H681" s="6">
        <f>SUM(Tableau2[[#This Row],[SORTIE]:[DETRUIT]])</f>
        <v>0</v>
      </c>
      <c r="I681" s="6">
        <f>_xlfn.XLOOKUP(Tableau2[[#This Row],[CODE]],[1]ART!A:A,[1]ART!C:C)</f>
        <v>0</v>
      </c>
      <c r="J681" s="6">
        <f>SUM(Tableau2[[#This Row],[TOTAL]]*Tableau2[[#This Row],[POIDS]])</f>
        <v>0</v>
      </c>
    </row>
    <row r="682" spans="3:10" x14ac:dyDescent="0.25">
      <c r="C682" t="str">
        <f>IFERROR(_xlfn.XLOOKUP(Tableau2[[#This Row],[CODE]],[1]!Tableau1[CODE],[1]!Tableau1[DESIGNATION]),"")</f>
        <v/>
      </c>
      <c r="H682" s="6">
        <f>SUM(Tableau2[[#This Row],[SORTIE]:[DETRUIT]])</f>
        <v>0</v>
      </c>
      <c r="I682" s="6">
        <f>_xlfn.XLOOKUP(Tableau2[[#This Row],[CODE]],[1]ART!A:A,[1]ART!C:C)</f>
        <v>0</v>
      </c>
      <c r="J682" s="6">
        <f>SUM(Tableau2[[#This Row],[TOTAL]]*Tableau2[[#This Row],[POIDS]])</f>
        <v>0</v>
      </c>
    </row>
    <row r="683" spans="3:10" x14ac:dyDescent="0.25">
      <c r="C683" t="str">
        <f>IFERROR(_xlfn.XLOOKUP(Tableau2[[#This Row],[CODE]],[1]!Tableau1[CODE],[1]!Tableau1[DESIGNATION]),"")</f>
        <v/>
      </c>
      <c r="H683" s="6">
        <f>SUM(Tableau2[[#This Row],[SORTIE]:[DETRUIT]])</f>
        <v>0</v>
      </c>
      <c r="I683" s="6">
        <f>_xlfn.XLOOKUP(Tableau2[[#This Row],[CODE]],[1]ART!A:A,[1]ART!C:C)</f>
        <v>0</v>
      </c>
      <c r="J683" s="6">
        <f>SUM(Tableau2[[#This Row],[TOTAL]]*Tableau2[[#This Row],[POIDS]])</f>
        <v>0</v>
      </c>
    </row>
    <row r="684" spans="3:10" x14ac:dyDescent="0.25">
      <c r="C684" t="str">
        <f>IFERROR(_xlfn.XLOOKUP(Tableau2[[#This Row],[CODE]],[1]!Tableau1[CODE],[1]!Tableau1[DESIGNATION]),"")</f>
        <v/>
      </c>
      <c r="H684" s="6">
        <f>SUM(Tableau2[[#This Row],[SORTIE]:[DETRUIT]])</f>
        <v>0</v>
      </c>
      <c r="I684" s="6">
        <f>_xlfn.XLOOKUP(Tableau2[[#This Row],[CODE]],[1]ART!A:A,[1]ART!C:C)</f>
        <v>0</v>
      </c>
      <c r="J684" s="6">
        <f>SUM(Tableau2[[#This Row],[TOTAL]]*Tableau2[[#This Row],[POIDS]])</f>
        <v>0</v>
      </c>
    </row>
    <row r="685" spans="3:10" x14ac:dyDescent="0.25">
      <c r="C685" t="str">
        <f>IFERROR(_xlfn.XLOOKUP(Tableau2[[#This Row],[CODE]],[1]!Tableau1[CODE],[1]!Tableau1[DESIGNATION]),"")</f>
        <v/>
      </c>
      <c r="H685" s="6">
        <f>SUM(Tableau2[[#This Row],[SORTIE]:[DETRUIT]])</f>
        <v>0</v>
      </c>
      <c r="I685" s="6">
        <f>_xlfn.XLOOKUP(Tableau2[[#This Row],[CODE]],[1]ART!A:A,[1]ART!C:C)</f>
        <v>0</v>
      </c>
      <c r="J685" s="6">
        <f>SUM(Tableau2[[#This Row],[TOTAL]]*Tableau2[[#This Row],[POIDS]])</f>
        <v>0</v>
      </c>
    </row>
    <row r="686" spans="3:10" x14ac:dyDescent="0.25">
      <c r="C686" t="str">
        <f>IFERROR(_xlfn.XLOOKUP(Tableau2[[#This Row],[CODE]],[1]!Tableau1[CODE],[1]!Tableau1[DESIGNATION]),"")</f>
        <v/>
      </c>
      <c r="H686" s="6">
        <f>SUM(Tableau2[[#This Row],[SORTIE]:[DETRUIT]])</f>
        <v>0</v>
      </c>
      <c r="I686" s="6">
        <f>_xlfn.XLOOKUP(Tableau2[[#This Row],[CODE]],[1]ART!A:A,[1]ART!C:C)</f>
        <v>0</v>
      </c>
      <c r="J686" s="6">
        <f>SUM(Tableau2[[#This Row],[TOTAL]]*Tableau2[[#This Row],[POIDS]])</f>
        <v>0</v>
      </c>
    </row>
    <row r="687" spans="3:10" x14ac:dyDescent="0.25">
      <c r="C687" t="str">
        <f>IFERROR(_xlfn.XLOOKUP(Tableau2[[#This Row],[CODE]],[1]!Tableau1[CODE],[1]!Tableau1[DESIGNATION]),"")</f>
        <v/>
      </c>
      <c r="H687" s="6">
        <f>SUM(Tableau2[[#This Row],[SORTIE]:[DETRUIT]])</f>
        <v>0</v>
      </c>
      <c r="I687" s="6">
        <f>_xlfn.XLOOKUP(Tableau2[[#This Row],[CODE]],[1]ART!A:A,[1]ART!C:C)</f>
        <v>0</v>
      </c>
      <c r="J687" s="6">
        <f>SUM(Tableau2[[#This Row],[TOTAL]]*Tableau2[[#This Row],[POIDS]])</f>
        <v>0</v>
      </c>
    </row>
    <row r="688" spans="3:10" x14ac:dyDescent="0.25">
      <c r="C688" t="str">
        <f>IFERROR(_xlfn.XLOOKUP(Tableau2[[#This Row],[CODE]],[1]!Tableau1[CODE],[1]!Tableau1[DESIGNATION]),"")</f>
        <v/>
      </c>
      <c r="H688" s="6">
        <f>SUM(Tableau2[[#This Row],[SORTIE]:[DETRUIT]])</f>
        <v>0</v>
      </c>
      <c r="I688" s="6">
        <f>_xlfn.XLOOKUP(Tableau2[[#This Row],[CODE]],[1]ART!A:A,[1]ART!C:C)</f>
        <v>0</v>
      </c>
      <c r="J688" s="6">
        <f>SUM(Tableau2[[#This Row],[TOTAL]]*Tableau2[[#This Row],[POIDS]])</f>
        <v>0</v>
      </c>
    </row>
    <row r="689" spans="3:10" x14ac:dyDescent="0.25">
      <c r="C689" t="str">
        <f>IFERROR(_xlfn.XLOOKUP(Tableau2[[#This Row],[CODE]],[1]!Tableau1[CODE],[1]!Tableau1[DESIGNATION]),"")</f>
        <v/>
      </c>
      <c r="H689" s="6">
        <f>SUM(Tableau2[[#This Row],[SORTIE]:[DETRUIT]])</f>
        <v>0</v>
      </c>
      <c r="I689" s="6">
        <f>_xlfn.XLOOKUP(Tableau2[[#This Row],[CODE]],[1]ART!A:A,[1]ART!C:C)</f>
        <v>0</v>
      </c>
      <c r="J689" s="6">
        <f>SUM(Tableau2[[#This Row],[TOTAL]]*Tableau2[[#This Row],[POIDS]])</f>
        <v>0</v>
      </c>
    </row>
    <row r="690" spans="3:10" x14ac:dyDescent="0.25">
      <c r="C690" t="str">
        <f>IFERROR(_xlfn.XLOOKUP(Tableau2[[#This Row],[CODE]],[1]!Tableau1[CODE],[1]!Tableau1[DESIGNATION]),"")</f>
        <v/>
      </c>
      <c r="H690" s="6">
        <f>SUM(Tableau2[[#This Row],[SORTIE]:[DETRUIT]])</f>
        <v>0</v>
      </c>
      <c r="I690" s="6">
        <f>_xlfn.XLOOKUP(Tableau2[[#This Row],[CODE]],[1]ART!A:A,[1]ART!C:C)</f>
        <v>0</v>
      </c>
      <c r="J690" s="6">
        <f>SUM(Tableau2[[#This Row],[TOTAL]]*Tableau2[[#This Row],[POIDS]])</f>
        <v>0</v>
      </c>
    </row>
    <row r="691" spans="3:10" x14ac:dyDescent="0.25">
      <c r="C691" t="str">
        <f>IFERROR(_xlfn.XLOOKUP(Tableau2[[#This Row],[CODE]],[1]!Tableau1[CODE],[1]!Tableau1[DESIGNATION]),"")</f>
        <v/>
      </c>
      <c r="H691" s="6">
        <f>SUM(Tableau2[[#This Row],[SORTIE]:[DETRUIT]])</f>
        <v>0</v>
      </c>
      <c r="I691" s="6">
        <f>_xlfn.XLOOKUP(Tableau2[[#This Row],[CODE]],[1]ART!A:A,[1]ART!C:C)</f>
        <v>0</v>
      </c>
      <c r="J691" s="6">
        <f>SUM(Tableau2[[#This Row],[TOTAL]]*Tableau2[[#This Row],[POIDS]])</f>
        <v>0</v>
      </c>
    </row>
    <row r="692" spans="3:10" x14ac:dyDescent="0.25">
      <c r="C692" t="str">
        <f>IFERROR(_xlfn.XLOOKUP(Tableau2[[#This Row],[CODE]],[1]!Tableau1[CODE],[1]!Tableau1[DESIGNATION]),"")</f>
        <v/>
      </c>
      <c r="H692" s="6">
        <f>SUM(Tableau2[[#This Row],[SORTIE]:[DETRUIT]])</f>
        <v>0</v>
      </c>
      <c r="I692" s="6">
        <f>_xlfn.XLOOKUP(Tableau2[[#This Row],[CODE]],[1]ART!A:A,[1]ART!C:C)</f>
        <v>0</v>
      </c>
      <c r="J692" s="6">
        <f>SUM(Tableau2[[#This Row],[TOTAL]]*Tableau2[[#This Row],[POIDS]])</f>
        <v>0</v>
      </c>
    </row>
    <row r="693" spans="3:10" x14ac:dyDescent="0.25">
      <c r="C693" t="str">
        <f>IFERROR(_xlfn.XLOOKUP(Tableau2[[#This Row],[CODE]],[1]!Tableau1[CODE],[1]!Tableau1[DESIGNATION]),"")</f>
        <v/>
      </c>
      <c r="H693" s="6">
        <f>SUM(Tableau2[[#This Row],[SORTIE]:[DETRUIT]])</f>
        <v>0</v>
      </c>
      <c r="I693" s="6">
        <f>_xlfn.XLOOKUP(Tableau2[[#This Row],[CODE]],[1]ART!A:A,[1]ART!C:C)</f>
        <v>0</v>
      </c>
      <c r="J693" s="6">
        <f>SUM(Tableau2[[#This Row],[TOTAL]]*Tableau2[[#This Row],[POIDS]])</f>
        <v>0</v>
      </c>
    </row>
    <row r="694" spans="3:10" x14ac:dyDescent="0.25">
      <c r="C694" t="str">
        <f>IFERROR(_xlfn.XLOOKUP(Tableau2[[#This Row],[CODE]],[1]!Tableau1[CODE],[1]!Tableau1[DESIGNATION]),"")</f>
        <v/>
      </c>
      <c r="H694" s="6">
        <f>SUM(Tableau2[[#This Row],[SORTIE]:[DETRUIT]])</f>
        <v>0</v>
      </c>
      <c r="I694" s="6">
        <f>_xlfn.XLOOKUP(Tableau2[[#This Row],[CODE]],[1]ART!A:A,[1]ART!C:C)</f>
        <v>0</v>
      </c>
      <c r="J694" s="6">
        <f>SUM(Tableau2[[#This Row],[TOTAL]]*Tableau2[[#This Row],[POIDS]])</f>
        <v>0</v>
      </c>
    </row>
    <row r="695" spans="3:10" x14ac:dyDescent="0.25">
      <c r="C695" t="str">
        <f>IFERROR(_xlfn.XLOOKUP(Tableau2[[#This Row],[CODE]],[1]!Tableau1[CODE],[1]!Tableau1[DESIGNATION]),"")</f>
        <v/>
      </c>
      <c r="H695" s="6">
        <f>SUM(Tableau2[[#This Row],[SORTIE]:[DETRUIT]])</f>
        <v>0</v>
      </c>
      <c r="I695" s="6">
        <f>_xlfn.XLOOKUP(Tableau2[[#This Row],[CODE]],[1]ART!A:A,[1]ART!C:C)</f>
        <v>0</v>
      </c>
      <c r="J695" s="6">
        <f>SUM(Tableau2[[#This Row],[TOTAL]]*Tableau2[[#This Row],[POIDS]])</f>
        <v>0</v>
      </c>
    </row>
    <row r="696" spans="3:10" x14ac:dyDescent="0.25">
      <c r="C696" t="str">
        <f>IFERROR(_xlfn.XLOOKUP(Tableau2[[#This Row],[CODE]],[1]!Tableau1[CODE],[1]!Tableau1[DESIGNATION]),"")</f>
        <v/>
      </c>
      <c r="H696" s="6">
        <f>SUM(Tableau2[[#This Row],[SORTIE]:[DETRUIT]])</f>
        <v>0</v>
      </c>
      <c r="I696" s="6">
        <f>_xlfn.XLOOKUP(Tableau2[[#This Row],[CODE]],[1]ART!A:A,[1]ART!C:C)</f>
        <v>0</v>
      </c>
      <c r="J696" s="6">
        <f>SUM(Tableau2[[#This Row],[TOTAL]]*Tableau2[[#This Row],[POIDS]])</f>
        <v>0</v>
      </c>
    </row>
    <row r="697" spans="3:10" x14ac:dyDescent="0.25">
      <c r="C697" t="str">
        <f>IFERROR(_xlfn.XLOOKUP(Tableau2[[#This Row],[CODE]],[1]!Tableau1[CODE],[1]!Tableau1[DESIGNATION]),"")</f>
        <v/>
      </c>
      <c r="H697" s="6">
        <f>SUM(Tableau2[[#This Row],[SORTIE]:[DETRUIT]])</f>
        <v>0</v>
      </c>
      <c r="I697" s="6">
        <f>_xlfn.XLOOKUP(Tableau2[[#This Row],[CODE]],[1]ART!A:A,[1]ART!C:C)</f>
        <v>0</v>
      </c>
      <c r="J697" s="6">
        <f>SUM(Tableau2[[#This Row],[TOTAL]]*Tableau2[[#This Row],[POIDS]])</f>
        <v>0</v>
      </c>
    </row>
    <row r="698" spans="3:10" x14ac:dyDescent="0.25">
      <c r="C698" t="str">
        <f>IFERROR(_xlfn.XLOOKUP(Tableau2[[#This Row],[CODE]],[1]!Tableau1[CODE],[1]!Tableau1[DESIGNATION]),"")</f>
        <v/>
      </c>
      <c r="H698" s="6">
        <f>SUM(Tableau2[[#This Row],[SORTIE]:[DETRUIT]])</f>
        <v>0</v>
      </c>
      <c r="I698" s="6">
        <f>_xlfn.XLOOKUP(Tableau2[[#This Row],[CODE]],[1]ART!A:A,[1]ART!C:C)</f>
        <v>0</v>
      </c>
      <c r="J698" s="6">
        <f>SUM(Tableau2[[#This Row],[TOTAL]]*Tableau2[[#This Row],[POIDS]])</f>
        <v>0</v>
      </c>
    </row>
    <row r="699" spans="3:10" x14ac:dyDescent="0.25">
      <c r="C699" t="str">
        <f>IFERROR(_xlfn.XLOOKUP(Tableau2[[#This Row],[CODE]],[1]!Tableau1[CODE],[1]!Tableau1[DESIGNATION]),"")</f>
        <v/>
      </c>
      <c r="H699" s="6">
        <f>SUM(Tableau2[[#This Row],[SORTIE]:[DETRUIT]])</f>
        <v>0</v>
      </c>
      <c r="I699" s="6">
        <f>_xlfn.XLOOKUP(Tableau2[[#This Row],[CODE]],[1]ART!A:A,[1]ART!C:C)</f>
        <v>0</v>
      </c>
      <c r="J699" s="6">
        <f>SUM(Tableau2[[#This Row],[TOTAL]]*Tableau2[[#This Row],[POIDS]])</f>
        <v>0</v>
      </c>
    </row>
    <row r="700" spans="3:10" x14ac:dyDescent="0.25">
      <c r="C700" t="str">
        <f>IFERROR(_xlfn.XLOOKUP(Tableau2[[#This Row],[CODE]],[1]!Tableau1[CODE],[1]!Tableau1[DESIGNATION]),"")</f>
        <v/>
      </c>
      <c r="H700" s="6">
        <f>SUM(Tableau2[[#This Row],[SORTIE]:[DETRUIT]])</f>
        <v>0</v>
      </c>
      <c r="I700" s="6">
        <f>_xlfn.XLOOKUP(Tableau2[[#This Row],[CODE]],[1]ART!A:A,[1]ART!C:C)</f>
        <v>0</v>
      </c>
      <c r="J700" s="6">
        <f>SUM(Tableau2[[#This Row],[TOTAL]]*Tableau2[[#This Row],[POIDS]])</f>
        <v>0</v>
      </c>
    </row>
    <row r="701" spans="3:10" x14ac:dyDescent="0.25">
      <c r="C701" t="str">
        <f>IFERROR(_xlfn.XLOOKUP(Tableau2[[#This Row],[CODE]],[1]!Tableau1[CODE],[1]!Tableau1[DESIGNATION]),"")</f>
        <v/>
      </c>
      <c r="H701" s="6">
        <f>SUM(Tableau2[[#This Row],[SORTIE]:[DETRUIT]])</f>
        <v>0</v>
      </c>
      <c r="I701" s="6">
        <f>_xlfn.XLOOKUP(Tableau2[[#This Row],[CODE]],[1]ART!A:A,[1]ART!C:C)</f>
        <v>0</v>
      </c>
      <c r="J701" s="6">
        <f>SUM(Tableau2[[#This Row],[TOTAL]]*Tableau2[[#This Row],[POIDS]])</f>
        <v>0</v>
      </c>
    </row>
    <row r="702" spans="3:10" x14ac:dyDescent="0.25">
      <c r="C702" t="str">
        <f>IFERROR(_xlfn.XLOOKUP(Tableau2[[#This Row],[CODE]],[1]!Tableau1[CODE],[1]!Tableau1[DESIGNATION]),"")</f>
        <v/>
      </c>
      <c r="H702" s="6">
        <f>SUM(Tableau2[[#This Row],[SORTIE]:[DETRUIT]])</f>
        <v>0</v>
      </c>
      <c r="I702" s="6">
        <f>_xlfn.XLOOKUP(Tableau2[[#This Row],[CODE]],[1]ART!A:A,[1]ART!C:C)</f>
        <v>0</v>
      </c>
      <c r="J702" s="6">
        <f>SUM(Tableau2[[#This Row],[TOTAL]]*Tableau2[[#This Row],[POIDS]])</f>
        <v>0</v>
      </c>
    </row>
    <row r="703" spans="3:10" x14ac:dyDescent="0.25">
      <c r="C703" t="str">
        <f>IFERROR(_xlfn.XLOOKUP(Tableau2[[#This Row],[CODE]],[1]!Tableau1[CODE],[1]!Tableau1[DESIGNATION]),"")</f>
        <v/>
      </c>
      <c r="H703" s="6">
        <f>SUM(Tableau2[[#This Row],[SORTIE]:[DETRUIT]])</f>
        <v>0</v>
      </c>
      <c r="I703" s="6">
        <f>_xlfn.XLOOKUP(Tableau2[[#This Row],[CODE]],[1]ART!A:A,[1]ART!C:C)</f>
        <v>0</v>
      </c>
      <c r="J703" s="6">
        <f>SUM(Tableau2[[#This Row],[TOTAL]]*Tableau2[[#This Row],[POIDS]])</f>
        <v>0</v>
      </c>
    </row>
    <row r="704" spans="3:10" x14ac:dyDescent="0.25">
      <c r="C704" t="str">
        <f>IFERROR(_xlfn.XLOOKUP(Tableau2[[#This Row],[CODE]],[1]!Tableau1[CODE],[1]!Tableau1[DESIGNATION]),"")</f>
        <v/>
      </c>
      <c r="H704" s="6">
        <f>SUM(Tableau2[[#This Row],[SORTIE]:[DETRUIT]])</f>
        <v>0</v>
      </c>
      <c r="I704" s="6">
        <f>_xlfn.XLOOKUP(Tableau2[[#This Row],[CODE]],[1]ART!A:A,[1]ART!C:C)</f>
        <v>0</v>
      </c>
      <c r="J704" s="6">
        <f>SUM(Tableau2[[#This Row],[TOTAL]]*Tableau2[[#This Row],[POIDS]])</f>
        <v>0</v>
      </c>
    </row>
    <row r="705" spans="3:10" x14ac:dyDescent="0.25">
      <c r="C705" t="str">
        <f>IFERROR(_xlfn.XLOOKUP(Tableau2[[#This Row],[CODE]],[1]!Tableau1[CODE],[1]!Tableau1[DESIGNATION]),"")</f>
        <v/>
      </c>
      <c r="H705" s="6">
        <f>SUM(Tableau2[[#This Row],[SORTIE]:[DETRUIT]])</f>
        <v>0</v>
      </c>
      <c r="I705" s="6">
        <f>_xlfn.XLOOKUP(Tableau2[[#This Row],[CODE]],[1]ART!A:A,[1]ART!C:C)</f>
        <v>0</v>
      </c>
      <c r="J705" s="6">
        <f>SUM(Tableau2[[#This Row],[TOTAL]]*Tableau2[[#This Row],[POIDS]])</f>
        <v>0</v>
      </c>
    </row>
    <row r="706" spans="3:10" x14ac:dyDescent="0.25">
      <c r="C706" t="str">
        <f>IFERROR(_xlfn.XLOOKUP(Tableau2[[#This Row],[CODE]],[1]!Tableau1[CODE],[1]!Tableau1[DESIGNATION]),"")</f>
        <v/>
      </c>
      <c r="H706" s="6">
        <f>SUM(Tableau2[[#This Row],[SORTIE]:[DETRUIT]])</f>
        <v>0</v>
      </c>
      <c r="I706" s="6">
        <f>_xlfn.XLOOKUP(Tableau2[[#This Row],[CODE]],[1]ART!A:A,[1]ART!C:C)</f>
        <v>0</v>
      </c>
      <c r="J706" s="6">
        <f>SUM(Tableau2[[#This Row],[TOTAL]]*Tableau2[[#This Row],[POIDS]])</f>
        <v>0</v>
      </c>
    </row>
    <row r="707" spans="3:10" x14ac:dyDescent="0.25">
      <c r="C707" t="str">
        <f>IFERROR(_xlfn.XLOOKUP(Tableau2[[#This Row],[CODE]],[1]!Tableau1[CODE],[1]!Tableau1[DESIGNATION]),"")</f>
        <v/>
      </c>
      <c r="H707" s="6">
        <f>SUM(Tableau2[[#This Row],[SORTIE]:[DETRUIT]])</f>
        <v>0</v>
      </c>
      <c r="I707" s="6">
        <f>_xlfn.XLOOKUP(Tableau2[[#This Row],[CODE]],[1]ART!A:A,[1]ART!C:C)</f>
        <v>0</v>
      </c>
      <c r="J707" s="6">
        <f>SUM(Tableau2[[#This Row],[TOTAL]]*Tableau2[[#This Row],[POIDS]])</f>
        <v>0</v>
      </c>
    </row>
    <row r="708" spans="3:10" x14ac:dyDescent="0.25">
      <c r="C708" t="str">
        <f>IFERROR(_xlfn.XLOOKUP(Tableau2[[#This Row],[CODE]],[1]!Tableau1[CODE],[1]!Tableau1[DESIGNATION]),"")</f>
        <v/>
      </c>
      <c r="H708" s="6">
        <f>SUM(Tableau2[[#This Row],[SORTIE]:[DETRUIT]])</f>
        <v>0</v>
      </c>
      <c r="I708" s="6">
        <f>_xlfn.XLOOKUP(Tableau2[[#This Row],[CODE]],[1]ART!A:A,[1]ART!C:C)</f>
        <v>0</v>
      </c>
      <c r="J708" s="6">
        <f>SUM(Tableau2[[#This Row],[TOTAL]]*Tableau2[[#This Row],[POIDS]])</f>
        <v>0</v>
      </c>
    </row>
    <row r="709" spans="3:10" x14ac:dyDescent="0.25">
      <c r="C709" t="str">
        <f>IFERROR(_xlfn.XLOOKUP(Tableau2[[#This Row],[CODE]],[1]!Tableau1[CODE],[1]!Tableau1[DESIGNATION]),"")</f>
        <v/>
      </c>
      <c r="H709" s="6">
        <f>SUM(Tableau2[[#This Row],[SORTIE]:[DETRUIT]])</f>
        <v>0</v>
      </c>
      <c r="I709" s="6">
        <f>_xlfn.XLOOKUP(Tableau2[[#This Row],[CODE]],[1]ART!A:A,[1]ART!C:C)</f>
        <v>0</v>
      </c>
      <c r="J709" s="6">
        <f>SUM(Tableau2[[#This Row],[TOTAL]]*Tableau2[[#This Row],[POIDS]])</f>
        <v>0</v>
      </c>
    </row>
    <row r="710" spans="3:10" x14ac:dyDescent="0.25">
      <c r="C710" t="str">
        <f>IFERROR(_xlfn.XLOOKUP(Tableau2[[#This Row],[CODE]],[1]!Tableau1[CODE],[1]!Tableau1[DESIGNATION]),"")</f>
        <v/>
      </c>
      <c r="H710" s="6">
        <f>SUM(Tableau2[[#This Row],[SORTIE]:[DETRUIT]])</f>
        <v>0</v>
      </c>
      <c r="I710" s="6">
        <f>_xlfn.XLOOKUP(Tableau2[[#This Row],[CODE]],[1]ART!A:A,[1]ART!C:C)</f>
        <v>0</v>
      </c>
      <c r="J710" s="6">
        <f>SUM(Tableau2[[#This Row],[TOTAL]]*Tableau2[[#This Row],[POIDS]])</f>
        <v>0</v>
      </c>
    </row>
    <row r="711" spans="3:10" x14ac:dyDescent="0.25">
      <c r="C711" t="str">
        <f>IFERROR(_xlfn.XLOOKUP(Tableau2[[#This Row],[CODE]],[1]!Tableau1[CODE],[1]!Tableau1[DESIGNATION]),"")</f>
        <v/>
      </c>
      <c r="H711" s="6">
        <f>SUM(Tableau2[[#This Row],[SORTIE]:[DETRUIT]])</f>
        <v>0</v>
      </c>
      <c r="I711" s="6">
        <f>_xlfn.XLOOKUP(Tableau2[[#This Row],[CODE]],[1]ART!A:A,[1]ART!C:C)</f>
        <v>0</v>
      </c>
      <c r="J711" s="6">
        <f>SUM(Tableau2[[#This Row],[TOTAL]]*Tableau2[[#This Row],[POIDS]])</f>
        <v>0</v>
      </c>
    </row>
    <row r="712" spans="3:10" x14ac:dyDescent="0.25">
      <c r="C712" t="str">
        <f>IFERROR(_xlfn.XLOOKUP(Tableau2[[#This Row],[CODE]],[1]!Tableau1[CODE],[1]!Tableau1[DESIGNATION]),"")</f>
        <v/>
      </c>
      <c r="H712" s="6">
        <f>SUM(Tableau2[[#This Row],[SORTIE]:[DETRUIT]])</f>
        <v>0</v>
      </c>
      <c r="I712" s="6">
        <f>_xlfn.XLOOKUP(Tableau2[[#This Row],[CODE]],[1]ART!A:A,[1]ART!C:C)</f>
        <v>0</v>
      </c>
      <c r="J712" s="6">
        <f>SUM(Tableau2[[#This Row],[TOTAL]]*Tableau2[[#This Row],[POIDS]])</f>
        <v>0</v>
      </c>
    </row>
    <row r="713" spans="3:10" x14ac:dyDescent="0.25">
      <c r="C713" t="str">
        <f>IFERROR(_xlfn.XLOOKUP(Tableau2[[#This Row],[CODE]],[1]!Tableau1[CODE],[1]!Tableau1[DESIGNATION]),"")</f>
        <v/>
      </c>
      <c r="H713" s="6">
        <f>SUM(Tableau2[[#This Row],[SORTIE]:[DETRUIT]])</f>
        <v>0</v>
      </c>
      <c r="I713" s="6">
        <f>_xlfn.XLOOKUP(Tableau2[[#This Row],[CODE]],[1]ART!A:A,[1]ART!C:C)</f>
        <v>0</v>
      </c>
      <c r="J713" s="6">
        <f>SUM(Tableau2[[#This Row],[TOTAL]]*Tableau2[[#This Row],[POIDS]])</f>
        <v>0</v>
      </c>
    </row>
    <row r="714" spans="3:10" x14ac:dyDescent="0.25">
      <c r="C714" t="str">
        <f>IFERROR(_xlfn.XLOOKUP(Tableau2[[#This Row],[CODE]],[1]!Tableau1[CODE],[1]!Tableau1[DESIGNATION]),"")</f>
        <v/>
      </c>
      <c r="H714" s="6">
        <f>SUM(Tableau2[[#This Row],[SORTIE]:[DETRUIT]])</f>
        <v>0</v>
      </c>
      <c r="I714" s="6">
        <f>_xlfn.XLOOKUP(Tableau2[[#This Row],[CODE]],[1]ART!A:A,[1]ART!C:C)</f>
        <v>0</v>
      </c>
      <c r="J714" s="6">
        <f>SUM(Tableau2[[#This Row],[TOTAL]]*Tableau2[[#This Row],[POIDS]])</f>
        <v>0</v>
      </c>
    </row>
    <row r="715" spans="3:10" x14ac:dyDescent="0.25">
      <c r="C715" t="str">
        <f>IFERROR(_xlfn.XLOOKUP(Tableau2[[#This Row],[CODE]],[1]!Tableau1[CODE],[1]!Tableau1[DESIGNATION]),"")</f>
        <v/>
      </c>
      <c r="H715" s="6">
        <f>SUM(Tableau2[[#This Row],[SORTIE]:[DETRUIT]])</f>
        <v>0</v>
      </c>
      <c r="I715" s="6">
        <f>_xlfn.XLOOKUP(Tableau2[[#This Row],[CODE]],[1]ART!A:A,[1]ART!C:C)</f>
        <v>0</v>
      </c>
      <c r="J715" s="6">
        <f>SUM(Tableau2[[#This Row],[TOTAL]]*Tableau2[[#This Row],[POIDS]])</f>
        <v>0</v>
      </c>
    </row>
    <row r="716" spans="3:10" x14ac:dyDescent="0.25">
      <c r="C716" t="str">
        <f>IFERROR(_xlfn.XLOOKUP(Tableau2[[#This Row],[CODE]],[1]!Tableau1[CODE],[1]!Tableau1[DESIGNATION]),"")</f>
        <v/>
      </c>
      <c r="H716" s="6">
        <f>SUM(Tableau2[[#This Row],[SORTIE]:[DETRUIT]])</f>
        <v>0</v>
      </c>
      <c r="I716" s="6">
        <f>_xlfn.XLOOKUP(Tableau2[[#This Row],[CODE]],[1]ART!A:A,[1]ART!C:C)</f>
        <v>0</v>
      </c>
      <c r="J716" s="6">
        <f>SUM(Tableau2[[#This Row],[TOTAL]]*Tableau2[[#This Row],[POIDS]])</f>
        <v>0</v>
      </c>
    </row>
    <row r="717" spans="3:10" x14ac:dyDescent="0.25">
      <c r="C717" t="str">
        <f>IFERROR(_xlfn.XLOOKUP(Tableau2[[#This Row],[CODE]],[1]!Tableau1[CODE],[1]!Tableau1[DESIGNATION]),"")</f>
        <v/>
      </c>
      <c r="H717" s="6">
        <f>SUM(Tableau2[[#This Row],[SORTIE]:[DETRUIT]])</f>
        <v>0</v>
      </c>
      <c r="I717" s="6">
        <f>_xlfn.XLOOKUP(Tableau2[[#This Row],[CODE]],[1]ART!A:A,[1]ART!C:C)</f>
        <v>0</v>
      </c>
      <c r="J717" s="6">
        <f>SUM(Tableau2[[#This Row],[TOTAL]]*Tableau2[[#This Row],[POIDS]])</f>
        <v>0</v>
      </c>
    </row>
    <row r="718" spans="3:10" x14ac:dyDescent="0.25">
      <c r="C718" t="str">
        <f>IFERROR(_xlfn.XLOOKUP(Tableau2[[#This Row],[CODE]],[1]!Tableau1[CODE],[1]!Tableau1[DESIGNATION]),"")</f>
        <v/>
      </c>
      <c r="H718" s="6">
        <f>SUM(Tableau2[[#This Row],[SORTIE]:[DETRUIT]])</f>
        <v>0</v>
      </c>
      <c r="I718" s="6">
        <f>_xlfn.XLOOKUP(Tableau2[[#This Row],[CODE]],[1]ART!A:A,[1]ART!C:C)</f>
        <v>0</v>
      </c>
      <c r="J718" s="6">
        <f>SUM(Tableau2[[#This Row],[TOTAL]]*Tableau2[[#This Row],[POIDS]])</f>
        <v>0</v>
      </c>
    </row>
    <row r="719" spans="3:10" x14ac:dyDescent="0.25">
      <c r="C719" t="str">
        <f>IFERROR(_xlfn.XLOOKUP(Tableau2[[#This Row],[CODE]],[1]!Tableau1[CODE],[1]!Tableau1[DESIGNATION]),"")</f>
        <v/>
      </c>
      <c r="H719" s="6">
        <f>SUM(Tableau2[[#This Row],[SORTIE]:[DETRUIT]])</f>
        <v>0</v>
      </c>
      <c r="I719" s="6">
        <f>_xlfn.XLOOKUP(Tableau2[[#This Row],[CODE]],[1]ART!A:A,[1]ART!C:C)</f>
        <v>0</v>
      </c>
      <c r="J719" s="6">
        <f>SUM(Tableau2[[#This Row],[TOTAL]]*Tableau2[[#This Row],[POIDS]])</f>
        <v>0</v>
      </c>
    </row>
    <row r="720" spans="3:10" x14ac:dyDescent="0.25">
      <c r="C720" t="str">
        <f>IFERROR(_xlfn.XLOOKUP(Tableau2[[#This Row],[CODE]],[1]!Tableau1[CODE],[1]!Tableau1[DESIGNATION]),"")</f>
        <v/>
      </c>
      <c r="H720" s="6">
        <f>SUM(Tableau2[[#This Row],[SORTIE]:[DETRUIT]])</f>
        <v>0</v>
      </c>
      <c r="I720" s="6">
        <f>_xlfn.XLOOKUP(Tableau2[[#This Row],[CODE]],[1]ART!A:A,[1]ART!C:C)</f>
        <v>0</v>
      </c>
      <c r="J720" s="6">
        <f>SUM(Tableau2[[#This Row],[TOTAL]]*Tableau2[[#This Row],[POIDS]])</f>
        <v>0</v>
      </c>
    </row>
    <row r="721" spans="3:10" x14ac:dyDescent="0.25">
      <c r="C721" t="str">
        <f>IFERROR(_xlfn.XLOOKUP(Tableau2[[#This Row],[CODE]],[1]!Tableau1[CODE],[1]!Tableau1[DESIGNATION]),"")</f>
        <v/>
      </c>
      <c r="H721" s="6">
        <f>SUM(Tableau2[[#This Row],[SORTIE]:[DETRUIT]])</f>
        <v>0</v>
      </c>
      <c r="I721" s="6">
        <f>_xlfn.XLOOKUP(Tableau2[[#This Row],[CODE]],[1]ART!A:A,[1]ART!C:C)</f>
        <v>0</v>
      </c>
      <c r="J721" s="6">
        <f>SUM(Tableau2[[#This Row],[TOTAL]]*Tableau2[[#This Row],[POIDS]])</f>
        <v>0</v>
      </c>
    </row>
    <row r="722" spans="3:10" x14ac:dyDescent="0.25">
      <c r="C722" t="str">
        <f>IFERROR(_xlfn.XLOOKUP(Tableau2[[#This Row],[CODE]],[1]!Tableau1[CODE],[1]!Tableau1[DESIGNATION]),"")</f>
        <v/>
      </c>
      <c r="H722" s="6">
        <f>SUM(Tableau2[[#This Row],[SORTIE]:[DETRUIT]])</f>
        <v>0</v>
      </c>
      <c r="I722" s="6">
        <f>_xlfn.XLOOKUP(Tableau2[[#This Row],[CODE]],[1]ART!A:A,[1]ART!C:C)</f>
        <v>0</v>
      </c>
      <c r="J722" s="6">
        <f>SUM(Tableau2[[#This Row],[TOTAL]]*Tableau2[[#This Row],[POIDS]])</f>
        <v>0</v>
      </c>
    </row>
    <row r="723" spans="3:10" x14ac:dyDescent="0.25">
      <c r="C723" t="str">
        <f>IFERROR(_xlfn.XLOOKUP(Tableau2[[#This Row],[CODE]],[1]!Tableau1[CODE],[1]!Tableau1[DESIGNATION]),"")</f>
        <v/>
      </c>
      <c r="H723" s="6">
        <f>SUM(Tableau2[[#This Row],[SORTIE]:[DETRUIT]])</f>
        <v>0</v>
      </c>
      <c r="I723" s="6">
        <f>_xlfn.XLOOKUP(Tableau2[[#This Row],[CODE]],[1]ART!A:A,[1]ART!C:C)</f>
        <v>0</v>
      </c>
      <c r="J723" s="6">
        <f>SUM(Tableau2[[#This Row],[TOTAL]]*Tableau2[[#This Row],[POIDS]])</f>
        <v>0</v>
      </c>
    </row>
    <row r="724" spans="3:10" x14ac:dyDescent="0.25">
      <c r="C724" t="str">
        <f>IFERROR(_xlfn.XLOOKUP(Tableau2[[#This Row],[CODE]],[1]!Tableau1[CODE],[1]!Tableau1[DESIGNATION]),"")</f>
        <v/>
      </c>
      <c r="H724" s="6">
        <f>SUM(Tableau2[[#This Row],[SORTIE]:[DETRUIT]])</f>
        <v>0</v>
      </c>
      <c r="I724" s="6">
        <f>_xlfn.XLOOKUP(Tableau2[[#This Row],[CODE]],[1]ART!A:A,[1]ART!C:C)</f>
        <v>0</v>
      </c>
      <c r="J724" s="6">
        <f>SUM(Tableau2[[#This Row],[TOTAL]]*Tableau2[[#This Row],[POIDS]])</f>
        <v>0</v>
      </c>
    </row>
    <row r="725" spans="3:10" x14ac:dyDescent="0.25">
      <c r="C725" t="str">
        <f>IFERROR(_xlfn.XLOOKUP(Tableau2[[#This Row],[CODE]],[1]!Tableau1[CODE],[1]!Tableau1[DESIGNATION]),"")</f>
        <v/>
      </c>
      <c r="H725" s="6">
        <f>SUM(Tableau2[[#This Row],[SORTIE]:[DETRUIT]])</f>
        <v>0</v>
      </c>
      <c r="I725" s="6">
        <f>_xlfn.XLOOKUP(Tableau2[[#This Row],[CODE]],[1]ART!A:A,[1]ART!C:C)</f>
        <v>0</v>
      </c>
      <c r="J725" s="6">
        <f>SUM(Tableau2[[#This Row],[TOTAL]]*Tableau2[[#This Row],[POIDS]])</f>
        <v>0</v>
      </c>
    </row>
    <row r="726" spans="3:10" x14ac:dyDescent="0.25">
      <c r="C726" t="str">
        <f>IFERROR(_xlfn.XLOOKUP(Tableau2[[#This Row],[CODE]],[1]!Tableau1[CODE],[1]!Tableau1[DESIGNATION]),"")</f>
        <v/>
      </c>
      <c r="H726" s="6">
        <f>SUM(Tableau2[[#This Row],[SORTIE]:[DETRUIT]])</f>
        <v>0</v>
      </c>
      <c r="I726" s="6">
        <f>_xlfn.XLOOKUP(Tableau2[[#This Row],[CODE]],[1]ART!A:A,[1]ART!C:C)</f>
        <v>0</v>
      </c>
      <c r="J726" s="6">
        <f>SUM(Tableau2[[#This Row],[TOTAL]]*Tableau2[[#This Row],[POIDS]])</f>
        <v>0</v>
      </c>
    </row>
    <row r="727" spans="3:10" x14ac:dyDescent="0.25">
      <c r="C727" t="str">
        <f>IFERROR(_xlfn.XLOOKUP(Tableau2[[#This Row],[CODE]],[1]!Tableau1[CODE],[1]!Tableau1[DESIGNATION]),"")</f>
        <v/>
      </c>
      <c r="H727" s="6">
        <f>SUM(Tableau2[[#This Row],[SORTIE]:[DETRUIT]])</f>
        <v>0</v>
      </c>
      <c r="I727" s="6">
        <f>_xlfn.XLOOKUP(Tableau2[[#This Row],[CODE]],[1]ART!A:A,[1]ART!C:C)</f>
        <v>0</v>
      </c>
      <c r="J727" s="6">
        <f>SUM(Tableau2[[#This Row],[TOTAL]]*Tableau2[[#This Row],[POIDS]])</f>
        <v>0</v>
      </c>
    </row>
    <row r="728" spans="3:10" x14ac:dyDescent="0.25">
      <c r="C728" t="str">
        <f>IFERROR(_xlfn.XLOOKUP(Tableau2[[#This Row],[CODE]],[1]!Tableau1[CODE],[1]!Tableau1[DESIGNATION]),"")</f>
        <v/>
      </c>
      <c r="H728" s="6">
        <f>SUM(Tableau2[[#This Row],[SORTIE]:[DETRUIT]])</f>
        <v>0</v>
      </c>
      <c r="I728" s="6">
        <f>_xlfn.XLOOKUP(Tableau2[[#This Row],[CODE]],[1]ART!A:A,[1]ART!C:C)</f>
        <v>0</v>
      </c>
      <c r="J728" s="6">
        <f>SUM(Tableau2[[#This Row],[TOTAL]]*Tableau2[[#This Row],[POIDS]])</f>
        <v>0</v>
      </c>
    </row>
    <row r="729" spans="3:10" x14ac:dyDescent="0.25">
      <c r="C729" t="str">
        <f>IFERROR(_xlfn.XLOOKUP(Tableau2[[#This Row],[CODE]],[1]!Tableau1[CODE],[1]!Tableau1[DESIGNATION]),"")</f>
        <v/>
      </c>
      <c r="H729" s="6">
        <f>SUM(Tableau2[[#This Row],[SORTIE]:[DETRUIT]])</f>
        <v>0</v>
      </c>
      <c r="I729" s="6">
        <f>_xlfn.XLOOKUP(Tableau2[[#This Row],[CODE]],[1]ART!A:A,[1]ART!C:C)</f>
        <v>0</v>
      </c>
      <c r="J729" s="6">
        <f>SUM(Tableau2[[#This Row],[TOTAL]]*Tableau2[[#This Row],[POIDS]])</f>
        <v>0</v>
      </c>
    </row>
    <row r="730" spans="3:10" x14ac:dyDescent="0.25">
      <c r="C730" t="str">
        <f>IFERROR(_xlfn.XLOOKUP(Tableau2[[#This Row],[CODE]],[1]!Tableau1[CODE],[1]!Tableau1[DESIGNATION]),"")</f>
        <v/>
      </c>
      <c r="H730" s="6">
        <f>SUM(Tableau2[[#This Row],[SORTIE]:[DETRUIT]])</f>
        <v>0</v>
      </c>
      <c r="I730" s="6">
        <f>_xlfn.XLOOKUP(Tableau2[[#This Row],[CODE]],[1]ART!A:A,[1]ART!C:C)</f>
        <v>0</v>
      </c>
      <c r="J730" s="6">
        <f>SUM(Tableau2[[#This Row],[TOTAL]]*Tableau2[[#This Row],[POIDS]])</f>
        <v>0</v>
      </c>
    </row>
    <row r="731" spans="3:10" x14ac:dyDescent="0.25">
      <c r="C731" t="str">
        <f>IFERROR(_xlfn.XLOOKUP(Tableau2[[#This Row],[CODE]],[1]!Tableau1[CODE],[1]!Tableau1[DESIGNATION]),"")</f>
        <v/>
      </c>
      <c r="H731" s="6">
        <f>SUM(Tableau2[[#This Row],[SORTIE]:[DETRUIT]])</f>
        <v>0</v>
      </c>
      <c r="I731" s="6">
        <f>_xlfn.XLOOKUP(Tableau2[[#This Row],[CODE]],[1]ART!A:A,[1]ART!C:C)</f>
        <v>0</v>
      </c>
      <c r="J731" s="6">
        <f>SUM(Tableau2[[#This Row],[TOTAL]]*Tableau2[[#This Row],[POIDS]])</f>
        <v>0</v>
      </c>
    </row>
    <row r="732" spans="3:10" x14ac:dyDescent="0.25">
      <c r="C732" t="str">
        <f>IFERROR(_xlfn.XLOOKUP(Tableau2[[#This Row],[CODE]],[1]!Tableau1[CODE],[1]!Tableau1[DESIGNATION]),"")</f>
        <v/>
      </c>
      <c r="H732" s="6">
        <f>SUM(Tableau2[[#This Row],[SORTIE]:[DETRUIT]])</f>
        <v>0</v>
      </c>
      <c r="I732" s="6">
        <f>_xlfn.XLOOKUP(Tableau2[[#This Row],[CODE]],[1]ART!A:A,[1]ART!C:C)</f>
        <v>0</v>
      </c>
      <c r="J732" s="6">
        <f>SUM(Tableau2[[#This Row],[TOTAL]]*Tableau2[[#This Row],[POIDS]])</f>
        <v>0</v>
      </c>
    </row>
    <row r="733" spans="3:10" x14ac:dyDescent="0.25">
      <c r="C733" t="str">
        <f>IFERROR(_xlfn.XLOOKUP(Tableau2[[#This Row],[CODE]],[1]!Tableau1[CODE],[1]!Tableau1[DESIGNATION]),"")</f>
        <v/>
      </c>
      <c r="H733" s="6">
        <f>SUM(Tableau2[[#This Row],[SORTIE]:[DETRUIT]])</f>
        <v>0</v>
      </c>
      <c r="I733" s="6">
        <f>_xlfn.XLOOKUP(Tableau2[[#This Row],[CODE]],[1]ART!A:A,[1]ART!C:C)</f>
        <v>0</v>
      </c>
      <c r="J733" s="6">
        <f>SUM(Tableau2[[#This Row],[TOTAL]]*Tableau2[[#This Row],[POIDS]])</f>
        <v>0</v>
      </c>
    </row>
    <row r="734" spans="3:10" x14ac:dyDescent="0.25">
      <c r="C734" t="str">
        <f>IFERROR(_xlfn.XLOOKUP(Tableau2[[#This Row],[CODE]],[1]!Tableau1[CODE],[1]!Tableau1[DESIGNATION]),"")</f>
        <v/>
      </c>
      <c r="H734" s="6">
        <f>SUM(Tableau2[[#This Row],[SORTIE]:[DETRUIT]])</f>
        <v>0</v>
      </c>
      <c r="I734" s="6">
        <f>_xlfn.XLOOKUP(Tableau2[[#This Row],[CODE]],[1]ART!A:A,[1]ART!C:C)</f>
        <v>0</v>
      </c>
      <c r="J734" s="6">
        <f>SUM(Tableau2[[#This Row],[TOTAL]]*Tableau2[[#This Row],[POIDS]])</f>
        <v>0</v>
      </c>
    </row>
    <row r="735" spans="3:10" x14ac:dyDescent="0.25">
      <c r="C735" t="str">
        <f>IFERROR(_xlfn.XLOOKUP(Tableau2[[#This Row],[CODE]],[1]!Tableau1[CODE],[1]!Tableau1[DESIGNATION]),"")</f>
        <v/>
      </c>
      <c r="H735" s="6">
        <f>SUM(Tableau2[[#This Row],[SORTIE]:[DETRUIT]])</f>
        <v>0</v>
      </c>
      <c r="I735" s="6">
        <f>_xlfn.XLOOKUP(Tableau2[[#This Row],[CODE]],[1]ART!A:A,[1]ART!C:C)</f>
        <v>0</v>
      </c>
      <c r="J735" s="6">
        <f>SUM(Tableau2[[#This Row],[TOTAL]]*Tableau2[[#This Row],[POIDS]])</f>
        <v>0</v>
      </c>
    </row>
    <row r="736" spans="3:10" x14ac:dyDescent="0.25">
      <c r="C736" t="str">
        <f>IFERROR(_xlfn.XLOOKUP(Tableau2[[#This Row],[CODE]],[1]!Tableau1[CODE],[1]!Tableau1[DESIGNATION]),"")</f>
        <v/>
      </c>
      <c r="H736" s="6">
        <f>SUM(Tableau2[[#This Row],[SORTIE]:[DETRUIT]])</f>
        <v>0</v>
      </c>
      <c r="I736" s="6">
        <f>_xlfn.XLOOKUP(Tableau2[[#This Row],[CODE]],[1]ART!A:A,[1]ART!C:C)</f>
        <v>0</v>
      </c>
      <c r="J736" s="6">
        <f>SUM(Tableau2[[#This Row],[TOTAL]]*Tableau2[[#This Row],[POIDS]])</f>
        <v>0</v>
      </c>
    </row>
    <row r="737" spans="3:10" x14ac:dyDescent="0.25">
      <c r="C737" t="str">
        <f>IFERROR(_xlfn.XLOOKUP(Tableau2[[#This Row],[CODE]],[1]!Tableau1[CODE],[1]!Tableau1[DESIGNATION]),"")</f>
        <v/>
      </c>
      <c r="H737" s="6">
        <f>SUM(Tableau2[[#This Row],[SORTIE]:[DETRUIT]])</f>
        <v>0</v>
      </c>
      <c r="I737" s="6">
        <f>_xlfn.XLOOKUP(Tableau2[[#This Row],[CODE]],[1]ART!A:A,[1]ART!C:C)</f>
        <v>0</v>
      </c>
      <c r="J737" s="6">
        <f>SUM(Tableau2[[#This Row],[TOTAL]]*Tableau2[[#This Row],[POIDS]])</f>
        <v>0</v>
      </c>
    </row>
    <row r="738" spans="3:10" x14ac:dyDescent="0.25">
      <c r="C738" t="str">
        <f>IFERROR(_xlfn.XLOOKUP(Tableau2[[#This Row],[CODE]],[1]!Tableau1[CODE],[1]!Tableau1[DESIGNATION]),"")</f>
        <v/>
      </c>
      <c r="H738" s="6">
        <f>SUM(Tableau2[[#This Row],[SORTIE]:[DETRUIT]])</f>
        <v>0</v>
      </c>
      <c r="I738" s="6">
        <f>_xlfn.XLOOKUP(Tableau2[[#This Row],[CODE]],[1]ART!A:A,[1]ART!C:C)</f>
        <v>0</v>
      </c>
      <c r="J738" s="6">
        <f>SUM(Tableau2[[#This Row],[TOTAL]]*Tableau2[[#This Row],[POIDS]])</f>
        <v>0</v>
      </c>
    </row>
    <row r="739" spans="3:10" x14ac:dyDescent="0.25">
      <c r="C739" t="str">
        <f>IFERROR(_xlfn.XLOOKUP(Tableau2[[#This Row],[CODE]],[1]!Tableau1[CODE],[1]!Tableau1[DESIGNATION]),"")</f>
        <v/>
      </c>
      <c r="H739" s="6">
        <f>SUM(Tableau2[[#This Row],[SORTIE]:[DETRUIT]])</f>
        <v>0</v>
      </c>
      <c r="I739" s="6">
        <f>_xlfn.XLOOKUP(Tableau2[[#This Row],[CODE]],[1]ART!A:A,[1]ART!C:C)</f>
        <v>0</v>
      </c>
      <c r="J739" s="6">
        <f>SUM(Tableau2[[#This Row],[TOTAL]]*Tableau2[[#This Row],[POIDS]])</f>
        <v>0</v>
      </c>
    </row>
    <row r="740" spans="3:10" x14ac:dyDescent="0.25">
      <c r="C740" t="str">
        <f>IFERROR(_xlfn.XLOOKUP(Tableau2[[#This Row],[CODE]],[1]!Tableau1[CODE],[1]!Tableau1[DESIGNATION]),"")</f>
        <v/>
      </c>
      <c r="H740" s="6">
        <f>SUM(Tableau2[[#This Row],[SORTIE]:[DETRUIT]])</f>
        <v>0</v>
      </c>
      <c r="I740" s="6">
        <f>_xlfn.XLOOKUP(Tableau2[[#This Row],[CODE]],[1]ART!A:A,[1]ART!C:C)</f>
        <v>0</v>
      </c>
      <c r="J740" s="6">
        <f>SUM(Tableau2[[#This Row],[TOTAL]]*Tableau2[[#This Row],[POIDS]])</f>
        <v>0</v>
      </c>
    </row>
    <row r="741" spans="3:10" x14ac:dyDescent="0.25">
      <c r="C741" t="str">
        <f>IFERROR(_xlfn.XLOOKUP(Tableau2[[#This Row],[CODE]],[1]!Tableau1[CODE],[1]!Tableau1[DESIGNATION]),"")</f>
        <v/>
      </c>
      <c r="H741" s="6">
        <f>SUM(Tableau2[[#This Row],[SORTIE]:[DETRUIT]])</f>
        <v>0</v>
      </c>
      <c r="I741" s="6">
        <f>_xlfn.XLOOKUP(Tableau2[[#This Row],[CODE]],[1]ART!A:A,[1]ART!C:C)</f>
        <v>0</v>
      </c>
      <c r="J741" s="6">
        <f>SUM(Tableau2[[#This Row],[TOTAL]]*Tableau2[[#This Row],[POIDS]])</f>
        <v>0</v>
      </c>
    </row>
    <row r="742" spans="3:10" x14ac:dyDescent="0.25">
      <c r="C742" t="str">
        <f>IFERROR(_xlfn.XLOOKUP(Tableau2[[#This Row],[CODE]],[1]!Tableau1[CODE],[1]!Tableau1[DESIGNATION]),"")</f>
        <v/>
      </c>
      <c r="H742" s="6">
        <f>SUM(Tableau2[[#This Row],[SORTIE]:[DETRUIT]])</f>
        <v>0</v>
      </c>
      <c r="I742" s="6">
        <f>_xlfn.XLOOKUP(Tableau2[[#This Row],[CODE]],[1]ART!A:A,[1]ART!C:C)</f>
        <v>0</v>
      </c>
      <c r="J742" s="6">
        <f>SUM(Tableau2[[#This Row],[TOTAL]]*Tableau2[[#This Row],[POIDS]])</f>
        <v>0</v>
      </c>
    </row>
    <row r="743" spans="3:10" x14ac:dyDescent="0.25">
      <c r="C743" t="str">
        <f>IFERROR(_xlfn.XLOOKUP(Tableau2[[#This Row],[CODE]],[1]!Tableau1[CODE],[1]!Tableau1[DESIGNATION]),"")</f>
        <v/>
      </c>
      <c r="H743" s="6">
        <f>SUM(Tableau2[[#This Row],[SORTIE]:[DETRUIT]])</f>
        <v>0</v>
      </c>
      <c r="I743" s="6">
        <f>_xlfn.XLOOKUP(Tableau2[[#This Row],[CODE]],[1]ART!A:A,[1]ART!C:C)</f>
        <v>0</v>
      </c>
      <c r="J743" s="6">
        <f>SUM(Tableau2[[#This Row],[TOTAL]]*Tableau2[[#This Row],[POIDS]])</f>
        <v>0</v>
      </c>
    </row>
    <row r="744" spans="3:10" x14ac:dyDescent="0.25">
      <c r="C744" t="str">
        <f>IFERROR(_xlfn.XLOOKUP(Tableau2[[#This Row],[CODE]],[1]!Tableau1[CODE],[1]!Tableau1[DESIGNATION]),"")</f>
        <v/>
      </c>
      <c r="H744" s="6">
        <f>SUM(Tableau2[[#This Row],[SORTIE]:[DETRUIT]])</f>
        <v>0</v>
      </c>
      <c r="I744" s="6">
        <f>_xlfn.XLOOKUP(Tableau2[[#This Row],[CODE]],[1]ART!A:A,[1]ART!C:C)</f>
        <v>0</v>
      </c>
      <c r="J744" s="6">
        <f>SUM(Tableau2[[#This Row],[TOTAL]]*Tableau2[[#This Row],[POIDS]])</f>
        <v>0</v>
      </c>
    </row>
    <row r="745" spans="3:10" x14ac:dyDescent="0.25">
      <c r="C745" t="str">
        <f>IFERROR(_xlfn.XLOOKUP(Tableau2[[#This Row],[CODE]],[1]!Tableau1[CODE],[1]!Tableau1[DESIGNATION]),"")</f>
        <v/>
      </c>
      <c r="H745" s="6">
        <f>SUM(Tableau2[[#This Row],[SORTIE]:[DETRUIT]])</f>
        <v>0</v>
      </c>
      <c r="I745" s="6">
        <f>_xlfn.XLOOKUP(Tableau2[[#This Row],[CODE]],[1]ART!A:A,[1]ART!C:C)</f>
        <v>0</v>
      </c>
      <c r="J745" s="6">
        <f>SUM(Tableau2[[#This Row],[TOTAL]]*Tableau2[[#This Row],[POIDS]])</f>
        <v>0</v>
      </c>
    </row>
    <row r="746" spans="3:10" x14ac:dyDescent="0.25">
      <c r="C746" t="str">
        <f>IFERROR(_xlfn.XLOOKUP(Tableau2[[#This Row],[CODE]],[1]!Tableau1[CODE],[1]!Tableau1[DESIGNATION]),"")</f>
        <v/>
      </c>
      <c r="H746" s="6">
        <f>SUM(Tableau2[[#This Row],[SORTIE]:[DETRUIT]])</f>
        <v>0</v>
      </c>
      <c r="I746" s="6">
        <f>_xlfn.XLOOKUP(Tableau2[[#This Row],[CODE]],[1]ART!A:A,[1]ART!C:C)</f>
        <v>0</v>
      </c>
      <c r="J746" s="6">
        <f>SUM(Tableau2[[#This Row],[TOTAL]]*Tableau2[[#This Row],[POIDS]])</f>
        <v>0</v>
      </c>
    </row>
    <row r="747" spans="3:10" x14ac:dyDescent="0.25">
      <c r="C747" t="str">
        <f>IFERROR(_xlfn.XLOOKUP(Tableau2[[#This Row],[CODE]],[1]!Tableau1[CODE],[1]!Tableau1[DESIGNATION]),"")</f>
        <v/>
      </c>
      <c r="H747" s="6">
        <f>SUM(Tableau2[[#This Row],[SORTIE]:[DETRUIT]])</f>
        <v>0</v>
      </c>
      <c r="I747" s="6">
        <f>_xlfn.XLOOKUP(Tableau2[[#This Row],[CODE]],[1]ART!A:A,[1]ART!C:C)</f>
        <v>0</v>
      </c>
      <c r="J747" s="6">
        <f>SUM(Tableau2[[#This Row],[TOTAL]]*Tableau2[[#This Row],[POIDS]])</f>
        <v>0</v>
      </c>
    </row>
    <row r="748" spans="3:10" x14ac:dyDescent="0.25">
      <c r="C748" t="str">
        <f>IFERROR(_xlfn.XLOOKUP(Tableau2[[#This Row],[CODE]],[1]!Tableau1[CODE],[1]!Tableau1[DESIGNATION]),"")</f>
        <v/>
      </c>
      <c r="H748" s="6">
        <f>SUM(Tableau2[[#This Row],[SORTIE]:[DETRUIT]])</f>
        <v>0</v>
      </c>
      <c r="I748" s="6">
        <f>_xlfn.XLOOKUP(Tableau2[[#This Row],[CODE]],[1]ART!A:A,[1]ART!C:C)</f>
        <v>0</v>
      </c>
      <c r="J748" s="6">
        <f>SUM(Tableau2[[#This Row],[TOTAL]]*Tableau2[[#This Row],[POIDS]])</f>
        <v>0</v>
      </c>
    </row>
    <row r="749" spans="3:10" x14ac:dyDescent="0.25">
      <c r="C749" t="str">
        <f>IFERROR(_xlfn.XLOOKUP(Tableau2[[#This Row],[CODE]],[1]!Tableau1[CODE],[1]!Tableau1[DESIGNATION]),"")</f>
        <v/>
      </c>
      <c r="H749" s="6">
        <f>SUM(Tableau2[[#This Row],[SORTIE]:[DETRUIT]])</f>
        <v>0</v>
      </c>
      <c r="I749" s="6">
        <f>_xlfn.XLOOKUP(Tableau2[[#This Row],[CODE]],[1]ART!A:A,[1]ART!C:C)</f>
        <v>0</v>
      </c>
      <c r="J749" s="6">
        <f>SUM(Tableau2[[#This Row],[TOTAL]]*Tableau2[[#This Row],[POIDS]])</f>
        <v>0</v>
      </c>
    </row>
    <row r="750" spans="3:10" x14ac:dyDescent="0.25">
      <c r="C750" t="str">
        <f>IFERROR(_xlfn.XLOOKUP(Tableau2[[#This Row],[CODE]],[1]!Tableau1[CODE],[1]!Tableau1[DESIGNATION]),"")</f>
        <v/>
      </c>
      <c r="H750" s="6">
        <f>SUM(Tableau2[[#This Row],[SORTIE]:[DETRUIT]])</f>
        <v>0</v>
      </c>
      <c r="I750" s="6">
        <f>_xlfn.XLOOKUP(Tableau2[[#This Row],[CODE]],[1]ART!A:A,[1]ART!C:C)</f>
        <v>0</v>
      </c>
      <c r="J750" s="6">
        <f>SUM(Tableau2[[#This Row],[TOTAL]]*Tableau2[[#This Row],[POIDS]])</f>
        <v>0</v>
      </c>
    </row>
    <row r="751" spans="3:10" x14ac:dyDescent="0.25">
      <c r="C751" t="str">
        <f>IFERROR(_xlfn.XLOOKUP(Tableau2[[#This Row],[CODE]],[1]!Tableau1[CODE],[1]!Tableau1[DESIGNATION]),"")</f>
        <v/>
      </c>
      <c r="H751" s="6">
        <f>SUM(Tableau2[[#This Row],[SORTIE]:[DETRUIT]])</f>
        <v>0</v>
      </c>
      <c r="I751" s="6">
        <f>_xlfn.XLOOKUP(Tableau2[[#This Row],[CODE]],[1]ART!A:A,[1]ART!C:C)</f>
        <v>0</v>
      </c>
      <c r="J751" s="6">
        <f>SUM(Tableau2[[#This Row],[TOTAL]]*Tableau2[[#This Row],[POIDS]])</f>
        <v>0</v>
      </c>
    </row>
    <row r="752" spans="3:10" x14ac:dyDescent="0.25">
      <c r="C752" t="str">
        <f>IFERROR(_xlfn.XLOOKUP(Tableau2[[#This Row],[CODE]],[1]!Tableau1[CODE],[1]!Tableau1[DESIGNATION]),"")</f>
        <v/>
      </c>
      <c r="H752" s="6">
        <f>SUM(Tableau2[[#This Row],[SORTIE]:[DETRUIT]])</f>
        <v>0</v>
      </c>
      <c r="I752" s="6">
        <f>_xlfn.XLOOKUP(Tableau2[[#This Row],[CODE]],[1]ART!A:A,[1]ART!C:C)</f>
        <v>0</v>
      </c>
      <c r="J752" s="6">
        <f>SUM(Tableau2[[#This Row],[TOTAL]]*Tableau2[[#This Row],[POIDS]])</f>
        <v>0</v>
      </c>
    </row>
    <row r="753" spans="3:10" x14ac:dyDescent="0.25">
      <c r="C753" t="str">
        <f>IFERROR(_xlfn.XLOOKUP(Tableau2[[#This Row],[CODE]],[1]!Tableau1[CODE],[1]!Tableau1[DESIGNATION]),"")</f>
        <v/>
      </c>
      <c r="H753" s="6">
        <f>SUM(Tableau2[[#This Row],[SORTIE]:[DETRUIT]])</f>
        <v>0</v>
      </c>
      <c r="I753" s="6">
        <f>_xlfn.XLOOKUP(Tableau2[[#This Row],[CODE]],[1]ART!A:A,[1]ART!C:C)</f>
        <v>0</v>
      </c>
      <c r="J753" s="6">
        <f>SUM(Tableau2[[#This Row],[TOTAL]]*Tableau2[[#This Row],[POIDS]])</f>
        <v>0</v>
      </c>
    </row>
    <row r="754" spans="3:10" x14ac:dyDescent="0.25">
      <c r="C754" t="str">
        <f>IFERROR(_xlfn.XLOOKUP(Tableau2[[#This Row],[CODE]],[1]!Tableau1[CODE],[1]!Tableau1[DESIGNATION]),"")</f>
        <v/>
      </c>
      <c r="H754" s="6">
        <f>SUM(Tableau2[[#This Row],[SORTIE]:[DETRUIT]])</f>
        <v>0</v>
      </c>
      <c r="I754" s="6">
        <f>_xlfn.XLOOKUP(Tableau2[[#This Row],[CODE]],[1]ART!A:A,[1]ART!C:C)</f>
        <v>0</v>
      </c>
      <c r="J754" s="6">
        <f>SUM(Tableau2[[#This Row],[TOTAL]]*Tableau2[[#This Row],[POIDS]])</f>
        <v>0</v>
      </c>
    </row>
    <row r="755" spans="3:10" x14ac:dyDescent="0.25">
      <c r="C755" t="str">
        <f>IFERROR(_xlfn.XLOOKUP(Tableau2[[#This Row],[CODE]],[1]!Tableau1[CODE],[1]!Tableau1[DESIGNATION]),"")</f>
        <v/>
      </c>
      <c r="H755" s="6">
        <f>SUM(Tableau2[[#This Row],[SORTIE]:[DETRUIT]])</f>
        <v>0</v>
      </c>
      <c r="I755" s="6">
        <f>_xlfn.XLOOKUP(Tableau2[[#This Row],[CODE]],[1]ART!A:A,[1]ART!C:C)</f>
        <v>0</v>
      </c>
      <c r="J755" s="6">
        <f>SUM(Tableau2[[#This Row],[TOTAL]]*Tableau2[[#This Row],[POIDS]])</f>
        <v>0</v>
      </c>
    </row>
    <row r="756" spans="3:10" x14ac:dyDescent="0.25">
      <c r="C756" t="str">
        <f>IFERROR(_xlfn.XLOOKUP(Tableau2[[#This Row],[CODE]],[1]!Tableau1[CODE],[1]!Tableau1[DESIGNATION]),"")</f>
        <v/>
      </c>
      <c r="H756" s="6">
        <f>SUM(Tableau2[[#This Row],[SORTIE]:[DETRUIT]])</f>
        <v>0</v>
      </c>
      <c r="I756" s="6">
        <f>_xlfn.XLOOKUP(Tableau2[[#This Row],[CODE]],[1]ART!A:A,[1]ART!C:C)</f>
        <v>0</v>
      </c>
      <c r="J756" s="6">
        <f>SUM(Tableau2[[#This Row],[TOTAL]]*Tableau2[[#This Row],[POIDS]])</f>
        <v>0</v>
      </c>
    </row>
    <row r="757" spans="3:10" x14ac:dyDescent="0.25">
      <c r="C757" t="str">
        <f>IFERROR(_xlfn.XLOOKUP(Tableau2[[#This Row],[CODE]],[1]!Tableau1[CODE],[1]!Tableau1[DESIGNATION]),"")</f>
        <v/>
      </c>
      <c r="H757" s="6">
        <f>SUM(Tableau2[[#This Row],[SORTIE]:[DETRUIT]])</f>
        <v>0</v>
      </c>
      <c r="I757" s="6">
        <f>_xlfn.XLOOKUP(Tableau2[[#This Row],[CODE]],[1]ART!A:A,[1]ART!C:C)</f>
        <v>0</v>
      </c>
      <c r="J757" s="6">
        <f>SUM(Tableau2[[#This Row],[TOTAL]]*Tableau2[[#This Row],[POIDS]])</f>
        <v>0</v>
      </c>
    </row>
    <row r="758" spans="3:10" x14ac:dyDescent="0.25">
      <c r="C758" t="str">
        <f>IFERROR(_xlfn.XLOOKUP(Tableau2[[#This Row],[CODE]],[1]!Tableau1[CODE],[1]!Tableau1[DESIGNATION]),"")</f>
        <v/>
      </c>
      <c r="H758" s="6">
        <f>SUM(Tableau2[[#This Row],[SORTIE]:[DETRUIT]])</f>
        <v>0</v>
      </c>
      <c r="I758" s="6">
        <f>_xlfn.XLOOKUP(Tableau2[[#This Row],[CODE]],[1]ART!A:A,[1]ART!C:C)</f>
        <v>0</v>
      </c>
      <c r="J758" s="6">
        <f>SUM(Tableau2[[#This Row],[TOTAL]]*Tableau2[[#This Row],[POIDS]])</f>
        <v>0</v>
      </c>
    </row>
    <row r="759" spans="3:10" x14ac:dyDescent="0.25">
      <c r="C759" t="str">
        <f>IFERROR(_xlfn.XLOOKUP(Tableau2[[#This Row],[CODE]],[1]!Tableau1[CODE],[1]!Tableau1[DESIGNATION]),"")</f>
        <v/>
      </c>
      <c r="H759" s="6">
        <f>SUM(Tableau2[[#This Row],[SORTIE]:[DETRUIT]])</f>
        <v>0</v>
      </c>
      <c r="I759" s="6">
        <f>_xlfn.XLOOKUP(Tableau2[[#This Row],[CODE]],[1]ART!A:A,[1]ART!C:C)</f>
        <v>0</v>
      </c>
      <c r="J759" s="6">
        <f>SUM(Tableau2[[#This Row],[TOTAL]]*Tableau2[[#This Row],[POIDS]])</f>
        <v>0</v>
      </c>
    </row>
    <row r="760" spans="3:10" x14ac:dyDescent="0.25">
      <c r="C760" t="str">
        <f>IFERROR(_xlfn.XLOOKUP(Tableau2[[#This Row],[CODE]],[1]!Tableau1[CODE],[1]!Tableau1[DESIGNATION]),"")</f>
        <v/>
      </c>
      <c r="H760" s="6">
        <f>SUM(Tableau2[[#This Row],[SORTIE]:[DETRUIT]])</f>
        <v>0</v>
      </c>
      <c r="I760" s="6">
        <f>_xlfn.XLOOKUP(Tableau2[[#This Row],[CODE]],[1]ART!A:A,[1]ART!C:C)</f>
        <v>0</v>
      </c>
      <c r="J760" s="6">
        <f>SUM(Tableau2[[#This Row],[TOTAL]]*Tableau2[[#This Row],[POIDS]])</f>
        <v>0</v>
      </c>
    </row>
    <row r="761" spans="3:10" x14ac:dyDescent="0.25">
      <c r="C761" t="str">
        <f>IFERROR(_xlfn.XLOOKUP(Tableau2[[#This Row],[CODE]],[1]!Tableau1[CODE],[1]!Tableau1[DESIGNATION]),"")</f>
        <v/>
      </c>
      <c r="H761" s="6">
        <f>SUM(Tableau2[[#This Row],[SORTIE]:[DETRUIT]])</f>
        <v>0</v>
      </c>
      <c r="I761" s="6">
        <f>_xlfn.XLOOKUP(Tableau2[[#This Row],[CODE]],[1]ART!A:A,[1]ART!C:C)</f>
        <v>0</v>
      </c>
      <c r="J761" s="6">
        <f>SUM(Tableau2[[#This Row],[TOTAL]]*Tableau2[[#This Row],[POIDS]])</f>
        <v>0</v>
      </c>
    </row>
    <row r="762" spans="3:10" x14ac:dyDescent="0.25">
      <c r="C762" t="str">
        <f>IFERROR(_xlfn.XLOOKUP(Tableau2[[#This Row],[CODE]],[1]!Tableau1[CODE],[1]!Tableau1[DESIGNATION]),"")</f>
        <v/>
      </c>
      <c r="H762" s="6">
        <f>SUM(Tableau2[[#This Row],[SORTIE]:[DETRUIT]])</f>
        <v>0</v>
      </c>
      <c r="I762" s="6">
        <f>_xlfn.XLOOKUP(Tableau2[[#This Row],[CODE]],[1]ART!A:A,[1]ART!C:C)</f>
        <v>0</v>
      </c>
      <c r="J762" s="6">
        <f>SUM(Tableau2[[#This Row],[TOTAL]]*Tableau2[[#This Row],[POIDS]])</f>
        <v>0</v>
      </c>
    </row>
    <row r="763" spans="3:10" x14ac:dyDescent="0.25">
      <c r="C763" t="str">
        <f>IFERROR(_xlfn.XLOOKUP(Tableau2[[#This Row],[CODE]],[1]!Tableau1[CODE],[1]!Tableau1[DESIGNATION]),"")</f>
        <v/>
      </c>
      <c r="H763" s="6">
        <f>SUM(Tableau2[[#This Row],[SORTIE]:[DETRUIT]])</f>
        <v>0</v>
      </c>
      <c r="I763" s="6">
        <f>_xlfn.XLOOKUP(Tableau2[[#This Row],[CODE]],[1]ART!A:A,[1]ART!C:C)</f>
        <v>0</v>
      </c>
      <c r="J763" s="6">
        <f>SUM(Tableau2[[#This Row],[TOTAL]]*Tableau2[[#This Row],[POIDS]])</f>
        <v>0</v>
      </c>
    </row>
    <row r="764" spans="3:10" x14ac:dyDescent="0.25">
      <c r="C764" t="str">
        <f>IFERROR(_xlfn.XLOOKUP(Tableau2[[#This Row],[CODE]],[1]!Tableau1[CODE],[1]!Tableau1[DESIGNATION]),"")</f>
        <v/>
      </c>
      <c r="H764" s="6">
        <f>SUM(Tableau2[[#This Row],[SORTIE]:[DETRUIT]])</f>
        <v>0</v>
      </c>
      <c r="I764" s="6">
        <f>_xlfn.XLOOKUP(Tableau2[[#This Row],[CODE]],[1]ART!A:A,[1]ART!C:C)</f>
        <v>0</v>
      </c>
      <c r="J764" s="6">
        <f>SUM(Tableau2[[#This Row],[TOTAL]]*Tableau2[[#This Row],[POIDS]])</f>
        <v>0</v>
      </c>
    </row>
    <row r="765" spans="3:10" x14ac:dyDescent="0.25">
      <c r="C765" t="str">
        <f>IFERROR(_xlfn.XLOOKUP(Tableau2[[#This Row],[CODE]],[1]!Tableau1[CODE],[1]!Tableau1[DESIGNATION]),"")</f>
        <v/>
      </c>
      <c r="H765" s="6">
        <f>SUM(Tableau2[[#This Row],[SORTIE]:[DETRUIT]])</f>
        <v>0</v>
      </c>
      <c r="I765" s="6">
        <f>_xlfn.XLOOKUP(Tableau2[[#This Row],[CODE]],[1]ART!A:A,[1]ART!C:C)</f>
        <v>0</v>
      </c>
      <c r="J765" s="6">
        <f>SUM(Tableau2[[#This Row],[TOTAL]]*Tableau2[[#This Row],[POIDS]])</f>
        <v>0</v>
      </c>
    </row>
    <row r="766" spans="3:10" x14ac:dyDescent="0.25">
      <c r="C766" t="str">
        <f>IFERROR(_xlfn.XLOOKUP(Tableau2[[#This Row],[CODE]],[1]!Tableau1[CODE],[1]!Tableau1[DESIGNATION]),"")</f>
        <v/>
      </c>
      <c r="H766" s="6">
        <f>SUM(Tableau2[[#This Row],[SORTIE]:[DETRUIT]])</f>
        <v>0</v>
      </c>
      <c r="I766" s="6">
        <f>_xlfn.XLOOKUP(Tableau2[[#This Row],[CODE]],[1]ART!A:A,[1]ART!C:C)</f>
        <v>0</v>
      </c>
      <c r="J766" s="6">
        <f>SUM(Tableau2[[#This Row],[TOTAL]]*Tableau2[[#This Row],[POIDS]])</f>
        <v>0</v>
      </c>
    </row>
    <row r="767" spans="3:10" x14ac:dyDescent="0.25">
      <c r="C767" t="str">
        <f>IFERROR(_xlfn.XLOOKUP(Tableau2[[#This Row],[CODE]],[1]!Tableau1[CODE],[1]!Tableau1[DESIGNATION]),"")</f>
        <v/>
      </c>
      <c r="H767" s="6">
        <f>SUM(Tableau2[[#This Row],[SORTIE]:[DETRUIT]])</f>
        <v>0</v>
      </c>
      <c r="I767" s="6">
        <f>_xlfn.XLOOKUP(Tableau2[[#This Row],[CODE]],[1]ART!A:A,[1]ART!C:C)</f>
        <v>0</v>
      </c>
      <c r="J767" s="6">
        <f>SUM(Tableau2[[#This Row],[TOTAL]]*Tableau2[[#This Row],[POIDS]])</f>
        <v>0</v>
      </c>
    </row>
    <row r="768" spans="3:10" x14ac:dyDescent="0.25">
      <c r="C768" t="str">
        <f>IFERROR(_xlfn.XLOOKUP(Tableau2[[#This Row],[CODE]],[1]!Tableau1[CODE],[1]!Tableau1[DESIGNATION]),"")</f>
        <v/>
      </c>
      <c r="H768" s="6">
        <f>SUM(Tableau2[[#This Row],[SORTIE]:[DETRUIT]])</f>
        <v>0</v>
      </c>
      <c r="I768" s="6">
        <f>_xlfn.XLOOKUP(Tableau2[[#This Row],[CODE]],[1]ART!A:A,[1]ART!C:C)</f>
        <v>0</v>
      </c>
      <c r="J768" s="6">
        <f>SUM(Tableau2[[#This Row],[TOTAL]]*Tableau2[[#This Row],[POIDS]])</f>
        <v>0</v>
      </c>
    </row>
    <row r="769" spans="3:10" x14ac:dyDescent="0.25">
      <c r="C769" t="str">
        <f>IFERROR(_xlfn.XLOOKUP(Tableau2[[#This Row],[CODE]],[1]!Tableau1[CODE],[1]!Tableau1[DESIGNATION]),"")</f>
        <v/>
      </c>
      <c r="H769" s="6">
        <f>SUM(Tableau2[[#This Row],[SORTIE]:[DETRUIT]])</f>
        <v>0</v>
      </c>
      <c r="I769" s="6">
        <f>_xlfn.XLOOKUP(Tableau2[[#This Row],[CODE]],[1]ART!A:A,[1]ART!C:C)</f>
        <v>0</v>
      </c>
      <c r="J769" s="6">
        <f>SUM(Tableau2[[#This Row],[TOTAL]]*Tableau2[[#This Row],[POIDS]])</f>
        <v>0</v>
      </c>
    </row>
    <row r="770" spans="3:10" x14ac:dyDescent="0.25">
      <c r="C770" t="str">
        <f>IFERROR(_xlfn.XLOOKUP(Tableau2[[#This Row],[CODE]],[1]!Tableau1[CODE],[1]!Tableau1[DESIGNATION]),"")</f>
        <v/>
      </c>
      <c r="H770" s="6">
        <f>SUM(Tableau2[[#This Row],[SORTIE]:[DETRUIT]])</f>
        <v>0</v>
      </c>
      <c r="I770" s="6">
        <f>_xlfn.XLOOKUP(Tableau2[[#This Row],[CODE]],[1]ART!A:A,[1]ART!C:C)</f>
        <v>0</v>
      </c>
      <c r="J770" s="6">
        <f>SUM(Tableau2[[#This Row],[TOTAL]]*Tableau2[[#This Row],[POIDS]])</f>
        <v>0</v>
      </c>
    </row>
    <row r="771" spans="3:10" x14ac:dyDescent="0.25">
      <c r="C771" t="str">
        <f>IFERROR(_xlfn.XLOOKUP(Tableau2[[#This Row],[CODE]],[1]!Tableau1[CODE],[1]!Tableau1[DESIGNATION]),"")</f>
        <v/>
      </c>
      <c r="H771" s="6">
        <f>SUM(Tableau2[[#This Row],[SORTIE]:[DETRUIT]])</f>
        <v>0</v>
      </c>
      <c r="I771" s="6">
        <f>_xlfn.XLOOKUP(Tableau2[[#This Row],[CODE]],[1]ART!A:A,[1]ART!C:C)</f>
        <v>0</v>
      </c>
      <c r="J771" s="6">
        <f>SUM(Tableau2[[#This Row],[TOTAL]]*Tableau2[[#This Row],[POIDS]])</f>
        <v>0</v>
      </c>
    </row>
    <row r="772" spans="3:10" x14ac:dyDescent="0.25">
      <c r="C772" t="str">
        <f>IFERROR(_xlfn.XLOOKUP(Tableau2[[#This Row],[CODE]],[1]!Tableau1[CODE],[1]!Tableau1[DESIGNATION]),"")</f>
        <v/>
      </c>
      <c r="H772" s="6">
        <f>SUM(Tableau2[[#This Row],[SORTIE]:[DETRUIT]])</f>
        <v>0</v>
      </c>
      <c r="I772" s="6">
        <f>_xlfn.XLOOKUP(Tableau2[[#This Row],[CODE]],[1]ART!A:A,[1]ART!C:C)</f>
        <v>0</v>
      </c>
      <c r="J772" s="6">
        <f>SUM(Tableau2[[#This Row],[TOTAL]]*Tableau2[[#This Row],[POIDS]])</f>
        <v>0</v>
      </c>
    </row>
    <row r="773" spans="3:10" x14ac:dyDescent="0.25">
      <c r="C773" t="str">
        <f>IFERROR(_xlfn.XLOOKUP(Tableau2[[#This Row],[CODE]],[1]!Tableau1[CODE],[1]!Tableau1[DESIGNATION]),"")</f>
        <v/>
      </c>
      <c r="H773" s="6">
        <f>SUM(Tableau2[[#This Row],[SORTIE]:[DETRUIT]])</f>
        <v>0</v>
      </c>
      <c r="I773" s="6">
        <f>_xlfn.XLOOKUP(Tableau2[[#This Row],[CODE]],[1]ART!A:A,[1]ART!C:C)</f>
        <v>0</v>
      </c>
      <c r="J773" s="6">
        <f>SUM(Tableau2[[#This Row],[TOTAL]]*Tableau2[[#This Row],[POIDS]])</f>
        <v>0</v>
      </c>
    </row>
    <row r="774" spans="3:10" x14ac:dyDescent="0.25">
      <c r="C774" t="str">
        <f>IFERROR(_xlfn.XLOOKUP(Tableau2[[#This Row],[CODE]],[1]!Tableau1[CODE],[1]!Tableau1[DESIGNATION]),"")</f>
        <v/>
      </c>
      <c r="H774" s="6">
        <f>SUM(Tableau2[[#This Row],[SORTIE]:[DETRUIT]])</f>
        <v>0</v>
      </c>
      <c r="I774" s="6">
        <f>_xlfn.XLOOKUP(Tableau2[[#This Row],[CODE]],[1]ART!A:A,[1]ART!C:C)</f>
        <v>0</v>
      </c>
      <c r="J774" s="6">
        <f>SUM(Tableau2[[#This Row],[TOTAL]]*Tableau2[[#This Row],[POIDS]])</f>
        <v>0</v>
      </c>
    </row>
    <row r="775" spans="3:10" x14ac:dyDescent="0.25">
      <c r="C775" t="str">
        <f>IFERROR(_xlfn.XLOOKUP(Tableau2[[#This Row],[CODE]],[1]!Tableau1[CODE],[1]!Tableau1[DESIGNATION]),"")</f>
        <v/>
      </c>
      <c r="H775" s="6">
        <f>SUM(Tableau2[[#This Row],[SORTIE]:[DETRUIT]])</f>
        <v>0</v>
      </c>
      <c r="I775" s="6">
        <f>_xlfn.XLOOKUP(Tableau2[[#This Row],[CODE]],[1]ART!A:A,[1]ART!C:C)</f>
        <v>0</v>
      </c>
      <c r="J775" s="6">
        <f>SUM(Tableau2[[#This Row],[TOTAL]]*Tableau2[[#This Row],[POIDS]])</f>
        <v>0</v>
      </c>
    </row>
    <row r="776" spans="3:10" x14ac:dyDescent="0.25">
      <c r="C776" t="str">
        <f>IFERROR(_xlfn.XLOOKUP(Tableau2[[#This Row],[CODE]],[1]!Tableau1[CODE],[1]!Tableau1[DESIGNATION]),"")</f>
        <v/>
      </c>
      <c r="H776" s="6">
        <f>SUM(Tableau2[[#This Row],[SORTIE]:[DETRUIT]])</f>
        <v>0</v>
      </c>
      <c r="I776" s="6">
        <f>_xlfn.XLOOKUP(Tableau2[[#This Row],[CODE]],[1]ART!A:A,[1]ART!C:C)</f>
        <v>0</v>
      </c>
      <c r="J776" s="6">
        <f>SUM(Tableau2[[#This Row],[TOTAL]]*Tableau2[[#This Row],[POIDS]])</f>
        <v>0</v>
      </c>
    </row>
    <row r="777" spans="3:10" x14ac:dyDescent="0.25">
      <c r="C777" t="str">
        <f>IFERROR(_xlfn.XLOOKUP(Tableau2[[#This Row],[CODE]],[1]!Tableau1[CODE],[1]!Tableau1[DESIGNATION]),"")</f>
        <v/>
      </c>
      <c r="H777" s="6">
        <f>SUM(Tableau2[[#This Row],[SORTIE]:[DETRUIT]])</f>
        <v>0</v>
      </c>
      <c r="I777" s="6">
        <f>_xlfn.XLOOKUP(Tableau2[[#This Row],[CODE]],[1]ART!A:A,[1]ART!C:C)</f>
        <v>0</v>
      </c>
      <c r="J777" s="6">
        <f>SUM(Tableau2[[#This Row],[TOTAL]]*Tableau2[[#This Row],[POIDS]])</f>
        <v>0</v>
      </c>
    </row>
    <row r="778" spans="3:10" x14ac:dyDescent="0.25">
      <c r="C778" t="str">
        <f>IFERROR(_xlfn.XLOOKUP(Tableau2[[#This Row],[CODE]],[1]!Tableau1[CODE],[1]!Tableau1[DESIGNATION]),"")</f>
        <v/>
      </c>
      <c r="H778" s="6">
        <f>SUM(Tableau2[[#This Row],[SORTIE]:[DETRUIT]])</f>
        <v>0</v>
      </c>
      <c r="I778" s="6">
        <f>_xlfn.XLOOKUP(Tableau2[[#This Row],[CODE]],[1]ART!A:A,[1]ART!C:C)</f>
        <v>0</v>
      </c>
      <c r="J778" s="6">
        <f>SUM(Tableau2[[#This Row],[TOTAL]]*Tableau2[[#This Row],[POIDS]])</f>
        <v>0</v>
      </c>
    </row>
    <row r="779" spans="3:10" x14ac:dyDescent="0.25">
      <c r="C779" t="str">
        <f>IFERROR(_xlfn.XLOOKUP(Tableau2[[#This Row],[CODE]],[1]!Tableau1[CODE],[1]!Tableau1[DESIGNATION]),"")</f>
        <v/>
      </c>
      <c r="H779" s="6">
        <f>SUM(Tableau2[[#This Row],[SORTIE]:[DETRUIT]])</f>
        <v>0</v>
      </c>
      <c r="I779" s="6">
        <f>_xlfn.XLOOKUP(Tableau2[[#This Row],[CODE]],[1]ART!A:A,[1]ART!C:C)</f>
        <v>0</v>
      </c>
      <c r="J779" s="6">
        <f>SUM(Tableau2[[#This Row],[TOTAL]]*Tableau2[[#This Row],[POIDS]])</f>
        <v>0</v>
      </c>
    </row>
    <row r="780" spans="3:10" x14ac:dyDescent="0.25">
      <c r="C780" t="str">
        <f>IFERROR(_xlfn.XLOOKUP(Tableau2[[#This Row],[CODE]],[1]!Tableau1[CODE],[1]!Tableau1[DESIGNATION]),"")</f>
        <v/>
      </c>
      <c r="H780" s="6">
        <f>SUM(Tableau2[[#This Row],[SORTIE]:[DETRUIT]])</f>
        <v>0</v>
      </c>
      <c r="I780" s="6">
        <f>_xlfn.XLOOKUP(Tableau2[[#This Row],[CODE]],[1]ART!A:A,[1]ART!C:C)</f>
        <v>0</v>
      </c>
      <c r="J780" s="6">
        <f>SUM(Tableau2[[#This Row],[TOTAL]]*Tableau2[[#This Row],[POIDS]])</f>
        <v>0</v>
      </c>
    </row>
    <row r="781" spans="3:10" x14ac:dyDescent="0.25">
      <c r="C781" t="str">
        <f>IFERROR(_xlfn.XLOOKUP(Tableau2[[#This Row],[CODE]],[1]!Tableau1[CODE],[1]!Tableau1[DESIGNATION]),"")</f>
        <v/>
      </c>
      <c r="H781" s="6">
        <f>SUM(Tableau2[[#This Row],[SORTIE]:[DETRUIT]])</f>
        <v>0</v>
      </c>
      <c r="I781" s="6">
        <f>_xlfn.XLOOKUP(Tableau2[[#This Row],[CODE]],[1]ART!A:A,[1]ART!C:C)</f>
        <v>0</v>
      </c>
      <c r="J781" s="6">
        <f>SUM(Tableau2[[#This Row],[TOTAL]]*Tableau2[[#This Row],[POIDS]])</f>
        <v>0</v>
      </c>
    </row>
    <row r="782" spans="3:10" x14ac:dyDescent="0.25">
      <c r="C782" t="str">
        <f>IFERROR(_xlfn.XLOOKUP(Tableau2[[#This Row],[CODE]],[1]!Tableau1[CODE],[1]!Tableau1[DESIGNATION]),"")</f>
        <v/>
      </c>
      <c r="H782" s="6">
        <f>SUM(Tableau2[[#This Row],[SORTIE]:[DETRUIT]])</f>
        <v>0</v>
      </c>
      <c r="I782" s="6">
        <f>_xlfn.XLOOKUP(Tableau2[[#This Row],[CODE]],[1]ART!A:A,[1]ART!C:C)</f>
        <v>0</v>
      </c>
      <c r="J782" s="6">
        <f>SUM(Tableau2[[#This Row],[TOTAL]]*Tableau2[[#This Row],[POIDS]])</f>
        <v>0</v>
      </c>
    </row>
    <row r="783" spans="3:10" x14ac:dyDescent="0.25">
      <c r="C783" t="str">
        <f>IFERROR(_xlfn.XLOOKUP(Tableau2[[#This Row],[CODE]],[1]!Tableau1[CODE],[1]!Tableau1[DESIGNATION]),"")</f>
        <v/>
      </c>
      <c r="H783" s="6">
        <f>SUM(Tableau2[[#This Row],[SORTIE]:[DETRUIT]])</f>
        <v>0</v>
      </c>
      <c r="I783" s="6">
        <f>_xlfn.XLOOKUP(Tableau2[[#This Row],[CODE]],[1]ART!A:A,[1]ART!C:C)</f>
        <v>0</v>
      </c>
      <c r="J783" s="6">
        <f>SUM(Tableau2[[#This Row],[TOTAL]]*Tableau2[[#This Row],[POIDS]])</f>
        <v>0</v>
      </c>
    </row>
    <row r="784" spans="3:10" x14ac:dyDescent="0.25">
      <c r="C784" t="str">
        <f>IFERROR(_xlfn.XLOOKUP(Tableau2[[#This Row],[CODE]],[1]!Tableau1[CODE],[1]!Tableau1[DESIGNATION]),"")</f>
        <v/>
      </c>
      <c r="H784" s="6">
        <f>SUM(Tableau2[[#This Row],[SORTIE]:[DETRUIT]])</f>
        <v>0</v>
      </c>
      <c r="I784" s="6">
        <f>_xlfn.XLOOKUP(Tableau2[[#This Row],[CODE]],[1]ART!A:A,[1]ART!C:C)</f>
        <v>0</v>
      </c>
      <c r="J784" s="6">
        <f>SUM(Tableau2[[#This Row],[TOTAL]]*Tableau2[[#This Row],[POIDS]])</f>
        <v>0</v>
      </c>
    </row>
    <row r="785" spans="3:10" x14ac:dyDescent="0.25">
      <c r="C785" t="str">
        <f>IFERROR(_xlfn.XLOOKUP(Tableau2[[#This Row],[CODE]],[1]!Tableau1[CODE],[1]!Tableau1[DESIGNATION]),"")</f>
        <v/>
      </c>
      <c r="H785" s="6">
        <f>SUM(Tableau2[[#This Row],[SORTIE]:[DETRUIT]])</f>
        <v>0</v>
      </c>
      <c r="I785" s="6">
        <f>_xlfn.XLOOKUP(Tableau2[[#This Row],[CODE]],[1]ART!A:A,[1]ART!C:C)</f>
        <v>0</v>
      </c>
      <c r="J785" s="6">
        <f>SUM(Tableau2[[#This Row],[TOTAL]]*Tableau2[[#This Row],[POIDS]])</f>
        <v>0</v>
      </c>
    </row>
  </sheetData>
  <conditionalFormatting sqref="C2:C785">
    <cfRule type="containsText" dxfId="10" priority="2" operator="containsText" text="PUR FROMENT ROUGE">
      <formula>NOT(ISERROR(SEARCH("PUR FROMENT ROUGE",C2)))</formula>
    </cfRule>
  </conditionalFormatting>
  <conditionalFormatting sqref="C3:C785">
    <cfRule type="containsText" dxfId="9" priority="1" operator="containsText" text="FARINE SUPERIEURE T55">
      <formula>NOT(ISERROR(SEARCH("FARINE SUPERIEURE T55",C3)))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SORTIE-ENTREE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allem</dc:creator>
  <cp:lastModifiedBy>allem</cp:lastModifiedBy>
  <dcterms:created xsi:type="dcterms:W3CDTF">2023-12-03T08:26:31Z</dcterms:created>
  <dcterms:modified xsi:type="dcterms:W3CDTF">2023-12-03T08:27:21Z</dcterms:modified>
</cp:coreProperties>
</file>